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xls\"/>
    </mc:Choice>
  </mc:AlternateContent>
  <bookViews>
    <workbookView xWindow="825" yWindow="945" windowWidth="10485" windowHeight="6900" tabRatio="824"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6" i="15" l="1"/>
  <c r="B50" i="37" l="1"/>
  <c r="B65" i="44"/>
  <c r="B74" i="13" l="1"/>
  <c r="B39" i="40" l="1"/>
  <c r="B79"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<sst xmlns="http://schemas.openxmlformats.org/spreadsheetml/2006/main" count="3844" uniqueCount="1411">
  <si>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</si>
  <si>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</si>
  <si>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</si>
  <si>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</si>
  <si>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</si>
  <si>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</si>
  <si>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</si>
  <si>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</si>
  <si>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</si>
  <si>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</si>
  <si>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</si>
  <si>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</si>
  <si>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</si>
  <si>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</si>
  <si>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</si>
  <si>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</si>
  <si>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</si>
  <si>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</si>
  <si>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</si>
  <si>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</si>
  <si>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</si>
  <si>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</si>
  <si>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</si>
  <si>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</si>
  <si>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</si>
  <si>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</si>
  <si>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</si>
  <si>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</si>
  <si>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</si>
  <si>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</si>
  <si>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</si>
  <si>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</si>
  <si>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</si>
  <si>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</si>
  <si>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</si>
  <si>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</si>
  <si>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</si>
  <si>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</si>
  <si>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</si>
  <si>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</si>
  <si>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</si>
  <si>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</si>
  <si>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</si>
  <si>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</si>
  <si>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</si>
  <si>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</si>
  <si>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</si>
  <si>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</si>
  <si>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</si>
  <si>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</si>
  <si>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</si>
  <si>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</si>
  <si>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</si>
  <si>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</si>
  <si>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</si>
  <si>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</si>
  <si>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</si>
  <si>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</si>
  <si>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</si>
  <si>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</si>
  <si>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</si>
  <si>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</si>
  <si>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</si>
  <si>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</si>
  <si>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</si>
  <si>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</si>
  <si>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</si>
  <si>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</si>
  <si>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</si>
  <si>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</si>
  <si>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</si>
  <si>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</si>
  <si>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</si>
  <si>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</si>
  <si>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</si>
  <si>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</si>
  <si>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</si>
  <si>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</si>
  <si>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</si>
  <si>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</si>
  <si>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</si>
  <si>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</si>
  <si>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</si>
  <si>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</si>
  <si>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</si>
  <si>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</si>
  <si>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</si>
  <si>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</si>
  <si>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</si>
  <si>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</si>
  <si>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</si>
  <si>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</si>
  <si>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</si>
  <si>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</si>
  <si>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</si>
  <si>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</si>
  <si>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</si>
  <si>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</si>
  <si>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</si>
  <si>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</si>
  <si>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</si>
  <si>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</si>
  <si>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</si>
  <si>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</si>
  <si>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</si>
  <si>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</si>
  <si>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</si>
  <si>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</si>
  <si>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</si>
  <si>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</si>
  <si>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</si>
  <si>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</si>
  <si>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</si>
  <si>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</si>
  <si>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</si>
  <si>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</si>
  <si>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</si>
  <si>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</si>
  <si>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</si>
  <si>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</si>
  <si>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</si>
  <si>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</si>
  <si>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</si>
  <si>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</si>
  <si>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</si>
  <si>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</si>
  <si>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</si>
  <si>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</si>
  <si>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</si>
  <si>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</si>
  <si>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</si>
  <si>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</si>
  <si>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</si>
  <si>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</si>
  <si>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</si>
  <si>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</si>
  <si>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</si>
  <si>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</si>
  <si>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</si>
  <si>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</si>
  <si>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</si>
  <si>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</si>
  <si>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</si>
  <si>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</si>
  <si>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</si>
  <si>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</si>
  <si>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</si>
  <si>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</si>
  <si>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</si>
  <si>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</si>
  <si>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</si>
  <si>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</si>
  <si>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</si>
  <si>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</si>
  <si>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</si>
  <si>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</si>
  <si>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</si>
  <si>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</si>
  <si>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</si>
  <si>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</si>
  <si>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</si>
  <si>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</si>
  <si>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</si>
  <si>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</si>
  <si>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</si>
  <si>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</si>
  <si>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</si>
  <si>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</si>
  <si>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</si>
  <si>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</si>
  <si>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</si>
  <si>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</si>
  <si>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</si>
  <si>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</si>
  <si>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</si>
  <si>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</si>
  <si>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</si>
  <si>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</si>
  <si>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</si>
  <si>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</si>
  <si>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</si>
  <si>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</si>
  <si>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</si>
  <si>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</si>
  <si>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</si>
  <si>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</si>
  <si>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</si>
  <si>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</si>
  <si>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</si>
  <si>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</si>
  <si>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</si>
  <si>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</si>
  <si>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</si>
  <si>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</si>
  <si>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</si>
  <si>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</si>
  <si>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</si>
  <si>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</si>
  <si>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</si>
  <si>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</si>
  <si>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</si>
  <si>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</si>
  <si>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</si>
  <si>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</si>
  <si>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</si>
  <si>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</si>
  <si>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</si>
  <si>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</si>
  <si>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</si>
  <si>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</si>
  <si>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</si>
  <si>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</si>
  <si>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</si>
  <si>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</si>
  <si>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</si>
  <si>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</si>
  <si>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</si>
  <si>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</si>
  <si>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</si>
  <si>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</si>
  <si>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</si>
  <si>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</si>
  <si>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</si>
  <si>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</si>
  <si>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</si>
  <si>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</si>
  <si>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</si>
  <si>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</si>
  <si>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</si>
  <si>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</si>
  <si>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</si>
  <si>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</si>
  <si>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</si>
  <si>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</si>
  <si>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</si>
  <si>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</si>
  <si>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</si>
  <si>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</si>
  <si>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</si>
  <si>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</si>
  <si>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</si>
  <si>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</si>
  <si>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</si>
  <si>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</si>
  <si>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</si>
  <si>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</si>
  <si>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</si>
  <si>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</si>
  <si>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</si>
  <si>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</si>
  <si>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</si>
  <si>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</si>
  <si>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</si>
  <si>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</si>
  <si>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</si>
  <si>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</si>
  <si>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</si>
  <si>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</si>
  <si>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</si>
  <si>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</si>
  <si>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</si>
  <si>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</si>
  <si>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</si>
  <si>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</si>
  <si>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</si>
  <si>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</si>
  <si>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</si>
  <si>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</si>
  <si>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</si>
  <si>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</si>
  <si>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</si>
  <si>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</si>
  <si>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</si>
  <si>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</si>
  <si>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</si>
  <si>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</si>
  <si>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</si>
  <si>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</si>
  <si>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</si>
  <si>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</si>
  <si>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</si>
  <si>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</si>
  <si>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</si>
  <si>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</si>
  <si>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</si>
  <si>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</si>
  <si>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</si>
  <si>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</si>
  <si>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</si>
  <si>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</si>
  <si>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</si>
  <si>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</si>
  <si>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</si>
  <si>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</si>
  <si>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</si>
  <si>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</si>
  <si>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</si>
  <si>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</si>
  <si>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</si>
  <si>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</si>
  <si>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</si>
  <si>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</si>
  <si>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</si>
  <si>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</si>
  <si>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</si>
  <si>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</si>
  <si>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</si>
  <si>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</si>
  <si>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</si>
  <si>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</si>
  <si>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</si>
  <si>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</si>
  <si>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</si>
  <si>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</si>
  <si>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</si>
  <si>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</si>
  <si>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</si>
  <si>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</si>
  <si>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</si>
  <si>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</si>
  <si>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</si>
  <si>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</si>
  <si>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</si>
  <si>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</si>
  <si>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</si>
  <si>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</si>
  <si>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</si>
  <si>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</si>
  <si>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</si>
  <si>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</si>
  <si>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</si>
  <si>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</si>
  <si>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</si>
  <si>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</si>
  <si>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</si>
  <si>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</si>
  <si>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</si>
  <si>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</si>
  <si>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</si>
  <si>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</si>
  <si>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</si>
  <si>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</si>
  <si>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</si>
  <si>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</si>
  <si>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</si>
  <si>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</si>
  <si>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</si>
  <si>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</si>
  <si>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</si>
  <si>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</si>
  <si>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</si>
  <si>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</si>
  <si>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</si>
  <si>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</si>
  <si>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</si>
  <si>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</si>
  <si>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</si>
  <si>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</si>
  <si>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</si>
  <si>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</si>
  <si>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</si>
  <si>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</si>
  <si>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</si>
  <si>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</si>
  <si>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</si>
  <si>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</si>
  <si>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</si>
  <si>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</si>
  <si>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</si>
  <si>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</si>
  <si>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</si>
  <si>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</si>
  <si>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</si>
  <si>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</si>
  <si>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</si>
  <si>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</si>
  <si>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</si>
  <si>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</si>
  <si>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</si>
  <si>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</si>
  <si>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</si>
  <si>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</si>
  <si>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</si>
  <si>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</si>
  <si>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</si>
  <si>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</si>
  <si>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</si>
  <si>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</si>
  <si>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</si>
  <si>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</si>
  <si>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</si>
  <si>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</si>
  <si>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</si>
  <si>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</si>
  <si>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</si>
  <si>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</si>
  <si>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</si>
  <si>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</si>
  <si>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</si>
  <si>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</si>
  <si>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</si>
  <si>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</si>
  <si>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</si>
  <si>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</si>
  <si>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</si>
  <si>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</si>
  <si>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</si>
  <si>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</si>
  <si>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</si>
  <si>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</si>
  <si>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</si>
  <si>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</si>
  <si>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</si>
  <si>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</si>
  <si>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</si>
  <si>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</si>
  <si>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</si>
  <si>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</si>
  <si>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</si>
  <si>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</si>
  <si>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</si>
  <si>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</si>
  <si>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</si>
  <si>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</si>
  <si>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</si>
  <si>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</si>
  <si>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</si>
  <si>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</si>
  <si>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</si>
  <si>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</si>
  <si>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</si>
  <si>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</si>
  <si>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</si>
  <si>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</si>
  <si>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</si>
  <si>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</si>
  <si>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</si>
  <si>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</si>
  <si>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</si>
  <si>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</si>
  <si>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</si>
  <si>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</si>
  <si>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</si>
  <si>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</si>
  <si>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</si>
  <si>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</si>
  <si>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</si>
  <si>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</si>
  <si>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</si>
  <si>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</si>
  <si>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</si>
  <si>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</si>
  <si>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</si>
  <si>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</si>
  <si>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</si>
  <si>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</si>
  <si>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</si>
  <si>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</si>
  <si>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</si>
  <si>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</si>
  <si>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</si>
  <si>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</si>
  <si>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</si>
  <si>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</si>
  <si>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</si>
  <si>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</si>
  <si>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</si>
  <si>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</si>
  <si>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</si>
  <si>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</si>
  <si>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</si>
  <si>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</si>
  <si>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</si>
  <si>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</si>
  <si>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</si>
  <si>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</si>
  <si>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</si>
  <si>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</si>
  <si>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</si>
  <si>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</si>
  <si>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</si>
  <si>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</si>
  <si>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</si>
  <si>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</si>
  <si>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</si>
  <si>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</si>
  <si>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</si>
  <si>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</si>
  <si>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</si>
  <si>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</si>
  <si>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</si>
  <si>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</si>
  <si>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</si>
  <si>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</si>
  <si>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</si>
  <si>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</si>
  <si>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</si>
  <si>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</si>
  <si>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</si>
  <si>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</si>
  <si>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</si>
  <si>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</si>
  <si>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</si>
  <si>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</si>
  <si>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</si>
  <si>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</si>
  <si>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</si>
  <si>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</si>
  <si>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</si>
  <si>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</si>
  <si>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</si>
  <si>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</si>
  <si>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</si>
  <si>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</si>
  <si>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</si>
  <si>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</si>
  <si>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</si>
  <si>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</si>
  <si>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</si>
  <si>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</si>
  <si>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</si>
  <si>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</si>
  <si>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</si>
  <si>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</si>
  <si>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</si>
  <si>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</si>
  <si>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</si>
  <si>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</si>
  <si>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</si>
  <si>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</si>
  <si>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</si>
  <si>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</si>
  <si>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</si>
  <si>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</si>
  <si>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</si>
  <si>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</si>
  <si>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</si>
  <si>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</si>
  <si>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</si>
  <si>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</si>
  <si>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</si>
  <si>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</si>
  <si>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</si>
  <si>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</si>
  <si>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</si>
  <si>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</si>
  <si>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</si>
  <si>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</si>
  <si>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</si>
  <si>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</si>
  <si>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</si>
  <si>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</si>
  <si>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</si>
  <si>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</si>
  <si>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</si>
  <si>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</si>
  <si>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</si>
  <si>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</si>
  <si>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</si>
  <si>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</si>
  <si>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</si>
  <si>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</si>
  <si>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</si>
  <si>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</si>
  <si>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</si>
  <si>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</si>
  <si>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</si>
  <si>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</si>
  <si>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</si>
  <si>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</si>
  <si>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</si>
  <si>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</si>
  <si>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</si>
  <si>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</si>
  <si>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</si>
  <si>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</si>
  <si>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</si>
  <si>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</si>
  <si>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</si>
  <si>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</si>
  <si>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</si>
  <si>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</si>
  <si>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</si>
  <si>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</si>
  <si>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</si>
  <si>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</si>
  <si>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</si>
  <si>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</si>
  <si>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</si>
  <si>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</si>
  <si>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</si>
  <si>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</si>
  <si>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</si>
  <si>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</si>
  <si>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</si>
  <si>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</si>
  <si>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</si>
  <si>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</si>
  <si>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</si>
  <si>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</si>
  <si>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</si>
  <si>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</si>
  <si>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</si>
  <si>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</si>
  <si>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</si>
  <si>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</si>
  <si>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</si>
  <si>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</si>
  <si>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</si>
  <si>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</si>
  <si>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</si>
  <si>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</si>
  <si>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</si>
  <si>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</si>
  <si>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</si>
  <si>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</si>
  <si>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</si>
  <si>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</si>
  <si>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</si>
  <si>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</si>
  <si>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</si>
  <si>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</si>
  <si>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</si>
  <si>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</si>
  <si>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</si>
  <si>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</si>
  <si>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</si>
  <si>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</si>
  <si>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</si>
  <si>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</si>
  <si>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</si>
  <si>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</si>
  <si>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</si>
  <si>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</si>
  <si>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</si>
  <si>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</si>
  <si>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</si>
  <si>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</si>
  <si>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</si>
  <si>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</si>
  <si>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</si>
  <si>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</si>
  <si>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</si>
  <si>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</si>
  <si>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</si>
  <si>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</si>
  <si>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</si>
  <si>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</si>
  <si>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</si>
  <si>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</si>
  <si>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</si>
  <si>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</si>
  <si>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</si>
  <si>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</si>
  <si>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</si>
  <si>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</si>
  <si>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</si>
  <si>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</si>
  <si>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</si>
  <si>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</si>
  <si>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</si>
  <si>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</si>
  <si>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</si>
  <si>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</si>
  <si>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</si>
  <si>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</si>
  <si>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</si>
  <si>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</si>
  <si>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</si>
  <si>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</si>
  <si>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</si>
  <si>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</si>
  <si>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</si>
  <si>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</si>
  <si>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</si>
  <si>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</si>
  <si>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</si>
  <si>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</si>
  <si>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</si>
  <si>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</si>
  <si>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</si>
  <si>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</si>
  <si>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</si>
  <si>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</si>
  <si>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</si>
  <si>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</si>
  <si>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</si>
  <si>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</si>
  <si>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</si>
  <si>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</si>
  <si>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</si>
  <si>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</si>
  <si>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</si>
  <si>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</si>
  <si>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</si>
  <si>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</si>
  <si>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</si>
  <si>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</si>
  <si>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</si>
  <si>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</si>
  <si>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</si>
  <si>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</si>
  <si>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</si>
  <si>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</si>
  <si>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</si>
  <si>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</si>
  <si>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</si>
  <si>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</si>
  <si>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</si>
  <si>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</si>
  <si>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</si>
  <si>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</si>
  <si>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</si>
  <si>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</si>
  <si>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</si>
  <si>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</si>
  <si>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</si>
  <si>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</si>
  <si>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</si>
  <si>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</si>
  <si>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</si>
  <si>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</si>
  <si>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</si>
  <si>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</si>
  <si>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</si>
  <si>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</si>
  <si>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</si>
  <si>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</si>
  <si>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</si>
  <si>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</si>
  <si>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</si>
  <si>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</si>
  <si>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</si>
  <si>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</si>
  <si>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</si>
  <si>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</si>
  <si>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</si>
  <si>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</si>
  <si>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</si>
  <si>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</si>
  <si>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</si>
  <si>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</si>
  <si>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</si>
  <si>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</si>
  <si>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</si>
  <si>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</si>
  <si>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</si>
  <si>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</si>
  <si>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</si>
  <si>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</si>
  <si>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</si>
  <si>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</si>
  <si>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</si>
  <si>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</si>
  <si>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</si>
  <si>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</si>
  <si>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</si>
  <si>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</si>
  <si>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</si>
  <si>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</si>
  <si>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</si>
  <si>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</si>
  <si>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</si>
  <si>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</si>
  <si>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</si>
  <si>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</si>
  <si>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</si>
  <si>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</si>
  <si>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</si>
  <si>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</si>
  <si>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</si>
  <si>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</si>
  <si>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</si>
  <si>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</si>
  <si>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</si>
  <si>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</si>
  <si>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</si>
  <si>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</si>
  <si>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</si>
  <si>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</si>
  <si>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</si>
  <si>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</si>
  <si>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</si>
  <si>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</si>
  <si>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</si>
  <si>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</si>
  <si>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</si>
  <si>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</si>
  <si>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</si>
  <si>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</si>
  <si>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</si>
  <si>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</si>
  <si>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</si>
  <si>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</si>
  <si>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</si>
  <si>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</si>
  <si>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</si>
  <si>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</si>
  <si>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</si>
  <si>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</si>
  <si>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</si>
  <si>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</si>
  <si>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</si>
  <si>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</si>
  <si>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</si>
  <si>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</si>
  <si>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</si>
  <si>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</si>
  <si>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</si>
  <si>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</si>
  <si>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</si>
  <si>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</si>
  <si>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</si>
  <si>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</si>
  <si>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</si>
  <si>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</si>
  <si>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</si>
  <si>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</si>
  <si>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</si>
  <si>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</si>
  <si>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</si>
  <si>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</si>
  <si>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</si>
  <si>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</si>
  <si>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</si>
  <si>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</si>
  <si>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</si>
  <si>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</si>
  <si>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</si>
  <si>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</si>
  <si>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</si>
  <si>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</si>
  <si>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</si>
  <si>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</si>
  <si>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</si>
  <si>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</si>
  <si>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</si>
  <si>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</si>
  <si>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</si>
  <si>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</si>
  <si>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</si>
  <si>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</si>
  <si>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</si>
  <si>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</si>
  <si>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</si>
  <si>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</si>
  <si>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</si>
  <si>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</si>
  <si>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</si>
  <si>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</si>
  <si>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</si>
  <si>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</si>
  <si>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</si>
  <si>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</si>
  <si>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</si>
  <si>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</si>
  <si>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</si>
  <si>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</si>
  <si>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</si>
  <si>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</si>
  <si>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</si>
  <si>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</si>
  <si>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</si>
  <si>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</si>
  <si>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</si>
  <si>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</si>
  <si>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</si>
  <si>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</si>
  <si>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</si>
  <si>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</si>
  <si>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</si>
  <si>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</si>
  <si>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</si>
  <si>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</si>
  <si>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</si>
  <si>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</si>
  <si>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</si>
  <si>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</si>
  <si>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</si>
  <si>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</si>
  <si>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</si>
  <si>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</si>
  <si>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</si>
  <si>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</si>
  <si>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</si>
  <si>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</si>
  <si>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</si>
  <si>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</si>
  <si>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</si>
  <si>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</si>
  <si>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</si>
  <si>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</si>
  <si>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</si>
  <si>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</si>
  <si>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</si>
  <si>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</si>
  <si>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</si>
  <si>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</si>
  <si>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</si>
  <si>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</si>
  <si>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</si>
  <si>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</si>
  <si>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</si>
  <si>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</si>
  <si>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</si>
  <si>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</si>
  <si>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</si>
  <si>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</si>
  <si>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</si>
  <si>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</si>
  <si>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</si>
  <si>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</si>
  <si>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</si>
  <si>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</si>
  <si>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</si>
  <si>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</si>
  <si>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</si>
  <si>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</si>
  <si>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</si>
  <si>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</si>
  <si>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</si>
  <si>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</si>
  <si>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</si>
  <si>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</si>
  <si>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</si>
  <si>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</si>
  <si>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</si>
  <si>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</si>
  <si>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</si>
  <si>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</si>
  <si>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</si>
  <si>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</si>
  <si>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</si>
  <si>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</si>
  <si>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</si>
  <si>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</si>
  <si>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</si>
  <si>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</si>
  <si>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</si>
  <si>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</si>
  <si>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</si>
  <si>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</si>
  <si>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</si>
  <si>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</si>
  <si>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</si>
  <si>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</si>
  <si>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</si>
  <si>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</si>
  <si>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</si>
  <si>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</si>
  <si>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</si>
  <si>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</si>
  <si>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</si>
  <si>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</si>
  <si>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</si>
  <si>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</si>
  <si>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</si>
  <si>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</si>
  <si>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</si>
  <si>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</si>
  <si>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</si>
  <si>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</si>
  <si>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</si>
  <si>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</si>
  <si>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</si>
  <si>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</si>
  <si>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</si>
  <si>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</si>
  <si>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</si>
  <si>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</si>
  <si>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</si>
  <si>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</si>
  <si>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</si>
  <si>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</si>
  <si>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</si>
  <si>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</si>
  <si>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</si>
  <si>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</si>
  <si>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</si>
  <si>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</si>
  <si>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</si>
  <si>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</si>
  <si>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</si>
  <si>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</si>
  <si>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</si>
  <si>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</si>
  <si>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</si>
  <si>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</si>
  <si>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</si>
  <si>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</si>
  <si>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</si>
  <si>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</si>
  <si>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</si>
  <si>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</si>
  <si>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</si>
  <si>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</si>
  <si>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</si>
  <si>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</si>
  <si>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</si>
  <si>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</si>
  <si>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</si>
  <si>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</si>
  <si>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</si>
  <si>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</si>
  <si>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</si>
  <si>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</si>
  <si>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</si>
  <si>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</si>
  <si>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</si>
  <si>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</si>
  <si>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</si>
  <si>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</si>
  <si>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</si>
  <si>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</si>
  <si>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</si>
  <si>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</si>
  <si>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</si>
  <si>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</si>
  <si>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</si>
  <si>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</si>
  <si>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</si>
  <si>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</si>
  <si>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</si>
  <si>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</si>
  <si>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</si>
  <si>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</si>
  <si>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</si>
  <si>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</si>
  <si>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</si>
  <si>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</si>
  <si>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</si>
  <si>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</si>
  <si>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</si>
  <si>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</si>
  <si>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</si>
  <si>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</si>
  <si>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</si>
  <si>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</si>
  <si>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</si>
  <si>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</si>
  <si>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</si>
  <si>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</si>
  <si>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</si>
  <si>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</si>
  <si>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</si>
  <si>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</si>
  <si>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</si>
  <si>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</si>
  <si>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</si>
  <si>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</si>
  <si>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</si>
  <si>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</si>
  <si>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</si>
  <si>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</si>
  <si>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</si>
  <si>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</si>
  <si>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</si>
  <si>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</si>
  <si>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</si>
  <si>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</si>
  <si>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</si>
  <si>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</si>
  <si>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</si>
  <si>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</si>
  <si>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</si>
  <si>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</si>
  <si>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</si>
  <si>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</si>
  <si>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</si>
  <si>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</si>
  <si>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</si>
  <si>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</si>
  <si>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</si>
  <si>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</si>
  <si>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</si>
  <si>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</si>
  <si>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</si>
  <si>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</si>
  <si>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</si>
  <si>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</si>
  <si>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</si>
  <si>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</si>
  <si>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</si>
  <si>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</si>
  <si>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</si>
  <si>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</si>
  <si>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</si>
  <si>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</si>
  <si>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</si>
  <si>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</si>
  <si>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</si>
  <si>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</si>
  <si>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</si>
  <si>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</si>
  <si>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</si>
  <si>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</si>
  <si>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</si>
  <si>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</si>
  <si>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</si>
  <si>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</si>
  <si>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</si>
  <si>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</si>
  <si>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</si>
  <si>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</si>
  <si>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</si>
  <si>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</si>
  <si>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</si>
  <si>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</si>
  <si>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</si>
  <si>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</si>
  <si>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</si>
  <si>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</si>
  <si>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</si>
  <si>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</si>
  <si>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</si>
  <si>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</si>
  <si>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</si>
  <si>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</si>
  <si>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</si>
  <si>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</si>
  <si>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</si>
  <si>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</si>
  <si>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</si>
  <si>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</si>
  <si>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</si>
  <si>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</si>
  <si>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</si>
  <si>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</si>
  <si>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</si>
  <si>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</si>
  <si>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</si>
  <si>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</si>
  <si>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</si>
  <si>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</si>
  <si>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</si>
  <si>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</si>
  <si>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</si>
  <si>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</si>
  <si>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</si>
  <si>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</si>
  <si>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</si>
  <si>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</si>
  <si>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</si>
  <si>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</si>
  <si>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</si>
  <si>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</si>
  <si>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</si>
  <si>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</si>
  <si>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</si>
  <si>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</si>
  <si>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</si>
  <si>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</si>
  <si>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</si>
  <si>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</si>
  <si>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</si>
  <si>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</si>
  <si>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</si>
  <si>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</si>
  <si>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</si>
  <si>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</si>
  <si>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</si>
  <si>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</si>
  <si>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</si>
  <si>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</si>
  <si>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</si>
  <si>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</si>
  <si>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</si>
  <si>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</si>
  <si>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</si>
  <si>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</si>
  <si>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</si>
  <si>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</si>
  <si>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</si>
  <si>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</si>
  <si>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</si>
  <si>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</si>
  <si>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</si>
  <si>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</si>
  <si>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</si>
  <si>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</si>
  <si>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</si>
  <si>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</si>
  <si>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</si>
  <si>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</si>
  <si>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</si>
  <si>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</si>
  <si>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</si>
  <si>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</si>
  <si>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</si>
  <si>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</si>
  <si>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</si>
  <si>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</si>
  <si>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</si>
  <si>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</si>
  <si>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</si>
  <si>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</si>
  <si>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</si>
  <si>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</si>
  <si>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</si>
  <si>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</si>
  <si>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</si>
  <si>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</si>
  <si>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</si>
  <si>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</si>
  <si>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</si>
  <si>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</si>
  <si>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</si>
  <si>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</si>
  <si>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</si>
  <si>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</si>
  <si>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</si>
  <si>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</si>
  <si>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</si>
  <si>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</si>
  <si>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</si>
  <si>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</si>
  <si>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</si>
  <si>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</si>
  <si>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</si>
  <si>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</si>
  <si>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</si>
  <si>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</si>
  <si>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</si>
  <si>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</si>
  <si>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</si>
  <si>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</si>
  <si>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</si>
  <si>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</si>
  <si>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</si>
  <si>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</si>
  <si>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</si>
  <si>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</si>
  <si>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</si>
  <si>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</si>
  <si>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</si>
  <si>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</si>
  <si>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</si>
  <si>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</si>
  <si>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</si>
  <si>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</si>
  <si>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</si>
  <si>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</si>
  <si>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</si>
  <si>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</si>
  <si>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</si>
  <si>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</si>
  <si>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</si>
  <si>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</si>
  <si>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</si>
  <si>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</si>
  <si>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</si>
  <si>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</si>
  <si>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</si>
  <si>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</si>
  <si>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</si>
  <si>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</si>
  <si>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</si>
  <si>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</si>
  <si>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</si>
  <si>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</si>
  <si>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</si>
  <si>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</si>
  <si>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</si>
  <si>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</si>
  <si>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</si>
  <si>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</si>
  <si>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</si>
  <si>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</si>
  <si>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</si>
  <si>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</si>
  <si>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</si>
  <si>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</si>
  <si>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</si>
  <si>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</si>
  <si>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</si>
  <si>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</si>
  <si>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</si>
  <si>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</si>
  <si>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</si>
  <si>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</si>
  <si>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</si>
  <si>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</si>
  <si>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</si>
  <si>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</si>
  <si>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</si>
  <si>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</si>
  <si>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</si>
  <si>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</si>
  <si>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</si>
  <si>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</si>
  <si>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</si>
  <si>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</si>
  <si>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</si>
  <si>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</si>
  <si>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</si>
  <si>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</si>
  <si>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</si>
  <si>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</si>
  <si>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</si>
  <si>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</si>
  <si>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</si>
  <si>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</si>
  <si>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</si>
  <si>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</si>
  <si>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</si>
  <si>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</si>
  <si>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</si>
  <si>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</si>
  <si>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</si>
  <si>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</si>
  <si>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</si>
  <si>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</si>
  <si>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</si>
  <si>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</si>
  <si>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</si>
  <si>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</si>
  <si>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</si>
  <si>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</si>
  <si>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</si>
  <si>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</si>
  <si>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</si>
  <si>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</si>
  <si>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</si>
  <si>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</si>
  <si>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</si>
  <si>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</si>
  <si>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</si>
  <si>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</si>
  <si>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</si>
  <si>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</si>
  <si>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</si>
  <si>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</si>
  <si>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</si>
  <si>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</si>
  <si>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</si>
  <si>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</si>
  <si>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</si>
  <si>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</si>
  <si>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</si>
  <si>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</si>
  <si>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</si>
  <si>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</si>
  <si>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</si>
  <si>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</si>
  <si>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</si>
  <si>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</si>
  <si>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</si>
  <si>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</si>
  <si>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</si>
  <si>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</si>
  <si>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</si>
  <si>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</si>
  <si>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</si>
  <si>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</si>
  <si>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</si>
  <si>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</si>
  <si>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</si>
  <si>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</si>
  <si>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</si>
  <si>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</si>
  <si>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</si>
  <si>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</si>
  <si>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</si>
  <si>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</si>
  <si>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</si>
  <si>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</si>
  <si>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</si>
  <si>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</si>
  <si>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</si>
  <si>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</si>
  <si>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</si>
  <si>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</si>
  <si>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</si>
  <si>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</si>
  <si>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</si>
  <si>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</si>
  <si>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</si>
  <si>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</si>
  <si>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</si>
  <si>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</si>
  <si>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</si>
  <si>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</si>
  <si>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</si>
  <si>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</si>
  <si>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</si>
  <si>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</si>
  <si>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</si>
  <si>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</si>
  <si>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</si>
  <si>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</si>
  <si>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</si>
  <si>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</si>
  <si>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</si>
  <si>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</si>
  <si>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</si>
  <si>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</si>
  <si>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</si>
  <si>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</si>
  <si>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</si>
  <si>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</si>
  <si>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</si>
  <si>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July 2022</t>
  </si>
  <si>
    <t>Thursday July 7, 2022</t>
  </si>
  <si>
    <t xml:space="preserve">(f) We published the Natural Gas Monthly on Friday July 8, which was after we completed this forecast, and as a result, this forecast does not include final Natural Gas Monthly data for April 2022. </t>
  </si>
  <si>
    <t>Dry Natural Gas Production (f)</t>
  </si>
  <si>
    <t>Table 5a.  U.S. Natural Gas Supply, Consumption, and Inventories (e)</t>
  </si>
  <si>
    <t xml:space="preserve">(e) We published the Natural Gas Monthly on Friday July 8, which was after we completed this forecast, and as a result, this forecast does not include final Natural Gas Monthly data for April 2022. </t>
  </si>
  <si>
    <t xml:space="preserve">n/a  </t>
  </si>
  <si>
    <t xml:space="preserve">-  </t>
  </si>
  <si>
    <t>Table 7b.  U.S. Regional Electricity Sales to Ultimate Customers  (billion kilowatthours)</t>
  </si>
  <si>
    <t>Table 7c.  U.S. Regional Electricity Prices to Ultimate Customers (Cents per Kilowatthour)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</si>
</sst>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0" fillId="0" borderId="0" xfId="0" applyAlignment="1">
      <alignment vertical="top" wrapText="1"/>
    </xf>
    <xf numFmtId="0" fontId="3" fillId="4" borderId="0" xfId="21" quotePrefix="1" applyFont="1" applyFill="1" applyAlignment="1">
      <alignment vertical="top" wrapText="1"/>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F8" sqref="F8"/>
    </sheetView>
  </sheetViews>
  <sheetFormatPr defaultRowHeight="12.75" x14ac:dyDescent="0.2"/>
  <cols>
    <col min="1" max="1" width="6.42578125" customWidth="1"/>
    <col min="2" max="2" width="14" customWidth="1"/>
    <col min="3" max="3" width="10.85546875" customWidth="1"/>
  </cols>
  <sheetData>
    <row r="1" spans="1:74" x14ac:dyDescent="0.2">
      <c r="A1" s="259" t="s">
        <v>222</v>
      </c>
      <c r="B1" s="260"/>
      <c r="C1" s="260"/>
      <c r="D1" s="710" t="s">
        <v>1401</v>
      </c>
      <c r="E1" s="711"/>
      <c r="F1" s="711"/>
      <c r="G1" s="260"/>
      <c r="H1" s="260"/>
      <c r="I1" s="260"/>
      <c r="J1" s="260"/>
      <c r="K1" s="260"/>
      <c r="L1" s="260"/>
      <c r="M1" s="260"/>
      <c r="N1" s="260"/>
      <c r="O1" s="260"/>
      <c r="P1" s="260"/>
    </row>
    <row r="2" spans="1:74" x14ac:dyDescent="0.2">
      <c r="A2" s="707" t="s">
        <v>1349</v>
      </c>
      <c r="D2" s="712" t="s">
        <v>1402</v>
      </c>
      <c r="E2" s="713"/>
      <c r="F2" s="713"/>
      <c r="G2" s="709" t="str">
        <f>"EIA completed modeling and analysis for this report on "&amp;Dates!D2&amp;"."</f>
        <v>EIA completed modeling and analysis for this report on Thursday July 7, 2022.</v>
      </c>
      <c r="H2" s="709"/>
      <c r="I2" s="709"/>
      <c r="J2" s="709"/>
      <c r="K2" s="709"/>
      <c r="L2" s="709"/>
      <c r="M2" s="709"/>
    </row>
    <row r="3" spans="1:74" x14ac:dyDescent="0.2">
      <c r="A3" t="s">
        <v>101</v>
      </c>
      <c r="D3" s="644">
        <f>YEAR(D1)-4</f>
        <v>2018</v>
      </c>
      <c r="G3" s="708"/>
      <c r="H3" s="12"/>
      <c r="I3" s="12"/>
      <c r="J3" s="12"/>
      <c r="K3" s="12"/>
      <c r="L3" s="12"/>
      <c r="M3" s="12"/>
    </row>
    <row r="4" spans="1:74" x14ac:dyDescent="0.2">
      <c r="D4" s="257"/>
    </row>
    <row r="5" spans="1:74" x14ac:dyDescent="0.2">
      <c r="A5" t="s">
        <v>1023</v>
      </c>
      <c r="D5" s="257">
        <f>+D3*100+1</f>
        <v>201801</v>
      </c>
    </row>
    <row r="7" spans="1:74" x14ac:dyDescent="0.2">
      <c r="A7" t="s">
        <v>1025</v>
      </c>
      <c r="D7" s="643">
        <f>IF(MONTH(D1)&gt;1,100*YEAR(D1)+MONTH(D1)-1,100*(YEAR(D1)-1)+12)</f>
        <v>202206</v>
      </c>
    </row>
    <row r="10" spans="1:74" s="271" customFormat="1" x14ac:dyDescent="0.2">
      <c r="A10" s="271" t="s">
        <v>223</v>
      </c>
    </row>
    <row r="11" spans="1:74" s="12" customFormat="1" ht="11.25" x14ac:dyDescent="0.2">
      <c r="A11" s="43"/>
      <c r="B11" s="44" t="s">
        <v>747</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1.25" x14ac:dyDescent="0.2">
      <c r="A12" s="43"/>
      <c r="B12" s="47" t="s">
        <v>229</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
      <c r="B13" s="47" t="s">
        <v>1024</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282" customWidth="1"/>
    <col min="2" max="2" width="90" style="282" customWidth="1"/>
    <col min="3" max="16384" width="8.5703125" style="282"/>
  </cols>
  <sheetData>
    <row r="1" spans="1:18" x14ac:dyDescent="0.2">
      <c r="A1" s="282" t="s">
        <v>500</v>
      </c>
    </row>
    <row r="6" spans="1:18" ht="15.75" x14ac:dyDescent="0.25">
      <c r="B6" s="283" t="str">
        <f>"Short-Term Energy Outlook, "&amp;Dates!D1</f>
        <v>Short-Term Energy Outlook, July 2022</v>
      </c>
    </row>
    <row r="8" spans="1:18" ht="15" customHeight="1" x14ac:dyDescent="0.2">
      <c r="A8" s="284"/>
      <c r="B8" s="285" t="s">
        <v>232</v>
      </c>
      <c r="C8" s="286"/>
      <c r="D8" s="286"/>
      <c r="E8" s="286"/>
      <c r="F8" s="286"/>
      <c r="G8" s="286"/>
      <c r="H8" s="286"/>
      <c r="I8" s="286"/>
      <c r="J8" s="286"/>
      <c r="K8" s="286"/>
      <c r="L8" s="286"/>
      <c r="M8" s="286"/>
      <c r="N8" s="286"/>
      <c r="O8" s="286"/>
      <c r="P8" s="286"/>
      <c r="Q8" s="286"/>
      <c r="R8" s="286"/>
    </row>
    <row r="9" spans="1:18" ht="15" customHeight="1" x14ac:dyDescent="0.2">
      <c r="A9" s="284"/>
      <c r="B9" s="285" t="s">
        <v>980</v>
      </c>
      <c r="C9" s="286"/>
      <c r="D9" s="286"/>
      <c r="E9" s="286"/>
      <c r="F9" s="286"/>
      <c r="G9" s="286"/>
      <c r="H9" s="286"/>
      <c r="I9" s="286"/>
      <c r="J9" s="286"/>
      <c r="K9" s="286"/>
      <c r="L9" s="286"/>
      <c r="M9" s="286"/>
      <c r="N9" s="286"/>
      <c r="O9" s="286"/>
      <c r="P9" s="286"/>
      <c r="Q9" s="286"/>
      <c r="R9" s="286"/>
    </row>
    <row r="10" spans="1:18" ht="15" customHeight="1" x14ac:dyDescent="0.2">
      <c r="A10" s="284"/>
      <c r="B10" s="285" t="s">
        <v>892</v>
      </c>
      <c r="C10" s="287"/>
      <c r="D10" s="287"/>
      <c r="E10" s="287"/>
      <c r="F10" s="287"/>
      <c r="G10" s="287"/>
      <c r="H10" s="287"/>
      <c r="I10" s="287"/>
      <c r="J10" s="287"/>
      <c r="K10" s="287"/>
      <c r="L10" s="287"/>
      <c r="M10" s="287"/>
      <c r="N10" s="287"/>
      <c r="O10" s="287"/>
      <c r="P10" s="287"/>
      <c r="Q10" s="287"/>
      <c r="R10" s="287"/>
    </row>
    <row r="11" spans="1:18" ht="15" customHeight="1" x14ac:dyDescent="0.2">
      <c r="A11" s="284"/>
      <c r="B11" s="285" t="s">
        <v>1346</v>
      </c>
      <c r="C11" s="287"/>
      <c r="D11" s="287"/>
      <c r="E11" s="287"/>
      <c r="F11" s="287"/>
      <c r="G11" s="287"/>
      <c r="H11" s="287"/>
      <c r="I11" s="287"/>
      <c r="J11" s="287"/>
      <c r="K11" s="287"/>
      <c r="L11" s="287"/>
      <c r="M11" s="287"/>
      <c r="N11" s="287"/>
      <c r="O11" s="287"/>
      <c r="P11" s="287"/>
      <c r="Q11" s="287"/>
      <c r="R11" s="287"/>
    </row>
    <row r="12" spans="1:18" ht="15" customHeight="1" x14ac:dyDescent="0.2">
      <c r="A12" s="284"/>
      <c r="B12" s="285" t="s">
        <v>1347</v>
      </c>
      <c r="C12" s="287"/>
      <c r="D12" s="287"/>
      <c r="E12" s="287"/>
      <c r="F12" s="287"/>
      <c r="G12" s="287"/>
      <c r="H12" s="287"/>
      <c r="I12" s="287"/>
      <c r="J12" s="287"/>
      <c r="K12" s="287"/>
      <c r="L12" s="287"/>
      <c r="M12" s="287"/>
      <c r="N12" s="287"/>
      <c r="O12" s="287"/>
      <c r="P12" s="287"/>
      <c r="Q12" s="287"/>
      <c r="R12" s="287"/>
    </row>
    <row r="13" spans="1:18" ht="15" customHeight="1" x14ac:dyDescent="0.2">
      <c r="A13" s="284"/>
      <c r="B13" s="285" t="s">
        <v>918</v>
      </c>
      <c r="C13" s="287"/>
      <c r="D13" s="287"/>
      <c r="E13" s="287"/>
      <c r="F13" s="287"/>
      <c r="G13" s="287"/>
      <c r="H13" s="287"/>
      <c r="I13" s="287"/>
      <c r="J13" s="287"/>
      <c r="K13" s="287"/>
      <c r="L13" s="287"/>
      <c r="M13" s="287"/>
      <c r="N13" s="287"/>
      <c r="O13" s="287"/>
      <c r="P13" s="287"/>
      <c r="Q13" s="287"/>
      <c r="R13" s="287"/>
    </row>
    <row r="14" spans="1:18" ht="15" customHeight="1" x14ac:dyDescent="0.2">
      <c r="A14" s="284"/>
      <c r="B14" s="285" t="s">
        <v>893</v>
      </c>
      <c r="C14" s="288"/>
      <c r="D14" s="288"/>
      <c r="E14" s="288"/>
      <c r="F14" s="288"/>
      <c r="G14" s="288"/>
      <c r="H14" s="288"/>
      <c r="I14" s="288"/>
      <c r="J14" s="288"/>
      <c r="K14" s="288"/>
      <c r="L14" s="288"/>
      <c r="M14" s="288"/>
      <c r="N14" s="288"/>
      <c r="O14" s="288"/>
      <c r="P14" s="288"/>
      <c r="Q14" s="288"/>
      <c r="R14" s="288"/>
    </row>
    <row r="15" spans="1:18" ht="15" customHeight="1" x14ac:dyDescent="0.2">
      <c r="A15" s="284"/>
      <c r="B15" s="285" t="s">
        <v>974</v>
      </c>
      <c r="C15" s="289"/>
      <c r="D15" s="289"/>
      <c r="E15" s="289"/>
      <c r="F15" s="289"/>
      <c r="G15" s="289"/>
      <c r="H15" s="289"/>
      <c r="I15" s="289"/>
      <c r="J15" s="289"/>
      <c r="K15" s="289"/>
      <c r="L15" s="289"/>
      <c r="M15" s="289"/>
      <c r="N15" s="289"/>
      <c r="O15" s="289"/>
      <c r="P15" s="289"/>
      <c r="Q15" s="289"/>
      <c r="R15" s="289"/>
    </row>
    <row r="16" spans="1:18" ht="15" customHeight="1" x14ac:dyDescent="0.2">
      <c r="A16" s="284"/>
      <c r="B16" s="285" t="s">
        <v>792</v>
      </c>
      <c r="C16" s="287"/>
      <c r="D16" s="287"/>
      <c r="E16" s="287"/>
      <c r="F16" s="287"/>
      <c r="G16" s="287"/>
      <c r="H16" s="287"/>
      <c r="I16" s="287"/>
      <c r="J16" s="287"/>
      <c r="K16" s="287"/>
      <c r="L16" s="287"/>
      <c r="M16" s="287"/>
      <c r="N16" s="287"/>
      <c r="O16" s="287"/>
      <c r="P16" s="287"/>
      <c r="Q16" s="287"/>
      <c r="R16" s="287"/>
    </row>
    <row r="17" spans="1:18" ht="15" customHeight="1" x14ac:dyDescent="0.2">
      <c r="A17" s="284"/>
      <c r="B17" s="285" t="s">
        <v>233</v>
      </c>
      <c r="C17" s="290"/>
      <c r="D17" s="290"/>
      <c r="E17" s="290"/>
      <c r="F17" s="290"/>
      <c r="G17" s="290"/>
      <c r="H17" s="290"/>
      <c r="I17" s="290"/>
      <c r="J17" s="290"/>
      <c r="K17" s="290"/>
      <c r="L17" s="290"/>
      <c r="M17" s="290"/>
      <c r="N17" s="290"/>
      <c r="O17" s="290"/>
      <c r="P17" s="290"/>
      <c r="Q17" s="290"/>
      <c r="R17" s="290"/>
    </row>
    <row r="18" spans="1:18" ht="15" customHeight="1" x14ac:dyDescent="0.2">
      <c r="A18" s="284"/>
      <c r="B18" s="285" t="s">
        <v>65</v>
      </c>
      <c r="C18" s="287"/>
      <c r="D18" s="287"/>
      <c r="E18" s="287"/>
      <c r="F18" s="287"/>
      <c r="G18" s="287"/>
      <c r="H18" s="287"/>
      <c r="I18" s="287"/>
      <c r="J18" s="287"/>
      <c r="K18" s="287"/>
      <c r="L18" s="287"/>
      <c r="M18" s="287"/>
      <c r="N18" s="287"/>
      <c r="O18" s="287"/>
      <c r="P18" s="287"/>
      <c r="Q18" s="287"/>
      <c r="R18" s="287"/>
    </row>
    <row r="19" spans="1:18" ht="15" customHeight="1" x14ac:dyDescent="0.2">
      <c r="A19" s="284"/>
      <c r="B19" s="285" t="s">
        <v>234</v>
      </c>
      <c r="C19" s="292"/>
      <c r="D19" s="292"/>
      <c r="E19" s="292"/>
      <c r="F19" s="292"/>
      <c r="G19" s="292"/>
      <c r="H19" s="292"/>
      <c r="I19" s="292"/>
      <c r="J19" s="292"/>
      <c r="K19" s="292"/>
      <c r="L19" s="292"/>
      <c r="M19" s="292"/>
      <c r="N19" s="292"/>
      <c r="O19" s="292"/>
      <c r="P19" s="292"/>
      <c r="Q19" s="292"/>
      <c r="R19" s="292"/>
    </row>
    <row r="20" spans="1:18" ht="15" customHeight="1" x14ac:dyDescent="0.2">
      <c r="A20" s="284"/>
      <c r="B20" s="285" t="s">
        <v>804</v>
      </c>
      <c r="C20" s="287"/>
      <c r="D20" s="287"/>
      <c r="E20" s="287"/>
      <c r="F20" s="287"/>
      <c r="G20" s="287"/>
      <c r="H20" s="287"/>
      <c r="I20" s="287"/>
      <c r="J20" s="287"/>
      <c r="K20" s="287"/>
      <c r="L20" s="287"/>
      <c r="M20" s="287"/>
      <c r="N20" s="287"/>
      <c r="O20" s="287"/>
      <c r="P20" s="287"/>
      <c r="Q20" s="287"/>
      <c r="R20" s="287"/>
    </row>
    <row r="21" spans="1:18" ht="15" customHeight="1" x14ac:dyDescent="0.2">
      <c r="A21" s="284"/>
      <c r="B21" s="291" t="s">
        <v>793</v>
      </c>
      <c r="C21" s="293"/>
      <c r="D21" s="293"/>
      <c r="E21" s="293"/>
      <c r="F21" s="293"/>
      <c r="G21" s="293"/>
      <c r="H21" s="293"/>
      <c r="I21" s="293"/>
      <c r="J21" s="293"/>
      <c r="K21" s="293"/>
      <c r="L21" s="293"/>
      <c r="M21" s="293"/>
      <c r="N21" s="293"/>
      <c r="O21" s="293"/>
      <c r="P21" s="293"/>
      <c r="Q21" s="293"/>
      <c r="R21" s="293"/>
    </row>
    <row r="22" spans="1:18" ht="15" customHeight="1" x14ac:dyDescent="0.2">
      <c r="A22" s="284"/>
      <c r="B22" s="291" t="s">
        <v>794</v>
      </c>
      <c r="C22" s="287"/>
      <c r="D22" s="287"/>
      <c r="E22" s="287"/>
      <c r="F22" s="287"/>
      <c r="G22" s="287"/>
      <c r="H22" s="287"/>
      <c r="I22" s="287"/>
      <c r="J22" s="287"/>
      <c r="K22" s="287"/>
      <c r="L22" s="287"/>
      <c r="M22" s="287"/>
      <c r="N22" s="287"/>
      <c r="O22" s="287"/>
      <c r="P22" s="287"/>
      <c r="Q22" s="287"/>
      <c r="R22" s="287"/>
    </row>
    <row r="23" spans="1:18" ht="15" customHeight="1" x14ac:dyDescent="0.2">
      <c r="A23" s="284"/>
      <c r="B23" s="291" t="s">
        <v>1311</v>
      </c>
      <c r="C23" s="287"/>
      <c r="D23" s="287"/>
      <c r="E23" s="287"/>
      <c r="F23" s="287"/>
      <c r="G23" s="287"/>
      <c r="H23" s="287"/>
      <c r="I23" s="287"/>
      <c r="J23" s="287"/>
      <c r="K23" s="287"/>
      <c r="L23" s="287"/>
      <c r="M23" s="287"/>
      <c r="N23" s="287"/>
      <c r="O23" s="287"/>
      <c r="P23" s="287"/>
      <c r="Q23" s="287"/>
      <c r="R23" s="287"/>
    </row>
    <row r="24" spans="1:18" ht="15" customHeight="1" x14ac:dyDescent="0.2">
      <c r="A24" s="284"/>
      <c r="B24" s="291" t="s">
        <v>1312</v>
      </c>
      <c r="C24" s="287"/>
      <c r="D24" s="287"/>
      <c r="E24" s="287"/>
      <c r="F24" s="287"/>
      <c r="G24" s="287"/>
      <c r="H24" s="287"/>
      <c r="I24" s="287"/>
      <c r="J24" s="287"/>
      <c r="K24" s="287"/>
      <c r="L24" s="287"/>
      <c r="M24" s="287"/>
      <c r="N24" s="287"/>
      <c r="O24" s="287"/>
      <c r="P24" s="287"/>
      <c r="Q24" s="287"/>
      <c r="R24" s="287"/>
    </row>
    <row r="25" spans="1:18" ht="15" customHeight="1" x14ac:dyDescent="0.2">
      <c r="A25" s="284"/>
      <c r="B25" s="285" t="s">
        <v>1079</v>
      </c>
      <c r="C25" s="294"/>
      <c r="D25" s="294"/>
      <c r="E25" s="294"/>
      <c r="F25" s="294"/>
      <c r="G25" s="294"/>
      <c r="H25" s="294"/>
      <c r="I25" s="294"/>
      <c r="J25" s="287"/>
      <c r="K25" s="287"/>
      <c r="L25" s="287"/>
      <c r="M25" s="287"/>
      <c r="N25" s="287"/>
      <c r="O25" s="287"/>
      <c r="P25" s="287"/>
      <c r="Q25" s="287"/>
      <c r="R25" s="287"/>
    </row>
    <row r="26" spans="1:18" ht="15" customHeight="1" x14ac:dyDescent="0.2">
      <c r="A26" s="284"/>
      <c r="B26" s="285" t="s">
        <v>1036</v>
      </c>
      <c r="C26" s="294"/>
      <c r="D26" s="294"/>
      <c r="E26" s="294"/>
      <c r="F26" s="294"/>
      <c r="G26" s="294"/>
      <c r="H26" s="294"/>
      <c r="I26" s="294"/>
      <c r="J26" s="287"/>
      <c r="K26" s="287"/>
      <c r="L26" s="287"/>
      <c r="M26" s="287"/>
      <c r="N26" s="287"/>
      <c r="O26" s="287"/>
      <c r="P26" s="287"/>
      <c r="Q26" s="287"/>
      <c r="R26" s="287"/>
    </row>
    <row r="27" spans="1:18" ht="15" customHeight="1" x14ac:dyDescent="0.3">
      <c r="A27" s="284"/>
      <c r="B27" s="285" t="s">
        <v>98</v>
      </c>
      <c r="C27" s="287"/>
      <c r="D27" s="287"/>
      <c r="E27" s="287"/>
      <c r="F27" s="287"/>
      <c r="G27" s="287"/>
      <c r="H27" s="287"/>
      <c r="I27" s="287"/>
      <c r="J27" s="287"/>
      <c r="K27" s="287"/>
      <c r="L27" s="287"/>
      <c r="M27" s="287"/>
      <c r="N27" s="287"/>
      <c r="O27" s="287"/>
      <c r="P27" s="287"/>
      <c r="Q27" s="287"/>
      <c r="R27" s="287"/>
    </row>
    <row r="28" spans="1:18" ht="15" customHeight="1" x14ac:dyDescent="0.2">
      <c r="A28" s="284"/>
      <c r="B28" s="291" t="s">
        <v>235</v>
      </c>
      <c r="C28" s="287"/>
      <c r="D28" s="287"/>
      <c r="E28" s="287"/>
      <c r="F28" s="287"/>
      <c r="G28" s="287"/>
      <c r="H28" s="287"/>
      <c r="I28" s="287"/>
      <c r="J28" s="287"/>
      <c r="K28" s="287"/>
      <c r="L28" s="287"/>
      <c r="M28" s="287"/>
      <c r="N28" s="287"/>
      <c r="O28" s="287"/>
      <c r="P28" s="287"/>
      <c r="Q28" s="287"/>
      <c r="R28" s="287"/>
    </row>
    <row r="29" spans="1:18" ht="15" customHeight="1" x14ac:dyDescent="0.2">
      <c r="A29" s="284"/>
      <c r="B29" s="291" t="s">
        <v>236</v>
      </c>
      <c r="C29" s="295"/>
      <c r="D29" s="295"/>
      <c r="E29" s="295"/>
      <c r="F29" s="295"/>
      <c r="G29" s="295"/>
      <c r="H29" s="295"/>
      <c r="I29" s="295"/>
      <c r="J29" s="295"/>
      <c r="K29" s="295"/>
      <c r="L29" s="295"/>
      <c r="M29" s="295"/>
      <c r="N29" s="295"/>
      <c r="O29" s="295"/>
      <c r="P29" s="295"/>
      <c r="Q29" s="295"/>
      <c r="R29" s="295"/>
    </row>
    <row r="30" spans="1:18" x14ac:dyDescent="0.2">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A5" transitionEvaluation="1" transitionEntry="1">
    <pageSetUpPr fitToPage="1"/>
  </sheetPr>
  <dimension ref="A1:BV145"/>
  <sheetViews>
    <sheetView showGridLines="0" zoomScaleNormal="100" workbookViewId="0">
      <pane xSplit="2" ySplit="4" topLeftCell="AY73" activePane="bottomRight" state="frozen"/>
      <selection activeCell="BF1" sqref="BF1"/>
      <selection pane="topRight" activeCell="BF1" sqref="BF1"/>
      <selection pane="bottomLeft" activeCell="BF1" sqref="BF1"/>
      <selection pane="bottomRight" activeCell="B77" sqref="B77:Q77"/>
    </sheetView>
  </sheetViews>
  <sheetFormatPr defaultColWidth="9.5703125" defaultRowHeight="11.25" x14ac:dyDescent="0.2"/>
  <cols>
    <col min="1" max="1" width="10.5703125" style="12" bestFit="1" customWidth="1"/>
    <col min="2" max="2" width="36.140625" style="12" customWidth="1"/>
    <col min="3" max="12" width="6.5703125" style="12" customWidth="1"/>
    <col min="13" max="13" width="7.42578125" style="12" customWidth="1"/>
    <col min="14" max="50" width="6.5703125" style="12" customWidth="1"/>
    <col min="51" max="55" width="6.5703125" style="308" customWidth="1"/>
    <col min="56" max="58" width="6.5703125" style="666" customWidth="1"/>
    <col min="59" max="62" width="6.5703125" style="308" customWidth="1"/>
    <col min="63" max="74" width="6.5703125" style="12" customWidth="1"/>
    <col min="75" max="16384" width="9.5703125" style="12"/>
  </cols>
  <sheetData>
    <row r="1" spans="1:74" s="11" customFormat="1" ht="12.75" x14ac:dyDescent="0.2">
      <c r="A1" s="761" t="s">
        <v>791</v>
      </c>
      <c r="B1" s="763" t="s">
        <v>232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Y1" s="447"/>
      <c r="AZ1" s="447"/>
      <c r="BA1" s="447"/>
      <c r="BB1" s="447"/>
      <c r="BC1" s="447"/>
      <c r="BD1" s="664"/>
      <c r="BE1" s="664"/>
      <c r="BF1" s="664"/>
      <c r="BG1" s="447"/>
      <c r="BH1" s="447"/>
      <c r="BI1" s="447"/>
      <c r="BJ1" s="447"/>
    </row>
    <row r="2" spans="1:74" s="13"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9"/>
      <c r="B5" s="20" t="s">
        <v>1382</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987</v>
      </c>
      <c r="BN6" s="387"/>
      <c r="BO6" s="387"/>
      <c r="BP6" s="387"/>
      <c r="BQ6" s="387"/>
      <c r="BR6" s="387"/>
      <c r="BS6" s="387"/>
      <c r="BT6" s="387"/>
      <c r="BU6" s="387"/>
      <c r="BV6" s="387"/>
    </row>
    <row r="7" spans="1:74" ht="11.1" customHeight="1" x14ac:dyDescent="0.2">
      <c r="A7" s="19"/>
      <c r="B7" s="22" t="s">
        <v>102</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 customHeight="1" x14ac:dyDescent="0.2">
      <c r="A8" s="19" t="s">
        <v>496</v>
      </c>
      <c r="B8" s="23" t="s">
        <v>86</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12.784808999999999</v>
      </c>
      <c r="AB8" s="210">
        <v>12.825811</v>
      </c>
      <c r="AC8" s="210">
        <v>12.816057000000001</v>
      </c>
      <c r="AD8" s="210">
        <v>11.911472</v>
      </c>
      <c r="AE8" s="210">
        <v>9.7111169999999998</v>
      </c>
      <c r="AF8" s="210">
        <v>10.419767999999999</v>
      </c>
      <c r="AG8" s="210">
        <v>10.956484</v>
      </c>
      <c r="AH8" s="210">
        <v>10.557567000000001</v>
      </c>
      <c r="AI8" s="210">
        <v>10.868058</v>
      </c>
      <c r="AJ8" s="210">
        <v>10.413411999999999</v>
      </c>
      <c r="AK8" s="210">
        <v>11.120706999999999</v>
      </c>
      <c r="AL8" s="210">
        <v>11.083595000000001</v>
      </c>
      <c r="AM8" s="210">
        <v>11.056365</v>
      </c>
      <c r="AN8" s="210">
        <v>9.7730589999999999</v>
      </c>
      <c r="AO8" s="210">
        <v>11.159560000000001</v>
      </c>
      <c r="AP8" s="210">
        <v>11.230181</v>
      </c>
      <c r="AQ8" s="210">
        <v>11.333753</v>
      </c>
      <c r="AR8" s="210">
        <v>11.288152</v>
      </c>
      <c r="AS8" s="210">
        <v>11.329927</v>
      </c>
      <c r="AT8" s="210">
        <v>11.206238000000001</v>
      </c>
      <c r="AU8" s="210">
        <v>10.851266000000001</v>
      </c>
      <c r="AV8" s="210">
        <v>11.526268999999999</v>
      </c>
      <c r="AW8" s="210">
        <v>11.769166</v>
      </c>
      <c r="AX8" s="210">
        <v>11.603532</v>
      </c>
      <c r="AY8" s="210">
        <v>11.369338000000001</v>
      </c>
      <c r="AZ8" s="210">
        <v>11.316119</v>
      </c>
      <c r="BA8" s="210">
        <v>11.688029999999999</v>
      </c>
      <c r="BB8" s="210">
        <v>11.628304</v>
      </c>
      <c r="BC8" s="210">
        <v>11.743349013</v>
      </c>
      <c r="BD8" s="210">
        <v>11.893733189000001</v>
      </c>
      <c r="BE8" s="299">
        <v>11.96275</v>
      </c>
      <c r="BF8" s="299">
        <v>12.07287</v>
      </c>
      <c r="BG8" s="299">
        <v>12.20025</v>
      </c>
      <c r="BH8" s="299">
        <v>12.15325</v>
      </c>
      <c r="BI8" s="299">
        <v>12.38199</v>
      </c>
      <c r="BJ8" s="299">
        <v>12.49587</v>
      </c>
      <c r="BK8" s="299">
        <v>12.39706</v>
      </c>
      <c r="BL8" s="299">
        <v>12.479430000000001</v>
      </c>
      <c r="BM8" s="299">
        <v>12.48094</v>
      </c>
      <c r="BN8" s="299">
        <v>12.53444</v>
      </c>
      <c r="BO8" s="299">
        <v>12.562110000000001</v>
      </c>
      <c r="BP8" s="299">
        <v>12.64527</v>
      </c>
      <c r="BQ8" s="299">
        <v>12.76801</v>
      </c>
      <c r="BR8" s="299">
        <v>12.931279999999999</v>
      </c>
      <c r="BS8" s="299">
        <v>12.91991</v>
      </c>
      <c r="BT8" s="299">
        <v>12.90926</v>
      </c>
      <c r="BU8" s="299">
        <v>13.262700000000001</v>
      </c>
      <c r="BV8" s="299">
        <v>13.33728</v>
      </c>
    </row>
    <row r="9" spans="1:74" ht="11.1" customHeight="1" x14ac:dyDescent="0.2">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99"/>
      <c r="BF9" s="299"/>
      <c r="BG9" s="299"/>
      <c r="BH9" s="299"/>
      <c r="BI9" s="299"/>
      <c r="BJ9" s="299"/>
      <c r="BK9" s="299"/>
      <c r="BL9" s="299"/>
      <c r="BM9" s="299"/>
      <c r="BN9" s="299"/>
      <c r="BO9" s="299"/>
      <c r="BP9" s="299"/>
      <c r="BQ9" s="299"/>
      <c r="BR9" s="299"/>
      <c r="BS9" s="299"/>
      <c r="BT9" s="299"/>
      <c r="BU9" s="299"/>
      <c r="BV9" s="299"/>
    </row>
    <row r="10" spans="1:74" ht="11.1" customHeight="1" x14ac:dyDescent="0.2">
      <c r="A10" s="19"/>
      <c r="B10" s="22" t="s">
        <v>1404</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300"/>
      <c r="BF10" s="300"/>
      <c r="BG10" s="300"/>
      <c r="BH10" s="300"/>
      <c r="BI10" s="300"/>
      <c r="BJ10" s="300"/>
      <c r="BK10" s="300"/>
      <c r="BL10" s="300"/>
      <c r="BM10" s="300"/>
      <c r="BN10" s="300"/>
      <c r="BO10" s="300"/>
      <c r="BP10" s="300"/>
      <c r="BQ10" s="300"/>
      <c r="BR10" s="300"/>
      <c r="BS10" s="300"/>
      <c r="BT10" s="300"/>
      <c r="BU10" s="300"/>
      <c r="BV10" s="300"/>
    </row>
    <row r="11" spans="1:74" ht="11.1" customHeight="1" x14ac:dyDescent="0.2">
      <c r="A11" s="19" t="s">
        <v>527</v>
      </c>
      <c r="B11" s="23" t="s">
        <v>91</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92.804806451999994</v>
      </c>
      <c r="AN11" s="210">
        <v>86.242714285999995</v>
      </c>
      <c r="AO11" s="210">
        <v>92.288612903000001</v>
      </c>
      <c r="AP11" s="210">
        <v>93.234466667000007</v>
      </c>
      <c r="AQ11" s="210">
        <v>93.012064515999995</v>
      </c>
      <c r="AR11" s="210">
        <v>93.219466667000006</v>
      </c>
      <c r="AS11" s="210">
        <v>93.687774193999999</v>
      </c>
      <c r="AT11" s="210">
        <v>94.265419355000006</v>
      </c>
      <c r="AU11" s="210">
        <v>93.618899999999996</v>
      </c>
      <c r="AV11" s="210">
        <v>95.579161290000002</v>
      </c>
      <c r="AW11" s="210">
        <v>96.997433333000004</v>
      </c>
      <c r="AX11" s="210">
        <v>97.032161290000005</v>
      </c>
      <c r="AY11" s="210">
        <v>94.816193548000001</v>
      </c>
      <c r="AZ11" s="210">
        <v>94.001714285999995</v>
      </c>
      <c r="BA11" s="210">
        <v>94.955451612999994</v>
      </c>
      <c r="BB11" s="210">
        <v>95.19547</v>
      </c>
      <c r="BC11" s="210">
        <v>95.546710000000004</v>
      </c>
      <c r="BD11" s="210">
        <v>95.798680000000004</v>
      </c>
      <c r="BE11" s="299">
        <v>96.276520000000005</v>
      </c>
      <c r="BF11" s="299">
        <v>96.987120000000004</v>
      </c>
      <c r="BG11" s="299">
        <v>97.403649999999999</v>
      </c>
      <c r="BH11" s="299">
        <v>97.869579999999999</v>
      </c>
      <c r="BI11" s="299">
        <v>97.705280000000002</v>
      </c>
      <c r="BJ11" s="299">
        <v>98.076089999999994</v>
      </c>
      <c r="BK11" s="299">
        <v>98.536749999999998</v>
      </c>
      <c r="BL11" s="299">
        <v>98.118530000000007</v>
      </c>
      <c r="BM11" s="299">
        <v>98.522679999999994</v>
      </c>
      <c r="BN11" s="299">
        <v>99.154949999999999</v>
      </c>
      <c r="BO11" s="299">
        <v>99.620609999999999</v>
      </c>
      <c r="BP11" s="299">
        <v>100.0746</v>
      </c>
      <c r="BQ11" s="299">
        <v>100.2435</v>
      </c>
      <c r="BR11" s="299">
        <v>100.54859999999999</v>
      </c>
      <c r="BS11" s="299">
        <v>101.03360000000001</v>
      </c>
      <c r="BT11" s="299">
        <v>101.104</v>
      </c>
      <c r="BU11" s="299">
        <v>101.41330000000001</v>
      </c>
      <c r="BV11" s="299">
        <v>101.22450000000001</v>
      </c>
    </row>
    <row r="12" spans="1:74" ht="11.1" customHeight="1" x14ac:dyDescent="0.2">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99"/>
      <c r="BF12" s="299"/>
      <c r="BG12" s="299"/>
      <c r="BH12" s="299"/>
      <c r="BI12" s="299"/>
      <c r="BJ12" s="299"/>
      <c r="BK12" s="299"/>
      <c r="BL12" s="299"/>
      <c r="BM12" s="299"/>
      <c r="BN12" s="299"/>
      <c r="BO12" s="299"/>
      <c r="BP12" s="299"/>
      <c r="BQ12" s="299"/>
      <c r="BR12" s="299"/>
      <c r="BS12" s="299"/>
      <c r="BT12" s="299"/>
      <c r="BU12" s="299"/>
      <c r="BV12" s="299"/>
    </row>
    <row r="13" spans="1:74" ht="11.1" customHeight="1" x14ac:dyDescent="0.2">
      <c r="A13" s="19"/>
      <c r="B13" s="22" t="s">
        <v>784</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300"/>
      <c r="BF13" s="300"/>
      <c r="BG13" s="300"/>
      <c r="BH13" s="300"/>
      <c r="BI13" s="300"/>
      <c r="BJ13" s="300"/>
      <c r="BK13" s="300"/>
      <c r="BL13" s="300"/>
      <c r="BM13" s="300"/>
      <c r="BN13" s="300"/>
      <c r="BO13" s="300"/>
      <c r="BP13" s="300"/>
      <c r="BQ13" s="300"/>
      <c r="BR13" s="300"/>
      <c r="BS13" s="300"/>
      <c r="BT13" s="300"/>
      <c r="BU13" s="300"/>
      <c r="BV13" s="300"/>
    </row>
    <row r="14" spans="1:74" ht="11.1" customHeight="1" x14ac:dyDescent="0.2">
      <c r="A14" s="19" t="s">
        <v>197</v>
      </c>
      <c r="B14" s="23" t="s">
        <v>799</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55.666972999999999</v>
      </c>
      <c r="AB14" s="68">
        <v>47.425207999999998</v>
      </c>
      <c r="AC14" s="68">
        <v>46.106031999999999</v>
      </c>
      <c r="AD14" s="68">
        <v>39.346704000000003</v>
      </c>
      <c r="AE14" s="68">
        <v>37.262844999999999</v>
      </c>
      <c r="AF14" s="68">
        <v>39.608334999999997</v>
      </c>
      <c r="AG14" s="68">
        <v>43.217199999999998</v>
      </c>
      <c r="AH14" s="68">
        <v>47.522893000000003</v>
      </c>
      <c r="AI14" s="68">
        <v>45.141308000000002</v>
      </c>
      <c r="AJ14" s="68">
        <v>44.988278999999999</v>
      </c>
      <c r="AK14" s="68">
        <v>44.344920999999999</v>
      </c>
      <c r="AL14" s="68">
        <v>44.803655999999997</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49.078792999999997</v>
      </c>
      <c r="AW14" s="68">
        <v>48.949624</v>
      </c>
      <c r="AX14" s="68">
        <v>48.70017</v>
      </c>
      <c r="AY14" s="68">
        <v>49.630927</v>
      </c>
      <c r="AZ14" s="68">
        <v>47.115346000000002</v>
      </c>
      <c r="BA14" s="68">
        <v>50.692194999999998</v>
      </c>
      <c r="BB14" s="68">
        <v>45.495471999999999</v>
      </c>
      <c r="BC14" s="68">
        <v>48.484341000000001</v>
      </c>
      <c r="BD14" s="68">
        <v>47.643587296</v>
      </c>
      <c r="BE14" s="301">
        <v>48.62021</v>
      </c>
      <c r="BF14" s="301">
        <v>53.952100000000002</v>
      </c>
      <c r="BG14" s="301">
        <v>50.362850000000002</v>
      </c>
      <c r="BH14" s="301">
        <v>51.955579999999998</v>
      </c>
      <c r="BI14" s="301">
        <v>50.927869999999999</v>
      </c>
      <c r="BJ14" s="301">
        <v>49.766069999999999</v>
      </c>
      <c r="BK14" s="301">
        <v>51.021500000000003</v>
      </c>
      <c r="BL14" s="301">
        <v>46.10069</v>
      </c>
      <c r="BM14" s="301">
        <v>50.605960000000003</v>
      </c>
      <c r="BN14" s="301">
        <v>46.508969999999998</v>
      </c>
      <c r="BO14" s="301">
        <v>47.51784</v>
      </c>
      <c r="BP14" s="301">
        <v>47.521720000000002</v>
      </c>
      <c r="BQ14" s="301">
        <v>49.844589999999997</v>
      </c>
      <c r="BR14" s="301">
        <v>54.321069999999999</v>
      </c>
      <c r="BS14" s="301">
        <v>51.293729999999996</v>
      </c>
      <c r="BT14" s="301">
        <v>51.581539999999997</v>
      </c>
      <c r="BU14" s="301">
        <v>49.762309999999999</v>
      </c>
      <c r="BV14" s="301">
        <v>47.944789999999998</v>
      </c>
    </row>
    <row r="15" spans="1:74" ht="11.1" customHeight="1" x14ac:dyDescent="0.2">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300"/>
      <c r="BF15" s="300"/>
      <c r="BG15" s="300"/>
      <c r="BH15" s="300"/>
      <c r="BI15" s="300"/>
      <c r="BJ15" s="300"/>
      <c r="BK15" s="300"/>
      <c r="BL15" s="300"/>
      <c r="BM15" s="300"/>
      <c r="BN15" s="300"/>
      <c r="BO15" s="300"/>
      <c r="BP15" s="300"/>
      <c r="BQ15" s="300"/>
      <c r="BR15" s="300"/>
      <c r="BS15" s="300"/>
      <c r="BT15" s="300"/>
      <c r="BU15" s="300"/>
      <c r="BV15" s="300"/>
    </row>
    <row r="16" spans="1:74" ht="11.1" customHeight="1" x14ac:dyDescent="0.2">
      <c r="A16" s="16"/>
      <c r="B16" s="20" t="s">
        <v>785</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300"/>
      <c r="BF16" s="300"/>
      <c r="BG16" s="300"/>
      <c r="BH16" s="300"/>
      <c r="BI16" s="300"/>
      <c r="BJ16" s="300"/>
      <c r="BK16" s="300"/>
      <c r="BL16" s="300"/>
      <c r="BM16" s="300"/>
      <c r="BN16" s="300"/>
      <c r="BO16" s="300"/>
      <c r="BP16" s="300"/>
      <c r="BQ16" s="300"/>
      <c r="BR16" s="300"/>
      <c r="BS16" s="300"/>
      <c r="BT16" s="300"/>
      <c r="BU16" s="300"/>
      <c r="BV16" s="300"/>
    </row>
    <row r="17" spans="1:74" ht="11.1" customHeight="1" x14ac:dyDescent="0.2">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300"/>
      <c r="BF17" s="300"/>
      <c r="BG17" s="300"/>
      <c r="BH17" s="300"/>
      <c r="BI17" s="300"/>
      <c r="BJ17" s="300"/>
      <c r="BK17" s="300"/>
      <c r="BL17" s="300"/>
      <c r="BM17" s="300"/>
      <c r="BN17" s="300"/>
      <c r="BO17" s="300"/>
      <c r="BP17" s="300"/>
      <c r="BQ17" s="300"/>
      <c r="BR17" s="300"/>
      <c r="BS17" s="300"/>
      <c r="BT17" s="300"/>
      <c r="BU17" s="300"/>
      <c r="BV17" s="300"/>
    </row>
    <row r="18" spans="1:74" ht="11.1" customHeight="1" x14ac:dyDescent="0.2">
      <c r="A18" s="16"/>
      <c r="B18" s="25" t="s">
        <v>528</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302"/>
      <c r="BF18" s="302"/>
      <c r="BG18" s="302"/>
      <c r="BH18" s="302"/>
      <c r="BI18" s="302"/>
      <c r="BJ18" s="302"/>
      <c r="BK18" s="302"/>
      <c r="BL18" s="302"/>
      <c r="BM18" s="302"/>
      <c r="BN18" s="302"/>
      <c r="BO18" s="302"/>
      <c r="BP18" s="302"/>
      <c r="BQ18" s="302"/>
      <c r="BR18" s="302"/>
      <c r="BS18" s="302"/>
      <c r="BT18" s="302"/>
      <c r="BU18" s="302"/>
      <c r="BV18" s="302"/>
    </row>
    <row r="19" spans="1:74" ht="11.1" customHeight="1" x14ac:dyDescent="0.2">
      <c r="A19" s="26" t="s">
        <v>510</v>
      </c>
      <c r="B19" s="27" t="s">
        <v>86</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19.933385999999999</v>
      </c>
      <c r="AB19" s="210">
        <v>20.132245999999999</v>
      </c>
      <c r="AC19" s="210">
        <v>18.462838000000001</v>
      </c>
      <c r="AD19" s="210">
        <v>14.548503</v>
      </c>
      <c r="AE19" s="210">
        <v>16.078182999999999</v>
      </c>
      <c r="AF19" s="210">
        <v>17.578056</v>
      </c>
      <c r="AG19" s="210">
        <v>18.381069</v>
      </c>
      <c r="AH19" s="210">
        <v>18.557874000000002</v>
      </c>
      <c r="AI19" s="210">
        <v>18.414828</v>
      </c>
      <c r="AJ19" s="210">
        <v>18.613648000000001</v>
      </c>
      <c r="AK19" s="210">
        <v>18.742515999999998</v>
      </c>
      <c r="AL19" s="210">
        <v>18.801689</v>
      </c>
      <c r="AM19" s="210">
        <v>18.595396000000001</v>
      </c>
      <c r="AN19" s="210">
        <v>17.444196999999999</v>
      </c>
      <c r="AO19" s="210">
        <v>19.203827</v>
      </c>
      <c r="AP19" s="210">
        <v>19.45936</v>
      </c>
      <c r="AQ19" s="210">
        <v>20.093637999999999</v>
      </c>
      <c r="AR19" s="210">
        <v>20.537154000000001</v>
      </c>
      <c r="AS19" s="210">
        <v>19.894007999999999</v>
      </c>
      <c r="AT19" s="210">
        <v>20.510579</v>
      </c>
      <c r="AU19" s="210">
        <v>20.223534999999998</v>
      </c>
      <c r="AV19" s="210">
        <v>19.891587999999999</v>
      </c>
      <c r="AW19" s="210">
        <v>20.594615999999998</v>
      </c>
      <c r="AX19" s="210">
        <v>20.764402</v>
      </c>
      <c r="AY19" s="210">
        <v>19.731010000000001</v>
      </c>
      <c r="AZ19" s="210">
        <v>20.435638999999998</v>
      </c>
      <c r="BA19" s="210">
        <v>20.511873000000001</v>
      </c>
      <c r="BB19" s="210">
        <v>19.957377000000001</v>
      </c>
      <c r="BC19" s="210">
        <v>20.466759816</v>
      </c>
      <c r="BD19" s="210">
        <v>20.462494849999999</v>
      </c>
      <c r="BE19" s="299">
        <v>20.412109999999998</v>
      </c>
      <c r="BF19" s="299">
        <v>20.759979999999999</v>
      </c>
      <c r="BG19" s="299">
        <v>20.402280000000001</v>
      </c>
      <c r="BH19" s="299">
        <v>20.714739999999999</v>
      </c>
      <c r="BI19" s="299">
        <v>20.990950000000002</v>
      </c>
      <c r="BJ19" s="299">
        <v>20.94294</v>
      </c>
      <c r="BK19" s="299">
        <v>20.188300000000002</v>
      </c>
      <c r="BL19" s="299">
        <v>20.280539999999998</v>
      </c>
      <c r="BM19" s="299">
        <v>20.758459999999999</v>
      </c>
      <c r="BN19" s="299">
        <v>20.545860000000001</v>
      </c>
      <c r="BO19" s="299">
        <v>20.740539999999999</v>
      </c>
      <c r="BP19" s="299">
        <v>20.964490000000001</v>
      </c>
      <c r="BQ19" s="299">
        <v>20.962399999999999</v>
      </c>
      <c r="BR19" s="299">
        <v>21.164860000000001</v>
      </c>
      <c r="BS19" s="299">
        <v>20.725809999999999</v>
      </c>
      <c r="BT19" s="299">
        <v>21.015730000000001</v>
      </c>
      <c r="BU19" s="299">
        <v>21.105989999999998</v>
      </c>
      <c r="BV19" s="299">
        <v>21.136669999999999</v>
      </c>
    </row>
    <row r="20" spans="1:74" ht="11.1" customHeight="1" x14ac:dyDescent="0.2">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99"/>
      <c r="BF20" s="299"/>
      <c r="BG20" s="299"/>
      <c r="BH20" s="299"/>
      <c r="BI20" s="299"/>
      <c r="BJ20" s="299"/>
      <c r="BK20" s="299"/>
      <c r="BL20" s="299"/>
      <c r="BM20" s="299"/>
      <c r="BN20" s="299"/>
      <c r="BO20" s="299"/>
      <c r="BP20" s="299"/>
      <c r="BQ20" s="299"/>
      <c r="BR20" s="299"/>
      <c r="BS20" s="299"/>
      <c r="BT20" s="299"/>
      <c r="BU20" s="299"/>
      <c r="BV20" s="299"/>
    </row>
    <row r="21" spans="1:74" ht="11.1" customHeight="1" x14ac:dyDescent="0.2">
      <c r="A21" s="16"/>
      <c r="B21" s="25" t="s">
        <v>605</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303"/>
      <c r="BF21" s="303"/>
      <c r="BG21" s="303"/>
      <c r="BH21" s="303"/>
      <c r="BI21" s="303"/>
      <c r="BJ21" s="303"/>
      <c r="BK21" s="303"/>
      <c r="BL21" s="303"/>
      <c r="BM21" s="303"/>
      <c r="BN21" s="303"/>
      <c r="BO21" s="303"/>
      <c r="BP21" s="303"/>
      <c r="BQ21" s="303"/>
      <c r="BR21" s="303"/>
      <c r="BS21" s="303"/>
      <c r="BT21" s="303"/>
      <c r="BU21" s="303"/>
      <c r="BV21" s="303"/>
    </row>
    <row r="22" spans="1:74" ht="11.1" customHeight="1" x14ac:dyDescent="0.2">
      <c r="A22" s="26" t="s">
        <v>542</v>
      </c>
      <c r="B22" s="27" t="s">
        <v>91</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84.376780549000003</v>
      </c>
      <c r="AP22" s="210">
        <v>74.706350637</v>
      </c>
      <c r="AQ22" s="210">
        <v>67.533791128999994</v>
      </c>
      <c r="AR22" s="210">
        <v>73.908267870000003</v>
      </c>
      <c r="AS22" s="210">
        <v>76.970407843000004</v>
      </c>
      <c r="AT22" s="210">
        <v>77.750645935999998</v>
      </c>
      <c r="AU22" s="210">
        <v>70.365483699999999</v>
      </c>
      <c r="AV22" s="210">
        <v>72.184245099999998</v>
      </c>
      <c r="AW22" s="210">
        <v>88.665649569999999</v>
      </c>
      <c r="AX22" s="210">
        <v>96.117775456000004</v>
      </c>
      <c r="AY22" s="210">
        <v>115.58863651999999</v>
      </c>
      <c r="AZ22" s="210">
        <v>108.56314089999999</v>
      </c>
      <c r="BA22" s="210">
        <v>89.172570968000002</v>
      </c>
      <c r="BB22" s="210">
        <v>78.269431967000003</v>
      </c>
      <c r="BC22" s="210">
        <v>70.116526899999997</v>
      </c>
      <c r="BD22" s="210">
        <v>74.815741900000006</v>
      </c>
      <c r="BE22" s="299">
        <v>78.486469999999997</v>
      </c>
      <c r="BF22" s="299">
        <v>77.035319999999999</v>
      </c>
      <c r="BG22" s="299">
        <v>72.171530000000004</v>
      </c>
      <c r="BH22" s="299">
        <v>74.523409999999998</v>
      </c>
      <c r="BI22" s="299">
        <v>88.327129999999997</v>
      </c>
      <c r="BJ22" s="299">
        <v>104.4237</v>
      </c>
      <c r="BK22" s="299">
        <v>110.6584</v>
      </c>
      <c r="BL22" s="299">
        <v>102.3698</v>
      </c>
      <c r="BM22" s="299">
        <v>89.726740000000007</v>
      </c>
      <c r="BN22" s="299">
        <v>75.774460000000005</v>
      </c>
      <c r="BO22" s="299">
        <v>69.295469999999995</v>
      </c>
      <c r="BP22" s="299">
        <v>73.897639999999996</v>
      </c>
      <c r="BQ22" s="299">
        <v>79.670829999999995</v>
      </c>
      <c r="BR22" s="299">
        <v>79.24033</v>
      </c>
      <c r="BS22" s="299">
        <v>73.255340000000004</v>
      </c>
      <c r="BT22" s="299">
        <v>75.704599999999999</v>
      </c>
      <c r="BU22" s="299">
        <v>89.052130000000005</v>
      </c>
      <c r="BV22" s="299">
        <v>106.6537</v>
      </c>
    </row>
    <row r="23" spans="1:74" ht="11.1" customHeight="1" x14ac:dyDescent="0.2">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99"/>
      <c r="BF23" s="299"/>
      <c r="BG23" s="299"/>
      <c r="BH23" s="299"/>
      <c r="BI23" s="299"/>
      <c r="BJ23" s="299"/>
      <c r="BK23" s="299"/>
      <c r="BL23" s="299"/>
      <c r="BM23" s="299"/>
      <c r="BN23" s="299"/>
      <c r="BO23" s="299"/>
      <c r="BP23" s="299"/>
      <c r="BQ23" s="299"/>
      <c r="BR23" s="299"/>
      <c r="BS23" s="299"/>
      <c r="BT23" s="299"/>
      <c r="BU23" s="299"/>
      <c r="BV23" s="299"/>
    </row>
    <row r="24" spans="1:74" ht="11.1" customHeight="1" x14ac:dyDescent="0.2">
      <c r="A24" s="16"/>
      <c r="B24" s="25" t="s">
        <v>103</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99"/>
      <c r="BF24" s="299"/>
      <c r="BG24" s="299"/>
      <c r="BH24" s="299"/>
      <c r="BI24" s="299"/>
      <c r="BJ24" s="299"/>
      <c r="BK24" s="299"/>
      <c r="BL24" s="299"/>
      <c r="BM24" s="299"/>
      <c r="BN24" s="299"/>
      <c r="BO24" s="299"/>
      <c r="BP24" s="299"/>
      <c r="BQ24" s="299"/>
      <c r="BR24" s="299"/>
      <c r="BS24" s="299"/>
      <c r="BT24" s="299"/>
      <c r="BU24" s="299"/>
      <c r="BV24" s="299"/>
    </row>
    <row r="25" spans="1:74" ht="11.1" customHeight="1" x14ac:dyDescent="0.2">
      <c r="A25" s="26" t="s">
        <v>215</v>
      </c>
      <c r="B25" s="27" t="s">
        <v>799</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39.403025198999998</v>
      </c>
      <c r="AW25" s="68">
        <v>36.490302419999999</v>
      </c>
      <c r="AX25" s="68">
        <v>38.177002819999998</v>
      </c>
      <c r="AY25" s="68">
        <v>52.498687209000003</v>
      </c>
      <c r="AZ25" s="68">
        <v>43.432350472000003</v>
      </c>
      <c r="BA25" s="68">
        <v>37.938849242000003</v>
      </c>
      <c r="BB25" s="68">
        <v>34.558436053000001</v>
      </c>
      <c r="BC25" s="68">
        <v>38.142313819999998</v>
      </c>
      <c r="BD25" s="68">
        <v>47.085385500000001</v>
      </c>
      <c r="BE25" s="301">
        <v>54.92586</v>
      </c>
      <c r="BF25" s="301">
        <v>55.555929999999996</v>
      </c>
      <c r="BG25" s="301">
        <v>43.748539999999998</v>
      </c>
      <c r="BH25" s="301">
        <v>37.798029999999997</v>
      </c>
      <c r="BI25" s="301">
        <v>37.52364</v>
      </c>
      <c r="BJ25" s="301">
        <v>43.544930000000001</v>
      </c>
      <c r="BK25" s="301">
        <v>49.893509999999999</v>
      </c>
      <c r="BL25" s="301">
        <v>40.85595</v>
      </c>
      <c r="BM25" s="301">
        <v>35.053730000000002</v>
      </c>
      <c r="BN25" s="301">
        <v>29.263380000000002</v>
      </c>
      <c r="BO25" s="301">
        <v>36.330959999999997</v>
      </c>
      <c r="BP25" s="301">
        <v>45.208880000000001</v>
      </c>
      <c r="BQ25" s="301">
        <v>53.996549999999999</v>
      </c>
      <c r="BR25" s="301">
        <v>53.232059999999997</v>
      </c>
      <c r="BS25" s="301">
        <v>45.33896</v>
      </c>
      <c r="BT25" s="301">
        <v>37.294199999999996</v>
      </c>
      <c r="BU25" s="301">
        <v>38.124839999999999</v>
      </c>
      <c r="BV25" s="301">
        <v>40.979660000000003</v>
      </c>
    </row>
    <row r="26" spans="1:74" ht="11.1" customHeight="1" x14ac:dyDescent="0.2">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303"/>
      <c r="BF26" s="303"/>
      <c r="BG26" s="303"/>
      <c r="BH26" s="303"/>
      <c r="BI26" s="303"/>
      <c r="BJ26" s="303"/>
      <c r="BK26" s="303"/>
      <c r="BL26" s="303"/>
      <c r="BM26" s="303"/>
      <c r="BN26" s="303"/>
      <c r="BO26" s="303"/>
      <c r="BP26" s="303"/>
      <c r="BQ26" s="303"/>
      <c r="BR26" s="303"/>
      <c r="BS26" s="303"/>
      <c r="BT26" s="303"/>
      <c r="BU26" s="303"/>
      <c r="BV26" s="303"/>
    </row>
    <row r="27" spans="1:74" ht="11.1" customHeight="1" x14ac:dyDescent="0.2">
      <c r="A27" s="16"/>
      <c r="B27" s="29" t="s">
        <v>783</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99"/>
      <c r="BF27" s="299"/>
      <c r="BG27" s="299"/>
      <c r="BH27" s="299"/>
      <c r="BI27" s="299"/>
      <c r="BJ27" s="299"/>
      <c r="BK27" s="299"/>
      <c r="BL27" s="299"/>
      <c r="BM27" s="299"/>
      <c r="BN27" s="299"/>
      <c r="BO27" s="299"/>
      <c r="BP27" s="299"/>
      <c r="BQ27" s="299"/>
      <c r="BR27" s="299"/>
      <c r="BS27" s="299"/>
      <c r="BT27" s="299"/>
      <c r="BU27" s="299"/>
      <c r="BV27" s="299"/>
    </row>
    <row r="28" spans="1:74" ht="11.1" customHeight="1" x14ac:dyDescent="0.2">
      <c r="A28" s="16" t="s">
        <v>603</v>
      </c>
      <c r="B28" s="27" t="s">
        <v>94</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11.24827717</v>
      </c>
      <c r="BA28" s="210">
        <v>10.155050320000001</v>
      </c>
      <c r="BB28" s="210">
        <v>9.8108394505999996</v>
      </c>
      <c r="BC28" s="210">
        <v>10.162850000000001</v>
      </c>
      <c r="BD28" s="210">
        <v>11.865629999999999</v>
      </c>
      <c r="BE28" s="299">
        <v>12.64331</v>
      </c>
      <c r="BF28" s="299">
        <v>12.59802</v>
      </c>
      <c r="BG28" s="299">
        <v>11.564410000000001</v>
      </c>
      <c r="BH28" s="299">
        <v>10.18538</v>
      </c>
      <c r="BI28" s="299">
        <v>10.002039999999999</v>
      </c>
      <c r="BJ28" s="299">
        <v>10.741250000000001</v>
      </c>
      <c r="BK28" s="299">
        <v>11.46841</v>
      </c>
      <c r="BL28" s="299">
        <v>11.24316</v>
      </c>
      <c r="BM28" s="299">
        <v>10.28195</v>
      </c>
      <c r="BN28" s="299">
        <v>9.8560219999999994</v>
      </c>
      <c r="BO28" s="299">
        <v>10.110150000000001</v>
      </c>
      <c r="BP28" s="299">
        <v>11.733930000000001</v>
      </c>
      <c r="BQ28" s="299">
        <v>12.61056</v>
      </c>
      <c r="BR28" s="299">
        <v>12.67596</v>
      </c>
      <c r="BS28" s="299">
        <v>11.6896</v>
      </c>
      <c r="BT28" s="299">
        <v>10.309480000000001</v>
      </c>
      <c r="BU28" s="299">
        <v>10.124840000000001</v>
      </c>
      <c r="BV28" s="299">
        <v>10.86299</v>
      </c>
    </row>
    <row r="29" spans="1:74" ht="11.1" customHeight="1" x14ac:dyDescent="0.2">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99"/>
      <c r="BF29" s="299"/>
      <c r="BG29" s="299"/>
      <c r="BH29" s="299"/>
      <c r="BI29" s="299"/>
      <c r="BJ29" s="299"/>
      <c r="BK29" s="299"/>
      <c r="BL29" s="299"/>
      <c r="BM29" s="299"/>
      <c r="BN29" s="299"/>
      <c r="BO29" s="299"/>
      <c r="BP29" s="299"/>
      <c r="BQ29" s="299"/>
      <c r="BR29" s="299"/>
      <c r="BS29" s="299"/>
      <c r="BT29" s="299"/>
      <c r="BU29" s="299"/>
      <c r="BV29" s="299"/>
    </row>
    <row r="30" spans="1:74" ht="11.1" customHeight="1" x14ac:dyDescent="0.2">
      <c r="A30" s="16"/>
      <c r="B30" s="25" t="s">
        <v>224</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99"/>
      <c r="BF30" s="299"/>
      <c r="BG30" s="299"/>
      <c r="BH30" s="299"/>
      <c r="BI30" s="299"/>
      <c r="BJ30" s="299"/>
      <c r="BK30" s="299"/>
      <c r="BL30" s="299"/>
      <c r="BM30" s="299"/>
      <c r="BN30" s="299"/>
      <c r="BO30" s="299"/>
      <c r="BP30" s="299"/>
      <c r="BQ30" s="299"/>
      <c r="BR30" s="299"/>
      <c r="BS30" s="299"/>
      <c r="BT30" s="299"/>
      <c r="BU30" s="299"/>
      <c r="BV30" s="299"/>
    </row>
    <row r="31" spans="1:74" ht="11.1" customHeight="1" x14ac:dyDescent="0.2">
      <c r="A31" s="133" t="s">
        <v>24</v>
      </c>
      <c r="B31" s="30" t="s">
        <v>95</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0.96320163134000003</v>
      </c>
      <c r="AB31" s="210">
        <v>0.97175862593999995</v>
      </c>
      <c r="AC31" s="210">
        <v>0.96830343258999996</v>
      </c>
      <c r="AD31" s="210">
        <v>0.92049802562000005</v>
      </c>
      <c r="AE31" s="210">
        <v>1.0277460651000001</v>
      </c>
      <c r="AF31" s="210">
        <v>1.0429987325000001</v>
      </c>
      <c r="AG31" s="210">
        <v>0.98967479281000004</v>
      </c>
      <c r="AH31" s="210">
        <v>0.94721597129000001</v>
      </c>
      <c r="AI31" s="210">
        <v>0.87748400305999996</v>
      </c>
      <c r="AJ31" s="210">
        <v>0.92223366321</v>
      </c>
      <c r="AK31" s="210">
        <v>0.96645986518000004</v>
      </c>
      <c r="AL31" s="210">
        <v>0.97186284625999997</v>
      </c>
      <c r="AM31" s="210">
        <v>0.97980787560000004</v>
      </c>
      <c r="AN31" s="210">
        <v>0.87780381760000004</v>
      </c>
      <c r="AO31" s="210">
        <v>1.0925040797000001</v>
      </c>
      <c r="AP31" s="210">
        <v>1.0355868425000001</v>
      </c>
      <c r="AQ31" s="210">
        <v>1.0978527799</v>
      </c>
      <c r="AR31" s="210">
        <v>1.0288980997999999</v>
      </c>
      <c r="AS31" s="210">
        <v>0.98202714408000003</v>
      </c>
      <c r="AT31" s="210">
        <v>1.0057282454000001</v>
      </c>
      <c r="AU31" s="210">
        <v>0.9649441768</v>
      </c>
      <c r="AV31" s="210">
        <v>1.0055749951999999</v>
      </c>
      <c r="AW31" s="210">
        <v>1.0246981185999999</v>
      </c>
      <c r="AX31" s="210">
        <v>1.1107143713000001</v>
      </c>
      <c r="AY31" s="210">
        <v>1.0984255114000001</v>
      </c>
      <c r="AZ31" s="210">
        <v>1.0526107040999999</v>
      </c>
      <c r="BA31" s="210">
        <v>1.1978435441999999</v>
      </c>
      <c r="BB31" s="210">
        <v>1.2035547633000001</v>
      </c>
      <c r="BC31" s="210">
        <v>1.189813</v>
      </c>
      <c r="BD31" s="210">
        <v>1.154218</v>
      </c>
      <c r="BE31" s="299">
        <v>1.1008169999999999</v>
      </c>
      <c r="BF31" s="299">
        <v>1.086727</v>
      </c>
      <c r="BG31" s="299">
        <v>1.0437479999999999</v>
      </c>
      <c r="BH31" s="299">
        <v>1.072883</v>
      </c>
      <c r="BI31" s="299">
        <v>1.087334</v>
      </c>
      <c r="BJ31" s="299">
        <v>1.154204</v>
      </c>
      <c r="BK31" s="299">
        <v>1.1455249999999999</v>
      </c>
      <c r="BL31" s="299">
        <v>1.1038330000000001</v>
      </c>
      <c r="BM31" s="299">
        <v>1.2745359999999999</v>
      </c>
      <c r="BN31" s="299">
        <v>1.2892129999999999</v>
      </c>
      <c r="BO31" s="299">
        <v>1.302589</v>
      </c>
      <c r="BP31" s="299">
        <v>1.215654</v>
      </c>
      <c r="BQ31" s="299">
        <v>1.154369</v>
      </c>
      <c r="BR31" s="299">
        <v>1.159832</v>
      </c>
      <c r="BS31" s="299">
        <v>1.10893</v>
      </c>
      <c r="BT31" s="299">
        <v>1.1323529999999999</v>
      </c>
      <c r="BU31" s="299">
        <v>1.1374709999999999</v>
      </c>
      <c r="BV31" s="299">
        <v>1.214313</v>
      </c>
    </row>
    <row r="32" spans="1:74" ht="11.1" customHeight="1" x14ac:dyDescent="0.2">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99"/>
      <c r="BF32" s="299"/>
      <c r="BG32" s="299"/>
      <c r="BH32" s="299"/>
      <c r="BI32" s="299"/>
      <c r="BJ32" s="299"/>
      <c r="BK32" s="299"/>
      <c r="BL32" s="299"/>
      <c r="BM32" s="299"/>
      <c r="BN32" s="299"/>
      <c r="BO32" s="299"/>
      <c r="BP32" s="299"/>
      <c r="BQ32" s="299"/>
      <c r="BR32" s="299"/>
      <c r="BS32" s="299"/>
      <c r="BT32" s="299"/>
      <c r="BU32" s="299"/>
      <c r="BV32" s="299"/>
    </row>
    <row r="33" spans="1:74" ht="11.1" customHeight="1" x14ac:dyDescent="0.2">
      <c r="A33" s="16"/>
      <c r="B33" s="29" t="s">
        <v>225</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303"/>
      <c r="BF33" s="303"/>
      <c r="BG33" s="303"/>
      <c r="BH33" s="303"/>
      <c r="BI33" s="303"/>
      <c r="BJ33" s="303"/>
      <c r="BK33" s="303"/>
      <c r="BL33" s="303"/>
      <c r="BM33" s="303"/>
      <c r="BN33" s="303"/>
      <c r="BO33" s="303"/>
      <c r="BP33" s="303"/>
      <c r="BQ33" s="303"/>
      <c r="BR33" s="303"/>
      <c r="BS33" s="303"/>
      <c r="BT33" s="303"/>
      <c r="BU33" s="303"/>
      <c r="BV33" s="303"/>
    </row>
    <row r="34" spans="1:74" ht="11.1" customHeight="1" x14ac:dyDescent="0.2">
      <c r="A34" s="26" t="s">
        <v>606</v>
      </c>
      <c r="B34" s="30" t="s">
        <v>95</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8.9714152909999996</v>
      </c>
      <c r="AB34" s="210">
        <v>8.3649831819999996</v>
      </c>
      <c r="AC34" s="210">
        <v>7.8812651010000003</v>
      </c>
      <c r="AD34" s="210">
        <v>6.5133010850000002</v>
      </c>
      <c r="AE34" s="210">
        <v>6.827187093</v>
      </c>
      <c r="AF34" s="210">
        <v>7.2742703689999999</v>
      </c>
      <c r="AG34" s="210">
        <v>8.0658119290000005</v>
      </c>
      <c r="AH34" s="210">
        <v>8.0115158179999995</v>
      </c>
      <c r="AI34" s="210">
        <v>7.2991078549999999</v>
      </c>
      <c r="AJ34" s="210">
        <v>7.4744915340000002</v>
      </c>
      <c r="AK34" s="210">
        <v>7.5800686060000002</v>
      </c>
      <c r="AL34" s="210">
        <v>8.7108210709999998</v>
      </c>
      <c r="AM34" s="210">
        <v>8.8724695839999992</v>
      </c>
      <c r="AN34" s="210">
        <v>8.0739189140000001</v>
      </c>
      <c r="AO34" s="210">
        <v>8.1077247729999993</v>
      </c>
      <c r="AP34" s="210">
        <v>7.4467027899999998</v>
      </c>
      <c r="AQ34" s="210">
        <v>7.7016726090000001</v>
      </c>
      <c r="AR34" s="210">
        <v>8.0184699590000008</v>
      </c>
      <c r="AS34" s="210">
        <v>8.3427117860000006</v>
      </c>
      <c r="AT34" s="210">
        <v>8.4894711180000009</v>
      </c>
      <c r="AU34" s="210">
        <v>7.7103238230000004</v>
      </c>
      <c r="AV34" s="210">
        <v>7.681372616</v>
      </c>
      <c r="AW34" s="210">
        <v>8.1304639400000003</v>
      </c>
      <c r="AX34" s="210">
        <v>8.7590429499999995</v>
      </c>
      <c r="AY34" s="210">
        <v>9.5136812979999998</v>
      </c>
      <c r="AZ34" s="210">
        <v>8.4487763880000006</v>
      </c>
      <c r="BA34" s="210">
        <v>8.5328374139999994</v>
      </c>
      <c r="BB34" s="210">
        <v>7.7340710000000001</v>
      </c>
      <c r="BC34" s="210">
        <v>7.7970449999999998</v>
      </c>
      <c r="BD34" s="210">
        <v>8.0343800000000005</v>
      </c>
      <c r="BE34" s="299">
        <v>8.4630349999999996</v>
      </c>
      <c r="BF34" s="299">
        <v>8.4756400000000003</v>
      </c>
      <c r="BG34" s="299">
        <v>7.765015</v>
      </c>
      <c r="BH34" s="299">
        <v>7.8992190000000004</v>
      </c>
      <c r="BI34" s="299">
        <v>8.2222829999999991</v>
      </c>
      <c r="BJ34" s="299">
        <v>9.1672779999999996</v>
      </c>
      <c r="BK34" s="299">
        <v>9.3879789999999996</v>
      </c>
      <c r="BL34" s="299">
        <v>8.2158049999999996</v>
      </c>
      <c r="BM34" s="299">
        <v>8.5674650000000003</v>
      </c>
      <c r="BN34" s="299">
        <v>7.7546350000000004</v>
      </c>
      <c r="BO34" s="299">
        <v>8.0079930000000008</v>
      </c>
      <c r="BP34" s="299">
        <v>8.1249280000000006</v>
      </c>
      <c r="BQ34" s="299">
        <v>8.6261510000000001</v>
      </c>
      <c r="BR34" s="299">
        <v>8.6421480000000006</v>
      </c>
      <c r="BS34" s="299">
        <v>7.9565380000000001</v>
      </c>
      <c r="BT34" s="299">
        <v>8.0651899999999994</v>
      </c>
      <c r="BU34" s="299">
        <v>8.3399859999999997</v>
      </c>
      <c r="BV34" s="299">
        <v>9.2796520000000005</v>
      </c>
    </row>
    <row r="35" spans="1:74" ht="11.1" customHeight="1" x14ac:dyDescent="0.2">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304"/>
      <c r="BF35" s="304"/>
      <c r="BG35" s="304"/>
      <c r="BH35" s="304"/>
      <c r="BI35" s="304"/>
      <c r="BJ35" s="304"/>
      <c r="BK35" s="304"/>
      <c r="BL35" s="304"/>
      <c r="BM35" s="304"/>
      <c r="BN35" s="304"/>
      <c r="BO35" s="304"/>
      <c r="BP35" s="304"/>
      <c r="BQ35" s="304"/>
      <c r="BR35" s="304"/>
      <c r="BS35" s="304"/>
      <c r="BT35" s="304"/>
      <c r="BU35" s="304"/>
      <c r="BV35" s="304"/>
    </row>
    <row r="36" spans="1:74" ht="11.1" customHeight="1" x14ac:dyDescent="0.2">
      <c r="A36" s="16"/>
      <c r="B36" s="31" t="s">
        <v>124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304"/>
      <c r="BF36" s="304"/>
      <c r="BG36" s="304"/>
      <c r="BH36" s="304"/>
      <c r="BI36" s="304"/>
      <c r="BJ36" s="304"/>
      <c r="BK36" s="304"/>
      <c r="BL36" s="304"/>
      <c r="BM36" s="304"/>
      <c r="BN36" s="304"/>
      <c r="BO36" s="304"/>
      <c r="BP36" s="304"/>
      <c r="BQ36" s="304"/>
      <c r="BR36" s="304"/>
      <c r="BS36" s="304"/>
      <c r="BT36" s="304"/>
      <c r="BU36" s="304"/>
      <c r="BV36" s="304"/>
    </row>
    <row r="37" spans="1:74" ht="11.1" customHeight="1" x14ac:dyDescent="0.2">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300"/>
      <c r="BF37" s="300"/>
      <c r="BG37" s="300"/>
      <c r="BH37" s="300"/>
      <c r="BI37" s="300"/>
      <c r="BJ37" s="300"/>
      <c r="BK37" s="300"/>
      <c r="BL37" s="300"/>
      <c r="BM37" s="300"/>
      <c r="BN37" s="300"/>
      <c r="BO37" s="300"/>
      <c r="BP37" s="300"/>
      <c r="BQ37" s="300"/>
      <c r="BR37" s="300"/>
      <c r="BS37" s="300"/>
      <c r="BT37" s="300"/>
      <c r="BU37" s="300"/>
      <c r="BV37" s="300"/>
    </row>
    <row r="38" spans="1:74" ht="11.1" customHeight="1" x14ac:dyDescent="0.2">
      <c r="A38" s="635"/>
      <c r="B38" s="22" t="s">
        <v>988</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300"/>
      <c r="BF38" s="300"/>
      <c r="BG38" s="300"/>
      <c r="BH38" s="300"/>
      <c r="BI38" s="300"/>
      <c r="BJ38" s="300"/>
      <c r="BK38" s="300"/>
      <c r="BL38" s="300"/>
      <c r="BM38" s="300"/>
      <c r="BN38" s="300"/>
      <c r="BO38" s="300"/>
      <c r="BP38" s="300"/>
      <c r="BQ38" s="300"/>
      <c r="BR38" s="300"/>
      <c r="BS38" s="300"/>
      <c r="BT38" s="300"/>
      <c r="BU38" s="300"/>
      <c r="BV38" s="300"/>
    </row>
    <row r="39" spans="1:74" ht="11.1" customHeight="1" x14ac:dyDescent="0.2">
      <c r="A39" s="635" t="s">
        <v>517</v>
      </c>
      <c r="B39" s="32" t="s">
        <v>99</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10">
        <v>101.78</v>
      </c>
      <c r="BC39" s="210">
        <v>109.55</v>
      </c>
      <c r="BD39" s="210">
        <v>114.84</v>
      </c>
      <c r="BE39" s="299">
        <v>102</v>
      </c>
      <c r="BF39" s="299">
        <v>98.5</v>
      </c>
      <c r="BG39" s="299">
        <v>96</v>
      </c>
      <c r="BH39" s="299">
        <v>94</v>
      </c>
      <c r="BI39" s="299">
        <v>92.5</v>
      </c>
      <c r="BJ39" s="299">
        <v>90.5</v>
      </c>
      <c r="BK39" s="299">
        <v>91</v>
      </c>
      <c r="BL39" s="299">
        <v>91</v>
      </c>
      <c r="BM39" s="299">
        <v>91</v>
      </c>
      <c r="BN39" s="299">
        <v>90</v>
      </c>
      <c r="BO39" s="299">
        <v>90</v>
      </c>
      <c r="BP39" s="299">
        <v>90</v>
      </c>
      <c r="BQ39" s="299">
        <v>89</v>
      </c>
      <c r="BR39" s="299">
        <v>89</v>
      </c>
      <c r="BS39" s="299">
        <v>89</v>
      </c>
      <c r="BT39" s="299">
        <v>89</v>
      </c>
      <c r="BU39" s="299">
        <v>89</v>
      </c>
      <c r="BV39" s="299">
        <v>89</v>
      </c>
    </row>
    <row r="40" spans="1:74" ht="11.1" customHeight="1" x14ac:dyDescent="0.2">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300"/>
      <c r="BF40" s="300"/>
      <c r="BG40" s="300"/>
      <c r="BH40" s="300"/>
      <c r="BI40" s="300"/>
      <c r="BJ40" s="300"/>
      <c r="BK40" s="300"/>
      <c r="BL40" s="300"/>
      <c r="BM40" s="300"/>
      <c r="BN40" s="300"/>
      <c r="BO40" s="300"/>
      <c r="BP40" s="300"/>
      <c r="BQ40" s="300"/>
      <c r="BR40" s="300"/>
      <c r="BS40" s="300"/>
      <c r="BT40" s="300"/>
      <c r="BU40" s="300"/>
      <c r="BV40" s="300"/>
    </row>
    <row r="41" spans="1:74" ht="11.1" customHeight="1" x14ac:dyDescent="0.2">
      <c r="A41" s="551"/>
      <c r="B41" s="29" t="s">
        <v>811</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304"/>
      <c r="BF41" s="304"/>
      <c r="BG41" s="304"/>
      <c r="BH41" s="304"/>
      <c r="BI41" s="304"/>
      <c r="BJ41" s="304"/>
      <c r="BK41" s="304"/>
      <c r="BL41" s="304"/>
      <c r="BM41" s="304"/>
      <c r="BN41" s="304"/>
      <c r="BO41" s="304"/>
      <c r="BP41" s="304"/>
      <c r="BQ41" s="304"/>
      <c r="BR41" s="304"/>
      <c r="BS41" s="304"/>
      <c r="BT41" s="304"/>
      <c r="BU41" s="304"/>
      <c r="BV41" s="304"/>
    </row>
    <row r="42" spans="1:74" ht="11.1" customHeight="1" x14ac:dyDescent="0.2">
      <c r="A42" s="552" t="s">
        <v>130</v>
      </c>
      <c r="B42" s="30" t="s">
        <v>100</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10">
        <v>6.59</v>
      </c>
      <c r="BC42" s="210">
        <v>8.14</v>
      </c>
      <c r="BD42" s="210">
        <v>7.7</v>
      </c>
      <c r="BE42" s="299">
        <v>5.93</v>
      </c>
      <c r="BF42" s="299">
        <v>5.98</v>
      </c>
      <c r="BG42" s="299">
        <v>5.92</v>
      </c>
      <c r="BH42" s="299">
        <v>5.91</v>
      </c>
      <c r="BI42" s="299">
        <v>5.98</v>
      </c>
      <c r="BJ42" s="299">
        <v>6.11</v>
      </c>
      <c r="BK42" s="299">
        <v>6.24</v>
      </c>
      <c r="BL42" s="299">
        <v>6.12</v>
      </c>
      <c r="BM42" s="299">
        <v>5.54</v>
      </c>
      <c r="BN42" s="299">
        <v>4.26</v>
      </c>
      <c r="BO42" s="299">
        <v>4.25</v>
      </c>
      <c r="BP42" s="299">
        <v>4.25</v>
      </c>
      <c r="BQ42" s="299">
        <v>4.4000000000000004</v>
      </c>
      <c r="BR42" s="299">
        <v>4.4000000000000004</v>
      </c>
      <c r="BS42" s="299">
        <v>4.33</v>
      </c>
      <c r="BT42" s="299">
        <v>4.34</v>
      </c>
      <c r="BU42" s="299">
        <v>4.45</v>
      </c>
      <c r="BV42" s="299">
        <v>4.5199999999999996</v>
      </c>
    </row>
    <row r="43" spans="1:74" ht="11.1" customHeight="1" x14ac:dyDescent="0.2">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303"/>
      <c r="BF43" s="303"/>
      <c r="BG43" s="303"/>
      <c r="BH43" s="303"/>
      <c r="BI43" s="303"/>
      <c r="BJ43" s="303"/>
      <c r="BK43" s="303"/>
      <c r="BL43" s="303"/>
      <c r="BM43" s="303"/>
      <c r="BN43" s="303"/>
      <c r="BO43" s="303"/>
      <c r="BP43" s="303"/>
      <c r="BQ43" s="303"/>
      <c r="BR43" s="303"/>
      <c r="BS43" s="303"/>
      <c r="BT43" s="303"/>
      <c r="BU43" s="303"/>
      <c r="BV43" s="303"/>
    </row>
    <row r="44" spans="1:74" ht="11.1" customHeight="1" x14ac:dyDescent="0.2">
      <c r="A44" s="33"/>
      <c r="B44" s="29" t="s">
        <v>786</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303"/>
      <c r="BF44" s="303"/>
      <c r="BG44" s="303"/>
      <c r="BH44" s="303"/>
      <c r="BI44" s="303"/>
      <c r="BJ44" s="303"/>
      <c r="BK44" s="303"/>
      <c r="BL44" s="303"/>
      <c r="BM44" s="303"/>
      <c r="BN44" s="303"/>
      <c r="BO44" s="303"/>
      <c r="BP44" s="303"/>
      <c r="BQ44" s="303"/>
      <c r="BR44" s="303"/>
      <c r="BS44" s="303"/>
      <c r="BT44" s="303"/>
      <c r="BU44" s="303"/>
      <c r="BV44" s="303"/>
    </row>
    <row r="45" spans="1:74" ht="11.1" customHeight="1" x14ac:dyDescent="0.2">
      <c r="A45" s="26" t="s">
        <v>522</v>
      </c>
      <c r="B45" s="30" t="s">
        <v>100</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2.21</v>
      </c>
      <c r="AZ45" s="210">
        <v>2.1800000000000002</v>
      </c>
      <c r="BA45" s="210">
        <v>2.1577266969000002</v>
      </c>
      <c r="BB45" s="210">
        <v>2.1875390746000001</v>
      </c>
      <c r="BC45" s="210">
        <v>2.1070190000000002</v>
      </c>
      <c r="BD45" s="210">
        <v>2.1078139999999999</v>
      </c>
      <c r="BE45" s="299">
        <v>2.0387840000000002</v>
      </c>
      <c r="BF45" s="299">
        <v>2.0317980000000002</v>
      </c>
      <c r="BG45" s="299">
        <v>2.0685289999999998</v>
      </c>
      <c r="BH45" s="299">
        <v>2.0031560000000002</v>
      </c>
      <c r="BI45" s="299">
        <v>2.0332560000000002</v>
      </c>
      <c r="BJ45" s="299">
        <v>2.0410279999999998</v>
      </c>
      <c r="BK45" s="299">
        <v>1.975393</v>
      </c>
      <c r="BL45" s="299">
        <v>1.967819</v>
      </c>
      <c r="BM45" s="299">
        <v>1.994378</v>
      </c>
      <c r="BN45" s="299">
        <v>2.0200999999999998</v>
      </c>
      <c r="BO45" s="299">
        <v>2.0171809999999999</v>
      </c>
      <c r="BP45" s="299">
        <v>1.980596</v>
      </c>
      <c r="BQ45" s="299">
        <v>1.9931920000000001</v>
      </c>
      <c r="BR45" s="299">
        <v>2.0049329999999999</v>
      </c>
      <c r="BS45" s="299">
        <v>1.9939260000000001</v>
      </c>
      <c r="BT45" s="299">
        <v>1.966151</v>
      </c>
      <c r="BU45" s="299">
        <v>1.971347</v>
      </c>
      <c r="BV45" s="299">
        <v>1.9776</v>
      </c>
    </row>
    <row r="46" spans="1:74" ht="11.1" customHeight="1" x14ac:dyDescent="0.2">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300"/>
      <c r="BF46" s="300"/>
      <c r="BG46" s="300"/>
      <c r="BH46" s="300"/>
      <c r="BI46" s="300"/>
      <c r="BJ46" s="300"/>
      <c r="BK46" s="300"/>
      <c r="BL46" s="300"/>
      <c r="BM46" s="300"/>
      <c r="BN46" s="300"/>
      <c r="BO46" s="300"/>
      <c r="BP46" s="300"/>
      <c r="BQ46" s="300"/>
      <c r="BR46" s="300"/>
      <c r="BS46" s="300"/>
      <c r="BT46" s="300"/>
      <c r="BU46" s="300"/>
      <c r="BV46" s="300"/>
    </row>
    <row r="47" spans="1:74" ht="11.1" customHeight="1" x14ac:dyDescent="0.2">
      <c r="A47" s="19"/>
      <c r="B47" s="20" t="s">
        <v>787</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300"/>
      <c r="BF47" s="300"/>
      <c r="BG47" s="300"/>
      <c r="BH47" s="300"/>
      <c r="BI47" s="300"/>
      <c r="BJ47" s="300"/>
      <c r="BK47" s="300"/>
      <c r="BL47" s="300"/>
      <c r="BM47" s="300"/>
      <c r="BN47" s="300"/>
      <c r="BO47" s="300"/>
      <c r="BP47" s="300"/>
      <c r="BQ47" s="300"/>
      <c r="BR47" s="300"/>
      <c r="BS47" s="300"/>
      <c r="BT47" s="300"/>
      <c r="BU47" s="300"/>
      <c r="BV47" s="300"/>
    </row>
    <row r="48" spans="1:74" ht="11.1" customHeight="1" x14ac:dyDescent="0.2">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300"/>
      <c r="BF48" s="300"/>
      <c r="BG48" s="300"/>
      <c r="BH48" s="300"/>
      <c r="BI48" s="300"/>
      <c r="BJ48" s="300"/>
      <c r="BK48" s="300"/>
      <c r="BL48" s="300"/>
      <c r="BM48" s="300"/>
      <c r="BN48" s="300"/>
      <c r="BO48" s="300"/>
      <c r="BP48" s="300"/>
      <c r="BQ48" s="300"/>
      <c r="BR48" s="300"/>
      <c r="BS48" s="300"/>
      <c r="BT48" s="300"/>
      <c r="BU48" s="300"/>
      <c r="BV48" s="300"/>
    </row>
    <row r="49" spans="1:74" ht="11.1" customHeight="1" x14ac:dyDescent="0.2">
      <c r="A49" s="35"/>
      <c r="B49" s="36" t="s">
        <v>552</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300"/>
      <c r="BF49" s="300"/>
      <c r="BG49" s="300"/>
      <c r="BH49" s="300"/>
      <c r="BI49" s="300"/>
      <c r="BJ49" s="300"/>
      <c r="BK49" s="300"/>
      <c r="BL49" s="300"/>
      <c r="BM49" s="300"/>
      <c r="BN49" s="300"/>
      <c r="BO49" s="300"/>
      <c r="BP49" s="300"/>
      <c r="BQ49" s="300"/>
      <c r="BR49" s="300"/>
      <c r="BS49" s="300"/>
      <c r="BT49" s="300"/>
      <c r="BU49" s="300"/>
      <c r="BV49" s="300"/>
    </row>
    <row r="50" spans="1:74" ht="11.1" customHeight="1" x14ac:dyDescent="0.2">
      <c r="A50" s="37" t="s">
        <v>553</v>
      </c>
      <c r="B50" s="38" t="s">
        <v>1097</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19806.29</v>
      </c>
      <c r="AW50" s="232">
        <v>19806.29</v>
      </c>
      <c r="AX50" s="232">
        <v>19806.29</v>
      </c>
      <c r="AY50" s="232">
        <v>19731.118999999999</v>
      </c>
      <c r="AZ50" s="232">
        <v>19731.118999999999</v>
      </c>
      <c r="BA50" s="232">
        <v>19731.118999999999</v>
      </c>
      <c r="BB50" s="232">
        <v>19785.568704000001</v>
      </c>
      <c r="BC50" s="232">
        <v>19817.298925999999</v>
      </c>
      <c r="BD50" s="232">
        <v>19851.732370000002</v>
      </c>
      <c r="BE50" s="305">
        <v>19884.84</v>
      </c>
      <c r="BF50" s="305">
        <v>19927.7</v>
      </c>
      <c r="BG50" s="305">
        <v>19976.29</v>
      </c>
      <c r="BH50" s="305">
        <v>20048.009999999998</v>
      </c>
      <c r="BI50" s="305">
        <v>20095</v>
      </c>
      <c r="BJ50" s="305">
        <v>20134.66</v>
      </c>
      <c r="BK50" s="305">
        <v>20153.259999999998</v>
      </c>
      <c r="BL50" s="305">
        <v>20188.57</v>
      </c>
      <c r="BM50" s="305">
        <v>20226.849999999999</v>
      </c>
      <c r="BN50" s="305">
        <v>20270.419999999998</v>
      </c>
      <c r="BO50" s="305">
        <v>20312.93</v>
      </c>
      <c r="BP50" s="305">
        <v>20356.689999999999</v>
      </c>
      <c r="BQ50" s="305">
        <v>20402.939999999999</v>
      </c>
      <c r="BR50" s="305">
        <v>20448.259999999998</v>
      </c>
      <c r="BS50" s="305">
        <v>20493.91</v>
      </c>
      <c r="BT50" s="305">
        <v>20544.53</v>
      </c>
      <c r="BU50" s="305">
        <v>20587.34</v>
      </c>
      <c r="BV50" s="305">
        <v>20626.97</v>
      </c>
    </row>
    <row r="51" spans="1:74" ht="11.1" customHeight="1" x14ac:dyDescent="0.2">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5.5334840384000001</v>
      </c>
      <c r="AW51" s="68">
        <v>5.5334840384000001</v>
      </c>
      <c r="AX51" s="68">
        <v>5.5334840384000001</v>
      </c>
      <c r="AY51" s="68">
        <v>3.5446905393999999</v>
      </c>
      <c r="AZ51" s="68">
        <v>3.5446905393999999</v>
      </c>
      <c r="BA51" s="68">
        <v>3.5446905393999999</v>
      </c>
      <c r="BB51" s="68">
        <v>2.1543371811999998</v>
      </c>
      <c r="BC51" s="68">
        <v>2.3181626375</v>
      </c>
      <c r="BD51" s="68">
        <v>2.4959450275999999</v>
      </c>
      <c r="BE51" s="301">
        <v>2.0840239999999999</v>
      </c>
      <c r="BF51" s="301">
        <v>2.304074</v>
      </c>
      <c r="BG51" s="301">
        <v>2.5535239999999999</v>
      </c>
      <c r="BH51" s="301">
        <v>1.2204390000000001</v>
      </c>
      <c r="BI51" s="301">
        <v>1.457681</v>
      </c>
      <c r="BJ51" s="301">
        <v>1.657926</v>
      </c>
      <c r="BK51" s="301">
        <v>2.1394570000000002</v>
      </c>
      <c r="BL51" s="301">
        <v>2.3184130000000001</v>
      </c>
      <c r="BM51" s="301">
        <v>2.5124550000000001</v>
      </c>
      <c r="BN51" s="301">
        <v>2.450545</v>
      </c>
      <c r="BO51" s="301">
        <v>2.501023</v>
      </c>
      <c r="BP51" s="301">
        <v>2.54366</v>
      </c>
      <c r="BQ51" s="301">
        <v>2.6054900000000001</v>
      </c>
      <c r="BR51" s="301">
        <v>2.6122519999999998</v>
      </c>
      <c r="BS51" s="301">
        <v>2.5911749999999998</v>
      </c>
      <c r="BT51" s="301">
        <v>2.4766539999999999</v>
      </c>
      <c r="BU51" s="301">
        <v>2.4500289999999998</v>
      </c>
      <c r="BV51" s="301">
        <v>2.4450699999999999</v>
      </c>
    </row>
    <row r="52" spans="1:74" ht="11.1" customHeight="1" x14ac:dyDescent="0.2">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300"/>
      <c r="BF52" s="300"/>
      <c r="BG52" s="300"/>
      <c r="BH52" s="300"/>
      <c r="BI52" s="300"/>
      <c r="BJ52" s="300"/>
      <c r="BK52" s="300"/>
      <c r="BL52" s="300"/>
      <c r="BM52" s="300"/>
      <c r="BN52" s="300"/>
      <c r="BO52" s="300"/>
      <c r="BP52" s="300"/>
      <c r="BQ52" s="300"/>
      <c r="BR52" s="300"/>
      <c r="BS52" s="300"/>
      <c r="BT52" s="300"/>
      <c r="BU52" s="300"/>
      <c r="BV52" s="300"/>
    </row>
    <row r="53" spans="1:74" ht="11.1" customHeight="1" x14ac:dyDescent="0.2">
      <c r="A53" s="35"/>
      <c r="B53" s="36" t="s">
        <v>554</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37" t="s">
        <v>555</v>
      </c>
      <c r="B54" s="38" t="s">
        <v>1082</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121.331</v>
      </c>
      <c r="AW54" s="68">
        <v>121.331</v>
      </c>
      <c r="AX54" s="68">
        <v>121.331</v>
      </c>
      <c r="AY54" s="68">
        <v>123.705</v>
      </c>
      <c r="AZ54" s="68">
        <v>123.705</v>
      </c>
      <c r="BA54" s="68">
        <v>123.705</v>
      </c>
      <c r="BB54" s="68">
        <v>125.02690370000001</v>
      </c>
      <c r="BC54" s="68">
        <v>125.62189259</v>
      </c>
      <c r="BD54" s="68">
        <v>126.1773037</v>
      </c>
      <c r="BE54" s="301">
        <v>126.7197</v>
      </c>
      <c r="BF54" s="301">
        <v>127.176</v>
      </c>
      <c r="BG54" s="301">
        <v>127.5728</v>
      </c>
      <c r="BH54" s="301">
        <v>127.8502</v>
      </c>
      <c r="BI54" s="301">
        <v>128.1729</v>
      </c>
      <c r="BJ54" s="301">
        <v>128.4812</v>
      </c>
      <c r="BK54" s="301">
        <v>128.7801</v>
      </c>
      <c r="BL54" s="301">
        <v>129.05529999999999</v>
      </c>
      <c r="BM54" s="301">
        <v>129.31200000000001</v>
      </c>
      <c r="BN54" s="301">
        <v>129.51439999999999</v>
      </c>
      <c r="BO54" s="301">
        <v>129.7611</v>
      </c>
      <c r="BP54" s="301">
        <v>130.0162</v>
      </c>
      <c r="BQ54" s="301">
        <v>130.27070000000001</v>
      </c>
      <c r="BR54" s="301">
        <v>130.54929999999999</v>
      </c>
      <c r="BS54" s="301">
        <v>130.84299999999999</v>
      </c>
      <c r="BT54" s="301">
        <v>131.1884</v>
      </c>
      <c r="BU54" s="301">
        <v>131.48500000000001</v>
      </c>
      <c r="BV54" s="301">
        <v>131.76920000000001</v>
      </c>
    </row>
    <row r="55" spans="1:74" ht="11.1" customHeight="1" x14ac:dyDescent="0.2">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5.8633115494999997</v>
      </c>
      <c r="AW55" s="68">
        <v>5.8633115494999997</v>
      </c>
      <c r="AX55" s="68">
        <v>5.8633115494999997</v>
      </c>
      <c r="AY55" s="68">
        <v>6.8024450469</v>
      </c>
      <c r="AZ55" s="68">
        <v>6.8024450469</v>
      </c>
      <c r="BA55" s="68">
        <v>6.8024450469</v>
      </c>
      <c r="BB55" s="68">
        <v>6.3642350260000002</v>
      </c>
      <c r="BC55" s="68">
        <v>6.8704103861999997</v>
      </c>
      <c r="BD55" s="68">
        <v>7.3429157127</v>
      </c>
      <c r="BE55" s="301">
        <v>6.2558920000000002</v>
      </c>
      <c r="BF55" s="301">
        <v>6.6385240000000003</v>
      </c>
      <c r="BG55" s="301">
        <v>6.9712540000000001</v>
      </c>
      <c r="BH55" s="301">
        <v>5.3730640000000003</v>
      </c>
      <c r="BI55" s="301">
        <v>5.6390770000000003</v>
      </c>
      <c r="BJ55" s="301">
        <v>5.8931019999999998</v>
      </c>
      <c r="BK55" s="301">
        <v>4.1025470000000004</v>
      </c>
      <c r="BL55" s="301">
        <v>4.3250120000000001</v>
      </c>
      <c r="BM55" s="301">
        <v>4.5325480000000002</v>
      </c>
      <c r="BN55" s="301">
        <v>3.589251</v>
      </c>
      <c r="BO55" s="301">
        <v>3.2949730000000002</v>
      </c>
      <c r="BP55" s="301">
        <v>3.0424349999999998</v>
      </c>
      <c r="BQ55" s="301">
        <v>2.8022010000000002</v>
      </c>
      <c r="BR55" s="301">
        <v>2.6524009999999998</v>
      </c>
      <c r="BS55" s="301">
        <v>2.5633520000000001</v>
      </c>
      <c r="BT55" s="301">
        <v>2.6110679999999999</v>
      </c>
      <c r="BU55" s="301">
        <v>2.5840519999999998</v>
      </c>
      <c r="BV55" s="301">
        <v>2.559199</v>
      </c>
    </row>
    <row r="56" spans="1:74" ht="11.1" customHeight="1" x14ac:dyDescent="0.2">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306"/>
      <c r="BF56" s="306"/>
      <c r="BG56" s="306"/>
      <c r="BH56" s="306"/>
      <c r="BI56" s="306"/>
      <c r="BJ56" s="306"/>
      <c r="BK56" s="306"/>
      <c r="BL56" s="306"/>
      <c r="BM56" s="306"/>
      <c r="BN56" s="306"/>
      <c r="BO56" s="306"/>
      <c r="BP56" s="306"/>
      <c r="BQ56" s="306"/>
      <c r="BR56" s="306"/>
      <c r="BS56" s="306"/>
      <c r="BT56" s="306"/>
      <c r="BU56" s="306"/>
      <c r="BV56" s="306"/>
    </row>
    <row r="57" spans="1:74" ht="11.1" customHeight="1" x14ac:dyDescent="0.2">
      <c r="A57" s="35"/>
      <c r="B57" s="36" t="s">
        <v>556</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304"/>
      <c r="BF57" s="304"/>
      <c r="BG57" s="304"/>
      <c r="BH57" s="304"/>
      <c r="BI57" s="304"/>
      <c r="BJ57" s="304"/>
      <c r="BK57" s="304"/>
      <c r="BL57" s="304"/>
      <c r="BM57" s="304"/>
      <c r="BN57" s="304"/>
      <c r="BO57" s="304"/>
      <c r="BP57" s="304"/>
      <c r="BQ57" s="304"/>
      <c r="BR57" s="304"/>
      <c r="BS57" s="304"/>
      <c r="BT57" s="304"/>
      <c r="BU57" s="304"/>
      <c r="BV57" s="304"/>
    </row>
    <row r="58" spans="1:74" ht="11.1" customHeight="1" x14ac:dyDescent="0.2">
      <c r="A58" s="37" t="s">
        <v>557</v>
      </c>
      <c r="B58" s="38" t="s">
        <v>1097</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15472.4</v>
      </c>
      <c r="AW58" s="232">
        <v>15470.8</v>
      </c>
      <c r="AX58" s="232">
        <v>15442.7</v>
      </c>
      <c r="AY58" s="232">
        <v>15222</v>
      </c>
      <c r="AZ58" s="232">
        <v>15220.3</v>
      </c>
      <c r="BA58" s="232">
        <v>15150.7</v>
      </c>
      <c r="BB58" s="232">
        <v>15153.2</v>
      </c>
      <c r="BC58" s="232">
        <v>15099.268518999999</v>
      </c>
      <c r="BD58" s="232">
        <v>15101.639074000001</v>
      </c>
      <c r="BE58" s="305">
        <v>15137.29</v>
      </c>
      <c r="BF58" s="305">
        <v>15160.51</v>
      </c>
      <c r="BG58" s="305">
        <v>15187.93</v>
      </c>
      <c r="BH58" s="305">
        <v>15219.88</v>
      </c>
      <c r="BI58" s="305">
        <v>15255.44</v>
      </c>
      <c r="BJ58" s="305">
        <v>15294.94</v>
      </c>
      <c r="BK58" s="305">
        <v>15326.49</v>
      </c>
      <c r="BL58" s="305">
        <v>15382.81</v>
      </c>
      <c r="BM58" s="305">
        <v>15452</v>
      </c>
      <c r="BN58" s="305">
        <v>15552.65</v>
      </c>
      <c r="BO58" s="305">
        <v>15633.62</v>
      </c>
      <c r="BP58" s="305">
        <v>15713.51</v>
      </c>
      <c r="BQ58" s="305">
        <v>15792.41</v>
      </c>
      <c r="BR58" s="305">
        <v>15870.07</v>
      </c>
      <c r="BS58" s="305">
        <v>15946.59</v>
      </c>
      <c r="BT58" s="305">
        <v>16028.12</v>
      </c>
      <c r="BU58" s="305">
        <v>16097.73</v>
      </c>
      <c r="BV58" s="305">
        <v>16161.58</v>
      </c>
    </row>
    <row r="59" spans="1:74" ht="11.1" customHeight="1" x14ac:dyDescent="0.2">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-0.61663369389</v>
      </c>
      <c r="AW59" s="68">
        <v>0.67874922721999997</v>
      </c>
      <c r="AX59" s="68">
        <v>0.31766035676999999</v>
      </c>
      <c r="AY59" s="68">
        <v>-10.398737977</v>
      </c>
      <c r="AZ59" s="68">
        <v>-2.1089257921</v>
      </c>
      <c r="BA59" s="68">
        <v>-20.757865006999999</v>
      </c>
      <c r="BB59" s="68">
        <v>-6.1541224631000002</v>
      </c>
      <c r="BC59" s="68">
        <v>-3.6391172754999999</v>
      </c>
      <c r="BD59" s="68">
        <v>-3.2150950498999999</v>
      </c>
      <c r="BE59" s="301">
        <v>-3.79983</v>
      </c>
      <c r="BF59" s="301">
        <v>-3.5590739999999998</v>
      </c>
      <c r="BG59" s="301">
        <v>-1.799833</v>
      </c>
      <c r="BH59" s="301">
        <v>-1.632083</v>
      </c>
      <c r="BI59" s="301">
        <v>-1.3920650000000001</v>
      </c>
      <c r="BJ59" s="301">
        <v>-0.95682149999999999</v>
      </c>
      <c r="BK59" s="301">
        <v>0.6864711</v>
      </c>
      <c r="BL59" s="301">
        <v>1.0677350000000001</v>
      </c>
      <c r="BM59" s="301">
        <v>1.9886740000000001</v>
      </c>
      <c r="BN59" s="301">
        <v>2.6360760000000001</v>
      </c>
      <c r="BO59" s="301">
        <v>3.5389360000000001</v>
      </c>
      <c r="BP59" s="301">
        <v>4.0517060000000003</v>
      </c>
      <c r="BQ59" s="301">
        <v>4.3278559999999997</v>
      </c>
      <c r="BR59" s="301">
        <v>4.6803160000000004</v>
      </c>
      <c r="BS59" s="301">
        <v>4.9951499999999998</v>
      </c>
      <c r="BT59" s="301">
        <v>5.3104480000000001</v>
      </c>
      <c r="BU59" s="301">
        <v>5.5212839999999996</v>
      </c>
      <c r="BV59" s="301">
        <v>5.6661900000000003</v>
      </c>
    </row>
    <row r="60" spans="1:74" ht="11.1" customHeight="1" x14ac:dyDescent="0.2">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300"/>
      <c r="BF60" s="300"/>
      <c r="BG60" s="300"/>
      <c r="BH60" s="300"/>
      <c r="BI60" s="300"/>
      <c r="BJ60" s="300"/>
      <c r="BK60" s="300"/>
      <c r="BL60" s="300"/>
      <c r="BM60" s="300"/>
      <c r="BN60" s="300"/>
      <c r="BO60" s="300"/>
      <c r="BP60" s="300"/>
      <c r="BQ60" s="300"/>
      <c r="BR60" s="300"/>
      <c r="BS60" s="300"/>
      <c r="BT60" s="300"/>
      <c r="BU60" s="300"/>
      <c r="BV60" s="300"/>
    </row>
    <row r="61" spans="1:74" ht="11.1" customHeight="1" x14ac:dyDescent="0.2">
      <c r="A61" s="35"/>
      <c r="B61" s="36" t="s">
        <v>788</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300"/>
      <c r="BF61" s="300"/>
      <c r="BG61" s="300"/>
      <c r="BH61" s="300"/>
      <c r="BI61" s="300"/>
      <c r="BJ61" s="300"/>
      <c r="BK61" s="300"/>
      <c r="BL61" s="300"/>
      <c r="BM61" s="300"/>
      <c r="BN61" s="300"/>
      <c r="BO61" s="300"/>
      <c r="BP61" s="300"/>
      <c r="BQ61" s="300"/>
      <c r="BR61" s="300"/>
      <c r="BS61" s="300"/>
      <c r="BT61" s="300"/>
      <c r="BU61" s="300"/>
      <c r="BV61" s="300"/>
    </row>
    <row r="62" spans="1:74" ht="11.1" customHeight="1" x14ac:dyDescent="0.2">
      <c r="A62" s="37" t="s">
        <v>558</v>
      </c>
      <c r="B62" s="40" t="s">
        <v>1376</v>
      </c>
      <c r="C62" s="68">
        <v>100.1512</v>
      </c>
      <c r="D62" s="68">
        <v>101.0804</v>
      </c>
      <c r="E62" s="68">
        <v>101.23869999999999</v>
      </c>
      <c r="F62" s="68">
        <v>101.9111</v>
      </c>
      <c r="G62" s="68">
        <v>101.12220000000001</v>
      </c>
      <c r="H62" s="68">
        <v>101.7276</v>
      </c>
      <c r="I62" s="68">
        <v>101.9494</v>
      </c>
      <c r="J62" s="68">
        <v>102.1579</v>
      </c>
      <c r="K62" s="68">
        <v>102.1361</v>
      </c>
      <c r="L62" s="68">
        <v>101.65860000000001</v>
      </c>
      <c r="M62" s="68">
        <v>101.2411</v>
      </c>
      <c r="N62" s="68">
        <v>101.48820000000001</v>
      </c>
      <c r="O62" s="68">
        <v>100.7316</v>
      </c>
      <c r="P62" s="68">
        <v>100.1606</v>
      </c>
      <c r="Q62" s="68">
        <v>100.0939</v>
      </c>
      <c r="R62" s="68">
        <v>99.314499999999995</v>
      </c>
      <c r="S62" s="68">
        <v>99.422899999999998</v>
      </c>
      <c r="T62" s="68">
        <v>99.611500000000007</v>
      </c>
      <c r="U62" s="68">
        <v>99.213899999999995</v>
      </c>
      <c r="V62" s="68">
        <v>99.759799999999998</v>
      </c>
      <c r="W62" s="68">
        <v>99.134100000000004</v>
      </c>
      <c r="X62" s="68">
        <v>98.439899999999994</v>
      </c>
      <c r="Y62" s="68">
        <v>99.255799999999994</v>
      </c>
      <c r="Z62" s="68">
        <v>99.244900000000001</v>
      </c>
      <c r="AA62" s="68">
        <v>99.006699999999995</v>
      </c>
      <c r="AB62" s="68">
        <v>99.024100000000004</v>
      </c>
      <c r="AC62" s="68">
        <v>94.707099999999997</v>
      </c>
      <c r="AD62" s="68">
        <v>79.674899999999994</v>
      </c>
      <c r="AE62" s="68">
        <v>83.438100000000006</v>
      </c>
      <c r="AF62" s="68">
        <v>89.587000000000003</v>
      </c>
      <c r="AG62" s="68">
        <v>93.277699999999996</v>
      </c>
      <c r="AH62" s="68">
        <v>94.628900000000002</v>
      </c>
      <c r="AI62" s="68">
        <v>94.595100000000002</v>
      </c>
      <c r="AJ62" s="68">
        <v>95.980099999999993</v>
      </c>
      <c r="AK62" s="68">
        <v>96.650899999999993</v>
      </c>
      <c r="AL62" s="68">
        <v>97.323300000000003</v>
      </c>
      <c r="AM62" s="68">
        <v>98.7911</v>
      </c>
      <c r="AN62" s="68">
        <v>94.994600000000005</v>
      </c>
      <c r="AO62" s="68">
        <v>98.251199999999997</v>
      </c>
      <c r="AP62" s="68">
        <v>98.1511</v>
      </c>
      <c r="AQ62" s="68">
        <v>99.100800000000007</v>
      </c>
      <c r="AR62" s="68">
        <v>98.956199999999995</v>
      </c>
      <c r="AS62" s="68">
        <v>100.357</v>
      </c>
      <c r="AT62" s="68">
        <v>99.737399999999994</v>
      </c>
      <c r="AU62" s="68">
        <v>98.861699999999999</v>
      </c>
      <c r="AV62" s="68">
        <v>100.5509</v>
      </c>
      <c r="AW62" s="68">
        <v>101.1764</v>
      </c>
      <c r="AX62" s="68">
        <v>101.2101</v>
      </c>
      <c r="AY62" s="68">
        <v>101.0442</v>
      </c>
      <c r="AZ62" s="68">
        <v>102.4062</v>
      </c>
      <c r="BA62" s="68">
        <v>103.2024</v>
      </c>
      <c r="BB62" s="68">
        <v>103.994</v>
      </c>
      <c r="BC62" s="68">
        <v>103.9198</v>
      </c>
      <c r="BD62" s="68">
        <v>104.53810247</v>
      </c>
      <c r="BE62" s="301">
        <v>104.7146</v>
      </c>
      <c r="BF62" s="301">
        <v>105.13290000000001</v>
      </c>
      <c r="BG62" s="301">
        <v>105.6066</v>
      </c>
      <c r="BH62" s="301">
        <v>106.3643</v>
      </c>
      <c r="BI62" s="301">
        <v>106.7778</v>
      </c>
      <c r="BJ62" s="301">
        <v>107.0754</v>
      </c>
      <c r="BK62" s="301">
        <v>107.0295</v>
      </c>
      <c r="BL62" s="301">
        <v>107.2663</v>
      </c>
      <c r="BM62" s="301">
        <v>107.5579</v>
      </c>
      <c r="BN62" s="301">
        <v>107.96120000000001</v>
      </c>
      <c r="BO62" s="301">
        <v>108.3201</v>
      </c>
      <c r="BP62" s="301">
        <v>108.6914</v>
      </c>
      <c r="BQ62" s="301">
        <v>109.15989999999999</v>
      </c>
      <c r="BR62" s="301">
        <v>109.4923</v>
      </c>
      <c r="BS62" s="301">
        <v>109.77330000000001</v>
      </c>
      <c r="BT62" s="301">
        <v>110.0206</v>
      </c>
      <c r="BU62" s="301">
        <v>110.18600000000001</v>
      </c>
      <c r="BV62" s="301">
        <v>110.2871</v>
      </c>
    </row>
    <row r="63" spans="1:74" ht="11.1" customHeight="1" x14ac:dyDescent="0.2">
      <c r="A63" s="37" t="s">
        <v>28</v>
      </c>
      <c r="B63" s="39" t="s">
        <v>9</v>
      </c>
      <c r="C63" s="68">
        <v>0.58785186494999997</v>
      </c>
      <c r="D63" s="68">
        <v>1.6534203303999999</v>
      </c>
      <c r="E63" s="68">
        <v>2.0696490125999998</v>
      </c>
      <c r="F63" s="68">
        <v>1.5781269</v>
      </c>
      <c r="G63" s="68">
        <v>0.94161544996000002</v>
      </c>
      <c r="H63" s="68">
        <v>1.6180557359000001</v>
      </c>
      <c r="I63" s="68">
        <v>2.0375604522000001</v>
      </c>
      <c r="J63" s="68">
        <v>2.5544781671000001</v>
      </c>
      <c r="K63" s="68">
        <v>2.4738538222000002</v>
      </c>
      <c r="L63" s="68">
        <v>0.93680093649999996</v>
      </c>
      <c r="M63" s="68">
        <v>0.47228606701999998</v>
      </c>
      <c r="N63" s="68">
        <v>0.96359316988999999</v>
      </c>
      <c r="O63" s="68">
        <v>0.57952376006999995</v>
      </c>
      <c r="P63" s="68">
        <v>-0.90996869818000004</v>
      </c>
      <c r="Q63" s="68">
        <v>-1.1307928687</v>
      </c>
      <c r="R63" s="68">
        <v>-2.5479069502999998</v>
      </c>
      <c r="S63" s="68">
        <v>-1.6804420790000001</v>
      </c>
      <c r="T63" s="68">
        <v>-2.0801631021999998</v>
      </c>
      <c r="U63" s="68">
        <v>-2.6831938197</v>
      </c>
      <c r="V63" s="68">
        <v>-2.3474444952</v>
      </c>
      <c r="W63" s="68">
        <v>-2.9392154194</v>
      </c>
      <c r="X63" s="68">
        <v>-3.1661856449000001</v>
      </c>
      <c r="Y63" s="68">
        <v>-1.9609624944999999</v>
      </c>
      <c r="Z63" s="68">
        <v>-2.2104047564</v>
      </c>
      <c r="AA63" s="68">
        <v>-1.7123722844</v>
      </c>
      <c r="AB63" s="68">
        <v>-1.1346777076000001</v>
      </c>
      <c r="AC63" s="68">
        <v>-5.38174654</v>
      </c>
      <c r="AD63" s="68">
        <v>-19.775158713</v>
      </c>
      <c r="AE63" s="68">
        <v>-16.077583736000001</v>
      </c>
      <c r="AF63" s="68">
        <v>-10.063597075000001</v>
      </c>
      <c r="AG63" s="68">
        <v>-5.9832342041000004</v>
      </c>
      <c r="AH63" s="68">
        <v>-5.1432540962999997</v>
      </c>
      <c r="AI63" s="68">
        <v>-4.5786464999999996</v>
      </c>
      <c r="AJ63" s="68">
        <v>-2.4987835217000001</v>
      </c>
      <c r="AK63" s="68">
        <v>-2.6244310155999999</v>
      </c>
      <c r="AL63" s="68">
        <v>-1.9362204002000001</v>
      </c>
      <c r="AM63" s="68">
        <v>-0.21776304027999999</v>
      </c>
      <c r="AN63" s="68">
        <v>-4.0692114343999997</v>
      </c>
      <c r="AO63" s="68">
        <v>3.7421692777</v>
      </c>
      <c r="AP63" s="68">
        <v>23.189486275</v>
      </c>
      <c r="AQ63" s="68">
        <v>18.771640294000001</v>
      </c>
      <c r="AR63" s="68">
        <v>10.458213803</v>
      </c>
      <c r="AS63" s="68">
        <v>7.5894881628000004</v>
      </c>
      <c r="AT63" s="68">
        <v>5.3984564968999997</v>
      </c>
      <c r="AU63" s="68">
        <v>4.5103816160000001</v>
      </c>
      <c r="AV63" s="68">
        <v>4.7622371720999999</v>
      </c>
      <c r="AW63" s="68">
        <v>4.6823154258999997</v>
      </c>
      <c r="AX63" s="68">
        <v>3.9936993505</v>
      </c>
      <c r="AY63" s="68">
        <v>2.2806710320999999</v>
      </c>
      <c r="AZ63" s="68">
        <v>7.8021276998999998</v>
      </c>
      <c r="BA63" s="68">
        <v>5.0393277639000003</v>
      </c>
      <c r="BB63" s="68">
        <v>5.952964358</v>
      </c>
      <c r="BC63" s="68">
        <v>4.8627256288999998</v>
      </c>
      <c r="BD63" s="68">
        <v>5.6407809406</v>
      </c>
      <c r="BE63" s="301">
        <v>4.342117</v>
      </c>
      <c r="BF63" s="301">
        <v>5.4096690000000001</v>
      </c>
      <c r="BG63" s="301">
        <v>6.8225800000000003</v>
      </c>
      <c r="BH63" s="301">
        <v>5.7815789999999998</v>
      </c>
      <c r="BI63" s="301">
        <v>5.5362460000000002</v>
      </c>
      <c r="BJ63" s="301">
        <v>5.7951689999999996</v>
      </c>
      <c r="BK63" s="301">
        <v>5.9234840000000002</v>
      </c>
      <c r="BL63" s="301">
        <v>4.7458640000000001</v>
      </c>
      <c r="BM63" s="301">
        <v>4.220351</v>
      </c>
      <c r="BN63" s="301">
        <v>3.8148599999999999</v>
      </c>
      <c r="BO63" s="301">
        <v>4.234369</v>
      </c>
      <c r="BP63" s="301">
        <v>3.9730240000000001</v>
      </c>
      <c r="BQ63" s="301">
        <v>4.2451429999999997</v>
      </c>
      <c r="BR63" s="301">
        <v>4.1465589999999999</v>
      </c>
      <c r="BS63" s="301">
        <v>3.9455089999999999</v>
      </c>
      <c r="BT63" s="301">
        <v>3.4374579999999999</v>
      </c>
      <c r="BU63" s="301">
        <v>3.1919010000000001</v>
      </c>
      <c r="BV63" s="301">
        <v>2.9995029999999998</v>
      </c>
    </row>
    <row r="64" spans="1:74" ht="11.1" customHeight="1" x14ac:dyDescent="0.2">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300"/>
      <c r="BF64" s="300"/>
      <c r="BG64" s="300"/>
      <c r="BH64" s="300"/>
      <c r="BI64" s="300"/>
      <c r="BJ64" s="300"/>
      <c r="BK64" s="300"/>
      <c r="BL64" s="300"/>
      <c r="BM64" s="300"/>
      <c r="BN64" s="300"/>
      <c r="BO64" s="300"/>
      <c r="BP64" s="300"/>
      <c r="BQ64" s="300"/>
      <c r="BR64" s="300"/>
      <c r="BS64" s="300"/>
      <c r="BT64" s="300"/>
      <c r="BU64" s="300"/>
      <c r="BV64" s="300"/>
    </row>
    <row r="65" spans="1:74" ht="11.1" customHeight="1" x14ac:dyDescent="0.2">
      <c r="A65" s="19"/>
      <c r="B65" s="20" t="s">
        <v>789</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300"/>
      <c r="BF65" s="300"/>
      <c r="BG65" s="300"/>
      <c r="BH65" s="300"/>
      <c r="BI65" s="300"/>
      <c r="BJ65" s="300"/>
      <c r="BK65" s="300"/>
      <c r="BL65" s="300"/>
      <c r="BM65" s="300"/>
      <c r="BN65" s="300"/>
      <c r="BO65" s="300"/>
      <c r="BP65" s="300"/>
      <c r="BQ65" s="300"/>
      <c r="BR65" s="300"/>
      <c r="BS65" s="300"/>
      <c r="BT65" s="300"/>
      <c r="BU65" s="300"/>
      <c r="BV65" s="300"/>
    </row>
    <row r="66" spans="1:74" ht="11.1" customHeight="1" x14ac:dyDescent="0.2">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300"/>
      <c r="BF66" s="300"/>
      <c r="BG66" s="300"/>
      <c r="BH66" s="300"/>
      <c r="BI66" s="300"/>
      <c r="BJ66" s="300"/>
      <c r="BK66" s="300"/>
      <c r="BL66" s="300"/>
      <c r="BM66" s="300"/>
      <c r="BN66" s="300"/>
      <c r="BO66" s="300"/>
      <c r="BP66" s="300"/>
      <c r="BQ66" s="300"/>
      <c r="BR66" s="300"/>
      <c r="BS66" s="300"/>
      <c r="BT66" s="300"/>
      <c r="BU66" s="300"/>
      <c r="BV66" s="300"/>
    </row>
    <row r="67" spans="1:74" ht="11.1" customHeight="1" x14ac:dyDescent="0.2">
      <c r="A67" s="37" t="s">
        <v>559</v>
      </c>
      <c r="B67" s="41" t="s">
        <v>790</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360.13627831999997</v>
      </c>
      <c r="AE67" s="232">
        <v>157.07913234</v>
      </c>
      <c r="AF67" s="232">
        <v>25.653378879000002</v>
      </c>
      <c r="AG67" s="232">
        <v>4.6703995387999999</v>
      </c>
      <c r="AH67" s="232">
        <v>7.2767465360000001</v>
      </c>
      <c r="AI67" s="232">
        <v>58.487638122</v>
      </c>
      <c r="AJ67" s="232">
        <v>248.35926223000001</v>
      </c>
      <c r="AK67" s="232">
        <v>422.90211174000001</v>
      </c>
      <c r="AL67" s="232">
        <v>751.58161027999995</v>
      </c>
      <c r="AM67" s="232">
        <v>804.79249202000005</v>
      </c>
      <c r="AN67" s="232">
        <v>794.13570583000001</v>
      </c>
      <c r="AO67" s="232">
        <v>507.75690910999998</v>
      </c>
      <c r="AP67" s="232">
        <v>308.52025913</v>
      </c>
      <c r="AQ67" s="232">
        <v>151.02132816</v>
      </c>
      <c r="AR67" s="232">
        <v>12.447101122999999</v>
      </c>
      <c r="AS67" s="232">
        <v>4.6465203302999996</v>
      </c>
      <c r="AT67" s="232">
        <v>5.9347024635999999</v>
      </c>
      <c r="AU67" s="232">
        <v>40.227140083000002</v>
      </c>
      <c r="AV67" s="232">
        <v>180.6637494</v>
      </c>
      <c r="AW67" s="232">
        <v>510.21933611999998</v>
      </c>
      <c r="AX67" s="232">
        <v>616.04458003000002</v>
      </c>
      <c r="AY67" s="232">
        <v>913.30710635000003</v>
      </c>
      <c r="AZ67" s="232">
        <v>711.27139578000003</v>
      </c>
      <c r="BA67" s="232">
        <v>525.0151055</v>
      </c>
      <c r="BB67" s="232">
        <v>342.70361645000003</v>
      </c>
      <c r="BC67" s="232">
        <v>122.88693221</v>
      </c>
      <c r="BD67" s="232">
        <v>27.001652278000002</v>
      </c>
      <c r="BE67" s="305">
        <v>6.5969346624999998</v>
      </c>
      <c r="BF67" s="305">
        <v>10.652088424</v>
      </c>
      <c r="BG67" s="305">
        <v>58.039994845000002</v>
      </c>
      <c r="BH67" s="305">
        <v>250.21999045999999</v>
      </c>
      <c r="BI67" s="305">
        <v>496.42903477999999</v>
      </c>
      <c r="BJ67" s="305">
        <v>782.55468712000004</v>
      </c>
      <c r="BK67" s="305">
        <v>857.42374249</v>
      </c>
      <c r="BL67" s="305">
        <v>691.61827668000001</v>
      </c>
      <c r="BM67" s="305">
        <v>562.65656351999996</v>
      </c>
      <c r="BN67" s="305">
        <v>317.13101869000002</v>
      </c>
      <c r="BO67" s="305">
        <v>143.99680499999999</v>
      </c>
      <c r="BP67" s="305">
        <v>32.782806803</v>
      </c>
      <c r="BQ67" s="305">
        <v>7.3048270595</v>
      </c>
      <c r="BR67" s="305">
        <v>11.792087193</v>
      </c>
      <c r="BS67" s="305">
        <v>60.948719572000002</v>
      </c>
      <c r="BT67" s="305">
        <v>249.87758699</v>
      </c>
      <c r="BU67" s="305">
        <v>495.88631082000001</v>
      </c>
      <c r="BV67" s="305">
        <v>781.80279310000003</v>
      </c>
    </row>
    <row r="68" spans="1:74" ht="11.1" customHeight="1" x14ac:dyDescent="0.2">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300"/>
      <c r="BF68" s="300"/>
      <c r="BG68" s="300"/>
      <c r="BH68" s="300"/>
      <c r="BI68" s="300"/>
      <c r="BJ68" s="300"/>
      <c r="BK68" s="300"/>
      <c r="BL68" s="300"/>
      <c r="BM68" s="300"/>
      <c r="BN68" s="300"/>
      <c r="BO68" s="300"/>
      <c r="BP68" s="300"/>
      <c r="BQ68" s="300"/>
      <c r="BR68" s="300"/>
      <c r="BS68" s="300"/>
      <c r="BT68" s="300"/>
      <c r="BU68" s="300"/>
      <c r="BV68" s="300"/>
    </row>
    <row r="69" spans="1:74" ht="11.1" customHeight="1" x14ac:dyDescent="0.2">
      <c r="A69" s="37" t="s">
        <v>566</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42.347858189</v>
      </c>
      <c r="AE69" s="261">
        <v>105.08832404</v>
      </c>
      <c r="AF69" s="261">
        <v>246.08638837000001</v>
      </c>
      <c r="AG69" s="261">
        <v>397.00141890999998</v>
      </c>
      <c r="AH69" s="261">
        <v>355.92674697000001</v>
      </c>
      <c r="AI69" s="261">
        <v>180.2752543</v>
      </c>
      <c r="AJ69" s="261">
        <v>82.057159463000005</v>
      </c>
      <c r="AK69" s="261">
        <v>31.800515035</v>
      </c>
      <c r="AL69" s="261">
        <v>6.9458995190000001</v>
      </c>
      <c r="AM69" s="261">
        <v>9.7294110982999999</v>
      </c>
      <c r="AN69" s="261">
        <v>11.979219104</v>
      </c>
      <c r="AO69" s="261">
        <v>28.038668024</v>
      </c>
      <c r="AP69" s="261">
        <v>36.155079823999998</v>
      </c>
      <c r="AQ69" s="261">
        <v>100.61347514000001</v>
      </c>
      <c r="AR69" s="261">
        <v>273.56672603999999</v>
      </c>
      <c r="AS69" s="261">
        <v>345.72648464000002</v>
      </c>
      <c r="AT69" s="261">
        <v>356.76657289000002</v>
      </c>
      <c r="AU69" s="261">
        <v>199.78132667</v>
      </c>
      <c r="AV69" s="261">
        <v>83.696116613000001</v>
      </c>
      <c r="AW69" s="261">
        <v>17.775417088000001</v>
      </c>
      <c r="AX69" s="261">
        <v>25.504948776999999</v>
      </c>
      <c r="AY69" s="261">
        <v>8.5635502197999998</v>
      </c>
      <c r="AZ69" s="261">
        <v>10.996887035</v>
      </c>
      <c r="BA69" s="261">
        <v>26.529191691000001</v>
      </c>
      <c r="BB69" s="261">
        <v>48.326771358999999</v>
      </c>
      <c r="BC69" s="261">
        <v>147.85330429999999</v>
      </c>
      <c r="BD69" s="261">
        <v>266.34983067000002</v>
      </c>
      <c r="BE69" s="307">
        <v>350.98666308000003</v>
      </c>
      <c r="BF69" s="307">
        <v>325.06002412999999</v>
      </c>
      <c r="BG69" s="307">
        <v>176.79939379999999</v>
      </c>
      <c r="BH69" s="307">
        <v>63.685109756999999</v>
      </c>
      <c r="BI69" s="307">
        <v>20.972472866</v>
      </c>
      <c r="BJ69" s="307">
        <v>10.087830779000001</v>
      </c>
      <c r="BK69" s="307">
        <v>10.215261155</v>
      </c>
      <c r="BL69" s="307">
        <v>10.766118671999999</v>
      </c>
      <c r="BM69" s="307">
        <v>21.657799683</v>
      </c>
      <c r="BN69" s="307">
        <v>38.230186615999997</v>
      </c>
      <c r="BO69" s="307">
        <v>116.26532631000001</v>
      </c>
      <c r="BP69" s="307">
        <v>232.94486996000001</v>
      </c>
      <c r="BQ69" s="307">
        <v>341.40839283000003</v>
      </c>
      <c r="BR69" s="307">
        <v>316.52668789000001</v>
      </c>
      <c r="BS69" s="307">
        <v>172.28332717000001</v>
      </c>
      <c r="BT69" s="307">
        <v>63.962603594000001</v>
      </c>
      <c r="BU69" s="307">
        <v>21.083017349999999</v>
      </c>
      <c r="BV69" s="307">
        <v>10.138113597</v>
      </c>
    </row>
    <row r="70" spans="1:74" s="389" customFormat="1" ht="12" customHeight="1" x14ac:dyDescent="0.2">
      <c r="A70" s="388"/>
      <c r="B70" s="738" t="s">
        <v>808</v>
      </c>
      <c r="C70" s="760"/>
      <c r="D70" s="760"/>
      <c r="E70" s="760"/>
      <c r="F70" s="760"/>
      <c r="G70" s="760"/>
      <c r="H70" s="760"/>
      <c r="I70" s="760"/>
      <c r="J70" s="760"/>
      <c r="K70" s="760"/>
      <c r="L70" s="760"/>
      <c r="M70" s="760"/>
      <c r="N70" s="760"/>
      <c r="O70" s="760"/>
      <c r="P70" s="760"/>
      <c r="Q70" s="740"/>
      <c r="AY70" s="448"/>
      <c r="AZ70" s="448"/>
      <c r="BA70" s="448"/>
      <c r="BB70" s="448"/>
      <c r="BC70" s="448"/>
      <c r="BD70" s="542"/>
      <c r="BE70" s="542"/>
      <c r="BF70" s="542"/>
      <c r="BG70" s="448"/>
      <c r="BH70" s="448"/>
      <c r="BI70" s="448"/>
      <c r="BJ70" s="448"/>
    </row>
    <row r="71" spans="1:74" s="389" customFormat="1" ht="12" customHeight="1" x14ac:dyDescent="0.2">
      <c r="A71" s="388"/>
      <c r="B71" s="738" t="s">
        <v>809</v>
      </c>
      <c r="C71" s="739"/>
      <c r="D71" s="739"/>
      <c r="E71" s="739"/>
      <c r="F71" s="739"/>
      <c r="G71" s="739"/>
      <c r="H71" s="739"/>
      <c r="I71" s="739"/>
      <c r="J71" s="739"/>
      <c r="K71" s="739"/>
      <c r="L71" s="739"/>
      <c r="M71" s="739"/>
      <c r="N71" s="739"/>
      <c r="O71" s="739"/>
      <c r="P71" s="739"/>
      <c r="Q71" s="740"/>
      <c r="AY71" s="448"/>
      <c r="AZ71" s="448"/>
      <c r="BA71" s="448"/>
      <c r="BB71" s="448"/>
      <c r="BC71" s="448"/>
      <c r="BD71" s="542"/>
      <c r="BE71" s="542"/>
      <c r="BF71" s="542"/>
      <c r="BG71" s="448"/>
      <c r="BH71" s="448"/>
      <c r="BI71" s="448"/>
      <c r="BJ71" s="448"/>
    </row>
    <row r="72" spans="1:74" s="389" customFormat="1" ht="12" customHeight="1" x14ac:dyDescent="0.2">
      <c r="A72" s="388"/>
      <c r="B72" s="738" t="s">
        <v>810</v>
      </c>
      <c r="C72" s="739"/>
      <c r="D72" s="739"/>
      <c r="E72" s="739"/>
      <c r="F72" s="739"/>
      <c r="G72" s="739"/>
      <c r="H72" s="739"/>
      <c r="I72" s="739"/>
      <c r="J72" s="739"/>
      <c r="K72" s="739"/>
      <c r="L72" s="739"/>
      <c r="M72" s="739"/>
      <c r="N72" s="739"/>
      <c r="O72" s="739"/>
      <c r="P72" s="739"/>
      <c r="Q72" s="740"/>
      <c r="AY72" s="448"/>
      <c r="AZ72" s="448"/>
      <c r="BA72" s="448"/>
      <c r="BB72" s="448"/>
      <c r="BC72" s="448"/>
      <c r="BD72" s="542"/>
      <c r="BE72" s="542"/>
      <c r="BF72" s="542"/>
      <c r="BG72" s="448"/>
      <c r="BH72" s="448"/>
      <c r="BI72" s="448"/>
      <c r="BJ72" s="448"/>
    </row>
    <row r="73" spans="1:74" s="389" customFormat="1" ht="12" customHeight="1" x14ac:dyDescent="0.2">
      <c r="A73" s="388"/>
      <c r="B73" s="738" t="s">
        <v>821</v>
      </c>
      <c r="C73" s="740"/>
      <c r="D73" s="740"/>
      <c r="E73" s="740"/>
      <c r="F73" s="740"/>
      <c r="G73" s="740"/>
      <c r="H73" s="740"/>
      <c r="I73" s="740"/>
      <c r="J73" s="740"/>
      <c r="K73" s="740"/>
      <c r="L73" s="740"/>
      <c r="M73" s="740"/>
      <c r="N73" s="740"/>
      <c r="O73" s="740"/>
      <c r="P73" s="740"/>
      <c r="Q73" s="740"/>
      <c r="AY73" s="448"/>
      <c r="AZ73" s="448"/>
      <c r="BA73" s="448"/>
      <c r="BB73" s="448"/>
      <c r="BC73" s="448"/>
      <c r="BD73" s="542"/>
      <c r="BE73" s="542"/>
      <c r="BF73" s="542"/>
      <c r="BG73" s="448"/>
      <c r="BH73" s="448"/>
      <c r="BI73" s="448"/>
      <c r="BJ73" s="448"/>
    </row>
    <row r="74" spans="1:74" s="389" customFormat="1" ht="12" customHeight="1" x14ac:dyDescent="0.2">
      <c r="A74" s="388"/>
      <c r="B74" s="738" t="s">
        <v>824</v>
      </c>
      <c r="C74" s="739"/>
      <c r="D74" s="739"/>
      <c r="E74" s="739"/>
      <c r="F74" s="739"/>
      <c r="G74" s="739"/>
      <c r="H74" s="739"/>
      <c r="I74" s="739"/>
      <c r="J74" s="739"/>
      <c r="K74" s="739"/>
      <c r="L74" s="739"/>
      <c r="M74" s="739"/>
      <c r="N74" s="739"/>
      <c r="O74" s="739"/>
      <c r="P74" s="739"/>
      <c r="Q74" s="740"/>
      <c r="AY74" s="448"/>
      <c r="AZ74" s="448"/>
      <c r="BA74" s="448"/>
      <c r="BB74" s="448"/>
      <c r="BC74" s="448"/>
      <c r="BD74" s="542"/>
      <c r="BE74" s="542"/>
      <c r="BF74" s="542"/>
      <c r="BG74" s="448"/>
      <c r="BH74" s="448"/>
      <c r="BI74" s="448"/>
      <c r="BJ74" s="448"/>
    </row>
    <row r="75" spans="1:74" s="389" customFormat="1" ht="12" customHeight="1" x14ac:dyDescent="0.2">
      <c r="A75" s="388"/>
      <c r="B75" s="741" t="s">
        <v>825</v>
      </c>
      <c r="C75" s="740"/>
      <c r="D75" s="740"/>
      <c r="E75" s="740"/>
      <c r="F75" s="740"/>
      <c r="G75" s="740"/>
      <c r="H75" s="740"/>
      <c r="I75" s="740"/>
      <c r="J75" s="740"/>
      <c r="K75" s="740"/>
      <c r="L75" s="740"/>
      <c r="M75" s="740"/>
      <c r="N75" s="740"/>
      <c r="O75" s="740"/>
      <c r="P75" s="740"/>
      <c r="Q75" s="740"/>
      <c r="AY75" s="448"/>
      <c r="AZ75" s="448"/>
      <c r="BA75" s="448"/>
      <c r="BB75" s="448"/>
      <c r="BC75" s="448"/>
      <c r="BD75" s="542"/>
      <c r="BE75" s="542"/>
      <c r="BF75" s="542"/>
      <c r="BG75" s="448"/>
      <c r="BH75" s="448"/>
      <c r="BI75" s="448"/>
      <c r="BJ75" s="448"/>
    </row>
    <row r="76" spans="1:74" s="389" customFormat="1" ht="12" customHeight="1" x14ac:dyDescent="0.2">
      <c r="A76" s="388"/>
      <c r="B76" s="742" t="s">
        <v>826</v>
      </c>
      <c r="C76" s="743"/>
      <c r="D76" s="743"/>
      <c r="E76" s="743"/>
      <c r="F76" s="743"/>
      <c r="G76" s="743"/>
      <c r="H76" s="743"/>
      <c r="I76" s="743"/>
      <c r="J76" s="743"/>
      <c r="K76" s="743"/>
      <c r="L76" s="743"/>
      <c r="M76" s="743"/>
      <c r="N76" s="743"/>
      <c r="O76" s="743"/>
      <c r="P76" s="743"/>
      <c r="Q76" s="737"/>
      <c r="AY76" s="448"/>
      <c r="AZ76" s="448"/>
      <c r="BA76" s="448"/>
      <c r="BB76" s="448"/>
      <c r="BC76" s="448"/>
      <c r="BD76" s="542"/>
      <c r="BE76" s="542"/>
      <c r="BF76" s="542"/>
      <c r="BG76" s="448"/>
      <c r="BH76" s="448"/>
      <c r="BI76" s="448"/>
      <c r="BJ76" s="448"/>
    </row>
    <row r="77" spans="1:74" s="389" customFormat="1" ht="12" customHeight="1" x14ac:dyDescent="0.2">
      <c r="A77" s="388"/>
      <c r="B77" s="742" t="s">
        <v>1403</v>
      </c>
      <c r="C77" s="743"/>
      <c r="D77" s="743"/>
      <c r="E77" s="743"/>
      <c r="F77" s="743"/>
      <c r="G77" s="743"/>
      <c r="H77" s="743"/>
      <c r="I77" s="743"/>
      <c r="J77" s="743"/>
      <c r="K77" s="743"/>
      <c r="L77" s="743"/>
      <c r="M77" s="743"/>
      <c r="N77" s="743"/>
      <c r="O77" s="743"/>
      <c r="P77" s="743"/>
      <c r="Q77" s="737"/>
      <c r="AY77" s="448"/>
      <c r="AZ77" s="448"/>
      <c r="BA77" s="448"/>
      <c r="BB77" s="448"/>
      <c r="BC77" s="448"/>
      <c r="BD77" s="542"/>
      <c r="BE77" s="542"/>
      <c r="BF77" s="542"/>
      <c r="BG77" s="448"/>
      <c r="BH77" s="448"/>
      <c r="BI77" s="448"/>
      <c r="BJ77" s="448"/>
    </row>
    <row r="78" spans="1:74" s="389" customFormat="1" ht="12" customHeight="1" x14ac:dyDescent="0.2">
      <c r="A78" s="388"/>
      <c r="B78" s="757" t="s">
        <v>807</v>
      </c>
      <c r="C78" s="758"/>
      <c r="D78" s="758"/>
      <c r="E78" s="758"/>
      <c r="F78" s="758"/>
      <c r="G78" s="758"/>
      <c r="H78" s="758"/>
      <c r="I78" s="758"/>
      <c r="J78" s="758"/>
      <c r="K78" s="758"/>
      <c r="L78" s="758"/>
      <c r="M78" s="758"/>
      <c r="N78" s="758"/>
      <c r="O78" s="758"/>
      <c r="P78" s="758"/>
      <c r="Q78" s="758"/>
      <c r="AY78" s="448"/>
      <c r="AZ78" s="448"/>
      <c r="BA78" s="448"/>
      <c r="BB78" s="448"/>
      <c r="BC78" s="448"/>
      <c r="BD78" s="542"/>
      <c r="BE78" s="542"/>
      <c r="BF78" s="542"/>
      <c r="BG78" s="448"/>
      <c r="BH78" s="448"/>
      <c r="BI78" s="448"/>
      <c r="BJ78" s="448"/>
    </row>
    <row r="79" spans="1:74" s="389" customFormat="1" ht="12" customHeight="1" x14ac:dyDescent="0.2">
      <c r="A79" s="388"/>
      <c r="B79" s="749" t="str">
        <f>"Notes: "&amp;"EIA completed modeling and analysis for this report on " &amp;Dates!D2&amp;"."</f>
        <v>Notes: EIA completed modeling and analysis for this report on Thursday July 7, 2022.</v>
      </c>
      <c r="C79" s="750"/>
      <c r="D79" s="750"/>
      <c r="E79" s="750"/>
      <c r="F79" s="750"/>
      <c r="G79" s="750"/>
      <c r="H79" s="750"/>
      <c r="I79" s="750"/>
      <c r="J79" s="750"/>
      <c r="K79" s="750"/>
      <c r="L79" s="750"/>
      <c r="M79" s="750"/>
      <c r="N79" s="750"/>
      <c r="O79" s="750"/>
      <c r="P79" s="750"/>
      <c r="Q79" s="750"/>
      <c r="AY79" s="448"/>
      <c r="AZ79" s="448"/>
      <c r="BA79" s="448"/>
      <c r="BB79" s="448"/>
      <c r="BC79" s="448"/>
      <c r="BD79" s="542"/>
      <c r="BE79" s="542"/>
      <c r="BF79" s="542"/>
      <c r="BG79" s="448"/>
      <c r="BH79" s="448"/>
      <c r="BI79" s="448"/>
      <c r="BJ79" s="448"/>
    </row>
    <row r="80" spans="1:74" s="389" customFormat="1" ht="12" customHeight="1" x14ac:dyDescent="0.2">
      <c r="A80" s="388"/>
      <c r="B80" s="751" t="s">
        <v>350</v>
      </c>
      <c r="C80" s="750"/>
      <c r="D80" s="750"/>
      <c r="E80" s="750"/>
      <c r="F80" s="750"/>
      <c r="G80" s="750"/>
      <c r="H80" s="750"/>
      <c r="I80" s="750"/>
      <c r="J80" s="750"/>
      <c r="K80" s="750"/>
      <c r="L80" s="750"/>
      <c r="M80" s="750"/>
      <c r="N80" s="750"/>
      <c r="O80" s="750"/>
      <c r="P80" s="750"/>
      <c r="Q80" s="750"/>
      <c r="AY80" s="448"/>
      <c r="AZ80" s="448"/>
      <c r="BA80" s="448"/>
      <c r="BB80" s="448"/>
      <c r="BC80" s="448"/>
      <c r="BD80" s="542"/>
      <c r="BE80" s="542"/>
      <c r="BF80" s="542"/>
      <c r="BG80" s="448"/>
      <c r="BH80" s="448"/>
      <c r="BI80" s="448"/>
      <c r="BJ80" s="448"/>
    </row>
    <row r="81" spans="1:74" s="389" customFormat="1" ht="12" customHeight="1" x14ac:dyDescent="0.2">
      <c r="A81" s="388"/>
      <c r="B81" s="759" t="s">
        <v>126</v>
      </c>
      <c r="C81" s="758"/>
      <c r="D81" s="758"/>
      <c r="E81" s="758"/>
      <c r="F81" s="758"/>
      <c r="G81" s="758"/>
      <c r="H81" s="758"/>
      <c r="I81" s="758"/>
      <c r="J81" s="758"/>
      <c r="K81" s="758"/>
      <c r="L81" s="758"/>
      <c r="M81" s="758"/>
      <c r="N81" s="758"/>
      <c r="O81" s="758"/>
      <c r="P81" s="758"/>
      <c r="Q81" s="758"/>
      <c r="AY81" s="448"/>
      <c r="AZ81" s="448"/>
      <c r="BA81" s="448"/>
      <c r="BB81" s="448"/>
      <c r="BC81" s="448"/>
      <c r="BD81" s="542"/>
      <c r="BE81" s="542"/>
      <c r="BF81" s="542"/>
      <c r="BG81" s="448"/>
      <c r="BH81" s="448"/>
      <c r="BI81" s="448"/>
      <c r="BJ81" s="448"/>
    </row>
    <row r="82" spans="1:74" s="389" customFormat="1" ht="12" customHeight="1" x14ac:dyDescent="0.2">
      <c r="A82" s="388"/>
      <c r="B82" s="744" t="s">
        <v>827</v>
      </c>
      <c r="C82" s="743"/>
      <c r="D82" s="743"/>
      <c r="E82" s="743"/>
      <c r="F82" s="743"/>
      <c r="G82" s="743"/>
      <c r="H82" s="743"/>
      <c r="I82" s="743"/>
      <c r="J82" s="743"/>
      <c r="K82" s="743"/>
      <c r="L82" s="743"/>
      <c r="M82" s="743"/>
      <c r="N82" s="743"/>
      <c r="O82" s="743"/>
      <c r="P82" s="743"/>
      <c r="Q82" s="737"/>
      <c r="AY82" s="448"/>
      <c r="AZ82" s="448"/>
      <c r="BA82" s="448"/>
      <c r="BB82" s="448"/>
      <c r="BC82" s="448"/>
      <c r="BD82" s="542"/>
      <c r="BE82" s="542"/>
      <c r="BF82" s="542"/>
      <c r="BG82" s="448"/>
      <c r="BH82" s="448"/>
      <c r="BI82" s="448"/>
      <c r="BJ82" s="448"/>
    </row>
    <row r="83" spans="1:74" s="389" customFormat="1" ht="12" customHeight="1" x14ac:dyDescent="0.2">
      <c r="A83" s="388"/>
      <c r="B83" s="745" t="s">
        <v>828</v>
      </c>
      <c r="C83" s="737"/>
      <c r="D83" s="737"/>
      <c r="E83" s="737"/>
      <c r="F83" s="737"/>
      <c r="G83" s="737"/>
      <c r="H83" s="737"/>
      <c r="I83" s="737"/>
      <c r="J83" s="737"/>
      <c r="K83" s="737"/>
      <c r="L83" s="737"/>
      <c r="M83" s="737"/>
      <c r="N83" s="737"/>
      <c r="O83" s="737"/>
      <c r="P83" s="737"/>
      <c r="Q83" s="737"/>
      <c r="AY83" s="448"/>
      <c r="AZ83" s="448"/>
      <c r="BA83" s="448"/>
      <c r="BB83" s="448"/>
      <c r="BC83" s="448"/>
      <c r="BD83" s="542"/>
      <c r="BE83" s="542"/>
      <c r="BF83" s="542"/>
      <c r="BG83" s="448"/>
      <c r="BH83" s="448"/>
      <c r="BI83" s="448"/>
      <c r="BJ83" s="448"/>
    </row>
    <row r="84" spans="1:74" s="389" customFormat="1" ht="12" customHeight="1" x14ac:dyDescent="0.2">
      <c r="A84" s="388"/>
      <c r="B84" s="745" t="s">
        <v>829</v>
      </c>
      <c r="C84" s="737"/>
      <c r="D84" s="737"/>
      <c r="E84" s="737"/>
      <c r="F84" s="737"/>
      <c r="G84" s="737"/>
      <c r="H84" s="737"/>
      <c r="I84" s="737"/>
      <c r="J84" s="737"/>
      <c r="K84" s="737"/>
      <c r="L84" s="737"/>
      <c r="M84" s="737"/>
      <c r="N84" s="737"/>
      <c r="O84" s="737"/>
      <c r="P84" s="737"/>
      <c r="Q84" s="737"/>
      <c r="AY84" s="448"/>
      <c r="AZ84" s="448"/>
      <c r="BA84" s="448"/>
      <c r="BB84" s="448"/>
      <c r="BC84" s="448"/>
      <c r="BD84" s="542"/>
      <c r="BE84" s="542"/>
      <c r="BF84" s="542"/>
      <c r="BG84" s="448"/>
      <c r="BH84" s="448"/>
      <c r="BI84" s="448"/>
      <c r="BJ84" s="448"/>
    </row>
    <row r="85" spans="1:74" s="389" customFormat="1" ht="12" customHeight="1" x14ac:dyDescent="0.2">
      <c r="A85" s="388"/>
      <c r="B85" s="746" t="s">
        <v>830</v>
      </c>
      <c r="C85" s="747"/>
      <c r="D85" s="747"/>
      <c r="E85" s="747"/>
      <c r="F85" s="747"/>
      <c r="G85" s="747"/>
      <c r="H85" s="747"/>
      <c r="I85" s="747"/>
      <c r="J85" s="747"/>
      <c r="K85" s="747"/>
      <c r="L85" s="747"/>
      <c r="M85" s="747"/>
      <c r="N85" s="747"/>
      <c r="O85" s="747"/>
      <c r="P85" s="747"/>
      <c r="Q85" s="737"/>
      <c r="AY85" s="448"/>
      <c r="AZ85" s="448"/>
      <c r="BA85" s="448"/>
      <c r="BB85" s="448"/>
      <c r="BC85" s="448"/>
      <c r="BD85" s="542"/>
      <c r="BE85" s="542"/>
      <c r="BF85" s="542"/>
      <c r="BG85" s="448"/>
      <c r="BH85" s="448"/>
      <c r="BI85" s="448"/>
      <c r="BJ85" s="448"/>
    </row>
    <row r="86" spans="1:74" s="390" customFormat="1" ht="12" customHeight="1" x14ac:dyDescent="0.2">
      <c r="A86" s="388"/>
      <c r="B86" s="748" t="s">
        <v>1400</v>
      </c>
      <c r="C86" s="737"/>
      <c r="D86" s="737"/>
      <c r="E86" s="737"/>
      <c r="F86" s="737"/>
      <c r="G86" s="737"/>
      <c r="H86" s="737"/>
      <c r="I86" s="737"/>
      <c r="J86" s="737"/>
      <c r="K86" s="737"/>
      <c r="L86" s="737"/>
      <c r="M86" s="737"/>
      <c r="N86" s="737"/>
      <c r="O86" s="737"/>
      <c r="P86" s="737"/>
      <c r="Q86" s="737"/>
      <c r="AY86" s="449"/>
      <c r="AZ86" s="449"/>
      <c r="BA86" s="449"/>
      <c r="BB86" s="449"/>
      <c r="BC86" s="449"/>
      <c r="BD86" s="665"/>
      <c r="BE86" s="665"/>
      <c r="BF86" s="665"/>
      <c r="BG86" s="449"/>
      <c r="BH86" s="449"/>
      <c r="BI86" s="449"/>
      <c r="BJ86" s="449"/>
    </row>
    <row r="87" spans="1:74" s="390" customFormat="1" ht="12" customHeight="1" x14ac:dyDescent="0.2">
      <c r="A87" s="388"/>
      <c r="B87" s="736" t="s">
        <v>1358</v>
      </c>
      <c r="C87" s="737"/>
      <c r="D87" s="737"/>
      <c r="E87" s="737"/>
      <c r="F87" s="737"/>
      <c r="G87" s="737"/>
      <c r="H87" s="737"/>
      <c r="I87" s="737"/>
      <c r="J87" s="737"/>
      <c r="K87" s="737"/>
      <c r="L87" s="737"/>
      <c r="M87" s="737"/>
      <c r="N87" s="737"/>
      <c r="O87" s="737"/>
      <c r="P87" s="737"/>
      <c r="Q87" s="737"/>
      <c r="AY87" s="449"/>
      <c r="AZ87" s="449"/>
      <c r="BA87" s="449"/>
      <c r="BB87" s="449"/>
      <c r="BC87" s="449"/>
      <c r="BD87" s="665"/>
      <c r="BE87" s="665"/>
      <c r="BF87" s="665"/>
      <c r="BG87" s="449"/>
      <c r="BH87" s="449"/>
      <c r="BI87" s="449"/>
      <c r="BJ87" s="449"/>
    </row>
    <row r="88" spans="1:74" x14ac:dyDescent="0.2">
      <c r="A88" s="388"/>
      <c r="BK88" s="308"/>
      <c r="BL88" s="308"/>
      <c r="BM88" s="308"/>
      <c r="BN88" s="308"/>
      <c r="BO88" s="308"/>
      <c r="BP88" s="308"/>
      <c r="BQ88" s="308"/>
      <c r="BR88" s="308"/>
      <c r="BS88" s="308"/>
      <c r="BT88" s="308"/>
      <c r="BU88" s="308"/>
      <c r="BV88" s="308"/>
    </row>
    <row r="89" spans="1:74" x14ac:dyDescent="0.2">
      <c r="BK89" s="308"/>
      <c r="BL89" s="308"/>
      <c r="BM89" s="308"/>
      <c r="BN89" s="308"/>
      <c r="BO89" s="308"/>
      <c r="BP89" s="308"/>
      <c r="BQ89" s="308"/>
      <c r="BR89" s="308"/>
      <c r="BS89" s="308"/>
      <c r="BT89" s="308"/>
      <c r="BU89" s="308"/>
      <c r="BV89" s="308"/>
    </row>
    <row r="90" spans="1:74" x14ac:dyDescent="0.2">
      <c r="B90" s="709"/>
      <c r="BK90" s="308"/>
      <c r="BL90" s="308"/>
      <c r="BM90" s="308"/>
      <c r="BN90" s="308"/>
      <c r="BO90" s="308"/>
      <c r="BP90" s="308"/>
      <c r="BQ90" s="308"/>
      <c r="BR90" s="308"/>
      <c r="BS90" s="308"/>
      <c r="BT90" s="308"/>
      <c r="BU90" s="308"/>
      <c r="BV90" s="308"/>
    </row>
    <row r="91" spans="1:74" x14ac:dyDescent="0.2">
      <c r="BK91" s="308"/>
      <c r="BL91" s="308"/>
      <c r="BM91" s="308"/>
      <c r="BN91" s="308"/>
      <c r="BO91" s="308"/>
      <c r="BP91" s="308"/>
      <c r="BQ91" s="308"/>
      <c r="BR91" s="308"/>
      <c r="BS91" s="308"/>
      <c r="BT91" s="308"/>
      <c r="BU91" s="308"/>
      <c r="BV91" s="308"/>
    </row>
    <row r="92" spans="1:74" x14ac:dyDescent="0.2">
      <c r="BK92" s="308"/>
      <c r="BL92" s="308"/>
      <c r="BM92" s="308"/>
      <c r="BN92" s="308"/>
      <c r="BO92" s="308"/>
      <c r="BP92" s="308"/>
      <c r="BQ92" s="308"/>
      <c r="BR92" s="308"/>
      <c r="BS92" s="308"/>
      <c r="BT92" s="308"/>
      <c r="BU92" s="308"/>
      <c r="BV92" s="308"/>
    </row>
    <row r="93" spans="1:74" x14ac:dyDescent="0.2">
      <c r="BK93" s="308"/>
      <c r="BL93" s="308"/>
      <c r="BM93" s="308"/>
      <c r="BN93" s="308"/>
      <c r="BO93" s="308"/>
      <c r="BP93" s="308"/>
      <c r="BQ93" s="308"/>
      <c r="BR93" s="308"/>
      <c r="BS93" s="308"/>
      <c r="BT93" s="308"/>
      <c r="BU93" s="308"/>
      <c r="BV93" s="308"/>
    </row>
    <row r="94" spans="1:74" x14ac:dyDescent="0.2">
      <c r="BK94" s="308"/>
      <c r="BL94" s="308"/>
      <c r="BM94" s="308"/>
      <c r="BN94" s="308"/>
      <c r="BO94" s="308"/>
      <c r="BP94" s="308"/>
      <c r="BQ94" s="308"/>
      <c r="BR94" s="308"/>
      <c r="BS94" s="308"/>
      <c r="BT94" s="308"/>
      <c r="BU94" s="308"/>
      <c r="BV94" s="308"/>
    </row>
    <row r="95" spans="1:74" x14ac:dyDescent="0.2">
      <c r="BK95" s="308"/>
      <c r="BL95" s="308"/>
      <c r="BM95" s="308"/>
      <c r="BN95" s="308"/>
      <c r="BO95" s="308"/>
      <c r="BP95" s="308"/>
      <c r="BQ95" s="308"/>
      <c r="BR95" s="308"/>
      <c r="BS95" s="308"/>
      <c r="BT95" s="308"/>
      <c r="BU95" s="308"/>
      <c r="BV95" s="308"/>
    </row>
    <row r="96" spans="1:74" x14ac:dyDescent="0.2">
      <c r="BK96" s="308"/>
      <c r="BL96" s="308"/>
      <c r="BM96" s="308"/>
      <c r="BN96" s="308"/>
      <c r="BO96" s="308"/>
      <c r="BP96" s="308"/>
      <c r="BQ96" s="308"/>
      <c r="BR96" s="308"/>
      <c r="BS96" s="308"/>
      <c r="BT96" s="308"/>
      <c r="BU96" s="308"/>
      <c r="BV96" s="308"/>
    </row>
    <row r="97" spans="63:74" x14ac:dyDescent="0.2">
      <c r="BK97" s="308"/>
      <c r="BL97" s="308"/>
      <c r="BM97" s="308"/>
      <c r="BN97" s="308"/>
      <c r="BO97" s="308"/>
      <c r="BP97" s="308"/>
      <c r="BQ97" s="308"/>
      <c r="BR97" s="308"/>
      <c r="BS97" s="308"/>
      <c r="BT97" s="308"/>
      <c r="BU97" s="308"/>
      <c r="BV97" s="308"/>
    </row>
    <row r="98" spans="63:74" x14ac:dyDescent="0.2">
      <c r="BK98" s="308"/>
      <c r="BL98" s="308"/>
      <c r="BM98" s="308"/>
      <c r="BN98" s="308"/>
      <c r="BO98" s="308"/>
      <c r="BP98" s="308"/>
      <c r="BQ98" s="308"/>
      <c r="BR98" s="308"/>
      <c r="BS98" s="308"/>
      <c r="BT98" s="308"/>
      <c r="BU98" s="308"/>
      <c r="BV98" s="308"/>
    </row>
    <row r="99" spans="63:74" x14ac:dyDescent="0.2">
      <c r="BK99" s="308"/>
      <c r="BL99" s="308"/>
      <c r="BM99" s="308"/>
      <c r="BN99" s="308"/>
      <c r="BO99" s="308"/>
      <c r="BP99" s="308"/>
      <c r="BQ99" s="308"/>
      <c r="BR99" s="308"/>
      <c r="BS99" s="308"/>
      <c r="BT99" s="308"/>
      <c r="BU99" s="308"/>
      <c r="BV99" s="308"/>
    </row>
    <row r="100" spans="63:74" x14ac:dyDescent="0.2">
      <c r="BK100" s="308"/>
      <c r="BL100" s="308"/>
      <c r="BM100" s="308"/>
      <c r="BN100" s="308"/>
      <c r="BO100" s="308"/>
      <c r="BP100" s="308"/>
      <c r="BQ100" s="308"/>
      <c r="BR100" s="308"/>
      <c r="BS100" s="308"/>
      <c r="BT100" s="308"/>
      <c r="BU100" s="308"/>
      <c r="BV100" s="308"/>
    </row>
    <row r="101" spans="63:74" x14ac:dyDescent="0.2">
      <c r="BK101" s="308"/>
      <c r="BL101" s="308"/>
      <c r="BM101" s="308"/>
      <c r="BN101" s="308"/>
      <c r="BO101" s="308"/>
      <c r="BP101" s="308"/>
      <c r="BQ101" s="308"/>
      <c r="BR101" s="308"/>
      <c r="BS101" s="308"/>
      <c r="BT101" s="308"/>
      <c r="BU101" s="308"/>
      <c r="BV101" s="308"/>
    </row>
    <row r="102" spans="63:74" x14ac:dyDescent="0.2">
      <c r="BK102" s="308"/>
      <c r="BL102" s="308"/>
      <c r="BM102" s="308"/>
      <c r="BN102" s="308"/>
      <c r="BO102" s="308"/>
      <c r="BP102" s="308"/>
      <c r="BQ102" s="308"/>
      <c r="BR102" s="308"/>
      <c r="BS102" s="308"/>
      <c r="BT102" s="308"/>
      <c r="BU102" s="308"/>
      <c r="BV102" s="308"/>
    </row>
    <row r="103" spans="63:74" x14ac:dyDescent="0.2">
      <c r="BK103" s="308"/>
      <c r="BL103" s="308"/>
      <c r="BM103" s="308"/>
      <c r="BN103" s="308"/>
      <c r="BO103" s="308"/>
      <c r="BP103" s="308"/>
      <c r="BQ103" s="308"/>
      <c r="BR103" s="308"/>
      <c r="BS103" s="308"/>
      <c r="BT103" s="308"/>
      <c r="BU103" s="308"/>
      <c r="BV103" s="308"/>
    </row>
    <row r="104" spans="63:74" x14ac:dyDescent="0.2">
      <c r="BK104" s="308"/>
      <c r="BL104" s="308"/>
      <c r="BM104" s="308"/>
      <c r="BN104" s="308"/>
      <c r="BO104" s="308"/>
      <c r="BP104" s="308"/>
      <c r="BQ104" s="308"/>
      <c r="BR104" s="308"/>
      <c r="BS104" s="308"/>
      <c r="BT104" s="308"/>
      <c r="BU104" s="308"/>
      <c r="BV104" s="308"/>
    </row>
    <row r="105" spans="63:74" x14ac:dyDescent="0.2">
      <c r="BK105" s="308"/>
      <c r="BL105" s="308"/>
      <c r="BM105" s="308"/>
      <c r="BN105" s="308"/>
      <c r="BO105" s="308"/>
      <c r="BP105" s="308"/>
      <c r="BQ105" s="308"/>
      <c r="BR105" s="308"/>
      <c r="BS105" s="308"/>
      <c r="BT105" s="308"/>
      <c r="BU105" s="308"/>
      <c r="BV105" s="308"/>
    </row>
    <row r="106" spans="63:74" x14ac:dyDescent="0.2">
      <c r="BK106" s="308"/>
      <c r="BL106" s="308"/>
      <c r="BM106" s="308"/>
      <c r="BN106" s="308"/>
      <c r="BO106" s="308"/>
      <c r="BP106" s="308"/>
      <c r="BQ106" s="308"/>
      <c r="BR106" s="308"/>
      <c r="BS106" s="308"/>
      <c r="BT106" s="308"/>
      <c r="BU106" s="308"/>
      <c r="BV106" s="308"/>
    </row>
    <row r="107" spans="63:74" x14ac:dyDescent="0.2">
      <c r="BK107" s="308"/>
      <c r="BL107" s="308"/>
      <c r="BM107" s="308"/>
      <c r="BN107" s="308"/>
      <c r="BO107" s="308"/>
      <c r="BP107" s="308"/>
      <c r="BQ107" s="308"/>
      <c r="BR107" s="308"/>
      <c r="BS107" s="308"/>
      <c r="BT107" s="308"/>
      <c r="BU107" s="308"/>
      <c r="BV107" s="308"/>
    </row>
    <row r="108" spans="63:74" x14ac:dyDescent="0.2">
      <c r="BK108" s="308"/>
      <c r="BL108" s="308"/>
      <c r="BM108" s="308"/>
      <c r="BN108" s="308"/>
      <c r="BO108" s="308"/>
      <c r="BP108" s="308"/>
      <c r="BQ108" s="308"/>
      <c r="BR108" s="308"/>
      <c r="BS108" s="308"/>
      <c r="BT108" s="308"/>
      <c r="BU108" s="308"/>
      <c r="BV108" s="308"/>
    </row>
    <row r="109" spans="63:74" x14ac:dyDescent="0.2">
      <c r="BK109" s="308"/>
      <c r="BL109" s="308"/>
      <c r="BM109" s="308"/>
      <c r="BN109" s="308"/>
      <c r="BO109" s="308"/>
      <c r="BP109" s="308"/>
      <c r="BQ109" s="308"/>
      <c r="BR109" s="308"/>
      <c r="BS109" s="308"/>
      <c r="BT109" s="308"/>
      <c r="BU109" s="308"/>
      <c r="BV109" s="308"/>
    </row>
    <row r="110" spans="63:74" x14ac:dyDescent="0.2">
      <c r="BK110" s="308"/>
      <c r="BL110" s="308"/>
      <c r="BM110" s="308"/>
      <c r="BN110" s="308"/>
      <c r="BO110" s="308"/>
      <c r="BP110" s="308"/>
      <c r="BQ110" s="308"/>
      <c r="BR110" s="308"/>
      <c r="BS110" s="308"/>
      <c r="BT110" s="308"/>
      <c r="BU110" s="308"/>
      <c r="BV110" s="308"/>
    </row>
    <row r="111" spans="63:74" x14ac:dyDescent="0.2">
      <c r="BK111" s="308"/>
      <c r="BL111" s="308"/>
      <c r="BM111" s="308"/>
      <c r="BN111" s="308"/>
      <c r="BO111" s="308"/>
      <c r="BP111" s="308"/>
      <c r="BQ111" s="308"/>
      <c r="BR111" s="308"/>
      <c r="BS111" s="308"/>
      <c r="BT111" s="308"/>
      <c r="BU111" s="308"/>
      <c r="BV111" s="308"/>
    </row>
    <row r="112" spans="63:74" x14ac:dyDescent="0.2">
      <c r="BK112" s="308"/>
      <c r="BL112" s="308"/>
      <c r="BM112" s="308"/>
      <c r="BN112" s="308"/>
      <c r="BO112" s="308"/>
      <c r="BP112" s="308"/>
      <c r="BQ112" s="308"/>
      <c r="BR112" s="308"/>
      <c r="BS112" s="308"/>
      <c r="BT112" s="308"/>
      <c r="BU112" s="308"/>
      <c r="BV112" s="308"/>
    </row>
    <row r="113" spans="63:74" x14ac:dyDescent="0.2">
      <c r="BK113" s="308"/>
      <c r="BL113" s="308"/>
      <c r="BM113" s="308"/>
      <c r="BN113" s="308"/>
      <c r="BO113" s="308"/>
      <c r="BP113" s="308"/>
      <c r="BQ113" s="308"/>
      <c r="BR113" s="308"/>
      <c r="BS113" s="308"/>
      <c r="BT113" s="308"/>
      <c r="BU113" s="308"/>
      <c r="BV113" s="308"/>
    </row>
    <row r="114" spans="63:74" x14ac:dyDescent="0.2">
      <c r="BK114" s="308"/>
      <c r="BL114" s="308"/>
      <c r="BM114" s="308"/>
      <c r="BN114" s="308"/>
      <c r="BO114" s="308"/>
      <c r="BP114" s="308"/>
      <c r="BQ114" s="308"/>
      <c r="BR114" s="308"/>
      <c r="BS114" s="308"/>
      <c r="BT114" s="308"/>
      <c r="BU114" s="308"/>
      <c r="BV114" s="308"/>
    </row>
    <row r="115" spans="63:74" x14ac:dyDescent="0.2">
      <c r="BK115" s="308"/>
      <c r="BL115" s="308"/>
      <c r="BM115" s="308"/>
      <c r="BN115" s="308"/>
      <c r="BO115" s="308"/>
      <c r="BP115" s="308"/>
      <c r="BQ115" s="308"/>
      <c r="BR115" s="308"/>
      <c r="BS115" s="308"/>
      <c r="BT115" s="308"/>
      <c r="BU115" s="308"/>
      <c r="BV115" s="308"/>
    </row>
    <row r="116" spans="63:74" x14ac:dyDescent="0.2">
      <c r="BK116" s="308"/>
      <c r="BL116" s="308"/>
      <c r="BM116" s="308"/>
      <c r="BN116" s="308"/>
      <c r="BO116" s="308"/>
      <c r="BP116" s="308"/>
      <c r="BQ116" s="308"/>
      <c r="BR116" s="308"/>
      <c r="BS116" s="308"/>
      <c r="BT116" s="308"/>
      <c r="BU116" s="308"/>
      <c r="BV116" s="308"/>
    </row>
    <row r="117" spans="63:74" x14ac:dyDescent="0.2">
      <c r="BK117" s="308"/>
      <c r="BL117" s="308"/>
      <c r="BM117" s="308"/>
      <c r="BN117" s="308"/>
      <c r="BO117" s="308"/>
      <c r="BP117" s="308"/>
      <c r="BQ117" s="308"/>
      <c r="BR117" s="308"/>
      <c r="BS117" s="308"/>
      <c r="BT117" s="308"/>
      <c r="BU117" s="308"/>
      <c r="BV117" s="308"/>
    </row>
    <row r="118" spans="63:74" x14ac:dyDescent="0.2">
      <c r="BK118" s="308"/>
      <c r="BL118" s="308"/>
      <c r="BM118" s="308"/>
      <c r="BN118" s="308"/>
      <c r="BO118" s="308"/>
      <c r="BP118" s="308"/>
      <c r="BQ118" s="308"/>
      <c r="BR118" s="308"/>
      <c r="BS118" s="308"/>
      <c r="BT118" s="308"/>
      <c r="BU118" s="308"/>
      <c r="BV118" s="308"/>
    </row>
    <row r="119" spans="63:74" x14ac:dyDescent="0.2">
      <c r="BK119" s="308"/>
      <c r="BL119" s="308"/>
      <c r="BM119" s="308"/>
      <c r="BN119" s="308"/>
      <c r="BO119" s="308"/>
      <c r="BP119" s="308"/>
      <c r="BQ119" s="308"/>
      <c r="BR119" s="308"/>
      <c r="BS119" s="308"/>
      <c r="BT119" s="308"/>
      <c r="BU119" s="308"/>
      <c r="BV119" s="308"/>
    </row>
    <row r="120" spans="63:74" x14ac:dyDescent="0.2">
      <c r="BK120" s="308"/>
      <c r="BL120" s="308"/>
      <c r="BM120" s="308"/>
      <c r="BN120" s="308"/>
      <c r="BO120" s="308"/>
      <c r="BP120" s="308"/>
      <c r="BQ120" s="308"/>
      <c r="BR120" s="308"/>
      <c r="BS120" s="308"/>
      <c r="BT120" s="308"/>
      <c r="BU120" s="308"/>
      <c r="BV120" s="308"/>
    </row>
    <row r="121" spans="63:74" x14ac:dyDescent="0.2">
      <c r="BK121" s="308"/>
      <c r="BL121" s="308"/>
      <c r="BM121" s="308"/>
      <c r="BN121" s="308"/>
      <c r="BO121" s="308"/>
      <c r="BP121" s="308"/>
      <c r="BQ121" s="308"/>
      <c r="BR121" s="308"/>
      <c r="BS121" s="308"/>
      <c r="BT121" s="308"/>
      <c r="BU121" s="308"/>
      <c r="BV121" s="308"/>
    </row>
    <row r="122" spans="63:74" x14ac:dyDescent="0.2">
      <c r="BK122" s="308"/>
      <c r="BL122" s="308"/>
      <c r="BM122" s="308"/>
      <c r="BN122" s="308"/>
      <c r="BO122" s="308"/>
      <c r="BP122" s="308"/>
      <c r="BQ122" s="308"/>
      <c r="BR122" s="308"/>
      <c r="BS122" s="308"/>
      <c r="BT122" s="308"/>
      <c r="BU122" s="308"/>
      <c r="BV122" s="308"/>
    </row>
    <row r="123" spans="63:74" x14ac:dyDescent="0.2">
      <c r="BK123" s="308"/>
      <c r="BL123" s="308"/>
      <c r="BM123" s="308"/>
      <c r="BN123" s="308"/>
      <c r="BO123" s="308"/>
      <c r="BP123" s="308"/>
      <c r="BQ123" s="308"/>
      <c r="BR123" s="308"/>
      <c r="BS123" s="308"/>
      <c r="BT123" s="308"/>
      <c r="BU123" s="308"/>
      <c r="BV123" s="308"/>
    </row>
    <row r="124" spans="63:74" x14ac:dyDescent="0.2">
      <c r="BK124" s="308"/>
      <c r="BL124" s="308"/>
      <c r="BM124" s="308"/>
      <c r="BN124" s="308"/>
      <c r="BO124" s="308"/>
      <c r="BP124" s="308"/>
      <c r="BQ124" s="308"/>
      <c r="BR124" s="308"/>
      <c r="BS124" s="308"/>
      <c r="BT124" s="308"/>
      <c r="BU124" s="308"/>
      <c r="BV124" s="308"/>
    </row>
    <row r="125" spans="63:74" x14ac:dyDescent="0.2">
      <c r="BK125" s="308"/>
      <c r="BL125" s="308"/>
      <c r="BM125" s="308"/>
      <c r="BN125" s="308"/>
      <c r="BO125" s="308"/>
      <c r="BP125" s="308"/>
      <c r="BQ125" s="308"/>
      <c r="BR125" s="308"/>
      <c r="BS125" s="308"/>
      <c r="BT125" s="308"/>
      <c r="BU125" s="308"/>
      <c r="BV125" s="308"/>
    </row>
    <row r="126" spans="63:74" x14ac:dyDescent="0.2">
      <c r="BK126" s="308"/>
      <c r="BL126" s="308"/>
      <c r="BM126" s="308"/>
      <c r="BN126" s="308"/>
      <c r="BO126" s="308"/>
      <c r="BP126" s="308"/>
      <c r="BQ126" s="308"/>
      <c r="BR126" s="308"/>
      <c r="BS126" s="308"/>
      <c r="BT126" s="308"/>
      <c r="BU126" s="308"/>
      <c r="BV126" s="308"/>
    </row>
    <row r="127" spans="63:74" x14ac:dyDescent="0.2">
      <c r="BK127" s="308"/>
      <c r="BL127" s="308"/>
      <c r="BM127" s="308"/>
      <c r="BN127" s="308"/>
      <c r="BO127" s="308"/>
      <c r="BP127" s="308"/>
      <c r="BQ127" s="308"/>
      <c r="BR127" s="308"/>
      <c r="BS127" s="308"/>
      <c r="BT127" s="308"/>
      <c r="BU127" s="308"/>
      <c r="BV127" s="308"/>
    </row>
    <row r="128" spans="63:74" x14ac:dyDescent="0.2">
      <c r="BK128" s="308"/>
      <c r="BL128" s="308"/>
      <c r="BM128" s="308"/>
      <c r="BN128" s="308"/>
      <c r="BO128" s="308"/>
      <c r="BP128" s="308"/>
      <c r="BQ128" s="308"/>
      <c r="BR128" s="308"/>
      <c r="BS128" s="308"/>
      <c r="BT128" s="308"/>
      <c r="BU128" s="308"/>
      <c r="BV128" s="308"/>
    </row>
    <row r="129" spans="63:74" x14ac:dyDescent="0.2">
      <c r="BK129" s="308"/>
      <c r="BL129" s="308"/>
      <c r="BM129" s="308"/>
      <c r="BN129" s="308"/>
      <c r="BO129" s="308"/>
      <c r="BP129" s="308"/>
      <c r="BQ129" s="308"/>
      <c r="BR129" s="308"/>
      <c r="BS129" s="308"/>
      <c r="BT129" s="308"/>
      <c r="BU129" s="308"/>
      <c r="BV129" s="308"/>
    </row>
    <row r="130" spans="63:74" x14ac:dyDescent="0.2">
      <c r="BK130" s="308"/>
      <c r="BL130" s="308"/>
      <c r="BM130" s="308"/>
      <c r="BN130" s="308"/>
      <c r="BO130" s="308"/>
      <c r="BP130" s="308"/>
      <c r="BQ130" s="308"/>
      <c r="BR130" s="308"/>
      <c r="BS130" s="308"/>
      <c r="BT130" s="308"/>
      <c r="BU130" s="308"/>
      <c r="BV130" s="308"/>
    </row>
    <row r="131" spans="63:74" x14ac:dyDescent="0.2">
      <c r="BK131" s="308"/>
      <c r="BL131" s="308"/>
      <c r="BM131" s="308"/>
      <c r="BN131" s="308"/>
      <c r="BO131" s="308"/>
      <c r="BP131" s="308"/>
      <c r="BQ131" s="308"/>
      <c r="BR131" s="308"/>
      <c r="BS131" s="308"/>
      <c r="BT131" s="308"/>
      <c r="BU131" s="308"/>
      <c r="BV131" s="308"/>
    </row>
    <row r="132" spans="63:74" x14ac:dyDescent="0.2">
      <c r="BK132" s="308"/>
      <c r="BL132" s="308"/>
      <c r="BM132" s="308"/>
      <c r="BN132" s="308"/>
      <c r="BO132" s="308"/>
      <c r="BP132" s="308"/>
      <c r="BQ132" s="308"/>
      <c r="BR132" s="308"/>
      <c r="BS132" s="308"/>
      <c r="BT132" s="308"/>
      <c r="BU132" s="308"/>
      <c r="BV132" s="308"/>
    </row>
    <row r="133" spans="63:74" x14ac:dyDescent="0.2">
      <c r="BK133" s="308"/>
      <c r="BL133" s="308"/>
      <c r="BM133" s="308"/>
      <c r="BN133" s="308"/>
      <c r="BO133" s="308"/>
      <c r="BP133" s="308"/>
      <c r="BQ133" s="308"/>
      <c r="BR133" s="308"/>
      <c r="BS133" s="308"/>
      <c r="BT133" s="308"/>
      <c r="BU133" s="308"/>
      <c r="BV133" s="308"/>
    </row>
    <row r="134" spans="63:74" x14ac:dyDescent="0.2">
      <c r="BK134" s="308"/>
      <c r="BL134" s="308"/>
      <c r="BM134" s="308"/>
      <c r="BN134" s="308"/>
      <c r="BO134" s="308"/>
      <c r="BP134" s="308"/>
      <c r="BQ134" s="308"/>
      <c r="BR134" s="308"/>
      <c r="BS134" s="308"/>
      <c r="BT134" s="308"/>
      <c r="BU134" s="308"/>
      <c r="BV134" s="308"/>
    </row>
    <row r="135" spans="63:74" x14ac:dyDescent="0.2">
      <c r="BK135" s="308"/>
      <c r="BL135" s="308"/>
      <c r="BM135" s="308"/>
      <c r="BN135" s="308"/>
      <c r="BO135" s="308"/>
      <c r="BP135" s="308"/>
      <c r="BQ135" s="308"/>
      <c r="BR135" s="308"/>
      <c r="BS135" s="308"/>
      <c r="BT135" s="308"/>
      <c r="BU135" s="308"/>
      <c r="BV135" s="308"/>
    </row>
    <row r="136" spans="63:74" x14ac:dyDescent="0.2">
      <c r="BK136" s="308"/>
      <c r="BL136" s="308"/>
      <c r="BM136" s="308"/>
      <c r="BN136" s="308"/>
      <c r="BO136" s="308"/>
      <c r="BP136" s="308"/>
      <c r="BQ136" s="308"/>
      <c r="BR136" s="308"/>
      <c r="BS136" s="308"/>
      <c r="BT136" s="308"/>
      <c r="BU136" s="308"/>
      <c r="BV136" s="308"/>
    </row>
    <row r="137" spans="63:74" x14ac:dyDescent="0.2">
      <c r="BK137" s="308"/>
      <c r="BL137" s="308"/>
      <c r="BM137" s="308"/>
      <c r="BN137" s="308"/>
      <c r="BO137" s="308"/>
      <c r="BP137" s="308"/>
      <c r="BQ137" s="308"/>
      <c r="BR137" s="308"/>
      <c r="BS137" s="308"/>
      <c r="BT137" s="308"/>
      <c r="BU137" s="308"/>
      <c r="BV137" s="308"/>
    </row>
    <row r="138" spans="63:74" x14ac:dyDescent="0.2">
      <c r="BK138" s="308"/>
      <c r="BL138" s="308"/>
      <c r="BM138" s="308"/>
      <c r="BN138" s="308"/>
      <c r="BO138" s="308"/>
      <c r="BP138" s="308"/>
      <c r="BQ138" s="308"/>
      <c r="BR138" s="308"/>
      <c r="BS138" s="308"/>
      <c r="BT138" s="308"/>
      <c r="BU138" s="308"/>
      <c r="BV138" s="308"/>
    </row>
    <row r="139" spans="63:74" x14ac:dyDescent="0.2">
      <c r="BK139" s="308"/>
      <c r="BL139" s="308"/>
      <c r="BM139" s="308"/>
      <c r="BN139" s="308"/>
      <c r="BO139" s="308"/>
      <c r="BP139" s="308"/>
      <c r="BQ139" s="308"/>
      <c r="BR139" s="308"/>
      <c r="BS139" s="308"/>
      <c r="BT139" s="308"/>
      <c r="BU139" s="308"/>
      <c r="BV139" s="308"/>
    </row>
    <row r="140" spans="63:74" x14ac:dyDescent="0.2">
      <c r="BK140" s="308"/>
      <c r="BL140" s="308"/>
      <c r="BM140" s="308"/>
      <c r="BN140" s="308"/>
      <c r="BO140" s="308"/>
      <c r="BP140" s="308"/>
      <c r="BQ140" s="308"/>
      <c r="BR140" s="308"/>
      <c r="BS140" s="308"/>
      <c r="BT140" s="308"/>
      <c r="BU140" s="308"/>
      <c r="BV140" s="308"/>
    </row>
    <row r="141" spans="63:74" x14ac:dyDescent="0.2">
      <c r="BK141" s="308"/>
      <c r="BL141" s="308"/>
      <c r="BM141" s="308"/>
      <c r="BN141" s="308"/>
      <c r="BO141" s="308"/>
      <c r="BP141" s="308"/>
      <c r="BQ141" s="308"/>
      <c r="BR141" s="308"/>
      <c r="BS141" s="308"/>
      <c r="BT141" s="308"/>
      <c r="BU141" s="308"/>
      <c r="BV141" s="308"/>
    </row>
    <row r="142" spans="63:74" x14ac:dyDescent="0.2">
      <c r="BK142" s="308"/>
      <c r="BL142" s="308"/>
      <c r="BM142" s="308"/>
      <c r="BN142" s="308"/>
      <c r="BO142" s="308"/>
      <c r="BP142" s="308"/>
      <c r="BQ142" s="308"/>
      <c r="BR142" s="308"/>
      <c r="BS142" s="308"/>
      <c r="BT142" s="308"/>
      <c r="BU142" s="308"/>
      <c r="BV142" s="308"/>
    </row>
    <row r="143" spans="63:74" x14ac:dyDescent="0.2">
      <c r="BK143" s="308"/>
      <c r="BL143" s="308"/>
      <c r="BM143" s="308"/>
      <c r="BN143" s="308"/>
      <c r="BO143" s="308"/>
      <c r="BP143" s="308"/>
      <c r="BQ143" s="308"/>
      <c r="BR143" s="308"/>
      <c r="BS143" s="308"/>
      <c r="BT143" s="308"/>
      <c r="BU143" s="308"/>
      <c r="BV143" s="308"/>
    </row>
    <row r="144" spans="63:74" x14ac:dyDescent="0.2">
      <c r="BK144" s="308"/>
      <c r="BL144" s="308"/>
      <c r="BM144" s="308"/>
      <c r="BN144" s="308"/>
      <c r="BO144" s="308"/>
      <c r="BP144" s="308"/>
      <c r="BQ144" s="308"/>
      <c r="BR144" s="308"/>
      <c r="BS144" s="308"/>
      <c r="BT144" s="308"/>
      <c r="BU144" s="308"/>
      <c r="BV144" s="308"/>
    </row>
    <row r="145" spans="63:74" x14ac:dyDescent="0.2">
      <c r="BK145" s="308"/>
      <c r="BL145" s="308"/>
      <c r="BM145" s="308"/>
      <c r="BN145" s="308"/>
      <c r="BO145" s="308"/>
      <c r="BP145" s="308"/>
      <c r="BQ145" s="308"/>
      <c r="BR145" s="308"/>
      <c r="BS145" s="308"/>
      <c r="BT145" s="308"/>
      <c r="BU145" s="308"/>
      <c r="BV145" s="308"/>
    </row>
  </sheetData>
  <mergeCells count="26">
    <mergeCell ref="A1:A2"/>
    <mergeCell ref="B1:AL1"/>
    <mergeCell ref="C3:N3"/>
    <mergeCell ref="O3:Z3"/>
    <mergeCell ref="AA3:AL3"/>
    <mergeCell ref="AY3:BJ3"/>
    <mergeCell ref="BK3:BV3"/>
    <mergeCell ref="B78:Q78"/>
    <mergeCell ref="B81:Q81"/>
    <mergeCell ref="B70:Q70"/>
    <mergeCell ref="AM3:AX3"/>
    <mergeCell ref="B71:Q71"/>
    <mergeCell ref="B77:Q77"/>
    <mergeCell ref="B87:Q87"/>
    <mergeCell ref="B72:Q72"/>
    <mergeCell ref="B73:Q73"/>
    <mergeCell ref="B74:Q74"/>
    <mergeCell ref="B75:Q75"/>
    <mergeCell ref="B76:Q76"/>
    <mergeCell ref="B82:Q82"/>
    <mergeCell ref="B83:Q83"/>
    <mergeCell ref="B84:Q84"/>
    <mergeCell ref="B85:Q85"/>
    <mergeCell ref="B86:Q86"/>
    <mergeCell ref="B79:Q79"/>
    <mergeCell ref="B80:Q80"/>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44" sqref="B44:Q44"/>
    </sheetView>
  </sheetViews>
  <sheetFormatPr defaultColWidth="9.5703125" defaultRowHeight="11.25" x14ac:dyDescent="0.2"/>
  <cols>
    <col min="1" max="1" width="8.5703125" style="13" customWidth="1"/>
    <col min="2" max="2" width="40.140625" style="13" customWidth="1"/>
    <col min="3" max="3" width="8.5703125" style="13" bestFit="1" customWidth="1"/>
    <col min="4" max="50" width="6.5703125" style="13" customWidth="1"/>
    <col min="51" max="55" width="6.5703125" style="373" customWidth="1"/>
    <col min="56" max="58" width="6.5703125" style="579" customWidth="1"/>
    <col min="59" max="62" width="6.5703125" style="373" customWidth="1"/>
    <col min="63" max="74" width="6.5703125" style="13" customWidth="1"/>
    <col min="75" max="16384" width="9.5703125" style="13"/>
  </cols>
  <sheetData>
    <row r="1" spans="1:74" ht="13.35" customHeight="1" x14ac:dyDescent="0.2">
      <c r="A1" s="761" t="s">
        <v>791</v>
      </c>
      <c r="B1" s="768" t="s">
        <v>979</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254"/>
    </row>
    <row r="2" spans="1:74" ht="12.75" x14ac:dyDescent="0.2">
      <c r="A2" s="762"/>
      <c r="B2" s="486" t="str">
        <f>"U.S. Energy Information Administration  |  Short-Term Energy Outlook  - "&amp;Dates!D1</f>
        <v>U.S. Energy Information Administration  |  Short-Term Energy Outlook  - July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49"/>
      <c r="B5" s="50" t="s">
        <v>104</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 customHeight="1" x14ac:dyDescent="0.2">
      <c r="A6" s="52" t="s">
        <v>517</v>
      </c>
      <c r="B6" s="150" t="s">
        <v>467</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10">
        <v>101.78</v>
      </c>
      <c r="BC6" s="210">
        <v>109.55</v>
      </c>
      <c r="BD6" s="210">
        <v>114.84</v>
      </c>
      <c r="BE6" s="299">
        <v>102</v>
      </c>
      <c r="BF6" s="299">
        <v>98.5</v>
      </c>
      <c r="BG6" s="299">
        <v>96</v>
      </c>
      <c r="BH6" s="299">
        <v>94</v>
      </c>
      <c r="BI6" s="299">
        <v>92.5</v>
      </c>
      <c r="BJ6" s="299">
        <v>90.5</v>
      </c>
      <c r="BK6" s="299">
        <v>91</v>
      </c>
      <c r="BL6" s="299">
        <v>91</v>
      </c>
      <c r="BM6" s="299">
        <v>91</v>
      </c>
      <c r="BN6" s="299">
        <v>90</v>
      </c>
      <c r="BO6" s="299">
        <v>90</v>
      </c>
      <c r="BP6" s="299">
        <v>90</v>
      </c>
      <c r="BQ6" s="299">
        <v>89</v>
      </c>
      <c r="BR6" s="299">
        <v>89</v>
      </c>
      <c r="BS6" s="299">
        <v>89</v>
      </c>
      <c r="BT6" s="299">
        <v>89</v>
      </c>
      <c r="BU6" s="299">
        <v>89</v>
      </c>
      <c r="BV6" s="299">
        <v>89</v>
      </c>
    </row>
    <row r="7" spans="1:74" ht="11.1" customHeight="1" x14ac:dyDescent="0.2">
      <c r="A7" s="52" t="s">
        <v>93</v>
      </c>
      <c r="B7" s="150" t="s">
        <v>92</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10">
        <v>104.58</v>
      </c>
      <c r="BC7" s="210">
        <v>113.38</v>
      </c>
      <c r="BD7" s="210">
        <v>122.71</v>
      </c>
      <c r="BE7" s="299">
        <v>108</v>
      </c>
      <c r="BF7" s="299">
        <v>104</v>
      </c>
      <c r="BG7" s="299">
        <v>101</v>
      </c>
      <c r="BH7" s="299">
        <v>99</v>
      </c>
      <c r="BI7" s="299">
        <v>97</v>
      </c>
      <c r="BJ7" s="299">
        <v>95</v>
      </c>
      <c r="BK7" s="299">
        <v>95</v>
      </c>
      <c r="BL7" s="299">
        <v>95</v>
      </c>
      <c r="BM7" s="299">
        <v>95</v>
      </c>
      <c r="BN7" s="299">
        <v>94</v>
      </c>
      <c r="BO7" s="299">
        <v>94</v>
      </c>
      <c r="BP7" s="299">
        <v>94</v>
      </c>
      <c r="BQ7" s="299">
        <v>93</v>
      </c>
      <c r="BR7" s="299">
        <v>93</v>
      </c>
      <c r="BS7" s="299">
        <v>93</v>
      </c>
      <c r="BT7" s="299">
        <v>93</v>
      </c>
      <c r="BU7" s="299">
        <v>93</v>
      </c>
      <c r="BV7" s="299">
        <v>93</v>
      </c>
    </row>
    <row r="8" spans="1:74" ht="11.1" customHeight="1" x14ac:dyDescent="0.2">
      <c r="A8" s="52" t="s">
        <v>516</v>
      </c>
      <c r="B8" s="576" t="s">
        <v>982</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49.6</v>
      </c>
      <c r="AN8" s="210">
        <v>55.71</v>
      </c>
      <c r="AO8" s="210">
        <v>59.84</v>
      </c>
      <c r="AP8" s="210">
        <v>60.88</v>
      </c>
      <c r="AQ8" s="210">
        <v>63.81</v>
      </c>
      <c r="AR8" s="210">
        <v>68.86</v>
      </c>
      <c r="AS8" s="210">
        <v>69.91</v>
      </c>
      <c r="AT8" s="210">
        <v>65.72</v>
      </c>
      <c r="AU8" s="210">
        <v>69.27</v>
      </c>
      <c r="AV8" s="210">
        <v>75.94</v>
      </c>
      <c r="AW8" s="210">
        <v>76.61</v>
      </c>
      <c r="AX8" s="210">
        <v>68.22</v>
      </c>
      <c r="AY8" s="210">
        <v>76.930000000000007</v>
      </c>
      <c r="AZ8" s="210">
        <v>87.48</v>
      </c>
      <c r="BA8" s="210">
        <v>103.32</v>
      </c>
      <c r="BB8" s="210">
        <v>99.79</v>
      </c>
      <c r="BC8" s="210">
        <v>107.05</v>
      </c>
      <c r="BD8" s="210">
        <v>112.34</v>
      </c>
      <c r="BE8" s="299">
        <v>99.5</v>
      </c>
      <c r="BF8" s="299">
        <v>96</v>
      </c>
      <c r="BG8" s="299">
        <v>93.25</v>
      </c>
      <c r="BH8" s="299">
        <v>91.25</v>
      </c>
      <c r="BI8" s="299">
        <v>89.75</v>
      </c>
      <c r="BJ8" s="299">
        <v>87.75</v>
      </c>
      <c r="BK8" s="299">
        <v>88.25</v>
      </c>
      <c r="BL8" s="299">
        <v>88.25</v>
      </c>
      <c r="BM8" s="299">
        <v>88.25</v>
      </c>
      <c r="BN8" s="299">
        <v>87.25</v>
      </c>
      <c r="BO8" s="299">
        <v>87.25</v>
      </c>
      <c r="BP8" s="299">
        <v>87.25</v>
      </c>
      <c r="BQ8" s="299">
        <v>86.25</v>
      </c>
      <c r="BR8" s="299">
        <v>86.25</v>
      </c>
      <c r="BS8" s="299">
        <v>86.25</v>
      </c>
      <c r="BT8" s="299">
        <v>86.25</v>
      </c>
      <c r="BU8" s="299">
        <v>86.25</v>
      </c>
      <c r="BV8" s="299">
        <v>86.25</v>
      </c>
    </row>
    <row r="9" spans="1:74" ht="11.1" customHeight="1" x14ac:dyDescent="0.2">
      <c r="A9" s="52" t="s">
        <v>779</v>
      </c>
      <c r="B9" s="576" t="s">
        <v>981</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51.39</v>
      </c>
      <c r="AN9" s="210">
        <v>58.41</v>
      </c>
      <c r="AO9" s="210">
        <v>61.97</v>
      </c>
      <c r="AP9" s="210">
        <v>62.4</v>
      </c>
      <c r="AQ9" s="210">
        <v>65.150000000000006</v>
      </c>
      <c r="AR9" s="210">
        <v>70.55</v>
      </c>
      <c r="AS9" s="210">
        <v>71.98</v>
      </c>
      <c r="AT9" s="210">
        <v>67.89</v>
      </c>
      <c r="AU9" s="210">
        <v>71.099999999999994</v>
      </c>
      <c r="AV9" s="210">
        <v>78.83</v>
      </c>
      <c r="AW9" s="210">
        <v>78.47</v>
      </c>
      <c r="AX9" s="210">
        <v>71.98</v>
      </c>
      <c r="AY9" s="210">
        <v>80.19</v>
      </c>
      <c r="AZ9" s="210">
        <v>90.12</v>
      </c>
      <c r="BA9" s="210">
        <v>106.11</v>
      </c>
      <c r="BB9" s="210">
        <v>104.19</v>
      </c>
      <c r="BC9" s="210">
        <v>108.05</v>
      </c>
      <c r="BD9" s="210">
        <v>113.34</v>
      </c>
      <c r="BE9" s="299">
        <v>100.5</v>
      </c>
      <c r="BF9" s="299">
        <v>97</v>
      </c>
      <c r="BG9" s="299">
        <v>94.25</v>
      </c>
      <c r="BH9" s="299">
        <v>92.25</v>
      </c>
      <c r="BI9" s="299">
        <v>90.75</v>
      </c>
      <c r="BJ9" s="299">
        <v>88.75</v>
      </c>
      <c r="BK9" s="299">
        <v>89.25</v>
      </c>
      <c r="BL9" s="299">
        <v>89.25</v>
      </c>
      <c r="BM9" s="299">
        <v>89.25</v>
      </c>
      <c r="BN9" s="299">
        <v>88.25</v>
      </c>
      <c r="BO9" s="299">
        <v>88.25</v>
      </c>
      <c r="BP9" s="299">
        <v>88.25</v>
      </c>
      <c r="BQ9" s="299">
        <v>87.25</v>
      </c>
      <c r="BR9" s="299">
        <v>87.25</v>
      </c>
      <c r="BS9" s="299">
        <v>87.25</v>
      </c>
      <c r="BT9" s="299">
        <v>87.25</v>
      </c>
      <c r="BU9" s="299">
        <v>87.25</v>
      </c>
      <c r="BV9" s="299">
        <v>87.25</v>
      </c>
    </row>
    <row r="10" spans="1:74" ht="11.1" customHeight="1" x14ac:dyDescent="0.2">
      <c r="A10" s="49"/>
      <c r="B10" s="50" t="s">
        <v>983</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733"/>
      <c r="BC10" s="733"/>
      <c r="BD10" s="733"/>
      <c r="BE10" s="371"/>
      <c r="BF10" s="371"/>
      <c r="BG10" s="371"/>
      <c r="BH10" s="371"/>
      <c r="BI10" s="371"/>
      <c r="BJ10" s="371"/>
      <c r="BK10" s="371"/>
      <c r="BL10" s="371"/>
      <c r="BM10" s="371"/>
      <c r="BN10" s="371"/>
      <c r="BO10" s="371"/>
      <c r="BP10" s="371"/>
      <c r="BQ10" s="371"/>
      <c r="BR10" s="371"/>
      <c r="BS10" s="371"/>
      <c r="BT10" s="371"/>
      <c r="BU10" s="371"/>
      <c r="BV10" s="371"/>
    </row>
    <row r="11" spans="1:74" ht="11.1" customHeight="1" x14ac:dyDescent="0.2">
      <c r="A11" s="49"/>
      <c r="B11" s="50" t="s">
        <v>544</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371"/>
      <c r="BF11" s="371"/>
      <c r="BG11" s="371"/>
      <c r="BH11" s="371"/>
      <c r="BI11" s="371"/>
      <c r="BJ11" s="371"/>
      <c r="BK11" s="371"/>
      <c r="BL11" s="371"/>
      <c r="BM11" s="371"/>
      <c r="BN11" s="371"/>
      <c r="BO11" s="371"/>
      <c r="BP11" s="371"/>
      <c r="BQ11" s="371"/>
      <c r="BR11" s="371"/>
      <c r="BS11" s="371"/>
      <c r="BT11" s="371"/>
      <c r="BU11" s="371"/>
      <c r="BV11" s="371"/>
    </row>
    <row r="12" spans="1:74" ht="11.1" customHeight="1" x14ac:dyDescent="0.2">
      <c r="A12" s="52" t="s">
        <v>764</v>
      </c>
      <c r="B12" s="150" t="s">
        <v>545</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263.89999999999998</v>
      </c>
      <c r="BA12" s="232">
        <v>323.2</v>
      </c>
      <c r="BB12" s="232">
        <v>325.94819999999999</v>
      </c>
      <c r="BC12" s="232">
        <v>386.59550000000002</v>
      </c>
      <c r="BD12" s="232">
        <v>412.54109999999997</v>
      </c>
      <c r="BE12" s="305">
        <v>348.57220000000001</v>
      </c>
      <c r="BF12" s="305">
        <v>337.9271</v>
      </c>
      <c r="BG12" s="305">
        <v>321.72399999999999</v>
      </c>
      <c r="BH12" s="305">
        <v>300.42520000000002</v>
      </c>
      <c r="BI12" s="305">
        <v>289.0016</v>
      </c>
      <c r="BJ12" s="305">
        <v>274.57639999999998</v>
      </c>
      <c r="BK12" s="305">
        <v>269.3107</v>
      </c>
      <c r="BL12" s="305">
        <v>270.2509</v>
      </c>
      <c r="BM12" s="305">
        <v>276.83659999999998</v>
      </c>
      <c r="BN12" s="305">
        <v>282.90429999999998</v>
      </c>
      <c r="BO12" s="305">
        <v>282.30709999999999</v>
      </c>
      <c r="BP12" s="305">
        <v>281.7704</v>
      </c>
      <c r="BQ12" s="305">
        <v>278.11930000000001</v>
      </c>
      <c r="BR12" s="305">
        <v>280.90940000000001</v>
      </c>
      <c r="BS12" s="305">
        <v>274.01979999999998</v>
      </c>
      <c r="BT12" s="305">
        <v>266.90859999999998</v>
      </c>
      <c r="BU12" s="305">
        <v>269.50659999999999</v>
      </c>
      <c r="BV12" s="305">
        <v>266.66559999999998</v>
      </c>
    </row>
    <row r="13" spans="1:74" ht="11.1" customHeight="1" x14ac:dyDescent="0.2">
      <c r="A13" s="49" t="s">
        <v>780</v>
      </c>
      <c r="B13" s="150" t="s">
        <v>550</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v>
      </c>
      <c r="AZ13" s="232">
        <v>283</v>
      </c>
      <c r="BA13" s="232">
        <v>358.2</v>
      </c>
      <c r="BB13" s="232">
        <v>395.7704</v>
      </c>
      <c r="BC13" s="232">
        <v>422.61770000000001</v>
      </c>
      <c r="BD13" s="232">
        <v>435.11689999999999</v>
      </c>
      <c r="BE13" s="305">
        <v>374.61630000000002</v>
      </c>
      <c r="BF13" s="305">
        <v>358.70600000000002</v>
      </c>
      <c r="BG13" s="305">
        <v>345.91590000000002</v>
      </c>
      <c r="BH13" s="305">
        <v>328.6114</v>
      </c>
      <c r="BI13" s="305">
        <v>320.08530000000002</v>
      </c>
      <c r="BJ13" s="305">
        <v>314.51729999999998</v>
      </c>
      <c r="BK13" s="305">
        <v>295.73599999999999</v>
      </c>
      <c r="BL13" s="305">
        <v>288.34030000000001</v>
      </c>
      <c r="BM13" s="305">
        <v>289.93709999999999</v>
      </c>
      <c r="BN13" s="305">
        <v>286.57929999999999</v>
      </c>
      <c r="BO13" s="305">
        <v>285.49520000000001</v>
      </c>
      <c r="BP13" s="305">
        <v>286.31020000000001</v>
      </c>
      <c r="BQ13" s="305">
        <v>282.983</v>
      </c>
      <c r="BR13" s="305">
        <v>287.55160000000001</v>
      </c>
      <c r="BS13" s="305">
        <v>285.04379999999998</v>
      </c>
      <c r="BT13" s="305">
        <v>288.99239999999998</v>
      </c>
      <c r="BU13" s="305">
        <v>289.48469999999998</v>
      </c>
      <c r="BV13" s="305">
        <v>287.80599999999998</v>
      </c>
    </row>
    <row r="14" spans="1:74" ht="11.1" customHeight="1" x14ac:dyDescent="0.2">
      <c r="A14" s="52" t="s">
        <v>520</v>
      </c>
      <c r="B14" s="576" t="s">
        <v>1348</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274.2</v>
      </c>
      <c r="BA14" s="232">
        <v>347.9</v>
      </c>
      <c r="BB14" s="232">
        <v>386.964</v>
      </c>
      <c r="BC14" s="232">
        <v>449.09109999999998</v>
      </c>
      <c r="BD14" s="232">
        <v>418.23329999999999</v>
      </c>
      <c r="BE14" s="305">
        <v>362.45420000000001</v>
      </c>
      <c r="BF14" s="305">
        <v>348.03269999999998</v>
      </c>
      <c r="BG14" s="305">
        <v>335.82060000000001</v>
      </c>
      <c r="BH14" s="305">
        <v>317.06729999999999</v>
      </c>
      <c r="BI14" s="305">
        <v>308.07530000000003</v>
      </c>
      <c r="BJ14" s="305">
        <v>302.33190000000002</v>
      </c>
      <c r="BK14" s="305">
        <v>286.64530000000002</v>
      </c>
      <c r="BL14" s="305">
        <v>280.3553</v>
      </c>
      <c r="BM14" s="305">
        <v>276.97059999999999</v>
      </c>
      <c r="BN14" s="305">
        <v>272.05880000000002</v>
      </c>
      <c r="BO14" s="305">
        <v>268.02100000000002</v>
      </c>
      <c r="BP14" s="305">
        <v>269.62619999999998</v>
      </c>
      <c r="BQ14" s="305">
        <v>267.60399999999998</v>
      </c>
      <c r="BR14" s="305">
        <v>273.36660000000001</v>
      </c>
      <c r="BS14" s="305">
        <v>270.54700000000003</v>
      </c>
      <c r="BT14" s="305">
        <v>278.59730000000002</v>
      </c>
      <c r="BU14" s="305">
        <v>277.92340000000002</v>
      </c>
      <c r="BV14" s="305">
        <v>277.65690000000001</v>
      </c>
    </row>
    <row r="15" spans="1:74" ht="11.1" customHeight="1" x14ac:dyDescent="0.2">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371"/>
      <c r="BF15" s="371"/>
      <c r="BG15" s="371"/>
      <c r="BH15" s="371"/>
      <c r="BI15" s="371"/>
      <c r="BJ15" s="371"/>
      <c r="BK15" s="371"/>
      <c r="BL15" s="371"/>
      <c r="BM15" s="371"/>
      <c r="BN15" s="371"/>
      <c r="BO15" s="371"/>
      <c r="BP15" s="371"/>
      <c r="BQ15" s="371"/>
      <c r="BR15" s="371"/>
      <c r="BS15" s="371"/>
      <c r="BT15" s="371"/>
      <c r="BU15" s="371"/>
      <c r="BV15" s="371"/>
    </row>
    <row r="16" spans="1:74" ht="11.1" customHeight="1" x14ac:dyDescent="0.2">
      <c r="A16" s="52" t="s">
        <v>781</v>
      </c>
      <c r="B16" s="150" t="s">
        <v>384</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265.3</v>
      </c>
      <c r="BA16" s="232">
        <v>332.6</v>
      </c>
      <c r="BB16" s="232">
        <v>393.81670000000003</v>
      </c>
      <c r="BC16" s="232">
        <v>394.87560000000002</v>
      </c>
      <c r="BD16" s="232">
        <v>410.82839999999999</v>
      </c>
      <c r="BE16" s="305">
        <v>353.584</v>
      </c>
      <c r="BF16" s="305">
        <v>337.10739999999998</v>
      </c>
      <c r="BG16" s="305">
        <v>317.4323</v>
      </c>
      <c r="BH16" s="305">
        <v>301.20060000000001</v>
      </c>
      <c r="BI16" s="305">
        <v>312.7663</v>
      </c>
      <c r="BJ16" s="305">
        <v>301.87950000000001</v>
      </c>
      <c r="BK16" s="305">
        <v>284.78879999999998</v>
      </c>
      <c r="BL16" s="305">
        <v>283.1832</v>
      </c>
      <c r="BM16" s="305">
        <v>284.71899999999999</v>
      </c>
      <c r="BN16" s="305">
        <v>278.06569999999999</v>
      </c>
      <c r="BO16" s="305">
        <v>276.90190000000001</v>
      </c>
      <c r="BP16" s="305">
        <v>278.10860000000002</v>
      </c>
      <c r="BQ16" s="305">
        <v>276.05410000000001</v>
      </c>
      <c r="BR16" s="305">
        <v>279.31389999999999</v>
      </c>
      <c r="BS16" s="305">
        <v>279.06060000000002</v>
      </c>
      <c r="BT16" s="305">
        <v>281.0985</v>
      </c>
      <c r="BU16" s="305">
        <v>282.29259999999999</v>
      </c>
      <c r="BV16" s="305">
        <v>284.21960000000001</v>
      </c>
    </row>
    <row r="17" spans="1:74" ht="11.1" customHeight="1" x14ac:dyDescent="0.2">
      <c r="A17" s="52" t="s">
        <v>521</v>
      </c>
      <c r="B17" s="150" t="s">
        <v>106</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243.2</v>
      </c>
      <c r="BA17" s="232">
        <v>286.7</v>
      </c>
      <c r="BB17" s="232">
        <v>256.82909999999998</v>
      </c>
      <c r="BC17" s="232">
        <v>257.73509999999999</v>
      </c>
      <c r="BD17" s="232">
        <v>265.63060000000002</v>
      </c>
      <c r="BE17" s="305">
        <v>247.31299999999999</v>
      </c>
      <c r="BF17" s="305">
        <v>239.0067</v>
      </c>
      <c r="BG17" s="305">
        <v>229.37979999999999</v>
      </c>
      <c r="BH17" s="305">
        <v>221.21700000000001</v>
      </c>
      <c r="BI17" s="305">
        <v>219.16390000000001</v>
      </c>
      <c r="BJ17" s="305">
        <v>214.93639999999999</v>
      </c>
      <c r="BK17" s="305">
        <v>224.77090000000001</v>
      </c>
      <c r="BL17" s="305">
        <v>229.08519999999999</v>
      </c>
      <c r="BM17" s="305">
        <v>227.1182</v>
      </c>
      <c r="BN17" s="305">
        <v>223.15809999999999</v>
      </c>
      <c r="BO17" s="305">
        <v>224.18029999999999</v>
      </c>
      <c r="BP17" s="305">
        <v>225.10830000000001</v>
      </c>
      <c r="BQ17" s="305">
        <v>221.8058</v>
      </c>
      <c r="BR17" s="305">
        <v>224.8246</v>
      </c>
      <c r="BS17" s="305">
        <v>223.26900000000001</v>
      </c>
      <c r="BT17" s="305">
        <v>221.07939999999999</v>
      </c>
      <c r="BU17" s="305">
        <v>223.85169999999999</v>
      </c>
      <c r="BV17" s="305">
        <v>224.29679999999999</v>
      </c>
    </row>
    <row r="18" spans="1:74" ht="11.1" customHeight="1" x14ac:dyDescent="0.2">
      <c r="A18" s="52"/>
      <c r="B18" s="53" t="s">
        <v>226</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300"/>
      <c r="BF18" s="300"/>
      <c r="BG18" s="300"/>
      <c r="BH18" s="300"/>
      <c r="BI18" s="300"/>
      <c r="BJ18" s="300"/>
      <c r="BK18" s="300"/>
      <c r="BL18" s="300"/>
      <c r="BM18" s="300"/>
      <c r="BN18" s="300"/>
      <c r="BO18" s="300"/>
      <c r="BP18" s="300"/>
      <c r="BQ18" s="300"/>
      <c r="BR18" s="300"/>
      <c r="BS18" s="300"/>
      <c r="BT18" s="300"/>
      <c r="BU18" s="300"/>
      <c r="BV18" s="300"/>
    </row>
    <row r="19" spans="1:74" ht="11.1" customHeight="1" x14ac:dyDescent="0.2">
      <c r="A19" s="52" t="s">
        <v>495</v>
      </c>
      <c r="B19" s="150" t="s">
        <v>227</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232">
        <v>410.85</v>
      </c>
      <c r="BC19" s="232">
        <v>444.36</v>
      </c>
      <c r="BD19" s="232">
        <v>492.9</v>
      </c>
      <c r="BE19" s="305">
        <v>437.49040000000002</v>
      </c>
      <c r="BF19" s="305">
        <v>423.06849999999997</v>
      </c>
      <c r="BG19" s="305">
        <v>405.39449999999999</v>
      </c>
      <c r="BH19" s="305">
        <v>387.08659999999998</v>
      </c>
      <c r="BI19" s="305">
        <v>375.24209999999999</v>
      </c>
      <c r="BJ19" s="305">
        <v>362.16899999999998</v>
      </c>
      <c r="BK19" s="305">
        <v>352.99029999999999</v>
      </c>
      <c r="BL19" s="305">
        <v>352.77499999999998</v>
      </c>
      <c r="BM19" s="305">
        <v>356.2303</v>
      </c>
      <c r="BN19" s="305">
        <v>365.21499999999997</v>
      </c>
      <c r="BO19" s="305">
        <v>364.38630000000001</v>
      </c>
      <c r="BP19" s="305">
        <v>363.49790000000002</v>
      </c>
      <c r="BQ19" s="305">
        <v>360.22179999999997</v>
      </c>
      <c r="BR19" s="305">
        <v>362.4402</v>
      </c>
      <c r="BS19" s="305">
        <v>358.6558</v>
      </c>
      <c r="BT19" s="305">
        <v>350.94830000000002</v>
      </c>
      <c r="BU19" s="305">
        <v>351.30040000000002</v>
      </c>
      <c r="BV19" s="305">
        <v>349.45800000000003</v>
      </c>
    </row>
    <row r="20" spans="1:74" ht="11.1" customHeight="1" x14ac:dyDescent="0.2">
      <c r="A20" s="52" t="s">
        <v>518</v>
      </c>
      <c r="B20" s="150" t="s">
        <v>228</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232">
        <v>421.27499999999998</v>
      </c>
      <c r="BC20" s="232">
        <v>454.5</v>
      </c>
      <c r="BD20" s="232">
        <v>503.22500000000002</v>
      </c>
      <c r="BE20" s="305">
        <v>448.61880000000002</v>
      </c>
      <c r="BF20" s="305">
        <v>434.69189999999998</v>
      </c>
      <c r="BG20" s="305">
        <v>417.4348</v>
      </c>
      <c r="BH20" s="305">
        <v>399.56180000000001</v>
      </c>
      <c r="BI20" s="305">
        <v>388.05309999999997</v>
      </c>
      <c r="BJ20" s="305">
        <v>375.28949999999998</v>
      </c>
      <c r="BK20" s="305">
        <v>366.10419999999999</v>
      </c>
      <c r="BL20" s="305">
        <v>365.98320000000001</v>
      </c>
      <c r="BM20" s="305">
        <v>369.29230000000001</v>
      </c>
      <c r="BN20" s="305">
        <v>378.3612</v>
      </c>
      <c r="BO20" s="305">
        <v>377.62610000000001</v>
      </c>
      <c r="BP20" s="305">
        <v>376.67169999999999</v>
      </c>
      <c r="BQ20" s="305">
        <v>373.63049999999998</v>
      </c>
      <c r="BR20" s="305">
        <v>375.92840000000001</v>
      </c>
      <c r="BS20" s="305">
        <v>372.25290000000001</v>
      </c>
      <c r="BT20" s="305">
        <v>364.75119999999998</v>
      </c>
      <c r="BU20" s="305">
        <v>365.25709999999998</v>
      </c>
      <c r="BV20" s="305">
        <v>363.57569999999998</v>
      </c>
    </row>
    <row r="21" spans="1:74" ht="11.1" customHeight="1" x14ac:dyDescent="0.2">
      <c r="A21" s="52" t="s">
        <v>519</v>
      </c>
      <c r="B21" s="150" t="s">
        <v>802</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232">
        <v>511.95</v>
      </c>
      <c r="BC21" s="232">
        <v>557.1</v>
      </c>
      <c r="BD21" s="232">
        <v>575.35</v>
      </c>
      <c r="BE21" s="305">
        <v>507.82389999999998</v>
      </c>
      <c r="BF21" s="305">
        <v>486.9</v>
      </c>
      <c r="BG21" s="305">
        <v>453.24200000000002</v>
      </c>
      <c r="BH21" s="305">
        <v>434.00040000000001</v>
      </c>
      <c r="BI21" s="305">
        <v>426.67930000000001</v>
      </c>
      <c r="BJ21" s="305">
        <v>417.35379999999998</v>
      </c>
      <c r="BK21" s="305">
        <v>414.57209999999998</v>
      </c>
      <c r="BL21" s="305">
        <v>405.77350000000001</v>
      </c>
      <c r="BM21" s="305">
        <v>410.13799999999998</v>
      </c>
      <c r="BN21" s="305">
        <v>408.45690000000002</v>
      </c>
      <c r="BO21" s="305">
        <v>409.03289999999998</v>
      </c>
      <c r="BP21" s="305">
        <v>402.39530000000002</v>
      </c>
      <c r="BQ21" s="305">
        <v>400.18040000000002</v>
      </c>
      <c r="BR21" s="305">
        <v>403.6275</v>
      </c>
      <c r="BS21" s="305">
        <v>402.56029999999998</v>
      </c>
      <c r="BT21" s="305">
        <v>406.3193</v>
      </c>
      <c r="BU21" s="305">
        <v>410.62079999999997</v>
      </c>
      <c r="BV21" s="305">
        <v>414.30239999999998</v>
      </c>
    </row>
    <row r="22" spans="1:74" ht="11.1" customHeight="1" x14ac:dyDescent="0.2">
      <c r="A22" s="52" t="s">
        <v>481</v>
      </c>
      <c r="B22" s="150" t="s">
        <v>546</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492.8</v>
      </c>
      <c r="BB22" s="232">
        <v>514.29999999999995</v>
      </c>
      <c r="BC22" s="232">
        <v>597.29999999999995</v>
      </c>
      <c r="BD22" s="232">
        <v>564.13160000000005</v>
      </c>
      <c r="BE22" s="305">
        <v>510.76080000000002</v>
      </c>
      <c r="BF22" s="305">
        <v>489.06569999999999</v>
      </c>
      <c r="BG22" s="305">
        <v>471.6139</v>
      </c>
      <c r="BH22" s="305">
        <v>452.81689999999998</v>
      </c>
      <c r="BI22" s="305">
        <v>440.11759999999998</v>
      </c>
      <c r="BJ22" s="305">
        <v>430.52640000000002</v>
      </c>
      <c r="BK22" s="305">
        <v>415.5231</v>
      </c>
      <c r="BL22" s="305">
        <v>405.8845</v>
      </c>
      <c r="BM22" s="305">
        <v>397.66230000000002</v>
      </c>
      <c r="BN22" s="305">
        <v>386.51190000000003</v>
      </c>
      <c r="BO22" s="305">
        <v>378.07929999999999</v>
      </c>
      <c r="BP22" s="305">
        <v>375.05939999999998</v>
      </c>
      <c r="BQ22" s="305">
        <v>368.17619999999999</v>
      </c>
      <c r="BR22" s="305">
        <v>368.85989999999998</v>
      </c>
      <c r="BS22" s="305">
        <v>365.35169999999999</v>
      </c>
      <c r="BT22" s="305">
        <v>372.88319999999999</v>
      </c>
      <c r="BU22" s="305">
        <v>372.70400000000001</v>
      </c>
      <c r="BV22" s="305">
        <v>372.86380000000003</v>
      </c>
    </row>
    <row r="23" spans="1:74" ht="11.1" customHeight="1" x14ac:dyDescent="0.2">
      <c r="A23" s="49"/>
      <c r="B23" s="54" t="s">
        <v>129</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372"/>
      <c r="BF23" s="372"/>
      <c r="BG23" s="372"/>
      <c r="BH23" s="372"/>
      <c r="BI23" s="372"/>
      <c r="BJ23" s="372"/>
      <c r="BK23" s="701"/>
      <c r="BL23" s="372"/>
      <c r="BM23" s="372"/>
      <c r="BN23" s="372"/>
      <c r="BO23" s="372"/>
      <c r="BP23" s="372"/>
      <c r="BQ23" s="372"/>
      <c r="BR23" s="372"/>
      <c r="BS23" s="372"/>
      <c r="BT23" s="372"/>
      <c r="BU23" s="372"/>
      <c r="BV23" s="372"/>
    </row>
    <row r="24" spans="1:74" ht="11.1" customHeight="1" x14ac:dyDescent="0.2">
      <c r="A24" s="52" t="s">
        <v>730</v>
      </c>
      <c r="B24" s="150" t="s">
        <v>128</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10">
        <v>6.84701</v>
      </c>
      <c r="BC24" s="210">
        <v>8.4574599999999993</v>
      </c>
      <c r="BD24" s="210">
        <v>8.0002999999999993</v>
      </c>
      <c r="BE24" s="299">
        <v>6.16127</v>
      </c>
      <c r="BF24" s="299">
        <v>6.2132199999999997</v>
      </c>
      <c r="BG24" s="299">
        <v>6.1508799999999999</v>
      </c>
      <c r="BH24" s="299">
        <v>6.1404899999999998</v>
      </c>
      <c r="BI24" s="299">
        <v>6.2132199999999997</v>
      </c>
      <c r="BJ24" s="299">
        <v>6.3482900000000004</v>
      </c>
      <c r="BK24" s="299">
        <v>6.4833600000000002</v>
      </c>
      <c r="BL24" s="299">
        <v>6.3586799999999997</v>
      </c>
      <c r="BM24" s="299">
        <v>5.7560599999999997</v>
      </c>
      <c r="BN24" s="299">
        <v>4.4261400000000002</v>
      </c>
      <c r="BO24" s="299">
        <v>4.4157500000000001</v>
      </c>
      <c r="BP24" s="299">
        <v>4.4157500000000001</v>
      </c>
      <c r="BQ24" s="299">
        <v>4.5716000000000001</v>
      </c>
      <c r="BR24" s="299">
        <v>4.5716000000000001</v>
      </c>
      <c r="BS24" s="299">
        <v>4.4988700000000001</v>
      </c>
      <c r="BT24" s="299">
        <v>4.5092600000000003</v>
      </c>
      <c r="BU24" s="299">
        <v>4.6235499999999998</v>
      </c>
      <c r="BV24" s="299">
        <v>4.6962799999999998</v>
      </c>
    </row>
    <row r="25" spans="1:74" ht="11.1" customHeight="1" x14ac:dyDescent="0.2">
      <c r="A25" s="52" t="s">
        <v>130</v>
      </c>
      <c r="B25" s="150" t="s">
        <v>123</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10">
        <v>6.59</v>
      </c>
      <c r="BC25" s="210">
        <v>8.14</v>
      </c>
      <c r="BD25" s="210">
        <v>7.7</v>
      </c>
      <c r="BE25" s="299">
        <v>5.93</v>
      </c>
      <c r="BF25" s="299">
        <v>5.98</v>
      </c>
      <c r="BG25" s="299">
        <v>5.92</v>
      </c>
      <c r="BH25" s="299">
        <v>5.91</v>
      </c>
      <c r="BI25" s="299">
        <v>5.98</v>
      </c>
      <c r="BJ25" s="299">
        <v>6.11</v>
      </c>
      <c r="BK25" s="299">
        <v>6.24</v>
      </c>
      <c r="BL25" s="299">
        <v>6.12</v>
      </c>
      <c r="BM25" s="299">
        <v>5.54</v>
      </c>
      <c r="BN25" s="299">
        <v>4.26</v>
      </c>
      <c r="BO25" s="299">
        <v>4.25</v>
      </c>
      <c r="BP25" s="299">
        <v>4.25</v>
      </c>
      <c r="BQ25" s="299">
        <v>4.4000000000000004</v>
      </c>
      <c r="BR25" s="299">
        <v>4.4000000000000004</v>
      </c>
      <c r="BS25" s="299">
        <v>4.33</v>
      </c>
      <c r="BT25" s="299">
        <v>4.34</v>
      </c>
      <c r="BU25" s="299">
        <v>4.45</v>
      </c>
      <c r="BV25" s="299">
        <v>4.5199999999999996</v>
      </c>
    </row>
    <row r="26" spans="1:74" ht="11.1" customHeight="1" x14ac:dyDescent="0.2">
      <c r="A26" s="52"/>
      <c r="B26" s="53" t="s">
        <v>1004</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302"/>
      <c r="BF26" s="302"/>
      <c r="BG26" s="302"/>
      <c r="BH26" s="302"/>
      <c r="BI26" s="302"/>
      <c r="BJ26" s="302"/>
      <c r="BK26" s="302"/>
      <c r="BL26" s="302"/>
      <c r="BM26" s="302"/>
      <c r="BN26" s="302"/>
      <c r="BO26" s="302"/>
      <c r="BP26" s="302"/>
      <c r="BQ26" s="302"/>
      <c r="BR26" s="302"/>
      <c r="BS26" s="302"/>
      <c r="BT26" s="302"/>
      <c r="BU26" s="302"/>
      <c r="BV26" s="302"/>
    </row>
    <row r="27" spans="1:74" ht="11.1" customHeight="1" x14ac:dyDescent="0.2">
      <c r="A27" s="52" t="s">
        <v>673</v>
      </c>
      <c r="B27" s="150" t="s">
        <v>385</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4.4000000000000004</v>
      </c>
      <c r="AP27" s="210">
        <v>4</v>
      </c>
      <c r="AQ27" s="210">
        <v>4.12</v>
      </c>
      <c r="AR27" s="210">
        <v>4.1500000000000004</v>
      </c>
      <c r="AS27" s="210">
        <v>4.7300000000000004</v>
      </c>
      <c r="AT27" s="210">
        <v>5.0199999999999996</v>
      </c>
      <c r="AU27" s="210">
        <v>5.57</v>
      </c>
      <c r="AV27" s="210">
        <v>6.84</v>
      </c>
      <c r="AW27" s="210">
        <v>7.03</v>
      </c>
      <c r="AX27" s="210">
        <v>6.74</v>
      </c>
      <c r="AY27" s="210">
        <v>6.65</v>
      </c>
      <c r="AZ27" s="210">
        <v>7.53</v>
      </c>
      <c r="BA27" s="210">
        <v>6.32</v>
      </c>
      <c r="BB27" s="210">
        <v>6.2267169999999998</v>
      </c>
      <c r="BC27" s="210">
        <v>8.1759780000000006</v>
      </c>
      <c r="BD27" s="210">
        <v>8.822044</v>
      </c>
      <c r="BE27" s="299">
        <v>8.0360680000000002</v>
      </c>
      <c r="BF27" s="299">
        <v>7.1211960000000003</v>
      </c>
      <c r="BG27" s="299">
        <v>7.1455310000000001</v>
      </c>
      <c r="BH27" s="299">
        <v>7.1701600000000001</v>
      </c>
      <c r="BI27" s="299">
        <v>7.3751410000000002</v>
      </c>
      <c r="BJ27" s="299">
        <v>7.8103769999999999</v>
      </c>
      <c r="BK27" s="299">
        <v>7.9101049999999997</v>
      </c>
      <c r="BL27" s="299">
        <v>7.978135</v>
      </c>
      <c r="BM27" s="299">
        <v>7.4817210000000003</v>
      </c>
      <c r="BN27" s="299">
        <v>6.5581839999999998</v>
      </c>
      <c r="BO27" s="299">
        <v>5.6070609999999999</v>
      </c>
      <c r="BP27" s="299">
        <v>5.4602890000000004</v>
      </c>
      <c r="BQ27" s="299">
        <v>5.4831899999999996</v>
      </c>
      <c r="BR27" s="299">
        <v>5.516991</v>
      </c>
      <c r="BS27" s="299">
        <v>5.4101429999999997</v>
      </c>
      <c r="BT27" s="299">
        <v>5.4838240000000003</v>
      </c>
      <c r="BU27" s="299">
        <v>5.7139509999999998</v>
      </c>
      <c r="BV27" s="299">
        <v>6.1934449999999996</v>
      </c>
    </row>
    <row r="28" spans="1:74" ht="11.1" customHeight="1" x14ac:dyDescent="0.2">
      <c r="A28" s="52" t="s">
        <v>663</v>
      </c>
      <c r="B28" s="150" t="s">
        <v>386</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10.039999999999999</v>
      </c>
      <c r="BA28" s="210">
        <v>10.25</v>
      </c>
      <c r="BB28" s="210">
        <v>10.15577</v>
      </c>
      <c r="BC28" s="210">
        <v>11.19725</v>
      </c>
      <c r="BD28" s="210">
        <v>12.112109999999999</v>
      </c>
      <c r="BE28" s="299">
        <v>12.42671</v>
      </c>
      <c r="BF28" s="299">
        <v>12.21949</v>
      </c>
      <c r="BG28" s="299">
        <v>11.893929999999999</v>
      </c>
      <c r="BH28" s="299">
        <v>11.270049999999999</v>
      </c>
      <c r="BI28" s="299">
        <v>10.923970000000001</v>
      </c>
      <c r="BJ28" s="299">
        <v>10.8192</v>
      </c>
      <c r="BK28" s="299">
        <v>10.71617</v>
      </c>
      <c r="BL28" s="299">
        <v>10.74338</v>
      </c>
      <c r="BM28" s="299">
        <v>10.86284</v>
      </c>
      <c r="BN28" s="299">
        <v>10.80415</v>
      </c>
      <c r="BO28" s="299">
        <v>10.75981</v>
      </c>
      <c r="BP28" s="299">
        <v>10.82583</v>
      </c>
      <c r="BQ28" s="299">
        <v>10.703340000000001</v>
      </c>
      <c r="BR28" s="299">
        <v>10.554510000000001</v>
      </c>
      <c r="BS28" s="299">
        <v>10.245520000000001</v>
      </c>
      <c r="BT28" s="299">
        <v>9.6377710000000008</v>
      </c>
      <c r="BU28" s="299">
        <v>9.3144299999999998</v>
      </c>
      <c r="BV28" s="299">
        <v>9.2198569999999993</v>
      </c>
    </row>
    <row r="29" spans="1:74" ht="11.1" customHeight="1" x14ac:dyDescent="0.2">
      <c r="A29" s="52" t="s">
        <v>525</v>
      </c>
      <c r="B29" s="150" t="s">
        <v>387</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12.17</v>
      </c>
      <c r="BA29" s="210">
        <v>12.98</v>
      </c>
      <c r="BB29" s="210">
        <v>13.52951</v>
      </c>
      <c r="BC29" s="210">
        <v>16.37734</v>
      </c>
      <c r="BD29" s="210">
        <v>19.44229</v>
      </c>
      <c r="BE29" s="299">
        <v>21.103100000000001</v>
      </c>
      <c r="BF29" s="299">
        <v>21.477419999999999</v>
      </c>
      <c r="BG29" s="299">
        <v>20.299410000000002</v>
      </c>
      <c r="BH29" s="299">
        <v>16.694649999999999</v>
      </c>
      <c r="BI29" s="299">
        <v>13.9717</v>
      </c>
      <c r="BJ29" s="299">
        <v>13.041169999999999</v>
      </c>
      <c r="BK29" s="299">
        <v>12.744619999999999</v>
      </c>
      <c r="BL29" s="299">
        <v>12.791370000000001</v>
      </c>
      <c r="BM29" s="299">
        <v>13.350199999999999</v>
      </c>
      <c r="BN29" s="299">
        <v>14.04979</v>
      </c>
      <c r="BO29" s="299">
        <v>15.802809999999999</v>
      </c>
      <c r="BP29" s="299">
        <v>18.163709999999998</v>
      </c>
      <c r="BQ29" s="299">
        <v>19.41431</v>
      </c>
      <c r="BR29" s="299">
        <v>19.947179999999999</v>
      </c>
      <c r="BS29" s="299">
        <v>18.83034</v>
      </c>
      <c r="BT29" s="299">
        <v>15.22186</v>
      </c>
      <c r="BU29" s="299">
        <v>12.446899999999999</v>
      </c>
      <c r="BV29" s="299">
        <v>11.489039999999999</v>
      </c>
    </row>
    <row r="30" spans="1:74" ht="11.1" customHeight="1" x14ac:dyDescent="0.2">
      <c r="A30" s="49"/>
      <c r="B30" s="54" t="s">
        <v>984</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372"/>
      <c r="BF30" s="372"/>
      <c r="BG30" s="372"/>
      <c r="BH30" s="372"/>
      <c r="BI30" s="372"/>
      <c r="BJ30" s="372"/>
      <c r="BK30" s="372"/>
      <c r="BL30" s="372"/>
      <c r="BM30" s="372"/>
      <c r="BN30" s="372"/>
      <c r="BO30" s="372"/>
      <c r="BP30" s="372"/>
      <c r="BQ30" s="372"/>
      <c r="BR30" s="372"/>
      <c r="BS30" s="372"/>
      <c r="BT30" s="372"/>
      <c r="BU30" s="372"/>
      <c r="BV30" s="372"/>
    </row>
    <row r="31" spans="1:74" ht="11.1" customHeight="1" x14ac:dyDescent="0.2">
      <c r="A31" s="49"/>
      <c r="B31" s="55" t="s">
        <v>105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372"/>
      <c r="BF31" s="372"/>
      <c r="BG31" s="372"/>
      <c r="BH31" s="372"/>
      <c r="BI31" s="372"/>
      <c r="BJ31" s="372"/>
      <c r="BK31" s="372"/>
      <c r="BL31" s="372"/>
      <c r="BM31" s="372"/>
      <c r="BN31" s="372"/>
      <c r="BO31" s="372"/>
      <c r="BP31" s="372"/>
      <c r="BQ31" s="372"/>
      <c r="BR31" s="372"/>
      <c r="BS31" s="372"/>
      <c r="BT31" s="372"/>
      <c r="BU31" s="372"/>
      <c r="BV31" s="372"/>
    </row>
    <row r="32" spans="1:74" ht="11.1" customHeight="1" x14ac:dyDescent="0.2">
      <c r="A32" s="52" t="s">
        <v>522</v>
      </c>
      <c r="B32" s="150" t="s">
        <v>388</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2.21</v>
      </c>
      <c r="AZ32" s="210">
        <v>2.1800000000000002</v>
      </c>
      <c r="BA32" s="210">
        <v>2.1577266969000002</v>
      </c>
      <c r="BB32" s="210">
        <v>2.1875390746000001</v>
      </c>
      <c r="BC32" s="210">
        <v>2.1070190000000002</v>
      </c>
      <c r="BD32" s="210">
        <v>2.1078139999999999</v>
      </c>
      <c r="BE32" s="299">
        <v>2.0387840000000002</v>
      </c>
      <c r="BF32" s="299">
        <v>2.0317980000000002</v>
      </c>
      <c r="BG32" s="299">
        <v>2.0685289999999998</v>
      </c>
      <c r="BH32" s="299">
        <v>2.0031560000000002</v>
      </c>
      <c r="BI32" s="299">
        <v>2.0332560000000002</v>
      </c>
      <c r="BJ32" s="299">
        <v>2.0410279999999998</v>
      </c>
      <c r="BK32" s="299">
        <v>1.975393</v>
      </c>
      <c r="BL32" s="299">
        <v>1.967819</v>
      </c>
      <c r="BM32" s="299">
        <v>1.994378</v>
      </c>
      <c r="BN32" s="299">
        <v>2.0200999999999998</v>
      </c>
      <c r="BO32" s="299">
        <v>2.0171809999999999</v>
      </c>
      <c r="BP32" s="299">
        <v>1.980596</v>
      </c>
      <c r="BQ32" s="299">
        <v>1.9931920000000001</v>
      </c>
      <c r="BR32" s="299">
        <v>2.0049329999999999</v>
      </c>
      <c r="BS32" s="299">
        <v>1.9939260000000001</v>
      </c>
      <c r="BT32" s="299">
        <v>1.966151</v>
      </c>
      <c r="BU32" s="299">
        <v>1.971347</v>
      </c>
      <c r="BV32" s="299">
        <v>1.9776</v>
      </c>
    </row>
    <row r="33" spans="1:74" ht="11.1" customHeight="1" x14ac:dyDescent="0.2">
      <c r="A33" s="52" t="s">
        <v>524</v>
      </c>
      <c r="B33" s="150" t="s">
        <v>389</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5.85</v>
      </c>
      <c r="AZ33" s="210">
        <v>6.03</v>
      </c>
      <c r="BA33" s="210">
        <v>5.1146878293000002</v>
      </c>
      <c r="BB33" s="210">
        <v>6.2328750716999997</v>
      </c>
      <c r="BC33" s="210">
        <v>8.0889640000000007</v>
      </c>
      <c r="BD33" s="210">
        <v>7.6648430000000003</v>
      </c>
      <c r="BE33" s="299">
        <v>5.9999669999999998</v>
      </c>
      <c r="BF33" s="299">
        <v>6.1055830000000002</v>
      </c>
      <c r="BG33" s="299">
        <v>6.03714</v>
      </c>
      <c r="BH33" s="299">
        <v>6.0793929999999996</v>
      </c>
      <c r="BI33" s="299">
        <v>6.2512350000000003</v>
      </c>
      <c r="BJ33" s="299">
        <v>6.5603590000000001</v>
      </c>
      <c r="BK33" s="299">
        <v>6.813955</v>
      </c>
      <c r="BL33" s="299">
        <v>6.6625550000000002</v>
      </c>
      <c r="BM33" s="299">
        <v>5.8794849999999999</v>
      </c>
      <c r="BN33" s="299">
        <v>4.5060650000000004</v>
      </c>
      <c r="BO33" s="299">
        <v>4.4225380000000003</v>
      </c>
      <c r="BP33" s="299">
        <v>4.3080809999999996</v>
      </c>
      <c r="BQ33" s="299">
        <v>4.4997100000000003</v>
      </c>
      <c r="BR33" s="299">
        <v>4.5258839999999996</v>
      </c>
      <c r="BS33" s="299">
        <v>4.464791</v>
      </c>
      <c r="BT33" s="299">
        <v>4.5166060000000003</v>
      </c>
      <c r="BU33" s="299">
        <v>4.7314129999999999</v>
      </c>
      <c r="BV33" s="299">
        <v>4.9495339999999999</v>
      </c>
    </row>
    <row r="34" spans="1:74" ht="11.1" customHeight="1" x14ac:dyDescent="0.2">
      <c r="A34" s="52" t="s">
        <v>523</v>
      </c>
      <c r="B34" s="576" t="s">
        <v>985</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v>
      </c>
      <c r="AZ34" s="210">
        <v>16.760000000000002</v>
      </c>
      <c r="BA34" s="210">
        <v>20.608710297999998</v>
      </c>
      <c r="BB34" s="210">
        <v>25.367936741000001</v>
      </c>
      <c r="BC34" s="210">
        <v>22.96538</v>
      </c>
      <c r="BD34" s="210">
        <v>23.409590000000001</v>
      </c>
      <c r="BE34" s="299">
        <v>23.048220000000001</v>
      </c>
      <c r="BF34" s="299">
        <v>21.37763</v>
      </c>
      <c r="BG34" s="299">
        <v>20.165120000000002</v>
      </c>
      <c r="BH34" s="299">
        <v>19.229420000000001</v>
      </c>
      <c r="BI34" s="299">
        <v>18.616769999999999</v>
      </c>
      <c r="BJ34" s="299">
        <v>18.647459999999999</v>
      </c>
      <c r="BK34" s="299">
        <v>18.146139999999999</v>
      </c>
      <c r="BL34" s="299">
        <v>17.491900000000001</v>
      </c>
      <c r="BM34" s="299">
        <v>17.691890000000001</v>
      </c>
      <c r="BN34" s="299">
        <v>18.261800000000001</v>
      </c>
      <c r="BO34" s="299">
        <v>17.714870000000001</v>
      </c>
      <c r="BP34" s="299">
        <v>18.041789999999999</v>
      </c>
      <c r="BQ34" s="299">
        <v>17.540009999999999</v>
      </c>
      <c r="BR34" s="299">
        <v>17.085419999999999</v>
      </c>
      <c r="BS34" s="299">
        <v>16.805199999999999</v>
      </c>
      <c r="BT34" s="299">
        <v>16.731999999999999</v>
      </c>
      <c r="BU34" s="299">
        <v>16.74813</v>
      </c>
      <c r="BV34" s="299">
        <v>17.217099999999999</v>
      </c>
    </row>
    <row r="35" spans="1:74" ht="11.1" customHeight="1" x14ac:dyDescent="0.2">
      <c r="A35" s="52" t="s">
        <v>16</v>
      </c>
      <c r="B35" s="150" t="s">
        <v>396</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19.940000000000001</v>
      </c>
      <c r="AZ35" s="210">
        <v>20.8</v>
      </c>
      <c r="BA35" s="210">
        <v>25.671222512</v>
      </c>
      <c r="BB35" s="210">
        <v>28.379003328</v>
      </c>
      <c r="BC35" s="210">
        <v>30.985859999999999</v>
      </c>
      <c r="BD35" s="210">
        <v>32.510039999999996</v>
      </c>
      <c r="BE35" s="299">
        <v>29.566099999999999</v>
      </c>
      <c r="BF35" s="299">
        <v>27.591529999999999</v>
      </c>
      <c r="BG35" s="299">
        <v>26.360900000000001</v>
      </c>
      <c r="BH35" s="299">
        <v>25.173760000000001</v>
      </c>
      <c r="BI35" s="299">
        <v>24.81992</v>
      </c>
      <c r="BJ35" s="299">
        <v>24.183900000000001</v>
      </c>
      <c r="BK35" s="299">
        <v>22.931719999999999</v>
      </c>
      <c r="BL35" s="299">
        <v>22.285869999999999</v>
      </c>
      <c r="BM35" s="299">
        <v>22.418209999999998</v>
      </c>
      <c r="BN35" s="299">
        <v>22.00667</v>
      </c>
      <c r="BO35" s="299">
        <v>21.70383</v>
      </c>
      <c r="BP35" s="299">
        <v>21.921040000000001</v>
      </c>
      <c r="BQ35" s="299">
        <v>21.869420000000002</v>
      </c>
      <c r="BR35" s="299">
        <v>21.7498</v>
      </c>
      <c r="BS35" s="299">
        <v>21.529150000000001</v>
      </c>
      <c r="BT35" s="299">
        <v>21.795870000000001</v>
      </c>
      <c r="BU35" s="299">
        <v>22.288589999999999</v>
      </c>
      <c r="BV35" s="299">
        <v>22.063120000000001</v>
      </c>
    </row>
    <row r="36" spans="1:74" ht="11.1" customHeight="1" x14ac:dyDescent="0.2">
      <c r="A36" s="52"/>
      <c r="B36" s="55" t="s">
        <v>1005</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302"/>
      <c r="BF36" s="302"/>
      <c r="BG36" s="302"/>
      <c r="BH36" s="302"/>
      <c r="BI36" s="302"/>
      <c r="BJ36" s="302"/>
      <c r="BK36" s="302"/>
      <c r="BL36" s="302"/>
      <c r="BM36" s="302"/>
      <c r="BN36" s="302"/>
      <c r="BO36" s="302"/>
      <c r="BP36" s="302"/>
      <c r="BQ36" s="302"/>
      <c r="BR36" s="302"/>
      <c r="BS36" s="302"/>
      <c r="BT36" s="302"/>
      <c r="BU36" s="302"/>
      <c r="BV36" s="302"/>
    </row>
    <row r="37" spans="1:74" ht="11.1" customHeight="1" x14ac:dyDescent="0.2">
      <c r="A37" s="56" t="s">
        <v>4</v>
      </c>
      <c r="B37" s="151" t="s">
        <v>385</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7.46</v>
      </c>
      <c r="BA37" s="437">
        <v>7.5</v>
      </c>
      <c r="BB37" s="437">
        <v>7.83</v>
      </c>
      <c r="BC37" s="437">
        <v>7.505674</v>
      </c>
      <c r="BD37" s="437">
        <v>7.8738460000000003</v>
      </c>
      <c r="BE37" s="438">
        <v>7.787846</v>
      </c>
      <c r="BF37" s="438">
        <v>7.8483939999999999</v>
      </c>
      <c r="BG37" s="438">
        <v>7.801615</v>
      </c>
      <c r="BH37" s="438">
        <v>7.5145479999999996</v>
      </c>
      <c r="BI37" s="438">
        <v>7.4270490000000002</v>
      </c>
      <c r="BJ37" s="438">
        <v>7.3052270000000004</v>
      </c>
      <c r="BK37" s="438">
        <v>7.3937290000000004</v>
      </c>
      <c r="BL37" s="438">
        <v>7.4961320000000002</v>
      </c>
      <c r="BM37" s="438">
        <v>7.5171060000000001</v>
      </c>
      <c r="BN37" s="438">
        <v>7.6210500000000003</v>
      </c>
      <c r="BO37" s="438">
        <v>7.1924320000000002</v>
      </c>
      <c r="BP37" s="438">
        <v>7.4925660000000001</v>
      </c>
      <c r="BQ37" s="438">
        <v>7.6534519999999997</v>
      </c>
      <c r="BR37" s="438">
        <v>7.6939890000000002</v>
      </c>
      <c r="BS37" s="438">
        <v>7.6001649999999996</v>
      </c>
      <c r="BT37" s="438">
        <v>7.3193299999999999</v>
      </c>
      <c r="BU37" s="438">
        <v>7.2411250000000003</v>
      </c>
      <c r="BV37" s="438">
        <v>7.1452489999999997</v>
      </c>
    </row>
    <row r="38" spans="1:74" ht="11.1" customHeight="1" x14ac:dyDescent="0.2">
      <c r="A38" s="56" t="s">
        <v>5</v>
      </c>
      <c r="B38" s="151" t="s">
        <v>386</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11.78</v>
      </c>
      <c r="BA38" s="437">
        <v>11.77</v>
      </c>
      <c r="BB38" s="437">
        <v>11.92</v>
      </c>
      <c r="BC38" s="437">
        <v>11.591240000000001</v>
      </c>
      <c r="BD38" s="437">
        <v>11.92056</v>
      </c>
      <c r="BE38" s="438">
        <v>12.08986</v>
      </c>
      <c r="BF38" s="438">
        <v>12.05607</v>
      </c>
      <c r="BG38" s="438">
        <v>12.196289999999999</v>
      </c>
      <c r="BH38" s="438">
        <v>12.0501</v>
      </c>
      <c r="BI38" s="438">
        <v>11.84557</v>
      </c>
      <c r="BJ38" s="438">
        <v>11.62959</v>
      </c>
      <c r="BK38" s="438">
        <v>11.81753</v>
      </c>
      <c r="BL38" s="438">
        <v>12.22456</v>
      </c>
      <c r="BM38" s="438">
        <v>12.00177</v>
      </c>
      <c r="BN38" s="438">
        <v>12.09502</v>
      </c>
      <c r="BO38" s="438">
        <v>11.70496</v>
      </c>
      <c r="BP38" s="438">
        <v>12.041499999999999</v>
      </c>
      <c r="BQ38" s="438">
        <v>12.1302</v>
      </c>
      <c r="BR38" s="438">
        <v>12.052339999999999</v>
      </c>
      <c r="BS38" s="438">
        <v>12.09543</v>
      </c>
      <c r="BT38" s="438">
        <v>11.890639999999999</v>
      </c>
      <c r="BU38" s="438">
        <v>11.61303</v>
      </c>
      <c r="BV38" s="438">
        <v>11.34768</v>
      </c>
    </row>
    <row r="39" spans="1:74" ht="11.1" customHeight="1" x14ac:dyDescent="0.2">
      <c r="A39" s="56" t="s">
        <v>526</v>
      </c>
      <c r="B39" s="255" t="s">
        <v>387</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13.83</v>
      </c>
      <c r="BA39" s="439">
        <v>14.47</v>
      </c>
      <c r="BB39" s="439">
        <v>14.77</v>
      </c>
      <c r="BC39" s="439">
        <v>14.616160000000001</v>
      </c>
      <c r="BD39" s="439">
        <v>14.494350000000001</v>
      </c>
      <c r="BE39" s="440">
        <v>14.504200000000001</v>
      </c>
      <c r="BF39" s="440">
        <v>14.63</v>
      </c>
      <c r="BG39" s="440">
        <v>14.89719</v>
      </c>
      <c r="BH39" s="440">
        <v>14.73014</v>
      </c>
      <c r="BI39" s="440">
        <v>14.827450000000001</v>
      </c>
      <c r="BJ39" s="440">
        <v>14.133609999999999</v>
      </c>
      <c r="BK39" s="440">
        <v>14.142720000000001</v>
      </c>
      <c r="BL39" s="440">
        <v>14.364610000000001</v>
      </c>
      <c r="BM39" s="440">
        <v>14.96349</v>
      </c>
      <c r="BN39" s="440">
        <v>15.32695</v>
      </c>
      <c r="BO39" s="440">
        <v>15.04504</v>
      </c>
      <c r="BP39" s="440">
        <v>14.83367</v>
      </c>
      <c r="BQ39" s="440">
        <v>14.69134</v>
      </c>
      <c r="BR39" s="440">
        <v>14.69374</v>
      </c>
      <c r="BS39" s="440">
        <v>14.880850000000001</v>
      </c>
      <c r="BT39" s="440">
        <v>14.59042</v>
      </c>
      <c r="BU39" s="440">
        <v>14.726419999999999</v>
      </c>
      <c r="BV39" s="440">
        <v>14.00043</v>
      </c>
    </row>
    <row r="40" spans="1:74" s="392" customFormat="1" ht="12" customHeight="1" x14ac:dyDescent="0.2">
      <c r="A40" s="391"/>
      <c r="B40" s="772" t="s">
        <v>831</v>
      </c>
      <c r="C40" s="743"/>
      <c r="D40" s="743"/>
      <c r="E40" s="743"/>
      <c r="F40" s="743"/>
      <c r="G40" s="743"/>
      <c r="H40" s="743"/>
      <c r="I40" s="743"/>
      <c r="J40" s="743"/>
      <c r="K40" s="743"/>
      <c r="L40" s="743"/>
      <c r="M40" s="743"/>
      <c r="N40" s="743"/>
      <c r="O40" s="743"/>
      <c r="P40" s="743"/>
      <c r="Q40" s="737"/>
      <c r="AY40" s="451"/>
      <c r="AZ40" s="451"/>
      <c r="BA40" s="451"/>
      <c r="BB40" s="451"/>
      <c r="BC40" s="451"/>
      <c r="BD40" s="581"/>
      <c r="BE40" s="581"/>
      <c r="BF40" s="581"/>
      <c r="BG40" s="451"/>
      <c r="BH40" s="451"/>
      <c r="BI40" s="451"/>
      <c r="BJ40" s="451"/>
    </row>
    <row r="41" spans="1:74" s="392" customFormat="1" ht="12" customHeight="1" x14ac:dyDescent="0.2">
      <c r="A41" s="391"/>
      <c r="B41" s="772" t="s">
        <v>832</v>
      </c>
      <c r="C41" s="743"/>
      <c r="D41" s="743"/>
      <c r="E41" s="743"/>
      <c r="F41" s="743"/>
      <c r="G41" s="743"/>
      <c r="H41" s="743"/>
      <c r="I41" s="743"/>
      <c r="J41" s="743"/>
      <c r="K41" s="743"/>
      <c r="L41" s="743"/>
      <c r="M41" s="743"/>
      <c r="N41" s="743"/>
      <c r="O41" s="743"/>
      <c r="P41" s="743"/>
      <c r="Q41" s="737"/>
      <c r="AY41" s="451"/>
      <c r="AZ41" s="451"/>
      <c r="BA41" s="451"/>
      <c r="BB41" s="451"/>
      <c r="BC41" s="451"/>
      <c r="BD41" s="581"/>
      <c r="BE41" s="581"/>
      <c r="BF41" s="581"/>
      <c r="BG41" s="451"/>
      <c r="BH41" s="451"/>
      <c r="BI41" s="451"/>
      <c r="BJ41" s="451"/>
    </row>
    <row r="42" spans="1:74" s="392" customFormat="1" ht="12" customHeight="1" x14ac:dyDescent="0.2">
      <c r="A42" s="391"/>
      <c r="B42" s="770" t="s">
        <v>986</v>
      </c>
      <c r="C42" s="743"/>
      <c r="D42" s="743"/>
      <c r="E42" s="743"/>
      <c r="F42" s="743"/>
      <c r="G42" s="743"/>
      <c r="H42" s="743"/>
      <c r="I42" s="743"/>
      <c r="J42" s="743"/>
      <c r="K42" s="743"/>
      <c r="L42" s="743"/>
      <c r="M42" s="743"/>
      <c r="N42" s="743"/>
      <c r="O42" s="743"/>
      <c r="P42" s="743"/>
      <c r="Q42" s="737"/>
      <c r="AY42" s="451"/>
      <c r="AZ42" s="451"/>
      <c r="BA42" s="451"/>
      <c r="BB42" s="451"/>
      <c r="BC42" s="451"/>
      <c r="BD42" s="581"/>
      <c r="BE42" s="581"/>
      <c r="BF42" s="581"/>
      <c r="BG42" s="451"/>
      <c r="BH42" s="451"/>
      <c r="BI42" s="451"/>
      <c r="BJ42" s="451"/>
    </row>
    <row r="43" spans="1:74" s="392" customFormat="1" ht="12" customHeight="1" x14ac:dyDescent="0.2">
      <c r="A43" s="391"/>
      <c r="B43" s="757" t="s">
        <v>807</v>
      </c>
      <c r="C43" s="758"/>
      <c r="D43" s="758"/>
      <c r="E43" s="758"/>
      <c r="F43" s="758"/>
      <c r="G43" s="758"/>
      <c r="H43" s="758"/>
      <c r="I43" s="758"/>
      <c r="J43" s="758"/>
      <c r="K43" s="758"/>
      <c r="L43" s="758"/>
      <c r="M43" s="758"/>
      <c r="N43" s="758"/>
      <c r="O43" s="758"/>
      <c r="P43" s="758"/>
      <c r="Q43" s="758"/>
      <c r="AY43" s="451"/>
      <c r="AZ43" s="451"/>
      <c r="BA43" s="451"/>
      <c r="BB43" s="451"/>
      <c r="BC43" s="451"/>
      <c r="BD43" s="581"/>
      <c r="BE43" s="581"/>
      <c r="BF43" s="581"/>
      <c r="BG43" s="451"/>
      <c r="BH43" s="451"/>
      <c r="BI43" s="451"/>
      <c r="BJ43" s="451"/>
    </row>
    <row r="44" spans="1:74" s="392" customFormat="1" ht="12" customHeight="1" x14ac:dyDescent="0.2">
      <c r="A44" s="391"/>
      <c r="B44" s="773" t="str">
        <f>"Notes: "&amp;"EIA completed modeling and analysis for this report on " &amp;Dates!D2&amp;"."</f>
        <v>Notes: EIA completed modeling and analysis for this report on Thursday July 7, 2022.</v>
      </c>
      <c r="C44" s="750"/>
      <c r="D44" s="750"/>
      <c r="E44" s="750"/>
      <c r="F44" s="750"/>
      <c r="G44" s="750"/>
      <c r="H44" s="750"/>
      <c r="I44" s="750"/>
      <c r="J44" s="750"/>
      <c r="K44" s="750"/>
      <c r="L44" s="750"/>
      <c r="M44" s="750"/>
      <c r="N44" s="750"/>
      <c r="O44" s="750"/>
      <c r="P44" s="750"/>
      <c r="Q44" s="750"/>
      <c r="AY44" s="451"/>
      <c r="AZ44" s="451"/>
      <c r="BA44" s="451"/>
      <c r="BB44" s="451"/>
      <c r="BC44" s="451"/>
      <c r="BD44" s="581"/>
      <c r="BE44" s="581"/>
      <c r="BF44" s="581"/>
      <c r="BG44" s="451"/>
      <c r="BH44" s="451"/>
      <c r="BI44" s="451"/>
      <c r="BJ44" s="451"/>
    </row>
    <row r="45" spans="1:74" s="392" customFormat="1" ht="12" customHeight="1" x14ac:dyDescent="0.2">
      <c r="A45" s="391"/>
      <c r="B45" s="751" t="s">
        <v>350</v>
      </c>
      <c r="C45" s="750"/>
      <c r="D45" s="750"/>
      <c r="E45" s="750"/>
      <c r="F45" s="750"/>
      <c r="G45" s="750"/>
      <c r="H45" s="750"/>
      <c r="I45" s="750"/>
      <c r="J45" s="750"/>
      <c r="K45" s="750"/>
      <c r="L45" s="750"/>
      <c r="M45" s="750"/>
      <c r="N45" s="750"/>
      <c r="O45" s="750"/>
      <c r="P45" s="750"/>
      <c r="Q45" s="750"/>
      <c r="AY45" s="451"/>
      <c r="AZ45" s="451"/>
      <c r="BA45" s="451"/>
      <c r="BB45" s="451"/>
      <c r="BC45" s="451"/>
      <c r="BD45" s="581"/>
      <c r="BE45" s="581"/>
      <c r="BF45" s="581"/>
      <c r="BG45" s="451"/>
      <c r="BH45" s="451"/>
      <c r="BI45" s="451"/>
      <c r="BJ45" s="451"/>
    </row>
    <row r="46" spans="1:74" s="392" customFormat="1" ht="12" customHeight="1" x14ac:dyDescent="0.2">
      <c r="A46" s="391"/>
      <c r="B46" s="771" t="s">
        <v>1361</v>
      </c>
      <c r="C46" s="758"/>
      <c r="D46" s="758"/>
      <c r="E46" s="758"/>
      <c r="F46" s="758"/>
      <c r="G46" s="758"/>
      <c r="H46" s="758"/>
      <c r="I46" s="758"/>
      <c r="J46" s="758"/>
      <c r="K46" s="758"/>
      <c r="L46" s="758"/>
      <c r="M46" s="758"/>
      <c r="N46" s="758"/>
      <c r="O46" s="758"/>
      <c r="P46" s="758"/>
      <c r="Q46" s="758"/>
      <c r="AY46" s="451"/>
      <c r="AZ46" s="451"/>
      <c r="BA46" s="451"/>
      <c r="BB46" s="451"/>
      <c r="BC46" s="451"/>
      <c r="BD46" s="581"/>
      <c r="BE46" s="581"/>
      <c r="BF46" s="581"/>
      <c r="BG46" s="451"/>
      <c r="BH46" s="451"/>
      <c r="BI46" s="451"/>
      <c r="BJ46" s="451"/>
    </row>
    <row r="47" spans="1:74" s="392" customFormat="1" ht="12" customHeight="1" x14ac:dyDescent="0.2">
      <c r="A47" s="391"/>
      <c r="B47" s="744" t="s">
        <v>833</v>
      </c>
      <c r="C47" s="743"/>
      <c r="D47" s="743"/>
      <c r="E47" s="743"/>
      <c r="F47" s="743"/>
      <c r="G47" s="743"/>
      <c r="H47" s="743"/>
      <c r="I47" s="743"/>
      <c r="J47" s="743"/>
      <c r="K47" s="743"/>
      <c r="L47" s="743"/>
      <c r="M47" s="743"/>
      <c r="N47" s="743"/>
      <c r="O47" s="743"/>
      <c r="P47" s="743"/>
      <c r="Q47" s="737"/>
      <c r="AY47" s="451"/>
      <c r="AZ47" s="451"/>
      <c r="BA47" s="451"/>
      <c r="BB47" s="451"/>
      <c r="BC47" s="451"/>
      <c r="BD47" s="581"/>
      <c r="BE47" s="581"/>
      <c r="BF47" s="581"/>
      <c r="BG47" s="451"/>
      <c r="BH47" s="451"/>
      <c r="BI47" s="451"/>
      <c r="BJ47" s="451"/>
    </row>
    <row r="48" spans="1:74" s="392" customFormat="1" ht="12" customHeight="1" x14ac:dyDescent="0.2">
      <c r="A48" s="391"/>
      <c r="B48" s="767" t="s">
        <v>834</v>
      </c>
      <c r="C48" s="737"/>
      <c r="D48" s="737"/>
      <c r="E48" s="737"/>
      <c r="F48" s="737"/>
      <c r="G48" s="737"/>
      <c r="H48" s="737"/>
      <c r="I48" s="737"/>
      <c r="J48" s="737"/>
      <c r="K48" s="737"/>
      <c r="L48" s="737"/>
      <c r="M48" s="737"/>
      <c r="N48" s="737"/>
      <c r="O48" s="737"/>
      <c r="P48" s="737"/>
      <c r="Q48" s="737"/>
      <c r="AY48" s="451"/>
      <c r="AZ48" s="451"/>
      <c r="BA48" s="451"/>
      <c r="BB48" s="451"/>
      <c r="BC48" s="451"/>
      <c r="BD48" s="581"/>
      <c r="BE48" s="581"/>
      <c r="BF48" s="581"/>
      <c r="BG48" s="451"/>
      <c r="BH48" s="451"/>
      <c r="BI48" s="451"/>
      <c r="BJ48" s="451"/>
    </row>
    <row r="49" spans="1:74" s="392" customFormat="1" ht="12" customHeight="1" x14ac:dyDescent="0.2">
      <c r="A49" s="391"/>
      <c r="B49" s="769" t="s">
        <v>674</v>
      </c>
      <c r="C49" s="737"/>
      <c r="D49" s="737"/>
      <c r="E49" s="737"/>
      <c r="F49" s="737"/>
      <c r="G49" s="737"/>
      <c r="H49" s="737"/>
      <c r="I49" s="737"/>
      <c r="J49" s="737"/>
      <c r="K49" s="737"/>
      <c r="L49" s="737"/>
      <c r="M49" s="737"/>
      <c r="N49" s="737"/>
      <c r="O49" s="737"/>
      <c r="P49" s="737"/>
      <c r="Q49" s="737"/>
      <c r="AY49" s="451"/>
      <c r="AZ49" s="451"/>
      <c r="BA49" s="451"/>
      <c r="BB49" s="451"/>
      <c r="BC49" s="451"/>
      <c r="BD49" s="581"/>
      <c r="BE49" s="581"/>
      <c r="BF49" s="581"/>
      <c r="BG49" s="451"/>
      <c r="BH49" s="451"/>
      <c r="BI49" s="451"/>
      <c r="BJ49" s="451"/>
    </row>
    <row r="50" spans="1:74" s="392" customFormat="1" ht="12" customHeight="1" x14ac:dyDescent="0.2">
      <c r="A50" s="391"/>
      <c r="B50" s="746" t="s">
        <v>830</v>
      </c>
      <c r="C50" s="747"/>
      <c r="D50" s="747"/>
      <c r="E50" s="747"/>
      <c r="F50" s="747"/>
      <c r="G50" s="747"/>
      <c r="H50" s="747"/>
      <c r="I50" s="747"/>
      <c r="J50" s="747"/>
      <c r="K50" s="747"/>
      <c r="L50" s="747"/>
      <c r="M50" s="747"/>
      <c r="N50" s="747"/>
      <c r="O50" s="747"/>
      <c r="P50" s="747"/>
      <c r="Q50" s="737"/>
      <c r="AY50" s="451"/>
      <c r="AZ50" s="451"/>
      <c r="BA50" s="451"/>
      <c r="BB50" s="451"/>
      <c r="BC50" s="451"/>
      <c r="BD50" s="581"/>
      <c r="BE50" s="581"/>
      <c r="BF50" s="581"/>
      <c r="BG50" s="451"/>
      <c r="BH50" s="451"/>
      <c r="BI50" s="451"/>
      <c r="BJ50" s="451"/>
    </row>
    <row r="51" spans="1:74" s="394" customFormat="1" ht="12" customHeight="1" x14ac:dyDescent="0.2">
      <c r="A51" s="393"/>
      <c r="B51" s="766" t="s">
        <v>1359</v>
      </c>
      <c r="C51" s="737"/>
      <c r="D51" s="737"/>
      <c r="E51" s="737"/>
      <c r="F51" s="737"/>
      <c r="G51" s="737"/>
      <c r="H51" s="737"/>
      <c r="I51" s="737"/>
      <c r="J51" s="737"/>
      <c r="K51" s="737"/>
      <c r="L51" s="737"/>
      <c r="M51" s="737"/>
      <c r="N51" s="737"/>
      <c r="O51" s="737"/>
      <c r="P51" s="737"/>
      <c r="Q51" s="737"/>
      <c r="AY51" s="452"/>
      <c r="AZ51" s="452"/>
      <c r="BA51" s="452"/>
      <c r="BB51" s="452"/>
      <c r="BC51" s="452"/>
      <c r="BD51" s="582"/>
      <c r="BE51" s="582"/>
      <c r="BF51" s="582"/>
      <c r="BG51" s="452"/>
      <c r="BH51" s="452"/>
      <c r="BI51" s="452"/>
      <c r="BJ51" s="452"/>
    </row>
    <row r="52" spans="1:74" x14ac:dyDescent="0.2">
      <c r="BK52" s="373"/>
      <c r="BL52" s="373"/>
      <c r="BM52" s="373"/>
      <c r="BN52" s="373"/>
      <c r="BO52" s="373"/>
      <c r="BP52" s="373"/>
      <c r="BQ52" s="373"/>
      <c r="BR52" s="373"/>
      <c r="BS52" s="373"/>
      <c r="BT52" s="373"/>
      <c r="BU52" s="373"/>
      <c r="BV52" s="373"/>
    </row>
    <row r="53" spans="1:74" x14ac:dyDescent="0.2">
      <c r="BK53" s="373"/>
      <c r="BL53" s="373"/>
      <c r="BM53" s="373"/>
      <c r="BN53" s="373"/>
      <c r="BO53" s="373"/>
      <c r="BP53" s="373"/>
      <c r="BQ53" s="373"/>
      <c r="BR53" s="373"/>
      <c r="BS53" s="373"/>
      <c r="BT53" s="373"/>
      <c r="BU53" s="373"/>
      <c r="BV53" s="373"/>
    </row>
    <row r="54" spans="1:74" x14ac:dyDescent="0.2">
      <c r="BK54" s="373"/>
      <c r="BL54" s="373"/>
      <c r="BM54" s="373"/>
      <c r="BN54" s="373"/>
      <c r="BO54" s="373"/>
      <c r="BP54" s="373"/>
      <c r="BQ54" s="373"/>
      <c r="BR54" s="373"/>
      <c r="BS54" s="373"/>
      <c r="BT54" s="373"/>
      <c r="BU54" s="373"/>
      <c r="BV54" s="373"/>
    </row>
    <row r="55" spans="1:74" x14ac:dyDescent="0.2">
      <c r="BK55" s="373"/>
      <c r="BL55" s="373"/>
      <c r="BM55" s="373"/>
      <c r="BN55" s="373"/>
      <c r="BO55" s="373"/>
      <c r="BP55" s="373"/>
      <c r="BQ55" s="373"/>
      <c r="BR55" s="373"/>
      <c r="BS55" s="373"/>
      <c r="BT55" s="373"/>
      <c r="BU55" s="373"/>
      <c r="BV55" s="373"/>
    </row>
    <row r="56" spans="1:74" x14ac:dyDescent="0.2">
      <c r="BK56" s="373"/>
      <c r="BL56" s="373"/>
      <c r="BM56" s="373"/>
      <c r="BN56" s="373"/>
      <c r="BO56" s="373"/>
      <c r="BP56" s="373"/>
      <c r="BQ56" s="373"/>
      <c r="BR56" s="373"/>
      <c r="BS56" s="373"/>
      <c r="BT56" s="373"/>
      <c r="BU56" s="373"/>
      <c r="BV56" s="373"/>
    </row>
    <row r="57" spans="1:74" x14ac:dyDescent="0.2">
      <c r="BK57" s="373"/>
      <c r="BL57" s="373"/>
      <c r="BM57" s="373"/>
      <c r="BN57" s="373"/>
      <c r="BO57" s="373"/>
      <c r="BP57" s="373"/>
      <c r="BQ57" s="373"/>
      <c r="BR57" s="373"/>
      <c r="BS57" s="373"/>
      <c r="BT57" s="373"/>
      <c r="BU57" s="373"/>
      <c r="BV57" s="373"/>
    </row>
    <row r="58" spans="1:74" x14ac:dyDescent="0.2">
      <c r="BK58" s="373"/>
      <c r="BL58" s="373"/>
      <c r="BM58" s="373"/>
      <c r="BN58" s="373"/>
      <c r="BO58" s="373"/>
      <c r="BP58" s="373"/>
      <c r="BQ58" s="373"/>
      <c r="BR58" s="373"/>
      <c r="BS58" s="373"/>
      <c r="BT58" s="373"/>
      <c r="BU58" s="373"/>
      <c r="BV58" s="373"/>
    </row>
    <row r="59" spans="1:74" x14ac:dyDescent="0.2">
      <c r="BK59" s="373"/>
      <c r="BL59" s="373"/>
      <c r="BM59" s="373"/>
      <c r="BN59" s="373"/>
      <c r="BO59" s="373"/>
      <c r="BP59" s="373"/>
      <c r="BQ59" s="373"/>
      <c r="BR59" s="373"/>
      <c r="BS59" s="373"/>
      <c r="BT59" s="373"/>
      <c r="BU59" s="373"/>
      <c r="BV59" s="373"/>
    </row>
    <row r="60" spans="1:74" x14ac:dyDescent="0.2">
      <c r="BK60" s="373"/>
      <c r="BL60" s="373"/>
      <c r="BM60" s="373"/>
      <c r="BN60" s="373"/>
      <c r="BO60" s="373"/>
      <c r="BP60" s="373"/>
      <c r="BQ60" s="373"/>
      <c r="BR60" s="373"/>
      <c r="BS60" s="373"/>
      <c r="BT60" s="373"/>
      <c r="BU60" s="373"/>
      <c r="BV60" s="373"/>
    </row>
    <row r="61" spans="1:74" x14ac:dyDescent="0.2">
      <c r="BK61" s="373"/>
      <c r="BL61" s="373"/>
      <c r="BM61" s="373"/>
      <c r="BN61" s="373"/>
      <c r="BO61" s="373"/>
      <c r="BP61" s="373"/>
      <c r="BQ61" s="373"/>
      <c r="BR61" s="373"/>
      <c r="BS61" s="373"/>
      <c r="BT61" s="373"/>
      <c r="BU61" s="373"/>
      <c r="BV61" s="373"/>
    </row>
    <row r="62" spans="1:74" x14ac:dyDescent="0.2">
      <c r="BK62" s="373"/>
      <c r="BL62" s="373"/>
      <c r="BM62" s="373"/>
      <c r="BN62" s="373"/>
      <c r="BO62" s="373"/>
      <c r="BP62" s="373"/>
      <c r="BQ62" s="373"/>
      <c r="BR62" s="373"/>
      <c r="BS62" s="373"/>
      <c r="BT62" s="373"/>
      <c r="BU62" s="373"/>
      <c r="BV62" s="373"/>
    </row>
    <row r="63" spans="1:74" x14ac:dyDescent="0.2">
      <c r="BK63" s="373"/>
      <c r="BL63" s="373"/>
      <c r="BM63" s="373"/>
      <c r="BN63" s="373"/>
      <c r="BO63" s="373"/>
      <c r="BP63" s="373"/>
      <c r="BQ63" s="373"/>
      <c r="BR63" s="373"/>
      <c r="BS63" s="373"/>
      <c r="BT63" s="373"/>
      <c r="BU63" s="373"/>
      <c r="BV63" s="373"/>
    </row>
    <row r="64" spans="1:74" x14ac:dyDescent="0.2">
      <c r="BK64" s="373"/>
      <c r="BL64" s="373"/>
      <c r="BM64" s="373"/>
      <c r="BN64" s="373"/>
      <c r="BO64" s="373"/>
      <c r="BP64" s="373"/>
      <c r="BQ64" s="373"/>
      <c r="BR64" s="373"/>
      <c r="BS64" s="373"/>
      <c r="BT64" s="373"/>
      <c r="BU64" s="373"/>
      <c r="BV64" s="373"/>
    </row>
    <row r="65" spans="63:74" x14ac:dyDescent="0.2">
      <c r="BK65" s="373"/>
      <c r="BL65" s="373"/>
      <c r="BM65" s="373"/>
      <c r="BN65" s="373"/>
      <c r="BO65" s="373"/>
      <c r="BP65" s="373"/>
      <c r="BQ65" s="373"/>
      <c r="BR65" s="373"/>
      <c r="BS65" s="373"/>
      <c r="BT65" s="373"/>
      <c r="BU65" s="373"/>
      <c r="BV65" s="373"/>
    </row>
    <row r="66" spans="63:74" x14ac:dyDescent="0.2">
      <c r="BK66" s="373"/>
      <c r="BL66" s="373"/>
      <c r="BM66" s="373"/>
      <c r="BN66" s="373"/>
      <c r="BO66" s="373"/>
      <c r="BP66" s="373"/>
      <c r="BQ66" s="373"/>
      <c r="BR66" s="373"/>
      <c r="BS66" s="373"/>
      <c r="BT66" s="373"/>
      <c r="BU66" s="373"/>
      <c r="BV66" s="373"/>
    </row>
    <row r="67" spans="63:74" x14ac:dyDescent="0.2">
      <c r="BK67" s="373"/>
      <c r="BL67" s="373"/>
      <c r="BM67" s="373"/>
      <c r="BN67" s="373"/>
      <c r="BO67" s="373"/>
      <c r="BP67" s="373"/>
      <c r="BQ67" s="373"/>
      <c r="BR67" s="373"/>
      <c r="BS67" s="373"/>
      <c r="BT67" s="373"/>
      <c r="BU67" s="373"/>
      <c r="BV67" s="373"/>
    </row>
    <row r="68" spans="63:74" x14ac:dyDescent="0.2">
      <c r="BK68" s="373"/>
      <c r="BL68" s="373"/>
      <c r="BM68" s="373"/>
      <c r="BN68" s="373"/>
      <c r="BO68" s="373"/>
      <c r="BP68" s="373"/>
      <c r="BQ68" s="373"/>
      <c r="BR68" s="373"/>
      <c r="BS68" s="373"/>
      <c r="BT68" s="373"/>
      <c r="BU68" s="373"/>
      <c r="BV68" s="373"/>
    </row>
    <row r="69" spans="63:74" x14ac:dyDescent="0.2">
      <c r="BK69" s="373"/>
      <c r="BL69" s="373"/>
      <c r="BM69" s="373"/>
      <c r="BN69" s="373"/>
      <c r="BO69" s="373"/>
      <c r="BP69" s="373"/>
      <c r="BQ69" s="373"/>
      <c r="BR69" s="373"/>
      <c r="BS69" s="373"/>
      <c r="BT69" s="373"/>
      <c r="BU69" s="373"/>
      <c r="BV69" s="373"/>
    </row>
    <row r="70" spans="63:74" x14ac:dyDescent="0.2">
      <c r="BK70" s="373"/>
      <c r="BL70" s="373"/>
      <c r="BM70" s="373"/>
      <c r="BN70" s="373"/>
      <c r="BO70" s="373"/>
      <c r="BP70" s="373"/>
      <c r="BQ70" s="373"/>
      <c r="BR70" s="373"/>
      <c r="BS70" s="373"/>
      <c r="BT70" s="373"/>
      <c r="BU70" s="373"/>
      <c r="BV70" s="373"/>
    </row>
    <row r="71" spans="63:74" x14ac:dyDescent="0.2">
      <c r="BK71" s="373"/>
      <c r="BL71" s="373"/>
      <c r="BM71" s="373"/>
      <c r="BN71" s="373"/>
      <c r="BO71" s="373"/>
      <c r="BP71" s="373"/>
      <c r="BQ71" s="373"/>
      <c r="BR71" s="373"/>
      <c r="BS71" s="373"/>
      <c r="BT71" s="373"/>
      <c r="BU71" s="373"/>
      <c r="BV71" s="373"/>
    </row>
    <row r="72" spans="63:74" x14ac:dyDescent="0.2">
      <c r="BK72" s="373"/>
      <c r="BL72" s="373"/>
      <c r="BM72" s="373"/>
      <c r="BN72" s="373"/>
      <c r="BO72" s="373"/>
      <c r="BP72" s="373"/>
      <c r="BQ72" s="373"/>
      <c r="BR72" s="373"/>
      <c r="BS72" s="373"/>
      <c r="BT72" s="373"/>
      <c r="BU72" s="373"/>
      <c r="BV72" s="373"/>
    </row>
    <row r="73" spans="63:74" x14ac:dyDescent="0.2">
      <c r="BK73" s="373"/>
      <c r="BL73" s="373"/>
      <c r="BM73" s="373"/>
      <c r="BN73" s="373"/>
      <c r="BO73" s="373"/>
      <c r="BP73" s="373"/>
      <c r="BQ73" s="373"/>
      <c r="BR73" s="373"/>
      <c r="BS73" s="373"/>
      <c r="BT73" s="373"/>
      <c r="BU73" s="373"/>
      <c r="BV73" s="373"/>
    </row>
    <row r="74" spans="63:74" x14ac:dyDescent="0.2">
      <c r="BK74" s="373"/>
      <c r="BL74" s="373"/>
      <c r="BM74" s="373"/>
      <c r="BN74" s="373"/>
      <c r="BO74" s="373"/>
      <c r="BP74" s="373"/>
      <c r="BQ74" s="373"/>
      <c r="BR74" s="373"/>
      <c r="BS74" s="373"/>
      <c r="BT74" s="373"/>
      <c r="BU74" s="373"/>
      <c r="BV74" s="373"/>
    </row>
    <row r="75" spans="63:74" x14ac:dyDescent="0.2">
      <c r="BK75" s="373"/>
      <c r="BL75" s="373"/>
      <c r="BM75" s="373"/>
      <c r="BN75" s="373"/>
      <c r="BO75" s="373"/>
      <c r="BP75" s="373"/>
      <c r="BQ75" s="373"/>
      <c r="BR75" s="373"/>
      <c r="BS75" s="373"/>
      <c r="BT75" s="373"/>
      <c r="BU75" s="373"/>
      <c r="BV75" s="373"/>
    </row>
    <row r="76" spans="63:74" x14ac:dyDescent="0.2">
      <c r="BK76" s="373"/>
      <c r="BL76" s="373"/>
      <c r="BM76" s="373"/>
      <c r="BN76" s="373"/>
      <c r="BO76" s="373"/>
      <c r="BP76" s="373"/>
      <c r="BQ76" s="373"/>
      <c r="BR76" s="373"/>
      <c r="BS76" s="373"/>
      <c r="BT76" s="373"/>
      <c r="BU76" s="373"/>
      <c r="BV76" s="373"/>
    </row>
    <row r="77" spans="63:74" x14ac:dyDescent="0.2">
      <c r="BK77" s="373"/>
      <c r="BL77" s="373"/>
      <c r="BM77" s="373"/>
      <c r="BN77" s="373"/>
      <c r="BO77" s="373"/>
      <c r="BP77" s="373"/>
      <c r="BQ77" s="373"/>
      <c r="BR77" s="373"/>
      <c r="BS77" s="373"/>
      <c r="BT77" s="373"/>
      <c r="BU77" s="373"/>
      <c r="BV77" s="373"/>
    </row>
    <row r="78" spans="63:74" x14ac:dyDescent="0.2">
      <c r="BK78" s="373"/>
      <c r="BL78" s="373"/>
      <c r="BM78" s="373"/>
      <c r="BN78" s="373"/>
      <c r="BO78" s="373"/>
      <c r="BP78" s="373"/>
      <c r="BQ78" s="373"/>
      <c r="BR78" s="373"/>
      <c r="BS78" s="373"/>
      <c r="BT78" s="373"/>
      <c r="BU78" s="373"/>
      <c r="BV78" s="373"/>
    </row>
    <row r="79" spans="63:74" x14ac:dyDescent="0.2">
      <c r="BK79" s="373"/>
      <c r="BL79" s="373"/>
      <c r="BM79" s="373"/>
      <c r="BN79" s="373"/>
      <c r="BO79" s="373"/>
      <c r="BP79" s="373"/>
      <c r="BQ79" s="373"/>
      <c r="BR79" s="373"/>
      <c r="BS79" s="373"/>
      <c r="BT79" s="373"/>
      <c r="BU79" s="373"/>
      <c r="BV79" s="373"/>
    </row>
    <row r="80" spans="63:74" x14ac:dyDescent="0.2">
      <c r="BK80" s="373"/>
      <c r="BL80" s="373"/>
      <c r="BM80" s="373"/>
      <c r="BN80" s="373"/>
      <c r="BO80" s="373"/>
      <c r="BP80" s="373"/>
      <c r="BQ80" s="373"/>
      <c r="BR80" s="373"/>
      <c r="BS80" s="373"/>
      <c r="BT80" s="373"/>
      <c r="BU80" s="373"/>
      <c r="BV80" s="373"/>
    </row>
    <row r="81" spans="63:74" x14ac:dyDescent="0.2">
      <c r="BK81" s="373"/>
      <c r="BL81" s="373"/>
      <c r="BM81" s="373"/>
      <c r="BN81" s="373"/>
      <c r="BO81" s="373"/>
      <c r="BP81" s="373"/>
      <c r="BQ81" s="373"/>
      <c r="BR81" s="373"/>
      <c r="BS81" s="373"/>
      <c r="BT81" s="373"/>
      <c r="BU81" s="373"/>
      <c r="BV81" s="373"/>
    </row>
    <row r="82" spans="63:74" x14ac:dyDescent="0.2">
      <c r="BK82" s="373"/>
      <c r="BL82" s="373"/>
      <c r="BM82" s="373"/>
      <c r="BN82" s="373"/>
      <c r="BO82" s="373"/>
      <c r="BP82" s="373"/>
      <c r="BQ82" s="373"/>
      <c r="BR82" s="373"/>
      <c r="BS82" s="373"/>
      <c r="BT82" s="373"/>
      <c r="BU82" s="373"/>
      <c r="BV82" s="373"/>
    </row>
    <row r="83" spans="63:74" x14ac:dyDescent="0.2">
      <c r="BK83" s="373"/>
      <c r="BL83" s="373"/>
      <c r="BM83" s="373"/>
      <c r="BN83" s="373"/>
      <c r="BO83" s="373"/>
      <c r="BP83" s="373"/>
      <c r="BQ83" s="373"/>
      <c r="BR83" s="373"/>
      <c r="BS83" s="373"/>
      <c r="BT83" s="373"/>
      <c r="BU83" s="373"/>
      <c r="BV83" s="373"/>
    </row>
    <row r="84" spans="63:74" x14ac:dyDescent="0.2">
      <c r="BK84" s="373"/>
      <c r="BL84" s="373"/>
      <c r="BM84" s="373"/>
      <c r="BN84" s="373"/>
      <c r="BO84" s="373"/>
      <c r="BP84" s="373"/>
      <c r="BQ84" s="373"/>
      <c r="BR84" s="373"/>
      <c r="BS84" s="373"/>
      <c r="BT84" s="373"/>
      <c r="BU84" s="373"/>
      <c r="BV84" s="373"/>
    </row>
    <row r="85" spans="63:74" x14ac:dyDescent="0.2">
      <c r="BK85" s="373"/>
      <c r="BL85" s="373"/>
      <c r="BM85" s="373"/>
      <c r="BN85" s="373"/>
      <c r="BO85" s="373"/>
      <c r="BP85" s="373"/>
      <c r="BQ85" s="373"/>
      <c r="BR85" s="373"/>
      <c r="BS85" s="373"/>
      <c r="BT85" s="373"/>
      <c r="BU85" s="373"/>
      <c r="BV85" s="373"/>
    </row>
    <row r="86" spans="63:74" x14ac:dyDescent="0.2">
      <c r="BK86" s="373"/>
      <c r="BL86" s="373"/>
      <c r="BM86" s="373"/>
      <c r="BN86" s="373"/>
      <c r="BO86" s="373"/>
      <c r="BP86" s="373"/>
      <c r="BQ86" s="373"/>
      <c r="BR86" s="373"/>
      <c r="BS86" s="373"/>
      <c r="BT86" s="373"/>
      <c r="BU86" s="373"/>
      <c r="BV86" s="373"/>
    </row>
    <row r="87" spans="63:74" x14ac:dyDescent="0.2">
      <c r="BK87" s="373"/>
      <c r="BL87" s="373"/>
      <c r="BM87" s="373"/>
      <c r="BN87" s="373"/>
      <c r="BO87" s="373"/>
      <c r="BP87" s="373"/>
      <c r="BQ87" s="373"/>
      <c r="BR87" s="373"/>
      <c r="BS87" s="373"/>
      <c r="BT87" s="373"/>
      <c r="BU87" s="373"/>
      <c r="BV87" s="373"/>
    </row>
    <row r="88" spans="63:74" x14ac:dyDescent="0.2">
      <c r="BK88" s="373"/>
      <c r="BL88" s="373"/>
      <c r="BM88" s="373"/>
      <c r="BN88" s="373"/>
      <c r="BO88" s="373"/>
      <c r="BP88" s="373"/>
      <c r="BQ88" s="373"/>
      <c r="BR88" s="373"/>
      <c r="BS88" s="373"/>
      <c r="BT88" s="373"/>
      <c r="BU88" s="373"/>
      <c r="BV88" s="373"/>
    </row>
    <row r="89" spans="63:74" x14ac:dyDescent="0.2">
      <c r="BK89" s="373"/>
      <c r="BL89" s="373"/>
      <c r="BM89" s="373"/>
      <c r="BN89" s="373"/>
      <c r="BO89" s="373"/>
      <c r="BP89" s="373"/>
      <c r="BQ89" s="373"/>
      <c r="BR89" s="373"/>
      <c r="BS89" s="373"/>
      <c r="BT89" s="373"/>
      <c r="BU89" s="373"/>
      <c r="BV89" s="373"/>
    </row>
    <row r="90" spans="63:74" x14ac:dyDescent="0.2">
      <c r="BK90" s="373"/>
      <c r="BL90" s="373"/>
      <c r="BM90" s="373"/>
      <c r="BN90" s="373"/>
      <c r="BO90" s="373"/>
      <c r="BP90" s="373"/>
      <c r="BQ90" s="373"/>
      <c r="BR90" s="373"/>
      <c r="BS90" s="373"/>
      <c r="BT90" s="373"/>
      <c r="BU90" s="373"/>
      <c r="BV90" s="373"/>
    </row>
    <row r="91" spans="63:74" x14ac:dyDescent="0.2">
      <c r="BK91" s="373"/>
      <c r="BL91" s="373"/>
      <c r="BM91" s="373"/>
      <c r="BN91" s="373"/>
      <c r="BO91" s="373"/>
      <c r="BP91" s="373"/>
      <c r="BQ91" s="373"/>
      <c r="BR91" s="373"/>
      <c r="BS91" s="373"/>
      <c r="BT91" s="373"/>
      <c r="BU91" s="373"/>
      <c r="BV91" s="373"/>
    </row>
    <row r="92" spans="63:74" x14ac:dyDescent="0.2">
      <c r="BK92" s="373"/>
      <c r="BL92" s="373"/>
      <c r="BM92" s="373"/>
      <c r="BN92" s="373"/>
      <c r="BO92" s="373"/>
      <c r="BP92" s="373"/>
      <c r="BQ92" s="373"/>
      <c r="BR92" s="373"/>
      <c r="BS92" s="373"/>
      <c r="BT92" s="373"/>
      <c r="BU92" s="373"/>
      <c r="BV92" s="373"/>
    </row>
    <row r="93" spans="63:74" x14ac:dyDescent="0.2">
      <c r="BK93" s="373"/>
      <c r="BL93" s="373"/>
      <c r="BM93" s="373"/>
      <c r="BN93" s="373"/>
      <c r="BO93" s="373"/>
      <c r="BP93" s="373"/>
      <c r="BQ93" s="373"/>
      <c r="BR93" s="373"/>
      <c r="BS93" s="373"/>
      <c r="BT93" s="373"/>
      <c r="BU93" s="373"/>
      <c r="BV93" s="373"/>
    </row>
    <row r="94" spans="63:74" x14ac:dyDescent="0.2">
      <c r="BK94" s="373"/>
      <c r="BL94" s="373"/>
      <c r="BM94" s="373"/>
      <c r="BN94" s="373"/>
      <c r="BO94" s="373"/>
      <c r="BP94" s="373"/>
      <c r="BQ94" s="373"/>
      <c r="BR94" s="373"/>
      <c r="BS94" s="373"/>
      <c r="BT94" s="373"/>
      <c r="BU94" s="373"/>
      <c r="BV94" s="373"/>
    </row>
    <row r="95" spans="63:74" x14ac:dyDescent="0.2">
      <c r="BK95" s="373"/>
      <c r="BL95" s="373"/>
      <c r="BM95" s="373"/>
      <c r="BN95" s="373"/>
      <c r="BO95" s="373"/>
      <c r="BP95" s="373"/>
      <c r="BQ95" s="373"/>
      <c r="BR95" s="373"/>
      <c r="BS95" s="373"/>
      <c r="BT95" s="373"/>
      <c r="BU95" s="373"/>
      <c r="BV95" s="373"/>
    </row>
    <row r="96" spans="63:74" x14ac:dyDescent="0.2">
      <c r="BK96" s="373"/>
      <c r="BL96" s="373"/>
      <c r="BM96" s="373"/>
      <c r="BN96" s="373"/>
      <c r="BO96" s="373"/>
      <c r="BP96" s="373"/>
      <c r="BQ96" s="373"/>
      <c r="BR96" s="373"/>
      <c r="BS96" s="373"/>
      <c r="BT96" s="373"/>
      <c r="BU96" s="373"/>
      <c r="BV96" s="373"/>
    </row>
    <row r="97" spans="63:74" x14ac:dyDescent="0.2">
      <c r="BK97" s="373"/>
      <c r="BL97" s="373"/>
      <c r="BM97" s="373"/>
      <c r="BN97" s="373"/>
      <c r="BO97" s="373"/>
      <c r="BP97" s="373"/>
      <c r="BQ97" s="373"/>
      <c r="BR97" s="373"/>
      <c r="BS97" s="373"/>
      <c r="BT97" s="373"/>
      <c r="BU97" s="373"/>
      <c r="BV97" s="373"/>
    </row>
    <row r="98" spans="63:74" x14ac:dyDescent="0.2">
      <c r="BK98" s="373"/>
      <c r="BL98" s="373"/>
      <c r="BM98" s="373"/>
      <c r="BN98" s="373"/>
      <c r="BO98" s="373"/>
      <c r="BP98" s="373"/>
      <c r="BQ98" s="373"/>
      <c r="BR98" s="373"/>
      <c r="BS98" s="373"/>
      <c r="BT98" s="373"/>
      <c r="BU98" s="373"/>
      <c r="BV98" s="373"/>
    </row>
    <row r="99" spans="63:74" x14ac:dyDescent="0.2">
      <c r="BK99" s="373"/>
      <c r="BL99" s="373"/>
      <c r="BM99" s="373"/>
      <c r="BN99" s="373"/>
      <c r="BO99" s="373"/>
      <c r="BP99" s="373"/>
      <c r="BQ99" s="373"/>
      <c r="BR99" s="373"/>
      <c r="BS99" s="373"/>
      <c r="BT99" s="373"/>
      <c r="BU99" s="373"/>
      <c r="BV99" s="373"/>
    </row>
    <row r="100" spans="63:74" x14ac:dyDescent="0.2">
      <c r="BK100" s="373"/>
      <c r="BL100" s="373"/>
      <c r="BM100" s="373"/>
      <c r="BN100" s="373"/>
      <c r="BO100" s="373"/>
      <c r="BP100" s="373"/>
      <c r="BQ100" s="373"/>
      <c r="BR100" s="373"/>
      <c r="BS100" s="373"/>
      <c r="BT100" s="373"/>
      <c r="BU100" s="373"/>
      <c r="BV100" s="373"/>
    </row>
    <row r="101" spans="63:74" x14ac:dyDescent="0.2">
      <c r="BK101" s="373"/>
      <c r="BL101" s="373"/>
      <c r="BM101" s="373"/>
      <c r="BN101" s="373"/>
      <c r="BO101" s="373"/>
      <c r="BP101" s="373"/>
      <c r="BQ101" s="373"/>
      <c r="BR101" s="373"/>
      <c r="BS101" s="373"/>
      <c r="BT101" s="373"/>
      <c r="BU101" s="373"/>
      <c r="BV101" s="373"/>
    </row>
    <row r="102" spans="63:74" x14ac:dyDescent="0.2">
      <c r="BK102" s="373"/>
      <c r="BL102" s="373"/>
      <c r="BM102" s="373"/>
      <c r="BN102" s="373"/>
      <c r="BO102" s="373"/>
      <c r="BP102" s="373"/>
      <c r="BQ102" s="373"/>
      <c r="BR102" s="373"/>
      <c r="BS102" s="373"/>
      <c r="BT102" s="373"/>
      <c r="BU102" s="373"/>
      <c r="BV102" s="373"/>
    </row>
    <row r="103" spans="63:74" x14ac:dyDescent="0.2">
      <c r="BK103" s="373"/>
      <c r="BL103" s="373"/>
      <c r="BM103" s="373"/>
      <c r="BN103" s="373"/>
      <c r="BO103" s="373"/>
      <c r="BP103" s="373"/>
      <c r="BQ103" s="373"/>
      <c r="BR103" s="373"/>
      <c r="BS103" s="373"/>
      <c r="BT103" s="373"/>
      <c r="BU103" s="373"/>
      <c r="BV103" s="373"/>
    </row>
    <row r="104" spans="63:74" x14ac:dyDescent="0.2">
      <c r="BK104" s="373"/>
      <c r="BL104" s="373"/>
      <c r="BM104" s="373"/>
      <c r="BN104" s="373"/>
      <c r="BO104" s="373"/>
      <c r="BP104" s="373"/>
      <c r="BQ104" s="373"/>
      <c r="BR104" s="373"/>
      <c r="BS104" s="373"/>
      <c r="BT104" s="373"/>
      <c r="BU104" s="373"/>
      <c r="BV104" s="373"/>
    </row>
    <row r="105" spans="63:74" x14ac:dyDescent="0.2">
      <c r="BK105" s="373"/>
      <c r="BL105" s="373"/>
      <c r="BM105" s="373"/>
      <c r="BN105" s="373"/>
      <c r="BO105" s="373"/>
      <c r="BP105" s="373"/>
      <c r="BQ105" s="373"/>
      <c r="BR105" s="373"/>
      <c r="BS105" s="373"/>
      <c r="BT105" s="373"/>
      <c r="BU105" s="373"/>
      <c r="BV105" s="373"/>
    </row>
    <row r="106" spans="63:74" x14ac:dyDescent="0.2">
      <c r="BK106" s="373"/>
      <c r="BL106" s="373"/>
      <c r="BM106" s="373"/>
      <c r="BN106" s="373"/>
      <c r="BO106" s="373"/>
      <c r="BP106" s="373"/>
      <c r="BQ106" s="373"/>
      <c r="BR106" s="373"/>
      <c r="BS106" s="373"/>
      <c r="BT106" s="373"/>
      <c r="BU106" s="373"/>
      <c r="BV106" s="373"/>
    </row>
    <row r="107" spans="63:74" x14ac:dyDescent="0.2">
      <c r="BK107" s="373"/>
      <c r="BL107" s="373"/>
      <c r="BM107" s="373"/>
      <c r="BN107" s="373"/>
      <c r="BO107" s="373"/>
      <c r="BP107" s="373"/>
      <c r="BQ107" s="373"/>
      <c r="BR107" s="373"/>
      <c r="BS107" s="373"/>
      <c r="BT107" s="373"/>
      <c r="BU107" s="373"/>
      <c r="BV107" s="373"/>
    </row>
    <row r="108" spans="63:74" x14ac:dyDescent="0.2">
      <c r="BK108" s="373"/>
      <c r="BL108" s="373"/>
      <c r="BM108" s="373"/>
      <c r="BN108" s="373"/>
      <c r="BO108" s="373"/>
      <c r="BP108" s="373"/>
      <c r="BQ108" s="373"/>
      <c r="BR108" s="373"/>
      <c r="BS108" s="373"/>
      <c r="BT108" s="373"/>
      <c r="BU108" s="373"/>
      <c r="BV108" s="373"/>
    </row>
    <row r="109" spans="63:74" x14ac:dyDescent="0.2">
      <c r="BK109" s="373"/>
      <c r="BL109" s="373"/>
      <c r="BM109" s="373"/>
      <c r="BN109" s="373"/>
      <c r="BO109" s="373"/>
      <c r="BP109" s="373"/>
      <c r="BQ109" s="373"/>
      <c r="BR109" s="373"/>
      <c r="BS109" s="373"/>
      <c r="BT109" s="373"/>
      <c r="BU109" s="373"/>
      <c r="BV109" s="373"/>
    </row>
    <row r="110" spans="63:74" x14ac:dyDescent="0.2">
      <c r="BK110" s="373"/>
      <c r="BL110" s="373"/>
      <c r="BM110" s="373"/>
      <c r="BN110" s="373"/>
      <c r="BO110" s="373"/>
      <c r="BP110" s="373"/>
      <c r="BQ110" s="373"/>
      <c r="BR110" s="373"/>
      <c r="BS110" s="373"/>
      <c r="BT110" s="373"/>
      <c r="BU110" s="373"/>
      <c r="BV110" s="373"/>
    </row>
    <row r="111" spans="63:74" x14ac:dyDescent="0.2">
      <c r="BK111" s="373"/>
      <c r="BL111" s="373"/>
      <c r="BM111" s="373"/>
      <c r="BN111" s="373"/>
      <c r="BO111" s="373"/>
      <c r="BP111" s="373"/>
      <c r="BQ111" s="373"/>
      <c r="BR111" s="373"/>
      <c r="BS111" s="373"/>
      <c r="BT111" s="373"/>
      <c r="BU111" s="373"/>
      <c r="BV111" s="373"/>
    </row>
    <row r="112" spans="63:74" x14ac:dyDescent="0.2">
      <c r="BK112" s="373"/>
      <c r="BL112" s="373"/>
      <c r="BM112" s="373"/>
      <c r="BN112" s="373"/>
      <c r="BO112" s="373"/>
      <c r="BP112" s="373"/>
      <c r="BQ112" s="373"/>
      <c r="BR112" s="373"/>
      <c r="BS112" s="373"/>
      <c r="BT112" s="373"/>
      <c r="BU112" s="373"/>
      <c r="BV112" s="373"/>
    </row>
    <row r="113" spans="63:74" x14ac:dyDescent="0.2">
      <c r="BK113" s="373"/>
      <c r="BL113" s="373"/>
      <c r="BM113" s="373"/>
      <c r="BN113" s="373"/>
      <c r="BO113" s="373"/>
      <c r="BP113" s="373"/>
      <c r="BQ113" s="373"/>
      <c r="BR113" s="373"/>
      <c r="BS113" s="373"/>
      <c r="BT113" s="373"/>
      <c r="BU113" s="373"/>
      <c r="BV113" s="373"/>
    </row>
    <row r="114" spans="63:74" x14ac:dyDescent="0.2">
      <c r="BK114" s="373"/>
      <c r="BL114" s="373"/>
      <c r="BM114" s="373"/>
      <c r="BN114" s="373"/>
      <c r="BO114" s="373"/>
      <c r="BP114" s="373"/>
      <c r="BQ114" s="373"/>
      <c r="BR114" s="373"/>
      <c r="BS114" s="373"/>
      <c r="BT114" s="373"/>
      <c r="BU114" s="373"/>
      <c r="BV114" s="373"/>
    </row>
    <row r="115" spans="63:74" x14ac:dyDescent="0.2">
      <c r="BK115" s="373"/>
      <c r="BL115" s="373"/>
      <c r="BM115" s="373"/>
      <c r="BN115" s="373"/>
      <c r="BO115" s="373"/>
      <c r="BP115" s="373"/>
      <c r="BQ115" s="373"/>
      <c r="BR115" s="373"/>
      <c r="BS115" s="373"/>
      <c r="BT115" s="373"/>
      <c r="BU115" s="373"/>
      <c r="BV115" s="373"/>
    </row>
    <row r="116" spans="63:74" x14ac:dyDescent="0.2">
      <c r="BK116" s="373"/>
      <c r="BL116" s="373"/>
      <c r="BM116" s="373"/>
      <c r="BN116" s="373"/>
      <c r="BO116" s="373"/>
      <c r="BP116" s="373"/>
      <c r="BQ116" s="373"/>
      <c r="BR116" s="373"/>
      <c r="BS116" s="373"/>
      <c r="BT116" s="373"/>
      <c r="BU116" s="373"/>
      <c r="BV116" s="373"/>
    </row>
    <row r="117" spans="63:74" x14ac:dyDescent="0.2">
      <c r="BK117" s="373"/>
      <c r="BL117" s="373"/>
      <c r="BM117" s="373"/>
      <c r="BN117" s="373"/>
      <c r="BO117" s="373"/>
      <c r="BP117" s="373"/>
      <c r="BQ117" s="373"/>
      <c r="BR117" s="373"/>
      <c r="BS117" s="373"/>
      <c r="BT117" s="373"/>
      <c r="BU117" s="373"/>
      <c r="BV117" s="373"/>
    </row>
    <row r="118" spans="63:74" x14ac:dyDescent="0.2">
      <c r="BK118" s="373"/>
      <c r="BL118" s="373"/>
      <c r="BM118" s="373"/>
      <c r="BN118" s="373"/>
      <c r="BO118" s="373"/>
      <c r="BP118" s="373"/>
      <c r="BQ118" s="373"/>
      <c r="BR118" s="373"/>
      <c r="BS118" s="373"/>
      <c r="BT118" s="373"/>
      <c r="BU118" s="373"/>
      <c r="BV118" s="373"/>
    </row>
    <row r="119" spans="63:74" x14ac:dyDescent="0.2">
      <c r="BK119" s="373"/>
      <c r="BL119" s="373"/>
      <c r="BM119" s="373"/>
      <c r="BN119" s="373"/>
      <c r="BO119" s="373"/>
      <c r="BP119" s="373"/>
      <c r="BQ119" s="373"/>
      <c r="BR119" s="373"/>
      <c r="BS119" s="373"/>
      <c r="BT119" s="373"/>
      <c r="BU119" s="373"/>
      <c r="BV119" s="373"/>
    </row>
    <row r="120" spans="63:74" x14ac:dyDescent="0.2">
      <c r="BK120" s="373"/>
      <c r="BL120" s="373"/>
      <c r="BM120" s="373"/>
      <c r="BN120" s="373"/>
      <c r="BO120" s="373"/>
      <c r="BP120" s="373"/>
      <c r="BQ120" s="373"/>
      <c r="BR120" s="373"/>
      <c r="BS120" s="373"/>
      <c r="BT120" s="373"/>
      <c r="BU120" s="373"/>
      <c r="BV120" s="373"/>
    </row>
    <row r="121" spans="63:74" x14ac:dyDescent="0.2">
      <c r="BK121" s="373"/>
      <c r="BL121" s="373"/>
      <c r="BM121" s="373"/>
      <c r="BN121" s="373"/>
      <c r="BO121" s="373"/>
      <c r="BP121" s="373"/>
      <c r="BQ121" s="373"/>
      <c r="BR121" s="373"/>
      <c r="BS121" s="373"/>
      <c r="BT121" s="373"/>
      <c r="BU121" s="373"/>
      <c r="BV121" s="373"/>
    </row>
    <row r="122" spans="63:74" x14ac:dyDescent="0.2">
      <c r="BK122" s="373"/>
      <c r="BL122" s="373"/>
      <c r="BM122" s="373"/>
      <c r="BN122" s="373"/>
      <c r="BO122" s="373"/>
      <c r="BP122" s="373"/>
      <c r="BQ122" s="373"/>
      <c r="BR122" s="373"/>
      <c r="BS122" s="373"/>
      <c r="BT122" s="373"/>
      <c r="BU122" s="373"/>
      <c r="BV122" s="373"/>
    </row>
    <row r="123" spans="63:74" x14ac:dyDescent="0.2">
      <c r="BK123" s="373"/>
      <c r="BL123" s="373"/>
      <c r="BM123" s="373"/>
      <c r="BN123" s="373"/>
      <c r="BO123" s="373"/>
      <c r="BP123" s="373"/>
      <c r="BQ123" s="373"/>
      <c r="BR123" s="373"/>
      <c r="BS123" s="373"/>
      <c r="BT123" s="373"/>
      <c r="BU123" s="373"/>
      <c r="BV123" s="373"/>
    </row>
    <row r="124" spans="63:74" x14ac:dyDescent="0.2">
      <c r="BK124" s="373"/>
      <c r="BL124" s="373"/>
      <c r="BM124" s="373"/>
      <c r="BN124" s="373"/>
      <c r="BO124" s="373"/>
      <c r="BP124" s="373"/>
      <c r="BQ124" s="373"/>
      <c r="BR124" s="373"/>
      <c r="BS124" s="373"/>
      <c r="BT124" s="373"/>
      <c r="BU124" s="373"/>
      <c r="BV124" s="373"/>
    </row>
    <row r="125" spans="63:74" x14ac:dyDescent="0.2">
      <c r="BK125" s="373"/>
      <c r="BL125" s="373"/>
      <c r="BM125" s="373"/>
      <c r="BN125" s="373"/>
      <c r="BO125" s="373"/>
      <c r="BP125" s="373"/>
      <c r="BQ125" s="373"/>
      <c r="BR125" s="373"/>
      <c r="BS125" s="373"/>
      <c r="BT125" s="373"/>
      <c r="BU125" s="373"/>
      <c r="BV125" s="373"/>
    </row>
    <row r="126" spans="63:74" x14ac:dyDescent="0.2">
      <c r="BK126" s="373"/>
      <c r="BL126" s="373"/>
      <c r="BM126" s="373"/>
      <c r="BN126" s="373"/>
      <c r="BO126" s="373"/>
      <c r="BP126" s="373"/>
      <c r="BQ126" s="373"/>
      <c r="BR126" s="373"/>
      <c r="BS126" s="373"/>
      <c r="BT126" s="373"/>
      <c r="BU126" s="373"/>
      <c r="BV126" s="373"/>
    </row>
    <row r="127" spans="63:74" x14ac:dyDescent="0.2">
      <c r="BK127" s="373"/>
      <c r="BL127" s="373"/>
      <c r="BM127" s="373"/>
      <c r="BN127" s="373"/>
      <c r="BO127" s="373"/>
      <c r="BP127" s="373"/>
      <c r="BQ127" s="373"/>
      <c r="BR127" s="373"/>
      <c r="BS127" s="373"/>
      <c r="BT127" s="373"/>
      <c r="BU127" s="373"/>
      <c r="BV127" s="373"/>
    </row>
    <row r="128" spans="63:74" x14ac:dyDescent="0.2">
      <c r="BK128" s="373"/>
      <c r="BL128" s="373"/>
      <c r="BM128" s="373"/>
      <c r="BN128" s="373"/>
      <c r="BO128" s="373"/>
      <c r="BP128" s="373"/>
      <c r="BQ128" s="373"/>
      <c r="BR128" s="373"/>
      <c r="BS128" s="373"/>
      <c r="BT128" s="373"/>
      <c r="BU128" s="373"/>
      <c r="BV128" s="373"/>
    </row>
    <row r="129" spans="63:74" x14ac:dyDescent="0.2">
      <c r="BK129" s="373"/>
      <c r="BL129" s="373"/>
      <c r="BM129" s="373"/>
      <c r="BN129" s="373"/>
      <c r="BO129" s="373"/>
      <c r="BP129" s="373"/>
      <c r="BQ129" s="373"/>
      <c r="BR129" s="373"/>
      <c r="BS129" s="373"/>
      <c r="BT129" s="373"/>
      <c r="BU129" s="373"/>
      <c r="BV129" s="373"/>
    </row>
    <row r="130" spans="63:74" x14ac:dyDescent="0.2">
      <c r="BK130" s="373"/>
      <c r="BL130" s="373"/>
      <c r="BM130" s="373"/>
      <c r="BN130" s="373"/>
      <c r="BO130" s="373"/>
      <c r="BP130" s="373"/>
      <c r="BQ130" s="373"/>
      <c r="BR130" s="373"/>
      <c r="BS130" s="373"/>
      <c r="BT130" s="373"/>
      <c r="BU130" s="373"/>
      <c r="BV130" s="373"/>
    </row>
    <row r="131" spans="63:74" x14ac:dyDescent="0.2">
      <c r="BK131" s="373"/>
      <c r="BL131" s="373"/>
      <c r="BM131" s="373"/>
      <c r="BN131" s="373"/>
      <c r="BO131" s="373"/>
      <c r="BP131" s="373"/>
      <c r="BQ131" s="373"/>
      <c r="BR131" s="373"/>
      <c r="BS131" s="373"/>
      <c r="BT131" s="373"/>
      <c r="BU131" s="373"/>
      <c r="BV131" s="373"/>
    </row>
    <row r="132" spans="63:74" x14ac:dyDescent="0.2">
      <c r="BK132" s="373"/>
      <c r="BL132" s="373"/>
      <c r="BM132" s="373"/>
      <c r="BN132" s="373"/>
      <c r="BO132" s="373"/>
      <c r="BP132" s="373"/>
      <c r="BQ132" s="373"/>
      <c r="BR132" s="373"/>
      <c r="BS132" s="373"/>
      <c r="BT132" s="373"/>
      <c r="BU132" s="373"/>
      <c r="BV132" s="373"/>
    </row>
    <row r="133" spans="63:74" x14ac:dyDescent="0.2">
      <c r="BK133" s="373"/>
      <c r="BL133" s="373"/>
      <c r="BM133" s="373"/>
      <c r="BN133" s="373"/>
      <c r="BO133" s="373"/>
      <c r="BP133" s="373"/>
      <c r="BQ133" s="373"/>
      <c r="BR133" s="373"/>
      <c r="BS133" s="373"/>
      <c r="BT133" s="373"/>
      <c r="BU133" s="373"/>
      <c r="BV133" s="373"/>
    </row>
    <row r="134" spans="63:74" x14ac:dyDescent="0.2">
      <c r="BK134" s="373"/>
      <c r="BL134" s="373"/>
      <c r="BM134" s="373"/>
      <c r="BN134" s="373"/>
      <c r="BO134" s="373"/>
      <c r="BP134" s="373"/>
      <c r="BQ134" s="373"/>
      <c r="BR134" s="373"/>
      <c r="BS134" s="373"/>
      <c r="BT134" s="373"/>
      <c r="BU134" s="373"/>
      <c r="BV134" s="373"/>
    </row>
    <row r="135" spans="63:74" x14ac:dyDescent="0.2">
      <c r="BK135" s="373"/>
      <c r="BL135" s="373"/>
      <c r="BM135" s="373"/>
      <c r="BN135" s="373"/>
      <c r="BO135" s="373"/>
      <c r="BP135" s="373"/>
      <c r="BQ135" s="373"/>
      <c r="BR135" s="373"/>
      <c r="BS135" s="373"/>
      <c r="BT135" s="373"/>
      <c r="BU135" s="373"/>
      <c r="BV135" s="373"/>
    </row>
    <row r="136" spans="63:74" x14ac:dyDescent="0.2">
      <c r="BK136" s="373"/>
      <c r="BL136" s="373"/>
      <c r="BM136" s="373"/>
      <c r="BN136" s="373"/>
      <c r="BO136" s="373"/>
      <c r="BP136" s="373"/>
      <c r="BQ136" s="373"/>
      <c r="BR136" s="373"/>
      <c r="BS136" s="373"/>
      <c r="BT136" s="373"/>
      <c r="BU136" s="373"/>
      <c r="BV136" s="373"/>
    </row>
    <row r="137" spans="63:74" x14ac:dyDescent="0.2">
      <c r="BK137" s="373"/>
      <c r="BL137" s="373"/>
      <c r="BM137" s="373"/>
      <c r="BN137" s="373"/>
      <c r="BO137" s="373"/>
      <c r="BP137" s="373"/>
      <c r="BQ137" s="373"/>
      <c r="BR137" s="373"/>
      <c r="BS137" s="373"/>
      <c r="BT137" s="373"/>
      <c r="BU137" s="373"/>
      <c r="BV137" s="373"/>
    </row>
    <row r="138" spans="63:74" x14ac:dyDescent="0.2">
      <c r="BK138" s="373"/>
      <c r="BL138" s="373"/>
      <c r="BM138" s="373"/>
      <c r="BN138" s="373"/>
      <c r="BO138" s="373"/>
      <c r="BP138" s="373"/>
      <c r="BQ138" s="373"/>
      <c r="BR138" s="373"/>
      <c r="BS138" s="373"/>
      <c r="BT138" s="373"/>
      <c r="BU138" s="373"/>
      <c r="BV138" s="373"/>
    </row>
    <row r="139" spans="63:74" x14ac:dyDescent="0.2">
      <c r="BK139" s="373"/>
      <c r="BL139" s="373"/>
      <c r="BM139" s="373"/>
      <c r="BN139" s="373"/>
      <c r="BO139" s="373"/>
      <c r="BP139" s="373"/>
      <c r="BQ139" s="373"/>
      <c r="BR139" s="373"/>
      <c r="BS139" s="373"/>
      <c r="BT139" s="373"/>
      <c r="BU139" s="373"/>
      <c r="BV139" s="373"/>
    </row>
    <row r="140" spans="63:74" x14ac:dyDescent="0.2">
      <c r="BK140" s="373"/>
      <c r="BL140" s="373"/>
      <c r="BM140" s="373"/>
      <c r="BN140" s="373"/>
      <c r="BO140" s="373"/>
      <c r="BP140" s="373"/>
      <c r="BQ140" s="373"/>
      <c r="BR140" s="373"/>
      <c r="BS140" s="373"/>
      <c r="BT140" s="373"/>
      <c r="BU140" s="373"/>
      <c r="BV140" s="373"/>
    </row>
    <row r="141" spans="63:74" x14ac:dyDescent="0.2">
      <c r="BK141" s="373"/>
      <c r="BL141" s="373"/>
      <c r="BM141" s="373"/>
      <c r="BN141" s="373"/>
      <c r="BO141" s="373"/>
      <c r="BP141" s="373"/>
      <c r="BQ141" s="373"/>
      <c r="BR141" s="373"/>
      <c r="BS141" s="373"/>
      <c r="BT141" s="373"/>
      <c r="BU141" s="373"/>
      <c r="BV141" s="373"/>
    </row>
    <row r="142" spans="63:74" x14ac:dyDescent="0.2">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7.42578125" style="159" customWidth="1"/>
    <col min="2" max="2" width="30.14062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2.75" x14ac:dyDescent="0.2">
      <c r="A1" s="761" t="s">
        <v>791</v>
      </c>
      <c r="B1" s="776" t="s">
        <v>1338</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74" ht="12.75" x14ac:dyDescent="0.2">
      <c r="A2" s="762"/>
      <c r="B2" s="486" t="str">
        <f>"U.S. Energy Information Administration  |  Short-Term Energy Outlook  - "&amp;Dates!D1</f>
        <v>U.S. Energy Information Administration  |  Short-Term Energy Outlook  - July 2022</v>
      </c>
      <c r="C2" s="489"/>
      <c r="D2" s="489"/>
      <c r="E2" s="489"/>
      <c r="F2" s="489"/>
      <c r="G2" s="489"/>
      <c r="H2" s="489"/>
      <c r="I2" s="489"/>
      <c r="J2" s="706"/>
    </row>
    <row r="3" spans="1:74" s="12" customFormat="1" ht="12.75" x14ac:dyDescent="0.2">
      <c r="A3" s="14"/>
      <c r="B3" s="70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B5" s="246" t="s">
        <v>1381</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 customHeight="1" x14ac:dyDescent="0.2">
      <c r="A6" s="159" t="s">
        <v>293</v>
      </c>
      <c r="B6" s="170" t="s">
        <v>242</v>
      </c>
      <c r="C6" s="244">
        <v>28.580061289</v>
      </c>
      <c r="D6" s="244">
        <v>29.04074052</v>
      </c>
      <c r="E6" s="244">
        <v>29.320576466999999</v>
      </c>
      <c r="F6" s="244">
        <v>29.190119362000001</v>
      </c>
      <c r="G6" s="244">
        <v>29.003006979999999</v>
      </c>
      <c r="H6" s="244">
        <v>29.307360582000001</v>
      </c>
      <c r="I6" s="244">
        <v>30.066924787000001</v>
      </c>
      <c r="J6" s="244">
        <v>30.812023658000001</v>
      </c>
      <c r="K6" s="244">
        <v>30.146777488000001</v>
      </c>
      <c r="L6" s="244">
        <v>30.795321818000001</v>
      </c>
      <c r="M6" s="244">
        <v>31.286136334999998</v>
      </c>
      <c r="N6" s="244">
        <v>31.381954409999999</v>
      </c>
      <c r="O6" s="244">
        <v>30.716501771000001</v>
      </c>
      <c r="P6" s="244">
        <v>30.706802940999999</v>
      </c>
      <c r="Q6" s="244">
        <v>31.006991972000002</v>
      </c>
      <c r="R6" s="244">
        <v>31.359119660000001</v>
      </c>
      <c r="S6" s="244">
        <v>31.061750322999998</v>
      </c>
      <c r="T6" s="244">
        <v>31.020239363000002</v>
      </c>
      <c r="U6" s="244">
        <v>30.975905444999999</v>
      </c>
      <c r="V6" s="244">
        <v>31.509527843000001</v>
      </c>
      <c r="W6" s="244">
        <v>31.608321291999999</v>
      </c>
      <c r="X6" s="244">
        <v>32.062544557000002</v>
      </c>
      <c r="Y6" s="244">
        <v>32.893269889999999</v>
      </c>
      <c r="Z6" s="244">
        <v>33.073220831999997</v>
      </c>
      <c r="AA6" s="244">
        <v>32.975368707999998</v>
      </c>
      <c r="AB6" s="244">
        <v>32.846249313999998</v>
      </c>
      <c r="AC6" s="244">
        <v>32.801981679999997</v>
      </c>
      <c r="AD6" s="244">
        <v>30.472858479999999</v>
      </c>
      <c r="AE6" s="244">
        <v>27.675450906999998</v>
      </c>
      <c r="AF6" s="244">
        <v>29.212710785999999</v>
      </c>
      <c r="AG6" s="244">
        <v>30.169554158</v>
      </c>
      <c r="AH6" s="244">
        <v>29.508515685999999</v>
      </c>
      <c r="AI6" s="244">
        <v>29.651744252</v>
      </c>
      <c r="AJ6" s="244">
        <v>29.677421982999999</v>
      </c>
      <c r="AK6" s="244">
        <v>30.880171413999999</v>
      </c>
      <c r="AL6" s="244">
        <v>30.941853003999999</v>
      </c>
      <c r="AM6" s="244">
        <v>30.965913149999999</v>
      </c>
      <c r="AN6" s="244">
        <v>28.124339338999999</v>
      </c>
      <c r="AO6" s="244">
        <v>30.971875576999999</v>
      </c>
      <c r="AP6" s="244">
        <v>30.66913173</v>
      </c>
      <c r="AQ6" s="244">
        <v>30.825425381999999</v>
      </c>
      <c r="AR6" s="244">
        <v>30.717151975</v>
      </c>
      <c r="AS6" s="244">
        <v>31.383538488999999</v>
      </c>
      <c r="AT6" s="244">
        <v>31.216644730999999</v>
      </c>
      <c r="AU6" s="244">
        <v>30.563519921000001</v>
      </c>
      <c r="AV6" s="244">
        <v>32.018475330000001</v>
      </c>
      <c r="AW6" s="244">
        <v>32.366156695999997</v>
      </c>
      <c r="AX6" s="244">
        <v>32.183384691999997</v>
      </c>
      <c r="AY6" s="244">
        <v>31.307785968000001</v>
      </c>
      <c r="AZ6" s="244">
        <v>31.403265848</v>
      </c>
      <c r="BA6" s="244">
        <v>32.251249367</v>
      </c>
      <c r="BB6" s="244">
        <v>32.066494538999997</v>
      </c>
      <c r="BC6" s="244">
        <v>32.176256322999997</v>
      </c>
      <c r="BD6" s="244">
        <v>32.447648516999998</v>
      </c>
      <c r="BE6" s="368">
        <v>32.629092845999999</v>
      </c>
      <c r="BF6" s="368">
        <v>32.792207697999999</v>
      </c>
      <c r="BG6" s="368">
        <v>32.960271509999998</v>
      </c>
      <c r="BH6" s="368">
        <v>32.999228709999997</v>
      </c>
      <c r="BI6" s="368">
        <v>33.629898361000002</v>
      </c>
      <c r="BJ6" s="368">
        <v>33.737202885999999</v>
      </c>
      <c r="BK6" s="368">
        <v>33.616107974000002</v>
      </c>
      <c r="BL6" s="368">
        <v>33.711881978999998</v>
      </c>
      <c r="BM6" s="368">
        <v>33.72364709</v>
      </c>
      <c r="BN6" s="368">
        <v>33.822087093</v>
      </c>
      <c r="BO6" s="368">
        <v>33.844890432</v>
      </c>
      <c r="BP6" s="368">
        <v>33.885927504000001</v>
      </c>
      <c r="BQ6" s="368">
        <v>34.038476584999998</v>
      </c>
      <c r="BR6" s="368">
        <v>34.202631199000002</v>
      </c>
      <c r="BS6" s="368">
        <v>34.044478069</v>
      </c>
      <c r="BT6" s="368">
        <v>34.379362962000002</v>
      </c>
      <c r="BU6" s="368">
        <v>34.900636427000002</v>
      </c>
      <c r="BV6" s="368">
        <v>34.904505426</v>
      </c>
    </row>
    <row r="7" spans="1:74" ht="11.1" customHeight="1" x14ac:dyDescent="0.2">
      <c r="A7" s="159" t="s">
        <v>289</v>
      </c>
      <c r="B7" s="170" t="s">
        <v>243</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20.501289418999999</v>
      </c>
      <c r="AB7" s="244">
        <v>20.165833896999999</v>
      </c>
      <c r="AC7" s="244">
        <v>20.307889257999999</v>
      </c>
      <c r="AD7" s="244">
        <v>18.476442333000001</v>
      </c>
      <c r="AE7" s="244">
        <v>16.244516516000001</v>
      </c>
      <c r="AF7" s="244">
        <v>17.629515667</v>
      </c>
      <c r="AG7" s="244">
        <v>18.490616934999998</v>
      </c>
      <c r="AH7" s="244">
        <v>18.050618418999999</v>
      </c>
      <c r="AI7" s="244">
        <v>18.341903667</v>
      </c>
      <c r="AJ7" s="244">
        <v>17.883731064999999</v>
      </c>
      <c r="AK7" s="244">
        <v>18.672962299999998</v>
      </c>
      <c r="AL7" s="244">
        <v>18.316606613000001</v>
      </c>
      <c r="AM7" s="244">
        <v>18.39910171</v>
      </c>
      <c r="AN7" s="244">
        <v>15.864341714</v>
      </c>
      <c r="AO7" s="244">
        <v>18.415301031999999</v>
      </c>
      <c r="AP7" s="244">
        <v>18.900265467000001</v>
      </c>
      <c r="AQ7" s="244">
        <v>19.188214290000001</v>
      </c>
      <c r="AR7" s="244">
        <v>19.065178166999999</v>
      </c>
      <c r="AS7" s="244">
        <v>19.125226741999999</v>
      </c>
      <c r="AT7" s="244">
        <v>19.085596161000002</v>
      </c>
      <c r="AU7" s="244">
        <v>18.609448232999998</v>
      </c>
      <c r="AV7" s="244">
        <v>19.671669999999999</v>
      </c>
      <c r="AW7" s="244">
        <v>20.028156833000001</v>
      </c>
      <c r="AX7" s="244">
        <v>19.922275257999999</v>
      </c>
      <c r="AY7" s="244">
        <v>19.230350129000001</v>
      </c>
      <c r="AZ7" s="244">
        <v>19.078599679</v>
      </c>
      <c r="BA7" s="244">
        <v>19.975354289999999</v>
      </c>
      <c r="BB7" s="244">
        <v>19.918960432999999</v>
      </c>
      <c r="BC7" s="244">
        <v>20.060319341</v>
      </c>
      <c r="BD7" s="244">
        <v>20.322662159</v>
      </c>
      <c r="BE7" s="368">
        <v>20.379114900000001</v>
      </c>
      <c r="BF7" s="368">
        <v>20.546227600000002</v>
      </c>
      <c r="BG7" s="368">
        <v>20.634476100000001</v>
      </c>
      <c r="BH7" s="368">
        <v>20.6182318</v>
      </c>
      <c r="BI7" s="368">
        <v>21.081142799999999</v>
      </c>
      <c r="BJ7" s="368">
        <v>21.146648800000001</v>
      </c>
      <c r="BK7" s="368">
        <v>20.894763999999999</v>
      </c>
      <c r="BL7" s="368">
        <v>20.991342700000001</v>
      </c>
      <c r="BM7" s="368">
        <v>21.037101700000001</v>
      </c>
      <c r="BN7" s="368">
        <v>21.110366599999999</v>
      </c>
      <c r="BO7" s="368">
        <v>21.239150500000001</v>
      </c>
      <c r="BP7" s="368">
        <v>21.262451500000001</v>
      </c>
      <c r="BQ7" s="368">
        <v>21.409200200000001</v>
      </c>
      <c r="BR7" s="368">
        <v>21.6501549</v>
      </c>
      <c r="BS7" s="368">
        <v>21.587756899999999</v>
      </c>
      <c r="BT7" s="368">
        <v>21.645721099999999</v>
      </c>
      <c r="BU7" s="368">
        <v>22.158602900000002</v>
      </c>
      <c r="BV7" s="368">
        <v>22.214997700000001</v>
      </c>
    </row>
    <row r="8" spans="1:74" ht="11.1" customHeight="1" x14ac:dyDescent="0.2">
      <c r="A8" s="159" t="s">
        <v>290</v>
      </c>
      <c r="B8" s="170" t="s">
        <v>264</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5.7785697707999999</v>
      </c>
      <c r="AX8" s="244">
        <v>5.5615697708000003</v>
      </c>
      <c r="AY8" s="244">
        <v>5.4904584741000004</v>
      </c>
      <c r="AZ8" s="244">
        <v>5.7324584741000004</v>
      </c>
      <c r="BA8" s="244">
        <v>5.7574584740999999</v>
      </c>
      <c r="BB8" s="244">
        <v>5.7586426874000001</v>
      </c>
      <c r="BC8" s="244">
        <v>5.7401145979999999</v>
      </c>
      <c r="BD8" s="244">
        <v>5.7577076606000004</v>
      </c>
      <c r="BE8" s="368">
        <v>5.7201059021000003</v>
      </c>
      <c r="BF8" s="368">
        <v>5.7510778953999999</v>
      </c>
      <c r="BG8" s="368">
        <v>5.7220005902000004</v>
      </c>
      <c r="BH8" s="368">
        <v>5.7553013463999996</v>
      </c>
      <c r="BI8" s="368">
        <v>5.8798532502</v>
      </c>
      <c r="BJ8" s="368">
        <v>5.8905470703000002</v>
      </c>
      <c r="BK8" s="368">
        <v>5.9423990547000001</v>
      </c>
      <c r="BL8" s="368">
        <v>5.9162464444999996</v>
      </c>
      <c r="BM8" s="368">
        <v>5.8720175830999999</v>
      </c>
      <c r="BN8" s="368">
        <v>5.8873330611999997</v>
      </c>
      <c r="BO8" s="368">
        <v>5.8572880948000003</v>
      </c>
      <c r="BP8" s="368">
        <v>5.8747618529999999</v>
      </c>
      <c r="BQ8" s="368">
        <v>5.8576270093999998</v>
      </c>
      <c r="BR8" s="368">
        <v>5.8878920561000001</v>
      </c>
      <c r="BS8" s="368">
        <v>5.9201824881</v>
      </c>
      <c r="BT8" s="368">
        <v>5.9117330374000003</v>
      </c>
      <c r="BU8" s="368">
        <v>5.9224247166000001</v>
      </c>
      <c r="BV8" s="368">
        <v>5.8790335706999999</v>
      </c>
    </row>
    <row r="9" spans="1:74" ht="11.1" customHeight="1" x14ac:dyDescent="0.2">
      <c r="A9" s="159" t="s">
        <v>291</v>
      </c>
      <c r="B9" s="170" t="s">
        <v>273</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1.9317573745000001</v>
      </c>
      <c r="AX9" s="244">
        <v>1.9288726111000001</v>
      </c>
      <c r="AY9" s="244">
        <v>1.9293205094999999</v>
      </c>
      <c r="AZ9" s="244">
        <v>1.9101271657000001</v>
      </c>
      <c r="BA9" s="244">
        <v>1.9013271656999999</v>
      </c>
      <c r="BB9" s="244">
        <v>1.8836409051</v>
      </c>
      <c r="BC9" s="244">
        <v>1.8929270471999999</v>
      </c>
      <c r="BD9" s="244">
        <v>1.8983447965</v>
      </c>
      <c r="BE9" s="368">
        <v>1.8983258731999999</v>
      </c>
      <c r="BF9" s="368">
        <v>1.8984577725</v>
      </c>
      <c r="BG9" s="368">
        <v>1.8871706105999999</v>
      </c>
      <c r="BH9" s="368">
        <v>1.8733887038999999</v>
      </c>
      <c r="BI9" s="368">
        <v>1.861253426</v>
      </c>
      <c r="BJ9" s="368">
        <v>1.8491951605000001</v>
      </c>
      <c r="BK9" s="368">
        <v>1.917183691</v>
      </c>
      <c r="BL9" s="368">
        <v>1.9048255654999999</v>
      </c>
      <c r="BM9" s="368">
        <v>1.8919749047000001</v>
      </c>
      <c r="BN9" s="368">
        <v>1.879249733</v>
      </c>
      <c r="BO9" s="368">
        <v>1.8667928978999999</v>
      </c>
      <c r="BP9" s="368">
        <v>1.8546834359</v>
      </c>
      <c r="BQ9" s="368">
        <v>1.8423101850000001</v>
      </c>
      <c r="BR9" s="368">
        <v>1.8301032659000001</v>
      </c>
      <c r="BS9" s="368">
        <v>1.8180932383999999</v>
      </c>
      <c r="BT9" s="368">
        <v>1.8058699503</v>
      </c>
      <c r="BU9" s="368">
        <v>1.7941789537999999</v>
      </c>
      <c r="BV9" s="368">
        <v>1.7826527689</v>
      </c>
    </row>
    <row r="10" spans="1:74" ht="11.1" customHeight="1" x14ac:dyDescent="0.2">
      <c r="A10" s="159" t="s">
        <v>292</v>
      </c>
      <c r="B10" s="170" t="s">
        <v>267</v>
      </c>
      <c r="C10" s="244">
        <v>4.8061028924000002</v>
      </c>
      <c r="D10" s="244">
        <v>4.6983970772000001</v>
      </c>
      <c r="E10" s="244">
        <v>4.5964400383999999</v>
      </c>
      <c r="F10" s="244">
        <v>4.6977933950999997</v>
      </c>
      <c r="G10" s="244">
        <v>4.3630878091999996</v>
      </c>
      <c r="H10" s="244">
        <v>4.5213832824000004</v>
      </c>
      <c r="I10" s="244">
        <v>4.6740023254</v>
      </c>
      <c r="J10" s="244">
        <v>4.4779559384000001</v>
      </c>
      <c r="K10" s="244">
        <v>4.2546001876000004</v>
      </c>
      <c r="L10" s="244">
        <v>4.6934053885999996</v>
      </c>
      <c r="M10" s="244">
        <v>4.7277143688000001</v>
      </c>
      <c r="N10" s="244">
        <v>4.7369372064000004</v>
      </c>
      <c r="O10" s="244">
        <v>4.6443876939999997</v>
      </c>
      <c r="P10" s="244">
        <v>4.6785053984999996</v>
      </c>
      <c r="Q10" s="244">
        <v>4.6434775074000001</v>
      </c>
      <c r="R10" s="244">
        <v>4.6178769269000002</v>
      </c>
      <c r="S10" s="244">
        <v>4.4372876645000003</v>
      </c>
      <c r="T10" s="244">
        <v>4.2213799626000004</v>
      </c>
      <c r="U10" s="244">
        <v>4.5697173681000001</v>
      </c>
      <c r="V10" s="244">
        <v>4.4063150239000004</v>
      </c>
      <c r="W10" s="244">
        <v>4.4544705587999998</v>
      </c>
      <c r="X10" s="244">
        <v>4.6458748021999998</v>
      </c>
      <c r="Y10" s="244">
        <v>4.8996081565000003</v>
      </c>
      <c r="Z10" s="244">
        <v>4.9454892385999996</v>
      </c>
      <c r="AA10" s="244">
        <v>4.9113903887000001</v>
      </c>
      <c r="AB10" s="244">
        <v>4.9986265175</v>
      </c>
      <c r="AC10" s="244">
        <v>4.8858035219999998</v>
      </c>
      <c r="AD10" s="244">
        <v>5.0343272470000002</v>
      </c>
      <c r="AE10" s="244">
        <v>4.8084454903999996</v>
      </c>
      <c r="AF10" s="244">
        <v>4.7076062196999997</v>
      </c>
      <c r="AG10" s="244">
        <v>4.8554483222</v>
      </c>
      <c r="AH10" s="244">
        <v>4.7007083666999998</v>
      </c>
      <c r="AI10" s="244">
        <v>4.4192516857999999</v>
      </c>
      <c r="AJ10" s="244">
        <v>4.6511020183999996</v>
      </c>
      <c r="AK10" s="244">
        <v>4.7360202142999999</v>
      </c>
      <c r="AL10" s="244">
        <v>4.9858574915</v>
      </c>
      <c r="AM10" s="244">
        <v>4.9455410400000002</v>
      </c>
      <c r="AN10" s="244">
        <v>4.8187272245999999</v>
      </c>
      <c r="AO10" s="244">
        <v>4.9866041447000002</v>
      </c>
      <c r="AP10" s="244">
        <v>4.5778958633000002</v>
      </c>
      <c r="AQ10" s="244">
        <v>4.3556406919999997</v>
      </c>
      <c r="AR10" s="244">
        <v>4.1872034079000002</v>
      </c>
      <c r="AS10" s="244">
        <v>4.6761413467999997</v>
      </c>
      <c r="AT10" s="244">
        <v>4.8011214245999998</v>
      </c>
      <c r="AU10" s="244">
        <v>4.7157445428000004</v>
      </c>
      <c r="AV10" s="244">
        <v>4.7313781846999996</v>
      </c>
      <c r="AW10" s="244">
        <v>4.6276727177000003</v>
      </c>
      <c r="AX10" s="244">
        <v>4.7706670519000003</v>
      </c>
      <c r="AY10" s="244">
        <v>4.6576568557</v>
      </c>
      <c r="AZ10" s="244">
        <v>4.6820805298000003</v>
      </c>
      <c r="BA10" s="244">
        <v>4.6171094364999998</v>
      </c>
      <c r="BB10" s="244">
        <v>4.5052505135000001</v>
      </c>
      <c r="BC10" s="244">
        <v>4.4828953367000004</v>
      </c>
      <c r="BD10" s="244">
        <v>4.4689339005999997</v>
      </c>
      <c r="BE10" s="368">
        <v>4.6315461712000001</v>
      </c>
      <c r="BF10" s="368">
        <v>4.59644443</v>
      </c>
      <c r="BG10" s="368">
        <v>4.7166242093999999</v>
      </c>
      <c r="BH10" s="368">
        <v>4.7523068594</v>
      </c>
      <c r="BI10" s="368">
        <v>4.8076488851999999</v>
      </c>
      <c r="BJ10" s="368">
        <v>4.8508118554999999</v>
      </c>
      <c r="BK10" s="368">
        <v>4.8617612280999998</v>
      </c>
      <c r="BL10" s="368">
        <v>4.8994672688999996</v>
      </c>
      <c r="BM10" s="368">
        <v>4.9225529020999996</v>
      </c>
      <c r="BN10" s="368">
        <v>4.9451376988</v>
      </c>
      <c r="BO10" s="368">
        <v>4.8816589394000003</v>
      </c>
      <c r="BP10" s="368">
        <v>4.8940307148000004</v>
      </c>
      <c r="BQ10" s="368">
        <v>4.9293391902000003</v>
      </c>
      <c r="BR10" s="368">
        <v>4.8344809773000001</v>
      </c>
      <c r="BS10" s="368">
        <v>4.7184454422000002</v>
      </c>
      <c r="BT10" s="368">
        <v>5.0160388744000004</v>
      </c>
      <c r="BU10" s="368">
        <v>5.0254298567999998</v>
      </c>
      <c r="BV10" s="368">
        <v>5.0278213864000003</v>
      </c>
    </row>
    <row r="11" spans="1:74" ht="11.1" customHeight="1" x14ac:dyDescent="0.2">
      <c r="A11" s="159" t="s">
        <v>299</v>
      </c>
      <c r="B11" s="170" t="s">
        <v>268</v>
      </c>
      <c r="C11" s="244">
        <v>70.125671709000002</v>
      </c>
      <c r="D11" s="244">
        <v>69.913458883000004</v>
      </c>
      <c r="E11" s="244">
        <v>69.955210020999999</v>
      </c>
      <c r="F11" s="244">
        <v>70.254733537999996</v>
      </c>
      <c r="G11" s="244">
        <v>70.434994908999997</v>
      </c>
      <c r="H11" s="244">
        <v>70.831756143999996</v>
      </c>
      <c r="I11" s="244">
        <v>70.878665906999998</v>
      </c>
      <c r="J11" s="244">
        <v>70.666038541000006</v>
      </c>
      <c r="K11" s="244">
        <v>71.045543910000006</v>
      </c>
      <c r="L11" s="244">
        <v>71.305474748999998</v>
      </c>
      <c r="M11" s="244">
        <v>70.911882879999993</v>
      </c>
      <c r="N11" s="244">
        <v>70.178930303000001</v>
      </c>
      <c r="O11" s="244">
        <v>69.133359627000004</v>
      </c>
      <c r="P11" s="244">
        <v>68.959325949000004</v>
      </c>
      <c r="Q11" s="244">
        <v>68.695723177000005</v>
      </c>
      <c r="R11" s="244">
        <v>68.667639179999995</v>
      </c>
      <c r="S11" s="244">
        <v>68.783237620999998</v>
      </c>
      <c r="T11" s="244">
        <v>69.212779436000005</v>
      </c>
      <c r="U11" s="244">
        <v>68.774520547999998</v>
      </c>
      <c r="V11" s="244">
        <v>69.362251575000002</v>
      </c>
      <c r="W11" s="244">
        <v>67.583672273999994</v>
      </c>
      <c r="X11" s="244">
        <v>68.960210754000002</v>
      </c>
      <c r="Y11" s="244">
        <v>68.816800658999995</v>
      </c>
      <c r="Z11" s="244">
        <v>68.287334384999994</v>
      </c>
      <c r="AA11" s="244">
        <v>67.965364692999998</v>
      </c>
      <c r="AB11" s="244">
        <v>66.960925176000003</v>
      </c>
      <c r="AC11" s="244">
        <v>67.292436469999998</v>
      </c>
      <c r="AD11" s="244">
        <v>68.980168477000007</v>
      </c>
      <c r="AE11" s="244">
        <v>60.472319982999998</v>
      </c>
      <c r="AF11" s="244">
        <v>59.053302285000001</v>
      </c>
      <c r="AG11" s="244">
        <v>59.927504450999997</v>
      </c>
      <c r="AH11" s="244">
        <v>61.560776337999997</v>
      </c>
      <c r="AI11" s="244">
        <v>61.471304824000001</v>
      </c>
      <c r="AJ11" s="244">
        <v>61.740560811000002</v>
      </c>
      <c r="AK11" s="244">
        <v>62.169534552000002</v>
      </c>
      <c r="AL11" s="244">
        <v>62.041700628000001</v>
      </c>
      <c r="AM11" s="244">
        <v>62.821050812999999</v>
      </c>
      <c r="AN11" s="244">
        <v>62.213429625000003</v>
      </c>
      <c r="AO11" s="244">
        <v>62.670633197999997</v>
      </c>
      <c r="AP11" s="244">
        <v>63.240869797000002</v>
      </c>
      <c r="AQ11" s="244">
        <v>64.068617411000005</v>
      </c>
      <c r="AR11" s="244">
        <v>64.668162670000001</v>
      </c>
      <c r="AS11" s="244">
        <v>65.608540877999999</v>
      </c>
      <c r="AT11" s="244">
        <v>65.229288596999993</v>
      </c>
      <c r="AU11" s="244">
        <v>66.041177486999999</v>
      </c>
      <c r="AV11" s="244">
        <v>66.009996129000001</v>
      </c>
      <c r="AW11" s="244">
        <v>66.302349223999997</v>
      </c>
      <c r="AX11" s="244">
        <v>66.073026179999999</v>
      </c>
      <c r="AY11" s="244">
        <v>66.840186183</v>
      </c>
      <c r="AZ11" s="244">
        <v>67.614033172999996</v>
      </c>
      <c r="BA11" s="244">
        <v>67.218228635000003</v>
      </c>
      <c r="BB11" s="244">
        <v>66.756928392999995</v>
      </c>
      <c r="BC11" s="244">
        <v>67.001838169999999</v>
      </c>
      <c r="BD11" s="244">
        <v>67.445804738000007</v>
      </c>
      <c r="BE11" s="368">
        <v>68.278142904999996</v>
      </c>
      <c r="BF11" s="368">
        <v>68.932390398999999</v>
      </c>
      <c r="BG11" s="368">
        <v>69.023780342999999</v>
      </c>
      <c r="BH11" s="368">
        <v>68.495850101000002</v>
      </c>
      <c r="BI11" s="368">
        <v>68.221138994</v>
      </c>
      <c r="BJ11" s="368">
        <v>67.702408070000004</v>
      </c>
      <c r="BK11" s="368">
        <v>67.492623151000004</v>
      </c>
      <c r="BL11" s="368">
        <v>67.124356238000004</v>
      </c>
      <c r="BM11" s="368">
        <v>66.934153021</v>
      </c>
      <c r="BN11" s="368">
        <v>67.242515592000004</v>
      </c>
      <c r="BO11" s="368">
        <v>67.603032417999998</v>
      </c>
      <c r="BP11" s="368">
        <v>67.802027460000005</v>
      </c>
      <c r="BQ11" s="368">
        <v>67.797076122999997</v>
      </c>
      <c r="BR11" s="368">
        <v>67.735360189999994</v>
      </c>
      <c r="BS11" s="368">
        <v>67.855349551000003</v>
      </c>
      <c r="BT11" s="368">
        <v>67.515283658000001</v>
      </c>
      <c r="BU11" s="368">
        <v>67.316963283000007</v>
      </c>
      <c r="BV11" s="368">
        <v>67.117051197999999</v>
      </c>
    </row>
    <row r="12" spans="1:74" ht="11.1" customHeight="1" x14ac:dyDescent="0.2">
      <c r="A12" s="159" t="s">
        <v>294</v>
      </c>
      <c r="B12" s="170" t="s">
        <v>875</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35.444386387999998</v>
      </c>
      <c r="P12" s="244">
        <v>35.435905726000001</v>
      </c>
      <c r="Q12" s="244">
        <v>34.985903899</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33.129259826000002</v>
      </c>
      <c r="AX12" s="244">
        <v>33.349787894000002</v>
      </c>
      <c r="AY12" s="244">
        <v>33.441799594999999</v>
      </c>
      <c r="AZ12" s="244">
        <v>34.109917799999998</v>
      </c>
      <c r="BA12" s="244">
        <v>33.723923401</v>
      </c>
      <c r="BB12" s="244">
        <v>34.019335519000002</v>
      </c>
      <c r="BC12" s="244">
        <v>33.580284853000002</v>
      </c>
      <c r="BD12" s="244">
        <v>33.855765714</v>
      </c>
      <c r="BE12" s="368">
        <v>34.355671176999998</v>
      </c>
      <c r="BF12" s="368">
        <v>34.594772601999999</v>
      </c>
      <c r="BG12" s="368">
        <v>34.518778071</v>
      </c>
      <c r="BH12" s="368">
        <v>34.520365284999997</v>
      </c>
      <c r="BI12" s="368">
        <v>34.660009051999999</v>
      </c>
      <c r="BJ12" s="368">
        <v>34.752907448999999</v>
      </c>
      <c r="BK12" s="368">
        <v>34.933170171</v>
      </c>
      <c r="BL12" s="368">
        <v>34.855870596000003</v>
      </c>
      <c r="BM12" s="368">
        <v>34.838180727000001</v>
      </c>
      <c r="BN12" s="368">
        <v>34.760898580999999</v>
      </c>
      <c r="BO12" s="368">
        <v>34.785484955000001</v>
      </c>
      <c r="BP12" s="368">
        <v>34.844421423999997</v>
      </c>
      <c r="BQ12" s="368">
        <v>34.859894255</v>
      </c>
      <c r="BR12" s="368">
        <v>34.869543336</v>
      </c>
      <c r="BS12" s="368">
        <v>34.823437060000003</v>
      </c>
      <c r="BT12" s="368">
        <v>34.793637672999999</v>
      </c>
      <c r="BU12" s="368">
        <v>34.846608705999998</v>
      </c>
      <c r="BV12" s="368">
        <v>34.913027276000001</v>
      </c>
    </row>
    <row r="13" spans="1:74" ht="11.1" customHeight="1" x14ac:dyDescent="0.2">
      <c r="A13" s="159" t="s">
        <v>295</v>
      </c>
      <c r="B13" s="170" t="s">
        <v>274</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30.106000000000002</v>
      </c>
      <c r="P13" s="244">
        <v>30.091000000000001</v>
      </c>
      <c r="Q13" s="244">
        <v>29.605</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27.754999999999999</v>
      </c>
      <c r="AX13" s="244">
        <v>27.87</v>
      </c>
      <c r="AY13" s="244">
        <v>27.82</v>
      </c>
      <c r="AZ13" s="244">
        <v>28.574999999999999</v>
      </c>
      <c r="BA13" s="244">
        <v>28.215</v>
      </c>
      <c r="BB13" s="244">
        <v>28.59</v>
      </c>
      <c r="BC13" s="244">
        <v>28.154654000000001</v>
      </c>
      <c r="BD13" s="244">
        <v>28.41</v>
      </c>
      <c r="BE13" s="368">
        <v>28.877896</v>
      </c>
      <c r="BF13" s="368">
        <v>29.095849999999999</v>
      </c>
      <c r="BG13" s="368">
        <v>29.054510000000001</v>
      </c>
      <c r="BH13" s="368">
        <v>29.069368000000001</v>
      </c>
      <c r="BI13" s="368">
        <v>29.144611999999999</v>
      </c>
      <c r="BJ13" s="368">
        <v>29.159856000000001</v>
      </c>
      <c r="BK13" s="368">
        <v>29.309100000000001</v>
      </c>
      <c r="BL13" s="368">
        <v>29.31776</v>
      </c>
      <c r="BM13" s="368">
        <v>29.326419999999999</v>
      </c>
      <c r="BN13" s="368">
        <v>29.330079000000001</v>
      </c>
      <c r="BO13" s="368">
        <v>29.358739</v>
      </c>
      <c r="BP13" s="368">
        <v>29.397399</v>
      </c>
      <c r="BQ13" s="368">
        <v>29.381057999999999</v>
      </c>
      <c r="BR13" s="368">
        <v>29.369717999999999</v>
      </c>
      <c r="BS13" s="368">
        <v>29.358377999999998</v>
      </c>
      <c r="BT13" s="368">
        <v>29.342037999999999</v>
      </c>
      <c r="BU13" s="368">
        <v>29.330697000000001</v>
      </c>
      <c r="BV13" s="368">
        <v>29.319357</v>
      </c>
    </row>
    <row r="14" spans="1:74" ht="11.1" customHeight="1" x14ac:dyDescent="0.2">
      <c r="A14" s="159" t="s">
        <v>373</v>
      </c>
      <c r="B14" s="170" t="s">
        <v>1017</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5.3742598256000003</v>
      </c>
      <c r="AX14" s="244">
        <v>5.4797878940000002</v>
      </c>
      <c r="AY14" s="244">
        <v>5.6217995945999997</v>
      </c>
      <c r="AZ14" s="244">
        <v>5.5349177997999996</v>
      </c>
      <c r="BA14" s="244">
        <v>5.5089234011999997</v>
      </c>
      <c r="BB14" s="244">
        <v>5.4293355195000004</v>
      </c>
      <c r="BC14" s="244">
        <v>5.4256308526000003</v>
      </c>
      <c r="BD14" s="244">
        <v>5.4457657136000002</v>
      </c>
      <c r="BE14" s="368">
        <v>5.4777751772999999</v>
      </c>
      <c r="BF14" s="368">
        <v>5.4989226016000003</v>
      </c>
      <c r="BG14" s="368">
        <v>5.4642680705000002</v>
      </c>
      <c r="BH14" s="368">
        <v>5.4509972844999997</v>
      </c>
      <c r="BI14" s="368">
        <v>5.5153970515999999</v>
      </c>
      <c r="BJ14" s="368">
        <v>5.5930514494999999</v>
      </c>
      <c r="BK14" s="368">
        <v>5.6240701704999996</v>
      </c>
      <c r="BL14" s="368">
        <v>5.5381105963000001</v>
      </c>
      <c r="BM14" s="368">
        <v>5.5117607273000004</v>
      </c>
      <c r="BN14" s="368">
        <v>5.4308195814999998</v>
      </c>
      <c r="BO14" s="368">
        <v>5.4267459553000004</v>
      </c>
      <c r="BP14" s="368">
        <v>5.4470224238</v>
      </c>
      <c r="BQ14" s="368">
        <v>5.4788362548</v>
      </c>
      <c r="BR14" s="368">
        <v>5.4998253355999998</v>
      </c>
      <c r="BS14" s="368">
        <v>5.4650590602999998</v>
      </c>
      <c r="BT14" s="368">
        <v>5.4515996731999996</v>
      </c>
      <c r="BU14" s="368">
        <v>5.5159117057999998</v>
      </c>
      <c r="BV14" s="368">
        <v>5.5936702760000001</v>
      </c>
    </row>
    <row r="15" spans="1:74" ht="11.1" customHeight="1" x14ac:dyDescent="0.2">
      <c r="A15" s="159" t="s">
        <v>296</v>
      </c>
      <c r="B15" s="170" t="s">
        <v>269</v>
      </c>
      <c r="C15" s="244">
        <v>14.351183789</v>
      </c>
      <c r="D15" s="244">
        <v>14.398633670000001</v>
      </c>
      <c r="E15" s="244">
        <v>14.375411915999999</v>
      </c>
      <c r="F15" s="244">
        <v>14.313587477</v>
      </c>
      <c r="G15" s="244">
        <v>14.377081338</v>
      </c>
      <c r="H15" s="244">
        <v>14.463930559</v>
      </c>
      <c r="I15" s="244">
        <v>14.615824393</v>
      </c>
      <c r="J15" s="244">
        <v>14.401597805</v>
      </c>
      <c r="K15" s="244">
        <v>14.716985151999999</v>
      </c>
      <c r="L15" s="244">
        <v>14.766633096</v>
      </c>
      <c r="M15" s="244">
        <v>14.814260911</v>
      </c>
      <c r="N15" s="244">
        <v>14.934321363</v>
      </c>
      <c r="O15" s="244">
        <v>14.829870548000001</v>
      </c>
      <c r="P15" s="244">
        <v>14.815033477</v>
      </c>
      <c r="Q15" s="244">
        <v>14.693531292999999</v>
      </c>
      <c r="R15" s="244">
        <v>14.349472436999999</v>
      </c>
      <c r="S15" s="244">
        <v>14.282381358</v>
      </c>
      <c r="T15" s="244">
        <v>14.589059644000001</v>
      </c>
      <c r="U15" s="244">
        <v>14.588473972999999</v>
      </c>
      <c r="V15" s="244">
        <v>14.599671807</v>
      </c>
      <c r="W15" s="244">
        <v>14.534911048</v>
      </c>
      <c r="X15" s="244">
        <v>14.553467694</v>
      </c>
      <c r="Y15" s="244">
        <v>14.695878446</v>
      </c>
      <c r="Z15" s="244">
        <v>14.721453788</v>
      </c>
      <c r="AA15" s="244">
        <v>14.738608672</v>
      </c>
      <c r="AB15" s="244">
        <v>14.733611961999999</v>
      </c>
      <c r="AC15" s="244">
        <v>14.707459472</v>
      </c>
      <c r="AD15" s="244">
        <v>14.757960262999999</v>
      </c>
      <c r="AE15" s="244">
        <v>12.49521715</v>
      </c>
      <c r="AF15" s="244">
        <v>12.289604869</v>
      </c>
      <c r="AG15" s="244">
        <v>12.340020763</v>
      </c>
      <c r="AH15" s="244">
        <v>12.888551335000001</v>
      </c>
      <c r="AI15" s="244">
        <v>12.912187316000001</v>
      </c>
      <c r="AJ15" s="244">
        <v>13.05257784</v>
      </c>
      <c r="AK15" s="244">
        <v>13.149003149</v>
      </c>
      <c r="AL15" s="244">
        <v>13.184562123999999</v>
      </c>
      <c r="AM15" s="244">
        <v>13.347597341</v>
      </c>
      <c r="AN15" s="244">
        <v>13.402992818</v>
      </c>
      <c r="AO15" s="244">
        <v>13.519537638999999</v>
      </c>
      <c r="AP15" s="244">
        <v>13.667470424999999</v>
      </c>
      <c r="AQ15" s="244">
        <v>13.671321584999999</v>
      </c>
      <c r="AR15" s="244">
        <v>13.639576561</v>
      </c>
      <c r="AS15" s="244">
        <v>13.704276689</v>
      </c>
      <c r="AT15" s="244">
        <v>13.41327965</v>
      </c>
      <c r="AU15" s="244">
        <v>13.773050593000001</v>
      </c>
      <c r="AV15" s="244">
        <v>14.170042944</v>
      </c>
      <c r="AW15" s="244">
        <v>14.318257148000001</v>
      </c>
      <c r="AX15" s="244">
        <v>14.330182189</v>
      </c>
      <c r="AY15" s="244">
        <v>14.396540631000001</v>
      </c>
      <c r="AZ15" s="244">
        <v>14.441549070000001</v>
      </c>
      <c r="BA15" s="244">
        <v>14.339211656</v>
      </c>
      <c r="BB15" s="244">
        <v>13.213194963999999</v>
      </c>
      <c r="BC15" s="244">
        <v>13.498407423</v>
      </c>
      <c r="BD15" s="244">
        <v>13.682659026</v>
      </c>
      <c r="BE15" s="368">
        <v>13.867641743</v>
      </c>
      <c r="BF15" s="368">
        <v>14.002599255</v>
      </c>
      <c r="BG15" s="368">
        <v>13.940946036</v>
      </c>
      <c r="BH15" s="368">
        <v>13.79156323</v>
      </c>
      <c r="BI15" s="368">
        <v>13.549322449</v>
      </c>
      <c r="BJ15" s="368">
        <v>13.142070821000001</v>
      </c>
      <c r="BK15" s="368">
        <v>12.875365078</v>
      </c>
      <c r="BL15" s="368">
        <v>12.569293760000001</v>
      </c>
      <c r="BM15" s="368">
        <v>12.395696474999999</v>
      </c>
      <c r="BN15" s="368">
        <v>12.361469529000001</v>
      </c>
      <c r="BO15" s="368">
        <v>12.143586282999999</v>
      </c>
      <c r="BP15" s="368">
        <v>12.319869624000001</v>
      </c>
      <c r="BQ15" s="368">
        <v>12.291586355</v>
      </c>
      <c r="BR15" s="368">
        <v>12.150625743999999</v>
      </c>
      <c r="BS15" s="368">
        <v>12.175584294</v>
      </c>
      <c r="BT15" s="368">
        <v>12.180037306999999</v>
      </c>
      <c r="BU15" s="368">
        <v>12.2303639</v>
      </c>
      <c r="BV15" s="368">
        <v>12.212168094999999</v>
      </c>
    </row>
    <row r="16" spans="1:74" ht="11.1" customHeight="1" x14ac:dyDescent="0.2">
      <c r="A16" s="159" t="s">
        <v>297</v>
      </c>
      <c r="B16" s="170" t="s">
        <v>270</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4.9653810606000004</v>
      </c>
      <c r="AX16" s="244">
        <v>4.8753810605999996</v>
      </c>
      <c r="AY16" s="244">
        <v>5.2078464715999999</v>
      </c>
      <c r="AZ16" s="244">
        <v>5.1168464715999997</v>
      </c>
      <c r="BA16" s="244">
        <v>5.1958464716000003</v>
      </c>
      <c r="BB16" s="244">
        <v>5.1764466554000004</v>
      </c>
      <c r="BC16" s="244">
        <v>5.1773251817999997</v>
      </c>
      <c r="BD16" s="244">
        <v>5.1717874197000002</v>
      </c>
      <c r="BE16" s="368">
        <v>5.1062639312</v>
      </c>
      <c r="BF16" s="368">
        <v>5.1431858003000004</v>
      </c>
      <c r="BG16" s="368">
        <v>5.1655516325999997</v>
      </c>
      <c r="BH16" s="368">
        <v>5.1847939713000004</v>
      </c>
      <c r="BI16" s="368">
        <v>5.2049730601000004</v>
      </c>
      <c r="BJ16" s="368">
        <v>5.1605999339000004</v>
      </c>
      <c r="BK16" s="368">
        <v>5.2289927485999996</v>
      </c>
      <c r="BL16" s="368">
        <v>5.2190656479999999</v>
      </c>
      <c r="BM16" s="368">
        <v>5.2141874192</v>
      </c>
      <c r="BN16" s="368">
        <v>5.2210338948999997</v>
      </c>
      <c r="BO16" s="368">
        <v>5.2435659119000002</v>
      </c>
      <c r="BP16" s="368">
        <v>5.2785524672999999</v>
      </c>
      <c r="BQ16" s="368">
        <v>5.2108335082000004</v>
      </c>
      <c r="BR16" s="368">
        <v>5.2470642109999996</v>
      </c>
      <c r="BS16" s="368">
        <v>5.2688836320999997</v>
      </c>
      <c r="BT16" s="368">
        <v>5.2870379810000001</v>
      </c>
      <c r="BU16" s="368">
        <v>5.3057831558000004</v>
      </c>
      <c r="BV16" s="368">
        <v>5.2615929103000001</v>
      </c>
    </row>
    <row r="17" spans="1:74" ht="11.1" customHeight="1" x14ac:dyDescent="0.2">
      <c r="A17" s="159" t="s">
        <v>298</v>
      </c>
      <c r="B17" s="170" t="s">
        <v>272</v>
      </c>
      <c r="C17" s="244">
        <v>14.003839667999999</v>
      </c>
      <c r="D17" s="244">
        <v>13.947136977</v>
      </c>
      <c r="E17" s="244">
        <v>14.116989963</v>
      </c>
      <c r="F17" s="244">
        <v>14.526932161</v>
      </c>
      <c r="G17" s="244">
        <v>14.775262324</v>
      </c>
      <c r="H17" s="244">
        <v>14.987421335000001</v>
      </c>
      <c r="I17" s="244">
        <v>14.978095637999999</v>
      </c>
      <c r="J17" s="244">
        <v>14.701800901</v>
      </c>
      <c r="K17" s="244">
        <v>14.702770506</v>
      </c>
      <c r="L17" s="244">
        <v>14.646336862</v>
      </c>
      <c r="M17" s="244">
        <v>14.45646271</v>
      </c>
      <c r="N17" s="244">
        <v>14.309121687999999</v>
      </c>
      <c r="O17" s="244">
        <v>14.014737590999999</v>
      </c>
      <c r="P17" s="244">
        <v>13.895021647</v>
      </c>
      <c r="Q17" s="244">
        <v>14.086922885</v>
      </c>
      <c r="R17" s="244">
        <v>14.414594446000001</v>
      </c>
      <c r="S17" s="244">
        <v>14.933496935999999</v>
      </c>
      <c r="T17" s="244">
        <v>14.870719197</v>
      </c>
      <c r="U17" s="244">
        <v>14.941846387</v>
      </c>
      <c r="V17" s="244">
        <v>15.315784263999999</v>
      </c>
      <c r="W17" s="244">
        <v>15.204976196</v>
      </c>
      <c r="X17" s="244">
        <v>15.154992093000001</v>
      </c>
      <c r="Y17" s="244">
        <v>14.974310451999999</v>
      </c>
      <c r="Z17" s="244">
        <v>14.530438158999999</v>
      </c>
      <c r="AA17" s="244">
        <v>14.500606524</v>
      </c>
      <c r="AB17" s="244">
        <v>14.315741526</v>
      </c>
      <c r="AC17" s="244">
        <v>14.450887415</v>
      </c>
      <c r="AD17" s="244">
        <v>14.144145413</v>
      </c>
      <c r="AE17" s="244">
        <v>13.821776262</v>
      </c>
      <c r="AF17" s="244">
        <v>14.472592715999999</v>
      </c>
      <c r="AG17" s="244">
        <v>14.728483427</v>
      </c>
      <c r="AH17" s="244">
        <v>14.763439266000001</v>
      </c>
      <c r="AI17" s="244">
        <v>14.533124713999999</v>
      </c>
      <c r="AJ17" s="244">
        <v>14.392840554999999</v>
      </c>
      <c r="AK17" s="244">
        <v>13.931147338000001</v>
      </c>
      <c r="AL17" s="244">
        <v>13.626660705999999</v>
      </c>
      <c r="AM17" s="244">
        <v>13.868749713</v>
      </c>
      <c r="AN17" s="244">
        <v>13.746344218000001</v>
      </c>
      <c r="AO17" s="244">
        <v>13.834731177</v>
      </c>
      <c r="AP17" s="244">
        <v>14.207382138</v>
      </c>
      <c r="AQ17" s="244">
        <v>14.512983297</v>
      </c>
      <c r="AR17" s="244">
        <v>14.544232542</v>
      </c>
      <c r="AS17" s="244">
        <v>14.755847621999999</v>
      </c>
      <c r="AT17" s="244">
        <v>14.663935493</v>
      </c>
      <c r="AU17" s="244">
        <v>14.676289402</v>
      </c>
      <c r="AV17" s="244">
        <v>14.047851655000001</v>
      </c>
      <c r="AW17" s="244">
        <v>13.889451189000001</v>
      </c>
      <c r="AX17" s="244">
        <v>13.517675036</v>
      </c>
      <c r="AY17" s="244">
        <v>13.793999486000001</v>
      </c>
      <c r="AZ17" s="244">
        <v>13.945719832</v>
      </c>
      <c r="BA17" s="244">
        <v>13.959247105999999</v>
      </c>
      <c r="BB17" s="244">
        <v>14.347951254</v>
      </c>
      <c r="BC17" s="244">
        <v>14.745820713000001</v>
      </c>
      <c r="BD17" s="244">
        <v>14.735592578</v>
      </c>
      <c r="BE17" s="368">
        <v>14.948566053</v>
      </c>
      <c r="BF17" s="368">
        <v>15.191832741000001</v>
      </c>
      <c r="BG17" s="368">
        <v>15.398504603999999</v>
      </c>
      <c r="BH17" s="368">
        <v>14.999127616000001</v>
      </c>
      <c r="BI17" s="368">
        <v>14.806834433000001</v>
      </c>
      <c r="BJ17" s="368">
        <v>14.646829865999999</v>
      </c>
      <c r="BK17" s="368">
        <v>14.455095154</v>
      </c>
      <c r="BL17" s="368">
        <v>14.480126234</v>
      </c>
      <c r="BM17" s="368">
        <v>14.486088399</v>
      </c>
      <c r="BN17" s="368">
        <v>14.899113586</v>
      </c>
      <c r="BO17" s="368">
        <v>15.430395267</v>
      </c>
      <c r="BP17" s="368">
        <v>15.359183944</v>
      </c>
      <c r="BQ17" s="368">
        <v>15.434762005</v>
      </c>
      <c r="BR17" s="368">
        <v>15.4681269</v>
      </c>
      <c r="BS17" s="368">
        <v>15.587444564</v>
      </c>
      <c r="BT17" s="368">
        <v>15.254570697</v>
      </c>
      <c r="BU17" s="368">
        <v>14.934207521999999</v>
      </c>
      <c r="BV17" s="368">
        <v>14.730262915999999</v>
      </c>
    </row>
    <row r="18" spans="1:74" ht="11.1" customHeight="1" x14ac:dyDescent="0.2">
      <c r="A18" s="159" t="s">
        <v>300</v>
      </c>
      <c r="B18" s="170" t="s">
        <v>1383</v>
      </c>
      <c r="C18" s="244">
        <v>98.705732998000002</v>
      </c>
      <c r="D18" s="244">
        <v>98.954199403000004</v>
      </c>
      <c r="E18" s="244">
        <v>99.275786488999998</v>
      </c>
      <c r="F18" s="244">
        <v>99.444852900000001</v>
      </c>
      <c r="G18" s="244">
        <v>99.438001889000006</v>
      </c>
      <c r="H18" s="244">
        <v>100.13911673</v>
      </c>
      <c r="I18" s="244">
        <v>100.94559069</v>
      </c>
      <c r="J18" s="244">
        <v>101.4780622</v>
      </c>
      <c r="K18" s="244">
        <v>101.1923214</v>
      </c>
      <c r="L18" s="244">
        <v>102.10079657</v>
      </c>
      <c r="M18" s="244">
        <v>102.19801921</v>
      </c>
      <c r="N18" s="244">
        <v>101.56088471</v>
      </c>
      <c r="O18" s="244">
        <v>99.849861399000005</v>
      </c>
      <c r="P18" s="244">
        <v>99.666128891</v>
      </c>
      <c r="Q18" s="244">
        <v>99.702715148999999</v>
      </c>
      <c r="R18" s="244">
        <v>100.02675884</v>
      </c>
      <c r="S18" s="244">
        <v>99.844987943999996</v>
      </c>
      <c r="T18" s="244">
        <v>100.2330188</v>
      </c>
      <c r="U18" s="244">
        <v>99.750425992999993</v>
      </c>
      <c r="V18" s="244">
        <v>100.87177942</v>
      </c>
      <c r="W18" s="244">
        <v>99.191993565999994</v>
      </c>
      <c r="X18" s="244">
        <v>101.02275530999999</v>
      </c>
      <c r="Y18" s="244">
        <v>101.71007055</v>
      </c>
      <c r="Z18" s="244">
        <v>101.36055521999999</v>
      </c>
      <c r="AA18" s="244">
        <v>100.9407334</v>
      </c>
      <c r="AB18" s="244">
        <v>99.807174489999994</v>
      </c>
      <c r="AC18" s="244">
        <v>100.09441815</v>
      </c>
      <c r="AD18" s="244">
        <v>99.453026957999995</v>
      </c>
      <c r="AE18" s="244">
        <v>88.147770889</v>
      </c>
      <c r="AF18" s="244">
        <v>88.266013071000003</v>
      </c>
      <c r="AG18" s="244">
        <v>90.097058607999998</v>
      </c>
      <c r="AH18" s="244">
        <v>91.069292024000006</v>
      </c>
      <c r="AI18" s="244">
        <v>91.123049076000001</v>
      </c>
      <c r="AJ18" s="244">
        <v>91.417982792999993</v>
      </c>
      <c r="AK18" s="244">
        <v>93.049705966000005</v>
      </c>
      <c r="AL18" s="244">
        <v>92.983553631999996</v>
      </c>
      <c r="AM18" s="244">
        <v>93.786963963000005</v>
      </c>
      <c r="AN18" s="244">
        <v>90.337768964000006</v>
      </c>
      <c r="AO18" s="244">
        <v>93.642508774999996</v>
      </c>
      <c r="AP18" s="244">
        <v>93.910001527000006</v>
      </c>
      <c r="AQ18" s="244">
        <v>94.894042792999997</v>
      </c>
      <c r="AR18" s="244">
        <v>95.385314644000005</v>
      </c>
      <c r="AS18" s="244">
        <v>96.992079367000002</v>
      </c>
      <c r="AT18" s="244">
        <v>96.445933327999995</v>
      </c>
      <c r="AU18" s="244">
        <v>96.604697408000007</v>
      </c>
      <c r="AV18" s="244">
        <v>98.028471459000002</v>
      </c>
      <c r="AW18" s="244">
        <v>98.668505920000001</v>
      </c>
      <c r="AX18" s="244">
        <v>98.256410872000004</v>
      </c>
      <c r="AY18" s="244">
        <v>98.147972151000005</v>
      </c>
      <c r="AZ18" s="244">
        <v>99.017299022000003</v>
      </c>
      <c r="BA18" s="244">
        <v>99.469478002000002</v>
      </c>
      <c r="BB18" s="244">
        <v>98.823422933000003</v>
      </c>
      <c r="BC18" s="244">
        <v>99.178094493000003</v>
      </c>
      <c r="BD18" s="244">
        <v>99.893453253999994</v>
      </c>
      <c r="BE18" s="368">
        <v>100.90723575</v>
      </c>
      <c r="BF18" s="368">
        <v>101.72459809999999</v>
      </c>
      <c r="BG18" s="368">
        <v>101.98405185</v>
      </c>
      <c r="BH18" s="368">
        <v>101.49507881</v>
      </c>
      <c r="BI18" s="368">
        <v>101.85103736000001</v>
      </c>
      <c r="BJ18" s="368">
        <v>101.43961096</v>
      </c>
      <c r="BK18" s="368">
        <v>101.10873113</v>
      </c>
      <c r="BL18" s="368">
        <v>100.83623822</v>
      </c>
      <c r="BM18" s="368">
        <v>100.65780011</v>
      </c>
      <c r="BN18" s="368">
        <v>101.06460267999999</v>
      </c>
      <c r="BO18" s="368">
        <v>101.44792285</v>
      </c>
      <c r="BP18" s="368">
        <v>101.68795496</v>
      </c>
      <c r="BQ18" s="368">
        <v>101.83555271</v>
      </c>
      <c r="BR18" s="368">
        <v>101.93799138999999</v>
      </c>
      <c r="BS18" s="368">
        <v>101.89982762</v>
      </c>
      <c r="BT18" s="368">
        <v>101.89464662</v>
      </c>
      <c r="BU18" s="368">
        <v>102.21759971</v>
      </c>
      <c r="BV18" s="368">
        <v>102.02155662</v>
      </c>
    </row>
    <row r="19" spans="1:74" ht="11.1" customHeight="1" x14ac:dyDescent="0.2">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368"/>
      <c r="BF19" s="368"/>
      <c r="BG19" s="368"/>
      <c r="BH19" s="368"/>
      <c r="BI19" s="368"/>
      <c r="BJ19" s="368"/>
      <c r="BK19" s="368"/>
      <c r="BL19" s="368"/>
      <c r="BM19" s="368"/>
      <c r="BN19" s="368"/>
      <c r="BO19" s="368"/>
      <c r="BP19" s="368"/>
      <c r="BQ19" s="368"/>
      <c r="BR19" s="368"/>
      <c r="BS19" s="368"/>
      <c r="BT19" s="368"/>
      <c r="BU19" s="368"/>
      <c r="BV19" s="368"/>
    </row>
    <row r="20" spans="1:74" ht="11.1" customHeight="1" x14ac:dyDescent="0.2">
      <c r="A20" s="159" t="s">
        <v>374</v>
      </c>
      <c r="B20" s="170" t="s">
        <v>1384</v>
      </c>
      <c r="C20" s="244">
        <v>61.688607646000001</v>
      </c>
      <c r="D20" s="244">
        <v>62.095034067</v>
      </c>
      <c r="E20" s="244">
        <v>62.585501246</v>
      </c>
      <c r="F20" s="244">
        <v>62.790161900000001</v>
      </c>
      <c r="G20" s="244">
        <v>62.901873541999997</v>
      </c>
      <c r="H20" s="244">
        <v>63.602235376000003</v>
      </c>
      <c r="I20" s="244">
        <v>64.362367718000002</v>
      </c>
      <c r="J20" s="244">
        <v>64.651945264000005</v>
      </c>
      <c r="K20" s="244">
        <v>64.233056046000002</v>
      </c>
      <c r="L20" s="244">
        <v>64.971814675999994</v>
      </c>
      <c r="M20" s="244">
        <v>65.313382856000004</v>
      </c>
      <c r="N20" s="244">
        <v>65.449920360999997</v>
      </c>
      <c r="O20" s="244">
        <v>64.405475010999993</v>
      </c>
      <c r="P20" s="244">
        <v>64.230223164999998</v>
      </c>
      <c r="Q20" s="244">
        <v>64.716811250000006</v>
      </c>
      <c r="R20" s="244">
        <v>64.981551644000007</v>
      </c>
      <c r="S20" s="244">
        <v>65.135993716000002</v>
      </c>
      <c r="T20" s="244">
        <v>65.435383302999995</v>
      </c>
      <c r="U20" s="244">
        <v>65.379590905000001</v>
      </c>
      <c r="V20" s="244">
        <v>66.275349014</v>
      </c>
      <c r="W20" s="244">
        <v>66.194573634999998</v>
      </c>
      <c r="X20" s="244">
        <v>66.606369443999995</v>
      </c>
      <c r="Y20" s="244">
        <v>67.425823887999996</v>
      </c>
      <c r="Z20" s="244">
        <v>67.150477879999997</v>
      </c>
      <c r="AA20" s="244">
        <v>67.142522103999994</v>
      </c>
      <c r="AB20" s="244">
        <v>66.758541002000001</v>
      </c>
      <c r="AC20" s="244">
        <v>66.837231967999998</v>
      </c>
      <c r="AD20" s="244">
        <v>64.181994255999996</v>
      </c>
      <c r="AE20" s="244">
        <v>58.820352118000002</v>
      </c>
      <c r="AF20" s="244">
        <v>60.893292070999998</v>
      </c>
      <c r="AG20" s="244">
        <v>62.088079547</v>
      </c>
      <c r="AH20" s="244">
        <v>62.056326687999999</v>
      </c>
      <c r="AI20" s="244">
        <v>61.992195381999998</v>
      </c>
      <c r="AJ20" s="244">
        <v>61.958699977999999</v>
      </c>
      <c r="AK20" s="244">
        <v>62.815461001999999</v>
      </c>
      <c r="AL20" s="244">
        <v>62.551866433999997</v>
      </c>
      <c r="AM20" s="244">
        <v>63.178563302999997</v>
      </c>
      <c r="AN20" s="244">
        <v>60.222610775</v>
      </c>
      <c r="AO20" s="244">
        <v>63.360583693000002</v>
      </c>
      <c r="AP20" s="244">
        <v>63.548042291999998</v>
      </c>
      <c r="AQ20" s="244">
        <v>64.034007764999998</v>
      </c>
      <c r="AR20" s="244">
        <v>63.972238578000002</v>
      </c>
      <c r="AS20" s="244">
        <v>64.838003299999997</v>
      </c>
      <c r="AT20" s="244">
        <v>64.297240935000005</v>
      </c>
      <c r="AU20" s="244">
        <v>64.049240976999997</v>
      </c>
      <c r="AV20" s="244">
        <v>65.193750989999998</v>
      </c>
      <c r="AW20" s="244">
        <v>65.539246094000006</v>
      </c>
      <c r="AX20" s="244">
        <v>64.906622978000001</v>
      </c>
      <c r="AY20" s="244">
        <v>64.706172557000002</v>
      </c>
      <c r="AZ20" s="244">
        <v>64.907381221999998</v>
      </c>
      <c r="BA20" s="244">
        <v>65.745554600999995</v>
      </c>
      <c r="BB20" s="244">
        <v>64.804087413000005</v>
      </c>
      <c r="BC20" s="244">
        <v>65.597809640999998</v>
      </c>
      <c r="BD20" s="244">
        <v>66.037687540999997</v>
      </c>
      <c r="BE20" s="368">
        <v>66.551564573999997</v>
      </c>
      <c r="BF20" s="368">
        <v>67.129825495000006</v>
      </c>
      <c r="BG20" s="368">
        <v>67.465273781999997</v>
      </c>
      <c r="BH20" s="368">
        <v>66.974713526000002</v>
      </c>
      <c r="BI20" s="368">
        <v>67.191028304</v>
      </c>
      <c r="BJ20" s="368">
        <v>66.686703506000001</v>
      </c>
      <c r="BK20" s="368">
        <v>66.175560954999995</v>
      </c>
      <c r="BL20" s="368">
        <v>65.980367620999999</v>
      </c>
      <c r="BM20" s="368">
        <v>65.819619383000003</v>
      </c>
      <c r="BN20" s="368">
        <v>66.303704103000001</v>
      </c>
      <c r="BO20" s="368">
        <v>66.662437894999997</v>
      </c>
      <c r="BP20" s="368">
        <v>66.843533539999996</v>
      </c>
      <c r="BQ20" s="368">
        <v>66.975658452999994</v>
      </c>
      <c r="BR20" s="368">
        <v>67.068448054000001</v>
      </c>
      <c r="BS20" s="368">
        <v>67.076390559000004</v>
      </c>
      <c r="BT20" s="368">
        <v>67.101008946999997</v>
      </c>
      <c r="BU20" s="368">
        <v>67.370991004999993</v>
      </c>
      <c r="BV20" s="368">
        <v>67.108529348000005</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443"/>
      <c r="BF21" s="443"/>
      <c r="BG21" s="443"/>
      <c r="BH21" s="443"/>
      <c r="BI21" s="443"/>
      <c r="BJ21" s="369"/>
      <c r="BK21" s="369"/>
      <c r="BL21" s="369"/>
      <c r="BM21" s="369"/>
      <c r="BN21" s="369"/>
      <c r="BO21" s="369"/>
      <c r="BP21" s="369"/>
      <c r="BQ21" s="369"/>
      <c r="BR21" s="369"/>
      <c r="BS21" s="369"/>
      <c r="BT21" s="369"/>
      <c r="BU21" s="369"/>
      <c r="BV21" s="369"/>
    </row>
    <row r="22" spans="1:74" ht="11.1" customHeight="1" x14ac:dyDescent="0.2">
      <c r="B22" s="246" t="s">
        <v>1018</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368"/>
      <c r="BF22" s="368"/>
      <c r="BG22" s="368"/>
      <c r="BH22" s="368"/>
      <c r="BI22" s="368"/>
      <c r="BJ22" s="368"/>
      <c r="BK22" s="368"/>
      <c r="BL22" s="368"/>
      <c r="BM22" s="368"/>
      <c r="BN22" s="368"/>
      <c r="BO22" s="368"/>
      <c r="BP22" s="368"/>
      <c r="BQ22" s="368"/>
      <c r="BR22" s="368"/>
      <c r="BS22" s="368"/>
      <c r="BT22" s="368"/>
      <c r="BU22" s="368"/>
      <c r="BV22" s="368"/>
    </row>
    <row r="23" spans="1:74" ht="11.1" customHeight="1" x14ac:dyDescent="0.2">
      <c r="A23" s="159" t="s">
        <v>281</v>
      </c>
      <c r="B23" s="170" t="s">
        <v>242</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48.076149295</v>
      </c>
      <c r="P23" s="244">
        <v>48.443758942999999</v>
      </c>
      <c r="Q23" s="244">
        <v>46.938717068000003</v>
      </c>
      <c r="R23" s="244">
        <v>47.622604434000003</v>
      </c>
      <c r="S23" s="244">
        <v>46.798166858000002</v>
      </c>
      <c r="T23" s="244">
        <v>47.494658459999997</v>
      </c>
      <c r="U23" s="244">
        <v>48.645146773999997</v>
      </c>
      <c r="V23" s="244">
        <v>48.899873908000004</v>
      </c>
      <c r="W23" s="244">
        <v>47.523012545</v>
      </c>
      <c r="X23" s="244">
        <v>47.888533219000003</v>
      </c>
      <c r="Y23" s="244">
        <v>47.981585031999998</v>
      </c>
      <c r="Z23" s="244">
        <v>47.855862311999999</v>
      </c>
      <c r="AA23" s="244">
        <v>46.175938387999999</v>
      </c>
      <c r="AB23" s="244">
        <v>47.322343863999997</v>
      </c>
      <c r="AC23" s="244">
        <v>43.377461052999998</v>
      </c>
      <c r="AD23" s="244">
        <v>35.100024445000003</v>
      </c>
      <c r="AE23" s="244">
        <v>37.261765975000003</v>
      </c>
      <c r="AF23" s="244">
        <v>40.475577270000002</v>
      </c>
      <c r="AG23" s="244">
        <v>42.293423019999999</v>
      </c>
      <c r="AH23" s="244">
        <v>41.955247219</v>
      </c>
      <c r="AI23" s="244">
        <v>42.774582066000001</v>
      </c>
      <c r="AJ23" s="244">
        <v>42.881282788999997</v>
      </c>
      <c r="AK23" s="244">
        <v>42.905213916999998</v>
      </c>
      <c r="AL23" s="244">
        <v>43.217754077999999</v>
      </c>
      <c r="AM23" s="244">
        <v>41.645152336999999</v>
      </c>
      <c r="AN23" s="244">
        <v>41.756727085000001</v>
      </c>
      <c r="AO23" s="244">
        <v>43.891859848000003</v>
      </c>
      <c r="AP23" s="244">
        <v>43.119848091000001</v>
      </c>
      <c r="AQ23" s="244">
        <v>43.474388799000003</v>
      </c>
      <c r="AR23" s="244">
        <v>45.672477264999998</v>
      </c>
      <c r="AS23" s="244">
        <v>45.418138046999999</v>
      </c>
      <c r="AT23" s="244">
        <v>45.794909249</v>
      </c>
      <c r="AU23" s="244">
        <v>46.269082365000003</v>
      </c>
      <c r="AV23" s="244">
        <v>45.782537073</v>
      </c>
      <c r="AW23" s="244">
        <v>46.819146646999997</v>
      </c>
      <c r="AX23" s="244">
        <v>47.826761371000003</v>
      </c>
      <c r="AY23" s="244">
        <v>44.678544584999997</v>
      </c>
      <c r="AZ23" s="244">
        <v>46.835798201999999</v>
      </c>
      <c r="BA23" s="244">
        <v>46.250394151000002</v>
      </c>
      <c r="BB23" s="244">
        <v>44.972667798000003</v>
      </c>
      <c r="BC23" s="244">
        <v>45.165400462999997</v>
      </c>
      <c r="BD23" s="244">
        <v>45.723443547999999</v>
      </c>
      <c r="BE23" s="368">
        <v>45.913295292000001</v>
      </c>
      <c r="BF23" s="368">
        <v>46.352500843999998</v>
      </c>
      <c r="BG23" s="368">
        <v>46.084617500999997</v>
      </c>
      <c r="BH23" s="368">
        <v>46.317636769000003</v>
      </c>
      <c r="BI23" s="368">
        <v>46.663959036999998</v>
      </c>
      <c r="BJ23" s="368">
        <v>46.986961758</v>
      </c>
      <c r="BK23" s="368">
        <v>45.663633869000002</v>
      </c>
      <c r="BL23" s="368">
        <v>46.713935210000002</v>
      </c>
      <c r="BM23" s="368">
        <v>46.360586708</v>
      </c>
      <c r="BN23" s="368">
        <v>45.567467473000001</v>
      </c>
      <c r="BO23" s="368">
        <v>45.330582472000003</v>
      </c>
      <c r="BP23" s="368">
        <v>46.183829363000001</v>
      </c>
      <c r="BQ23" s="368">
        <v>46.361957306000001</v>
      </c>
      <c r="BR23" s="368">
        <v>46.660137536999997</v>
      </c>
      <c r="BS23" s="368">
        <v>46.342013403000003</v>
      </c>
      <c r="BT23" s="368">
        <v>46.556674153000003</v>
      </c>
      <c r="BU23" s="368">
        <v>46.629494940000001</v>
      </c>
      <c r="BV23" s="368">
        <v>47.180468994000002</v>
      </c>
    </row>
    <row r="24" spans="1:74" ht="11.1" customHeight="1" x14ac:dyDescent="0.2">
      <c r="A24" s="159" t="s">
        <v>275</v>
      </c>
      <c r="B24" s="170" t="s">
        <v>243</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19.933385999999999</v>
      </c>
      <c r="AB24" s="244">
        <v>20.132245999999999</v>
      </c>
      <c r="AC24" s="244">
        <v>18.462838000000001</v>
      </c>
      <c r="AD24" s="244">
        <v>14.548503</v>
      </c>
      <c r="AE24" s="244">
        <v>16.078182999999999</v>
      </c>
      <c r="AF24" s="244">
        <v>17.578056</v>
      </c>
      <c r="AG24" s="244">
        <v>18.381069</v>
      </c>
      <c r="AH24" s="244">
        <v>18.557874000000002</v>
      </c>
      <c r="AI24" s="244">
        <v>18.414828</v>
      </c>
      <c r="AJ24" s="244">
        <v>18.613648000000001</v>
      </c>
      <c r="AK24" s="244">
        <v>18.742515999999998</v>
      </c>
      <c r="AL24" s="244">
        <v>18.801689</v>
      </c>
      <c r="AM24" s="244">
        <v>18.595396000000001</v>
      </c>
      <c r="AN24" s="244">
        <v>17.444196999999999</v>
      </c>
      <c r="AO24" s="244">
        <v>19.203827</v>
      </c>
      <c r="AP24" s="244">
        <v>19.45936</v>
      </c>
      <c r="AQ24" s="244">
        <v>20.093637999999999</v>
      </c>
      <c r="AR24" s="244">
        <v>20.537154000000001</v>
      </c>
      <c r="AS24" s="244">
        <v>19.894007999999999</v>
      </c>
      <c r="AT24" s="244">
        <v>20.510579</v>
      </c>
      <c r="AU24" s="244">
        <v>20.223534999999998</v>
      </c>
      <c r="AV24" s="244">
        <v>19.891587999999999</v>
      </c>
      <c r="AW24" s="244">
        <v>20.594615999999998</v>
      </c>
      <c r="AX24" s="244">
        <v>20.764402</v>
      </c>
      <c r="AY24" s="244">
        <v>19.731010000000001</v>
      </c>
      <c r="AZ24" s="244">
        <v>20.435638999999998</v>
      </c>
      <c r="BA24" s="244">
        <v>20.511873000000001</v>
      </c>
      <c r="BB24" s="244">
        <v>19.957377000000001</v>
      </c>
      <c r="BC24" s="244">
        <v>20.466759816</v>
      </c>
      <c r="BD24" s="244">
        <v>20.462494849999999</v>
      </c>
      <c r="BE24" s="368">
        <v>20.412109999999998</v>
      </c>
      <c r="BF24" s="368">
        <v>20.759979999999999</v>
      </c>
      <c r="BG24" s="368">
        <v>20.402280000000001</v>
      </c>
      <c r="BH24" s="368">
        <v>20.714739999999999</v>
      </c>
      <c r="BI24" s="368">
        <v>20.990950000000002</v>
      </c>
      <c r="BJ24" s="368">
        <v>20.94294</v>
      </c>
      <c r="BK24" s="368">
        <v>20.188300000000002</v>
      </c>
      <c r="BL24" s="368">
        <v>20.280539999999998</v>
      </c>
      <c r="BM24" s="368">
        <v>20.758459999999999</v>
      </c>
      <c r="BN24" s="368">
        <v>20.545860000000001</v>
      </c>
      <c r="BO24" s="368">
        <v>20.740539999999999</v>
      </c>
      <c r="BP24" s="368">
        <v>20.964490000000001</v>
      </c>
      <c r="BQ24" s="368">
        <v>20.962399999999999</v>
      </c>
      <c r="BR24" s="368">
        <v>21.164860000000001</v>
      </c>
      <c r="BS24" s="368">
        <v>20.725809999999999</v>
      </c>
      <c r="BT24" s="368">
        <v>21.015730000000001</v>
      </c>
      <c r="BU24" s="368">
        <v>21.105989999999998</v>
      </c>
      <c r="BV24" s="368">
        <v>21.136669999999999</v>
      </c>
    </row>
    <row r="25" spans="1:74" ht="11.1" customHeight="1" x14ac:dyDescent="0.2">
      <c r="A25" s="159" t="s">
        <v>276</v>
      </c>
      <c r="B25" s="170" t="s">
        <v>263</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0.20220432699999999</v>
      </c>
      <c r="AZ25" s="244">
        <v>0.20055577299999999</v>
      </c>
      <c r="BA25" s="244">
        <v>0.26378889300000002</v>
      </c>
      <c r="BB25" s="244">
        <v>0.16469294900000001</v>
      </c>
      <c r="BC25" s="244">
        <v>0.221883308</v>
      </c>
      <c r="BD25" s="244">
        <v>0.20907968099999999</v>
      </c>
      <c r="BE25" s="368">
        <v>0.20202519599999999</v>
      </c>
      <c r="BF25" s="368">
        <v>0.222374293</v>
      </c>
      <c r="BG25" s="368">
        <v>0.18979259200000001</v>
      </c>
      <c r="BH25" s="368">
        <v>0.25219183299999998</v>
      </c>
      <c r="BI25" s="368">
        <v>0.22072444199999999</v>
      </c>
      <c r="BJ25" s="368">
        <v>0.17767385099999999</v>
      </c>
      <c r="BK25" s="368">
        <v>0.201667599</v>
      </c>
      <c r="BL25" s="368">
        <v>0.19813250800000001</v>
      </c>
      <c r="BM25" s="368">
        <v>0.25359661</v>
      </c>
      <c r="BN25" s="368">
        <v>0.17132054099999999</v>
      </c>
      <c r="BO25" s="368">
        <v>0.21993458699999999</v>
      </c>
      <c r="BP25" s="368">
        <v>0.20933006400000001</v>
      </c>
      <c r="BQ25" s="368">
        <v>0.202965968</v>
      </c>
      <c r="BR25" s="368">
        <v>0.22011708799999999</v>
      </c>
      <c r="BS25" s="368">
        <v>0.19275331000000001</v>
      </c>
      <c r="BT25" s="368">
        <v>0.24519684999999999</v>
      </c>
      <c r="BU25" s="368">
        <v>0.218337644</v>
      </c>
      <c r="BV25" s="368">
        <v>0.18186413200000001</v>
      </c>
    </row>
    <row r="26" spans="1:74" ht="11.1" customHeight="1" x14ac:dyDescent="0.2">
      <c r="A26" s="159" t="s">
        <v>277</v>
      </c>
      <c r="B26" s="170" t="s">
        <v>264</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2.6348029999999998</v>
      </c>
      <c r="P26" s="244">
        <v>2.6977530000000001</v>
      </c>
      <c r="Q26" s="244">
        <v>2.5169410000000001</v>
      </c>
      <c r="R26" s="244">
        <v>2.3422670000000001</v>
      </c>
      <c r="S26" s="244">
        <v>2.5472929999999998</v>
      </c>
      <c r="T26" s="244">
        <v>2.6244679999999998</v>
      </c>
      <c r="U26" s="244">
        <v>2.6890610000000001</v>
      </c>
      <c r="V26" s="244">
        <v>2.847248</v>
      </c>
      <c r="W26" s="244">
        <v>2.7249430000000001</v>
      </c>
      <c r="X26" s="244">
        <v>2.6739999999999999</v>
      </c>
      <c r="Y26" s="244">
        <v>2.6416080000000002</v>
      </c>
      <c r="Z26" s="244">
        <v>2.611872</v>
      </c>
      <c r="AA26" s="244">
        <v>2.5146950000000001</v>
      </c>
      <c r="AB26" s="244">
        <v>2.6685400000000001</v>
      </c>
      <c r="AC26" s="244">
        <v>2.3580920000000001</v>
      </c>
      <c r="AD26" s="244">
        <v>1.902633</v>
      </c>
      <c r="AE26" s="244">
        <v>2.0819450000000002</v>
      </c>
      <c r="AF26" s="244">
        <v>2.3124180000000001</v>
      </c>
      <c r="AG26" s="244">
        <v>2.2922220000000002</v>
      </c>
      <c r="AH26" s="244">
        <v>2.308297</v>
      </c>
      <c r="AI26" s="244">
        <v>2.3360569999999998</v>
      </c>
      <c r="AJ26" s="244">
        <v>2.2575409999999998</v>
      </c>
      <c r="AK26" s="244">
        <v>2.428299</v>
      </c>
      <c r="AL26" s="244">
        <v>2.196844</v>
      </c>
      <c r="AM26" s="244">
        <v>2.2412550000000002</v>
      </c>
      <c r="AN26" s="244">
        <v>2.2327129999999999</v>
      </c>
      <c r="AO26" s="244">
        <v>2.3137099999999999</v>
      </c>
      <c r="AP26" s="244">
        <v>2.1216719999999998</v>
      </c>
      <c r="AQ26" s="244">
        <v>2.1704639999999999</v>
      </c>
      <c r="AR26" s="244">
        <v>2.427241</v>
      </c>
      <c r="AS26" s="244">
        <v>2.537706</v>
      </c>
      <c r="AT26" s="244">
        <v>2.513401</v>
      </c>
      <c r="AU26" s="244">
        <v>2.4500489999999999</v>
      </c>
      <c r="AV26" s="244">
        <v>2.342578</v>
      </c>
      <c r="AW26" s="244">
        <v>2.4687730000000001</v>
      </c>
      <c r="AX26" s="244">
        <v>2.4055420000000001</v>
      </c>
      <c r="AY26" s="244">
        <v>2.3613360000000001</v>
      </c>
      <c r="AZ26" s="244">
        <v>2.4772650000000001</v>
      </c>
      <c r="BA26" s="244">
        <v>2.1799789999999999</v>
      </c>
      <c r="BB26" s="244">
        <v>2.3217289999999999</v>
      </c>
      <c r="BC26" s="244">
        <v>2.381348</v>
      </c>
      <c r="BD26" s="244">
        <v>2.4392130000000001</v>
      </c>
      <c r="BE26" s="368">
        <v>2.481026</v>
      </c>
      <c r="BF26" s="368">
        <v>2.540581</v>
      </c>
      <c r="BG26" s="368">
        <v>2.4900709999999999</v>
      </c>
      <c r="BH26" s="368">
        <v>2.4643090000000001</v>
      </c>
      <c r="BI26" s="368">
        <v>2.488953</v>
      </c>
      <c r="BJ26" s="368">
        <v>2.4916510000000001</v>
      </c>
      <c r="BK26" s="368">
        <v>2.4629940000000001</v>
      </c>
      <c r="BL26" s="368">
        <v>2.509938</v>
      </c>
      <c r="BM26" s="368">
        <v>2.40124</v>
      </c>
      <c r="BN26" s="368">
        <v>2.3426170000000002</v>
      </c>
      <c r="BO26" s="368">
        <v>2.403006</v>
      </c>
      <c r="BP26" s="368">
        <v>2.4636689999999999</v>
      </c>
      <c r="BQ26" s="368">
        <v>2.4846689999999998</v>
      </c>
      <c r="BR26" s="368">
        <v>2.5425080000000002</v>
      </c>
      <c r="BS26" s="368">
        <v>2.4935770000000002</v>
      </c>
      <c r="BT26" s="368">
        <v>2.4671650000000001</v>
      </c>
      <c r="BU26" s="368">
        <v>2.4892699999999999</v>
      </c>
      <c r="BV26" s="368">
        <v>2.4946839999999999</v>
      </c>
    </row>
    <row r="27" spans="1:74" ht="11.1" customHeight="1" x14ac:dyDescent="0.2">
      <c r="A27" s="159" t="s">
        <v>278</v>
      </c>
      <c r="B27" s="170" t="s">
        <v>265</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13.374451613</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11.219580645000001</v>
      </c>
      <c r="AN27" s="244">
        <v>12.018571429</v>
      </c>
      <c r="AO27" s="244">
        <v>12.511677419</v>
      </c>
      <c r="AP27" s="244">
        <v>12.3096</v>
      </c>
      <c r="AQ27" s="244">
        <v>12.154258065</v>
      </c>
      <c r="AR27" s="244">
        <v>13.4047</v>
      </c>
      <c r="AS27" s="244">
        <v>13.717516129</v>
      </c>
      <c r="AT27" s="244">
        <v>13.606612903</v>
      </c>
      <c r="AU27" s="244">
        <v>14.180933333</v>
      </c>
      <c r="AV27" s="244">
        <v>14.111612902999999</v>
      </c>
      <c r="AW27" s="244">
        <v>13.815666667</v>
      </c>
      <c r="AX27" s="244">
        <v>13.740225806</v>
      </c>
      <c r="AY27" s="244">
        <v>12.373258065</v>
      </c>
      <c r="AZ27" s="244">
        <v>13.546821429</v>
      </c>
      <c r="BA27" s="244">
        <v>13.374322580999999</v>
      </c>
      <c r="BB27" s="244">
        <v>13.377140368999999</v>
      </c>
      <c r="BC27" s="244">
        <v>13.074729190999999</v>
      </c>
      <c r="BD27" s="244">
        <v>13.543886797000001</v>
      </c>
      <c r="BE27" s="368">
        <v>13.636520137</v>
      </c>
      <c r="BF27" s="368">
        <v>13.477563849999999</v>
      </c>
      <c r="BG27" s="368">
        <v>13.856077054</v>
      </c>
      <c r="BH27" s="368">
        <v>13.645697962</v>
      </c>
      <c r="BI27" s="368">
        <v>13.309558956</v>
      </c>
      <c r="BJ27" s="368">
        <v>13.095736713999999</v>
      </c>
      <c r="BK27" s="368">
        <v>12.978697835</v>
      </c>
      <c r="BL27" s="368">
        <v>13.463798621</v>
      </c>
      <c r="BM27" s="368">
        <v>13.169612470000001</v>
      </c>
      <c r="BN27" s="368">
        <v>13.247868144</v>
      </c>
      <c r="BO27" s="368">
        <v>12.932534625000001</v>
      </c>
      <c r="BP27" s="368">
        <v>13.463058092000001</v>
      </c>
      <c r="BQ27" s="368">
        <v>13.58030881</v>
      </c>
      <c r="BR27" s="368">
        <v>13.447076437</v>
      </c>
      <c r="BS27" s="368">
        <v>13.823754932</v>
      </c>
      <c r="BT27" s="368">
        <v>13.687293484</v>
      </c>
      <c r="BU27" s="368">
        <v>13.259880673</v>
      </c>
      <c r="BV27" s="368">
        <v>13.188563138999999</v>
      </c>
    </row>
    <row r="28" spans="1:74" ht="11.1" customHeight="1" x14ac:dyDescent="0.2">
      <c r="A28" s="159" t="s">
        <v>279</v>
      </c>
      <c r="B28" s="170" t="s">
        <v>266</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3.3458709676999998</v>
      </c>
      <c r="AW28" s="244">
        <v>3.5219999999999998</v>
      </c>
      <c r="AX28" s="244">
        <v>4.1403548387000004</v>
      </c>
      <c r="AY28" s="244">
        <v>3.8035161290000001</v>
      </c>
      <c r="AZ28" s="244">
        <v>3.8721071429</v>
      </c>
      <c r="BA28" s="244">
        <v>3.5374193547999999</v>
      </c>
      <c r="BB28" s="244">
        <v>3.2432405690000001</v>
      </c>
      <c r="BC28" s="244">
        <v>3.0004679009999999</v>
      </c>
      <c r="BD28" s="244">
        <v>3.0317809009999999</v>
      </c>
      <c r="BE28" s="368">
        <v>3.1659293740000001</v>
      </c>
      <c r="BF28" s="368">
        <v>3.2526497640000001</v>
      </c>
      <c r="BG28" s="368">
        <v>3.1602009839999998</v>
      </c>
      <c r="BH28" s="368">
        <v>3.1962754840000001</v>
      </c>
      <c r="BI28" s="368">
        <v>3.434914596</v>
      </c>
      <c r="BJ28" s="368">
        <v>3.9396362260000002</v>
      </c>
      <c r="BK28" s="368">
        <v>3.7326719590000002</v>
      </c>
      <c r="BL28" s="368">
        <v>3.9721296229999998</v>
      </c>
      <c r="BM28" s="368">
        <v>3.6510014630000001</v>
      </c>
      <c r="BN28" s="368">
        <v>3.298561292</v>
      </c>
      <c r="BO28" s="368">
        <v>3.0227682379999998</v>
      </c>
      <c r="BP28" s="368">
        <v>3.04263942</v>
      </c>
      <c r="BQ28" s="368">
        <v>3.1141520800000002</v>
      </c>
      <c r="BR28" s="368">
        <v>3.204498504</v>
      </c>
      <c r="BS28" s="368">
        <v>3.116313624</v>
      </c>
      <c r="BT28" s="368">
        <v>3.1364030390000002</v>
      </c>
      <c r="BU28" s="368">
        <v>3.3689853200000002</v>
      </c>
      <c r="BV28" s="368">
        <v>3.8480491099999998</v>
      </c>
    </row>
    <row r="29" spans="1:74" ht="11.1" customHeight="1" x14ac:dyDescent="0.2">
      <c r="A29" s="159" t="s">
        <v>280</v>
      </c>
      <c r="B29" s="170" t="s">
        <v>267</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5.6198691289999996</v>
      </c>
      <c r="AN29" s="244">
        <v>6.0374270000000001</v>
      </c>
      <c r="AO29" s="244">
        <v>6.0349570323000004</v>
      </c>
      <c r="AP29" s="244">
        <v>5.8131273332999998</v>
      </c>
      <c r="AQ29" s="244">
        <v>5.9181904516000001</v>
      </c>
      <c r="AR29" s="244">
        <v>6.0414380000000003</v>
      </c>
      <c r="AS29" s="244">
        <v>5.9535458065000002</v>
      </c>
      <c r="AT29" s="244">
        <v>5.8432118710000003</v>
      </c>
      <c r="AU29" s="244">
        <v>5.914212</v>
      </c>
      <c r="AV29" s="244">
        <v>5.8547901290000004</v>
      </c>
      <c r="AW29" s="244">
        <v>6.2250983333000001</v>
      </c>
      <c r="AX29" s="244">
        <v>6.6144904839000001</v>
      </c>
      <c r="AY29" s="244">
        <v>6.2072200645000004</v>
      </c>
      <c r="AZ29" s="244">
        <v>6.3034098571000001</v>
      </c>
      <c r="BA29" s="244">
        <v>6.3830113225999998</v>
      </c>
      <c r="BB29" s="244">
        <v>5.9084879109999999</v>
      </c>
      <c r="BC29" s="244">
        <v>6.0202122469999999</v>
      </c>
      <c r="BD29" s="244">
        <v>6.0369883189999998</v>
      </c>
      <c r="BE29" s="368">
        <v>6.0156845849999998</v>
      </c>
      <c r="BF29" s="368">
        <v>6.0993519369999998</v>
      </c>
      <c r="BG29" s="368">
        <v>5.9861958709999996</v>
      </c>
      <c r="BH29" s="368">
        <v>6.0444224899999996</v>
      </c>
      <c r="BI29" s="368">
        <v>6.218858043</v>
      </c>
      <c r="BJ29" s="368">
        <v>6.3393239670000003</v>
      </c>
      <c r="BK29" s="368">
        <v>6.0993024760000001</v>
      </c>
      <c r="BL29" s="368">
        <v>6.2893964579999997</v>
      </c>
      <c r="BM29" s="368">
        <v>6.1266761650000001</v>
      </c>
      <c r="BN29" s="368">
        <v>5.9612404960000003</v>
      </c>
      <c r="BO29" s="368">
        <v>6.0117990219999999</v>
      </c>
      <c r="BP29" s="368">
        <v>6.0406427870000003</v>
      </c>
      <c r="BQ29" s="368">
        <v>6.0174614479999997</v>
      </c>
      <c r="BR29" s="368">
        <v>6.0810775079999999</v>
      </c>
      <c r="BS29" s="368">
        <v>5.9898045370000004</v>
      </c>
      <c r="BT29" s="368">
        <v>6.0048857800000004</v>
      </c>
      <c r="BU29" s="368">
        <v>6.1870313030000004</v>
      </c>
      <c r="BV29" s="368">
        <v>6.3306386129999996</v>
      </c>
    </row>
    <row r="30" spans="1:74" ht="11.1" customHeight="1" x14ac:dyDescent="0.2">
      <c r="A30" s="159" t="s">
        <v>287</v>
      </c>
      <c r="B30" s="170" t="s">
        <v>268</v>
      </c>
      <c r="C30" s="244">
        <v>50.762606413999997</v>
      </c>
      <c r="D30" s="244">
        <v>51.537823179</v>
      </c>
      <c r="E30" s="244">
        <v>51.834101488000002</v>
      </c>
      <c r="F30" s="244">
        <v>52.001872026999997</v>
      </c>
      <c r="G30" s="244">
        <v>52.627724925999999</v>
      </c>
      <c r="H30" s="244">
        <v>53.013725014000002</v>
      </c>
      <c r="I30" s="244">
        <v>52.769308913000003</v>
      </c>
      <c r="J30" s="244">
        <v>52.478448018000002</v>
      </c>
      <c r="K30" s="244">
        <v>52.856412485</v>
      </c>
      <c r="L30" s="244">
        <v>51.989329474000002</v>
      </c>
      <c r="M30" s="244">
        <v>52.430205872999998</v>
      </c>
      <c r="N30" s="244">
        <v>53.115375211</v>
      </c>
      <c r="O30" s="244">
        <v>51.439785651000001</v>
      </c>
      <c r="P30" s="244">
        <v>52.116163479999997</v>
      </c>
      <c r="Q30" s="244">
        <v>52.462737982999997</v>
      </c>
      <c r="R30" s="244">
        <v>52.702362366999999</v>
      </c>
      <c r="S30" s="244">
        <v>53.3273577</v>
      </c>
      <c r="T30" s="244">
        <v>53.612880769</v>
      </c>
      <c r="U30" s="244">
        <v>53.567813428000001</v>
      </c>
      <c r="V30" s="244">
        <v>53.257108967000001</v>
      </c>
      <c r="W30" s="244">
        <v>53.404918586000001</v>
      </c>
      <c r="X30" s="244">
        <v>52.574977556</v>
      </c>
      <c r="Y30" s="244">
        <v>53.277551865</v>
      </c>
      <c r="Z30" s="244">
        <v>53.819619762999999</v>
      </c>
      <c r="AA30" s="244">
        <v>49.315110027999999</v>
      </c>
      <c r="AB30" s="244">
        <v>50.370714104000001</v>
      </c>
      <c r="AC30" s="244">
        <v>48.863230604000002</v>
      </c>
      <c r="AD30" s="244">
        <v>46.816674525000003</v>
      </c>
      <c r="AE30" s="244">
        <v>48.677232783999997</v>
      </c>
      <c r="AF30" s="244">
        <v>50.130194049000004</v>
      </c>
      <c r="AG30" s="244">
        <v>49.861948554000001</v>
      </c>
      <c r="AH30" s="244">
        <v>49.379334393999997</v>
      </c>
      <c r="AI30" s="244">
        <v>50.431009457999998</v>
      </c>
      <c r="AJ30" s="244">
        <v>49.688553448</v>
      </c>
      <c r="AK30" s="244">
        <v>51.265988790000002</v>
      </c>
      <c r="AL30" s="244">
        <v>51.567518628000002</v>
      </c>
      <c r="AM30" s="244">
        <v>51.060105941000003</v>
      </c>
      <c r="AN30" s="244">
        <v>52.316701446000003</v>
      </c>
      <c r="AO30" s="244">
        <v>52.011427668000003</v>
      </c>
      <c r="AP30" s="244">
        <v>52.092611568999999</v>
      </c>
      <c r="AQ30" s="244">
        <v>51.807055444</v>
      </c>
      <c r="AR30" s="244">
        <v>52.727987777000003</v>
      </c>
      <c r="AS30" s="244">
        <v>52.525573295999997</v>
      </c>
      <c r="AT30" s="244">
        <v>52.004507732999997</v>
      </c>
      <c r="AU30" s="244">
        <v>53.084102131000002</v>
      </c>
      <c r="AV30" s="244">
        <v>52.703815900000002</v>
      </c>
      <c r="AW30" s="244">
        <v>53.584338322000001</v>
      </c>
      <c r="AX30" s="244">
        <v>54.624442594000001</v>
      </c>
      <c r="AY30" s="244">
        <v>52.845797863000001</v>
      </c>
      <c r="AZ30" s="244">
        <v>53.888689757000002</v>
      </c>
      <c r="BA30" s="244">
        <v>52.462396761999997</v>
      </c>
      <c r="BB30" s="244">
        <v>52.667636866000002</v>
      </c>
      <c r="BC30" s="244">
        <v>53.473531084999998</v>
      </c>
      <c r="BD30" s="244">
        <v>53.956940144999997</v>
      </c>
      <c r="BE30" s="368">
        <v>53.701016293000002</v>
      </c>
      <c r="BF30" s="368">
        <v>53.462548922000003</v>
      </c>
      <c r="BG30" s="368">
        <v>54.343445955999996</v>
      </c>
      <c r="BH30" s="368">
        <v>53.249314779999999</v>
      </c>
      <c r="BI30" s="368">
        <v>54.127131339000002</v>
      </c>
      <c r="BJ30" s="368">
        <v>54.918698653</v>
      </c>
      <c r="BK30" s="368">
        <v>54.642621841</v>
      </c>
      <c r="BL30" s="368">
        <v>55.861050304000003</v>
      </c>
      <c r="BM30" s="368">
        <v>55.283522664000003</v>
      </c>
      <c r="BN30" s="368">
        <v>55.266870142999998</v>
      </c>
      <c r="BO30" s="368">
        <v>55.586485226000001</v>
      </c>
      <c r="BP30" s="368">
        <v>56.137480189999998</v>
      </c>
      <c r="BQ30" s="368">
        <v>55.411244461999999</v>
      </c>
      <c r="BR30" s="368">
        <v>54.925033331999998</v>
      </c>
      <c r="BS30" s="368">
        <v>55.583990761000003</v>
      </c>
      <c r="BT30" s="368">
        <v>54.043406480000002</v>
      </c>
      <c r="BU30" s="368">
        <v>54.982431261000002</v>
      </c>
      <c r="BV30" s="368">
        <v>55.814283914000001</v>
      </c>
    </row>
    <row r="31" spans="1:74" ht="11.1" customHeight="1" x14ac:dyDescent="0.2">
      <c r="A31" s="159" t="s">
        <v>282</v>
      </c>
      <c r="B31" s="170" t="s">
        <v>915</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4.4703143839999999</v>
      </c>
      <c r="AZ31" s="244">
        <v>4.6824172710000003</v>
      </c>
      <c r="BA31" s="244">
        <v>4.3114551409999997</v>
      </c>
      <c r="BB31" s="244">
        <v>4.2062008210000004</v>
      </c>
      <c r="BC31" s="244">
        <v>4.3087193050000003</v>
      </c>
      <c r="BD31" s="244">
        <v>4.4895908950000001</v>
      </c>
      <c r="BE31" s="368">
        <v>4.6427175439999999</v>
      </c>
      <c r="BF31" s="368">
        <v>4.7420115169999999</v>
      </c>
      <c r="BG31" s="368">
        <v>4.6768379319999998</v>
      </c>
      <c r="BH31" s="368">
        <v>4.5209571799999999</v>
      </c>
      <c r="BI31" s="368">
        <v>4.6388726980000001</v>
      </c>
      <c r="BJ31" s="368">
        <v>4.6954429040000001</v>
      </c>
      <c r="BK31" s="368">
        <v>4.1753169410000002</v>
      </c>
      <c r="BL31" s="368">
        <v>4.4252950139999996</v>
      </c>
      <c r="BM31" s="368">
        <v>4.3148593310000001</v>
      </c>
      <c r="BN31" s="368">
        <v>4.297256601</v>
      </c>
      <c r="BO31" s="368">
        <v>4.4298406300000002</v>
      </c>
      <c r="BP31" s="368">
        <v>4.6393424110000003</v>
      </c>
      <c r="BQ31" s="368">
        <v>4.7146670630000003</v>
      </c>
      <c r="BR31" s="368">
        <v>4.8367013200000004</v>
      </c>
      <c r="BS31" s="368">
        <v>4.7546974210000004</v>
      </c>
      <c r="BT31" s="368">
        <v>4.6504349170000001</v>
      </c>
      <c r="BU31" s="368">
        <v>4.7006989770000001</v>
      </c>
      <c r="BV31" s="368">
        <v>4.7050260120000003</v>
      </c>
    </row>
    <row r="32" spans="1:74" ht="11.1" customHeight="1" x14ac:dyDescent="0.2">
      <c r="A32" s="159" t="s">
        <v>283</v>
      </c>
      <c r="B32" s="170" t="s">
        <v>265</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0.74974788400000003</v>
      </c>
      <c r="AZ32" s="244">
        <v>0.74572744899999999</v>
      </c>
      <c r="BA32" s="244">
        <v>0.76027218399999996</v>
      </c>
      <c r="BB32" s="244">
        <v>0.74308622199999996</v>
      </c>
      <c r="BC32" s="244">
        <v>0.75201252200000002</v>
      </c>
      <c r="BD32" s="244">
        <v>0.76576035399999998</v>
      </c>
      <c r="BE32" s="368">
        <v>0.75788334599999996</v>
      </c>
      <c r="BF32" s="368">
        <v>0.75629055000000001</v>
      </c>
      <c r="BG32" s="368">
        <v>0.75986874299999996</v>
      </c>
      <c r="BH32" s="368">
        <v>0.78072918599999996</v>
      </c>
      <c r="BI32" s="368">
        <v>0.76682672500000004</v>
      </c>
      <c r="BJ32" s="368">
        <v>0.75009218300000002</v>
      </c>
      <c r="BK32" s="368">
        <v>0.73398604599999995</v>
      </c>
      <c r="BL32" s="368">
        <v>0.75250484600000001</v>
      </c>
      <c r="BM32" s="368">
        <v>0.764675946</v>
      </c>
      <c r="BN32" s="368">
        <v>0.756922333</v>
      </c>
      <c r="BO32" s="368">
        <v>0.77184947000000004</v>
      </c>
      <c r="BP32" s="368">
        <v>0.77868469200000001</v>
      </c>
      <c r="BQ32" s="368">
        <v>0.76846379899999995</v>
      </c>
      <c r="BR32" s="368">
        <v>0.771528451</v>
      </c>
      <c r="BS32" s="368">
        <v>0.77915288699999996</v>
      </c>
      <c r="BT32" s="368">
        <v>0.79115159899999998</v>
      </c>
      <c r="BU32" s="368">
        <v>0.78218798</v>
      </c>
      <c r="BV32" s="368">
        <v>0.75714062800000004</v>
      </c>
    </row>
    <row r="33" spans="1:74" ht="11.1" customHeight="1" x14ac:dyDescent="0.2">
      <c r="A33" s="159" t="s">
        <v>284</v>
      </c>
      <c r="B33" s="170" t="s">
        <v>270</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15.34933</v>
      </c>
      <c r="AZ33" s="244">
        <v>15.541499999999999</v>
      </c>
      <c r="BA33" s="244">
        <v>14.88199</v>
      </c>
      <c r="BB33" s="244">
        <v>15.18135</v>
      </c>
      <c r="BC33" s="244">
        <v>15.311389999999999</v>
      </c>
      <c r="BD33" s="244">
        <v>15.215540000000001</v>
      </c>
      <c r="BE33" s="368">
        <v>15.217599999999999</v>
      </c>
      <c r="BF33" s="368">
        <v>14.94567</v>
      </c>
      <c r="BG33" s="368">
        <v>15.85369</v>
      </c>
      <c r="BH33" s="368">
        <v>14.951280000000001</v>
      </c>
      <c r="BI33" s="368">
        <v>15.94861</v>
      </c>
      <c r="BJ33" s="368">
        <v>16.44079</v>
      </c>
      <c r="BK33" s="368">
        <v>16.366060000000001</v>
      </c>
      <c r="BL33" s="368">
        <v>16.732530000000001</v>
      </c>
      <c r="BM33" s="368">
        <v>16.528420000000001</v>
      </c>
      <c r="BN33" s="368">
        <v>16.754799999999999</v>
      </c>
      <c r="BO33" s="368">
        <v>16.412949999999999</v>
      </c>
      <c r="BP33" s="368">
        <v>16.124759999999998</v>
      </c>
      <c r="BQ33" s="368">
        <v>15.955450000000001</v>
      </c>
      <c r="BR33" s="368">
        <v>15.36266</v>
      </c>
      <c r="BS33" s="368">
        <v>16.090769999999999</v>
      </c>
      <c r="BT33" s="368">
        <v>15.03477</v>
      </c>
      <c r="BU33" s="368">
        <v>15.88622</v>
      </c>
      <c r="BV33" s="368">
        <v>16.23339</v>
      </c>
    </row>
    <row r="34" spans="1:74" ht="11.1" customHeight="1" x14ac:dyDescent="0.2">
      <c r="A34" s="159" t="s">
        <v>285</v>
      </c>
      <c r="B34" s="170" t="s">
        <v>271</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13.901579967</v>
      </c>
      <c r="AY34" s="244">
        <v>13.550408172999999</v>
      </c>
      <c r="AZ34" s="244">
        <v>14.001970765999999</v>
      </c>
      <c r="BA34" s="244">
        <v>13.897002788</v>
      </c>
      <c r="BB34" s="244">
        <v>13.934143255</v>
      </c>
      <c r="BC34" s="244">
        <v>13.944201956000001</v>
      </c>
      <c r="BD34" s="244">
        <v>13.803912926000001</v>
      </c>
      <c r="BE34" s="368">
        <v>13.539832379</v>
      </c>
      <c r="BF34" s="368">
        <v>13.427039883000001</v>
      </c>
      <c r="BG34" s="368">
        <v>13.486312835</v>
      </c>
      <c r="BH34" s="368">
        <v>13.697292285</v>
      </c>
      <c r="BI34" s="368">
        <v>13.954109730000001</v>
      </c>
      <c r="BJ34" s="368">
        <v>14.054376848</v>
      </c>
      <c r="BK34" s="368">
        <v>14.233906437</v>
      </c>
      <c r="BL34" s="368">
        <v>14.639465638000001</v>
      </c>
      <c r="BM34" s="368">
        <v>14.661519406</v>
      </c>
      <c r="BN34" s="368">
        <v>14.448990622</v>
      </c>
      <c r="BO34" s="368">
        <v>14.568964068</v>
      </c>
      <c r="BP34" s="368">
        <v>14.416466464999999</v>
      </c>
      <c r="BQ34" s="368">
        <v>13.979368638</v>
      </c>
      <c r="BR34" s="368">
        <v>13.831234161999999</v>
      </c>
      <c r="BS34" s="368">
        <v>13.882706646999999</v>
      </c>
      <c r="BT34" s="368">
        <v>13.950645328</v>
      </c>
      <c r="BU34" s="368">
        <v>14.253856474000001</v>
      </c>
      <c r="BV34" s="368">
        <v>14.378872937000001</v>
      </c>
    </row>
    <row r="35" spans="1:74" ht="11.1" customHeight="1" x14ac:dyDescent="0.2">
      <c r="A35" s="159" t="s">
        <v>286</v>
      </c>
      <c r="B35" s="170" t="s">
        <v>272</v>
      </c>
      <c r="C35" s="244">
        <v>18.885207399999999</v>
      </c>
      <c r="D35" s="244">
        <v>19.125566182</v>
      </c>
      <c r="E35" s="244">
        <v>19.153280016</v>
      </c>
      <c r="F35" s="244">
        <v>19.309596205999998</v>
      </c>
      <c r="G35" s="244">
        <v>19.756717779999999</v>
      </c>
      <c r="H35" s="244">
        <v>20.342655834999999</v>
      </c>
      <c r="I35" s="244">
        <v>20.183710311999999</v>
      </c>
      <c r="J35" s="244">
        <v>20.294694338999999</v>
      </c>
      <c r="K35" s="244">
        <v>20.120079305000001</v>
      </c>
      <c r="L35" s="244">
        <v>19.911657624</v>
      </c>
      <c r="M35" s="244">
        <v>19.433571534999999</v>
      </c>
      <c r="N35" s="244">
        <v>19.503230911999999</v>
      </c>
      <c r="O35" s="244">
        <v>18.786419250000002</v>
      </c>
      <c r="P35" s="244">
        <v>19.034204299999999</v>
      </c>
      <c r="Q35" s="244">
        <v>19.084515773</v>
      </c>
      <c r="R35" s="244">
        <v>19.243288737</v>
      </c>
      <c r="S35" s="244">
        <v>19.690063597000002</v>
      </c>
      <c r="T35" s="244">
        <v>20.273281739000002</v>
      </c>
      <c r="U35" s="244">
        <v>20.114199279000001</v>
      </c>
      <c r="V35" s="244">
        <v>20.230518427</v>
      </c>
      <c r="W35" s="244">
        <v>20.065666348000001</v>
      </c>
      <c r="X35" s="244">
        <v>19.864951774000001</v>
      </c>
      <c r="Y35" s="244">
        <v>19.389408957000001</v>
      </c>
      <c r="Z35" s="244">
        <v>19.454506809000002</v>
      </c>
      <c r="AA35" s="244">
        <v>17.087626276000002</v>
      </c>
      <c r="AB35" s="244">
        <v>17.371260388</v>
      </c>
      <c r="AC35" s="244">
        <v>17.082001233</v>
      </c>
      <c r="AD35" s="244">
        <v>16.585897457000002</v>
      </c>
      <c r="AE35" s="244">
        <v>17.114264843000001</v>
      </c>
      <c r="AF35" s="244">
        <v>17.951827464000001</v>
      </c>
      <c r="AG35" s="244">
        <v>17.862601811000001</v>
      </c>
      <c r="AH35" s="244">
        <v>17.999197590000001</v>
      </c>
      <c r="AI35" s="244">
        <v>17.983040957</v>
      </c>
      <c r="AJ35" s="244">
        <v>17.682768166999999</v>
      </c>
      <c r="AK35" s="244">
        <v>17.649109503999998</v>
      </c>
      <c r="AL35" s="244">
        <v>17.908040747000001</v>
      </c>
      <c r="AM35" s="244">
        <v>17.566646298999999</v>
      </c>
      <c r="AN35" s="244">
        <v>17.787120977000001</v>
      </c>
      <c r="AO35" s="244">
        <v>17.695896974</v>
      </c>
      <c r="AP35" s="244">
        <v>17.786151137000001</v>
      </c>
      <c r="AQ35" s="244">
        <v>18.179230733000001</v>
      </c>
      <c r="AR35" s="244">
        <v>18.849177105999999</v>
      </c>
      <c r="AS35" s="244">
        <v>18.723478056000001</v>
      </c>
      <c r="AT35" s="244">
        <v>18.911462321999998</v>
      </c>
      <c r="AU35" s="244">
        <v>18.983941711</v>
      </c>
      <c r="AV35" s="244">
        <v>18.982072958</v>
      </c>
      <c r="AW35" s="244">
        <v>18.850128346000002</v>
      </c>
      <c r="AX35" s="244">
        <v>18.908275825</v>
      </c>
      <c r="AY35" s="244">
        <v>18.725997421999999</v>
      </c>
      <c r="AZ35" s="244">
        <v>18.917074271000001</v>
      </c>
      <c r="BA35" s="244">
        <v>18.611676649</v>
      </c>
      <c r="BB35" s="244">
        <v>18.602856568</v>
      </c>
      <c r="BC35" s="244">
        <v>19.157207302</v>
      </c>
      <c r="BD35" s="244">
        <v>19.682135970000001</v>
      </c>
      <c r="BE35" s="368">
        <v>19.542983024000002</v>
      </c>
      <c r="BF35" s="368">
        <v>19.591536972</v>
      </c>
      <c r="BG35" s="368">
        <v>19.566736446</v>
      </c>
      <c r="BH35" s="368">
        <v>19.299056129</v>
      </c>
      <c r="BI35" s="368">
        <v>18.818712185999999</v>
      </c>
      <c r="BJ35" s="368">
        <v>18.977996718</v>
      </c>
      <c r="BK35" s="368">
        <v>19.133352417000001</v>
      </c>
      <c r="BL35" s="368">
        <v>19.311254806000001</v>
      </c>
      <c r="BM35" s="368">
        <v>19.014047981000001</v>
      </c>
      <c r="BN35" s="368">
        <v>19.008900586999999</v>
      </c>
      <c r="BO35" s="368">
        <v>19.402881057999998</v>
      </c>
      <c r="BP35" s="368">
        <v>20.178226622</v>
      </c>
      <c r="BQ35" s="368">
        <v>19.993294962</v>
      </c>
      <c r="BR35" s="368">
        <v>20.122909399000001</v>
      </c>
      <c r="BS35" s="368">
        <v>20.076663805999999</v>
      </c>
      <c r="BT35" s="368">
        <v>19.616404635999999</v>
      </c>
      <c r="BU35" s="368">
        <v>19.35946783</v>
      </c>
      <c r="BV35" s="368">
        <v>19.739854337000001</v>
      </c>
    </row>
    <row r="36" spans="1:74" ht="11.1" customHeight="1" x14ac:dyDescent="0.2">
      <c r="A36" s="159" t="s">
        <v>288</v>
      </c>
      <c r="B36" s="170" t="s">
        <v>219</v>
      </c>
      <c r="C36" s="244">
        <v>98.153988881000004</v>
      </c>
      <c r="D36" s="244">
        <v>99.771992396000002</v>
      </c>
      <c r="E36" s="244">
        <v>99.961421853000004</v>
      </c>
      <c r="F36" s="244">
        <v>98.973935866000005</v>
      </c>
      <c r="G36" s="244">
        <v>99.686144460999998</v>
      </c>
      <c r="H36" s="244">
        <v>100.69541913</v>
      </c>
      <c r="I36" s="244">
        <v>101.11225537</v>
      </c>
      <c r="J36" s="244">
        <v>101.47177888</v>
      </c>
      <c r="K36" s="244">
        <v>100.1849856</v>
      </c>
      <c r="L36" s="244">
        <v>100.13459186</v>
      </c>
      <c r="M36" s="244">
        <v>100.49395403</v>
      </c>
      <c r="N36" s="244">
        <v>100.22097282</v>
      </c>
      <c r="O36" s="244">
        <v>99.515934946000002</v>
      </c>
      <c r="P36" s="244">
        <v>100.55992242000001</v>
      </c>
      <c r="Q36" s="244">
        <v>99.401455050999999</v>
      </c>
      <c r="R36" s="244">
        <v>100.3249668</v>
      </c>
      <c r="S36" s="244">
        <v>100.12552456</v>
      </c>
      <c r="T36" s="244">
        <v>101.10753923</v>
      </c>
      <c r="U36" s="244">
        <v>102.2129602</v>
      </c>
      <c r="V36" s="244">
        <v>102.15698286999999</v>
      </c>
      <c r="W36" s="244">
        <v>100.92793113</v>
      </c>
      <c r="X36" s="244">
        <v>100.46351077999999</v>
      </c>
      <c r="Y36" s="244">
        <v>101.2591369</v>
      </c>
      <c r="Z36" s="244">
        <v>101.67548207</v>
      </c>
      <c r="AA36" s="244">
        <v>95.491048415999998</v>
      </c>
      <c r="AB36" s="244">
        <v>97.693057967000001</v>
      </c>
      <c r="AC36" s="244">
        <v>92.240691658000003</v>
      </c>
      <c r="AD36" s="244">
        <v>81.916698969999999</v>
      </c>
      <c r="AE36" s="244">
        <v>85.938998759</v>
      </c>
      <c r="AF36" s="244">
        <v>90.605771318999999</v>
      </c>
      <c r="AG36" s="244">
        <v>92.155371574</v>
      </c>
      <c r="AH36" s="244">
        <v>91.334581612999997</v>
      </c>
      <c r="AI36" s="244">
        <v>93.205591523999999</v>
      </c>
      <c r="AJ36" s="244">
        <v>92.569836237000004</v>
      </c>
      <c r="AK36" s="244">
        <v>94.171202706000003</v>
      </c>
      <c r="AL36" s="244">
        <v>94.785272706000001</v>
      </c>
      <c r="AM36" s="244">
        <v>92.705258278000002</v>
      </c>
      <c r="AN36" s="244">
        <v>94.073428531000005</v>
      </c>
      <c r="AO36" s="244">
        <v>95.903287516000006</v>
      </c>
      <c r="AP36" s="244">
        <v>95.212459659999993</v>
      </c>
      <c r="AQ36" s="244">
        <v>95.281444242999996</v>
      </c>
      <c r="AR36" s="244">
        <v>98.400465041999993</v>
      </c>
      <c r="AS36" s="244">
        <v>97.943711343000004</v>
      </c>
      <c r="AT36" s="244">
        <v>97.799416981999997</v>
      </c>
      <c r="AU36" s="244">
        <v>99.353184495999997</v>
      </c>
      <c r="AV36" s="244">
        <v>98.486352972999995</v>
      </c>
      <c r="AW36" s="244">
        <v>100.40348496999999</v>
      </c>
      <c r="AX36" s="244">
        <v>102.45120396999999</v>
      </c>
      <c r="AY36" s="244">
        <v>97.524342447999999</v>
      </c>
      <c r="AZ36" s="244">
        <v>100.72448796</v>
      </c>
      <c r="BA36" s="244">
        <v>98.712790913000006</v>
      </c>
      <c r="BB36" s="244">
        <v>97.640304663999999</v>
      </c>
      <c r="BC36" s="244">
        <v>98.638931548000002</v>
      </c>
      <c r="BD36" s="244">
        <v>99.680383692999996</v>
      </c>
      <c r="BE36" s="368">
        <v>99.614311584999996</v>
      </c>
      <c r="BF36" s="368">
        <v>99.815049766000001</v>
      </c>
      <c r="BG36" s="368">
        <v>100.42806346</v>
      </c>
      <c r="BH36" s="368">
        <v>99.566951548999995</v>
      </c>
      <c r="BI36" s="368">
        <v>100.79109038</v>
      </c>
      <c r="BJ36" s="368">
        <v>101.90566041</v>
      </c>
      <c r="BK36" s="368">
        <v>100.30625571</v>
      </c>
      <c r="BL36" s="368">
        <v>102.57498551</v>
      </c>
      <c r="BM36" s="368">
        <v>101.64410937</v>
      </c>
      <c r="BN36" s="368">
        <v>100.83433762</v>
      </c>
      <c r="BO36" s="368">
        <v>100.9170677</v>
      </c>
      <c r="BP36" s="368">
        <v>102.32130955</v>
      </c>
      <c r="BQ36" s="368">
        <v>101.77320177</v>
      </c>
      <c r="BR36" s="368">
        <v>101.58517087</v>
      </c>
      <c r="BS36" s="368">
        <v>101.92600416000001</v>
      </c>
      <c r="BT36" s="368">
        <v>100.60008062999999</v>
      </c>
      <c r="BU36" s="368">
        <v>101.6119262</v>
      </c>
      <c r="BV36" s="368">
        <v>102.99475291</v>
      </c>
    </row>
    <row r="37" spans="1:74" ht="11.1" customHeight="1" x14ac:dyDescent="0.2">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368"/>
      <c r="BF37" s="368"/>
      <c r="BG37" s="368"/>
      <c r="BH37" s="368"/>
      <c r="BI37" s="368"/>
      <c r="BJ37" s="368"/>
      <c r="BK37" s="368"/>
      <c r="BL37" s="368"/>
      <c r="BM37" s="368"/>
      <c r="BN37" s="368"/>
      <c r="BO37" s="368"/>
      <c r="BP37" s="368"/>
      <c r="BQ37" s="368"/>
      <c r="BR37" s="368"/>
      <c r="BS37" s="368"/>
      <c r="BT37" s="368"/>
      <c r="BU37" s="368"/>
      <c r="BV37" s="368"/>
    </row>
    <row r="38" spans="1:74" ht="11.1" customHeight="1" x14ac:dyDescent="0.2">
      <c r="B38" s="246" t="s">
        <v>978</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368"/>
      <c r="BF38" s="368"/>
      <c r="BG38" s="368"/>
      <c r="BH38" s="368"/>
      <c r="BI38" s="368"/>
      <c r="BJ38" s="368"/>
      <c r="BK38" s="368"/>
      <c r="BL38" s="368"/>
      <c r="BM38" s="368"/>
      <c r="BN38" s="368"/>
      <c r="BO38" s="368"/>
      <c r="BP38" s="368"/>
      <c r="BQ38" s="368"/>
      <c r="BR38" s="368"/>
      <c r="BS38" s="368"/>
      <c r="BT38" s="368"/>
      <c r="BU38" s="368"/>
      <c r="BV38" s="368"/>
    </row>
    <row r="39" spans="1:74" ht="11.1" customHeight="1" x14ac:dyDescent="0.2">
      <c r="A39" s="159" t="s">
        <v>304</v>
      </c>
      <c r="B39" s="170" t="s">
        <v>562</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-0.58108270967999998</v>
      </c>
      <c r="AB39" s="244">
        <v>0.59243124138000003</v>
      </c>
      <c r="AC39" s="244">
        <v>-1.4196558065</v>
      </c>
      <c r="AD39" s="244">
        <v>-2.6578777332999999</v>
      </c>
      <c r="AE39" s="244">
        <v>-1.2625525484</v>
      </c>
      <c r="AF39" s="244">
        <v>-1.1053888999999999</v>
      </c>
      <c r="AG39" s="244">
        <v>0.11606909677</v>
      </c>
      <c r="AH39" s="244">
        <v>0.80709600000000004</v>
      </c>
      <c r="AI39" s="244">
        <v>0.65802563332999997</v>
      </c>
      <c r="AJ39" s="244">
        <v>1.3058708387</v>
      </c>
      <c r="AK39" s="244">
        <v>-6.4125199999999993E-2</v>
      </c>
      <c r="AL39" s="244">
        <v>1.4637193226</v>
      </c>
      <c r="AM39" s="244">
        <v>0.42857132258000002</v>
      </c>
      <c r="AN39" s="244">
        <v>1.2722857142999999</v>
      </c>
      <c r="AO39" s="244">
        <v>-0.22509025805999999</v>
      </c>
      <c r="AP39" s="244">
        <v>0.55736949999999996</v>
      </c>
      <c r="AQ39" s="244">
        <v>4.8531838709999997E-2</v>
      </c>
      <c r="AR39" s="244">
        <v>0.94912426667000005</v>
      </c>
      <c r="AS39" s="244">
        <v>8.4307290322999995E-2</v>
      </c>
      <c r="AT39" s="244">
        <v>0.89133761290000002</v>
      </c>
      <c r="AU39" s="244">
        <v>0.13608033333</v>
      </c>
      <c r="AV39" s="244">
        <v>1.5127645161E-2</v>
      </c>
      <c r="AW39" s="244">
        <v>0.92844423333000003</v>
      </c>
      <c r="AX39" s="244">
        <v>1.3755562581</v>
      </c>
      <c r="AY39" s="244">
        <v>0.29698587097000001</v>
      </c>
      <c r="AZ39" s="244">
        <v>1.2136417500000001</v>
      </c>
      <c r="BA39" s="244">
        <v>0.79459358064999996</v>
      </c>
      <c r="BB39" s="244">
        <v>0.6108053</v>
      </c>
      <c r="BC39" s="244">
        <v>0.78852536128999995</v>
      </c>
      <c r="BD39" s="244">
        <v>0.11223992333</v>
      </c>
      <c r="BE39" s="368">
        <v>0.26754816451000002</v>
      </c>
      <c r="BF39" s="368">
        <v>0.72677419354999995</v>
      </c>
      <c r="BG39" s="368">
        <v>0.31903333333</v>
      </c>
      <c r="BH39" s="368">
        <v>0.97283870967999997</v>
      </c>
      <c r="BI39" s="368">
        <v>-2.4299999999999999E-2</v>
      </c>
      <c r="BJ39" s="368">
        <v>0.72480645161000001</v>
      </c>
      <c r="BK39" s="368">
        <v>-0.37012903225999999</v>
      </c>
      <c r="BL39" s="368">
        <v>0.10425</v>
      </c>
      <c r="BM39" s="368">
        <v>0.13587096773999999</v>
      </c>
      <c r="BN39" s="368">
        <v>-0.70546666667000002</v>
      </c>
      <c r="BO39" s="368">
        <v>-0.60996774194000003</v>
      </c>
      <c r="BP39" s="368">
        <v>0.14006666667000001</v>
      </c>
      <c r="BQ39" s="368">
        <v>-0.14974193548</v>
      </c>
      <c r="BR39" s="368">
        <v>6.5516129032000006E-2</v>
      </c>
      <c r="BS39" s="368">
        <v>-0.18820000000000001</v>
      </c>
      <c r="BT39" s="368">
        <v>7.8161290322999996E-2</v>
      </c>
      <c r="BU39" s="368">
        <v>0.19266666666999999</v>
      </c>
      <c r="BV39" s="368">
        <v>0.92816129032000005</v>
      </c>
    </row>
    <row r="40" spans="1:74" ht="11.1" customHeight="1" x14ac:dyDescent="0.2">
      <c r="A40" s="159" t="s">
        <v>305</v>
      </c>
      <c r="B40" s="170" t="s">
        <v>563</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-0.44641935484</v>
      </c>
      <c r="AN40" s="244">
        <v>1.1171785714</v>
      </c>
      <c r="AO40" s="244">
        <v>1.9545161289999999</v>
      </c>
      <c r="AP40" s="244">
        <v>-0.2727</v>
      </c>
      <c r="AQ40" s="244">
        <v>-0.46616129031999998</v>
      </c>
      <c r="AR40" s="244">
        <v>1.1992</v>
      </c>
      <c r="AS40" s="244">
        <v>0.81764516128999998</v>
      </c>
      <c r="AT40" s="244">
        <v>0.11841935484</v>
      </c>
      <c r="AU40" s="244">
        <v>1.9926333332999999</v>
      </c>
      <c r="AV40" s="244">
        <v>9.7516129032000007E-2</v>
      </c>
      <c r="AW40" s="244">
        <v>5.3366666666999997E-2</v>
      </c>
      <c r="AX40" s="244">
        <v>1.8417741935</v>
      </c>
      <c r="AY40" s="244">
        <v>-0.35719354839</v>
      </c>
      <c r="AZ40" s="244">
        <v>0.16557142857000001</v>
      </c>
      <c r="BA40" s="244">
        <v>-0.44670967742000001</v>
      </c>
      <c r="BB40" s="244">
        <v>-0.57767544410000005</v>
      </c>
      <c r="BC40" s="244">
        <v>-0.41948554886</v>
      </c>
      <c r="BD40" s="244">
        <v>-0.10373447621</v>
      </c>
      <c r="BE40" s="368">
        <v>-0.50243419070999995</v>
      </c>
      <c r="BF40" s="368">
        <v>-0.85345746132</v>
      </c>
      <c r="BG40" s="368">
        <v>-0.60174282319000005</v>
      </c>
      <c r="BH40" s="368">
        <v>-0.94192833457000003</v>
      </c>
      <c r="BI40" s="368">
        <v>-0.33318455496999999</v>
      </c>
      <c r="BJ40" s="368">
        <v>-8.3236739232999998E-2</v>
      </c>
      <c r="BK40" s="368">
        <v>-0.13747440700999999</v>
      </c>
      <c r="BL40" s="368">
        <v>0.52500885998000002</v>
      </c>
      <c r="BM40" s="368">
        <v>0.26918284165</v>
      </c>
      <c r="BN40" s="368">
        <v>0.14809482269999999</v>
      </c>
      <c r="BO40" s="368">
        <v>2.4263734124999999E-2</v>
      </c>
      <c r="BP40" s="368">
        <v>0.15291152727999999</v>
      </c>
      <c r="BQ40" s="368">
        <v>2.7467771192000001E-2</v>
      </c>
      <c r="BR40" s="368">
        <v>-0.13262332435999999</v>
      </c>
      <c r="BS40" s="368">
        <v>6.7629310779000001E-2</v>
      </c>
      <c r="BT40" s="368">
        <v>-0.44054830444999998</v>
      </c>
      <c r="BU40" s="368">
        <v>-0.25310480689999998</v>
      </c>
      <c r="BV40" s="368">
        <v>1.4328240932000001E-2</v>
      </c>
    </row>
    <row r="41" spans="1:74" ht="11.1" customHeight="1" x14ac:dyDescent="0.2">
      <c r="A41" s="159" t="s">
        <v>306</v>
      </c>
      <c r="B41" s="170" t="s">
        <v>564</v>
      </c>
      <c r="C41" s="244">
        <v>5.3454915095E-2</v>
      </c>
      <c r="D41" s="244">
        <v>0.23260395689999999</v>
      </c>
      <c r="E41" s="244">
        <v>-0.72198337807000001</v>
      </c>
      <c r="F41" s="244">
        <v>-0.41764506748000002</v>
      </c>
      <c r="G41" s="244">
        <v>0.29455989397999999</v>
      </c>
      <c r="H41" s="244">
        <v>0.16977463252</v>
      </c>
      <c r="I41" s="244">
        <v>0.92565121931000005</v>
      </c>
      <c r="J41" s="244">
        <v>0.87169716915999995</v>
      </c>
      <c r="K41" s="244">
        <v>-0.91662019913000004</v>
      </c>
      <c r="L41" s="244">
        <v>-2.3569246732</v>
      </c>
      <c r="M41" s="244">
        <v>-1.9256221819999999</v>
      </c>
      <c r="N41" s="244">
        <v>-0.94207667006999996</v>
      </c>
      <c r="O41" s="244">
        <v>-0.11372851729</v>
      </c>
      <c r="P41" s="244">
        <v>0.76386946088999996</v>
      </c>
      <c r="Q41" s="244">
        <v>-0.412403937</v>
      </c>
      <c r="R41" s="244">
        <v>0.43631722789999999</v>
      </c>
      <c r="S41" s="244">
        <v>1.6555262592</v>
      </c>
      <c r="T41" s="244">
        <v>1.1142711631</v>
      </c>
      <c r="U41" s="244">
        <v>3.1279894989999999</v>
      </c>
      <c r="V41" s="244">
        <v>2.1173648433999999</v>
      </c>
      <c r="W41" s="244">
        <v>0.51054296451000003</v>
      </c>
      <c r="X41" s="244">
        <v>-2.3052456648000001</v>
      </c>
      <c r="Y41" s="244">
        <v>-0.38983395181000002</v>
      </c>
      <c r="Z41" s="244">
        <v>3.3503857743E-2</v>
      </c>
      <c r="AA41" s="244">
        <v>-4.6475055015000004</v>
      </c>
      <c r="AB41" s="244">
        <v>-3.0043063851</v>
      </c>
      <c r="AC41" s="244">
        <v>-4.7484900406000001</v>
      </c>
      <c r="AD41" s="244">
        <v>-12.510716921</v>
      </c>
      <c r="AE41" s="244">
        <v>0.93258686988999995</v>
      </c>
      <c r="AF41" s="244">
        <v>2.6219804804</v>
      </c>
      <c r="AG41" s="244">
        <v>2.2159858041999998</v>
      </c>
      <c r="AH41" s="244">
        <v>-0.11022576528</v>
      </c>
      <c r="AI41" s="244">
        <v>0.66318348139000005</v>
      </c>
      <c r="AJ41" s="244">
        <v>-0.64927545934999997</v>
      </c>
      <c r="AK41" s="244">
        <v>0.48538860658999999</v>
      </c>
      <c r="AL41" s="244">
        <v>-0.55158089469000005</v>
      </c>
      <c r="AM41" s="244">
        <v>-1.0638576528000001</v>
      </c>
      <c r="AN41" s="244">
        <v>1.3461952811</v>
      </c>
      <c r="AO41" s="244">
        <v>0.53135286963999995</v>
      </c>
      <c r="AP41" s="244">
        <v>1.0177886326000001</v>
      </c>
      <c r="AQ41" s="244">
        <v>0.80503090157000001</v>
      </c>
      <c r="AR41" s="244">
        <v>0.86682613067000003</v>
      </c>
      <c r="AS41" s="244">
        <v>4.9679524899000002E-2</v>
      </c>
      <c r="AT41" s="244">
        <v>0.34372668588999999</v>
      </c>
      <c r="AU41" s="244">
        <v>0.61977342066999996</v>
      </c>
      <c r="AV41" s="244">
        <v>0.34523774009000002</v>
      </c>
      <c r="AW41" s="244">
        <v>0.75316814896999995</v>
      </c>
      <c r="AX41" s="244">
        <v>0.97746264121000004</v>
      </c>
      <c r="AY41" s="244">
        <v>-0.56342202576</v>
      </c>
      <c r="AZ41" s="244">
        <v>0.32797575845999999</v>
      </c>
      <c r="BA41" s="244">
        <v>-1.1045709921</v>
      </c>
      <c r="BB41" s="244">
        <v>-1.2162481245000001</v>
      </c>
      <c r="BC41" s="244">
        <v>-0.90820275727999999</v>
      </c>
      <c r="BD41" s="244">
        <v>-0.22157500855000001</v>
      </c>
      <c r="BE41" s="368">
        <v>-1.0580381403000001</v>
      </c>
      <c r="BF41" s="368">
        <v>-1.7828650627</v>
      </c>
      <c r="BG41" s="368">
        <v>-1.2732789058</v>
      </c>
      <c r="BH41" s="368">
        <v>-1.959037637</v>
      </c>
      <c r="BI41" s="368">
        <v>-0.70246242430000005</v>
      </c>
      <c r="BJ41" s="368">
        <v>-0.17552025725000001</v>
      </c>
      <c r="BK41" s="368">
        <v>-0.29487197590999997</v>
      </c>
      <c r="BL41" s="368">
        <v>1.1094884371</v>
      </c>
      <c r="BM41" s="368">
        <v>0.58125545181000005</v>
      </c>
      <c r="BN41" s="368">
        <v>0.32710677537999999</v>
      </c>
      <c r="BO41" s="368">
        <v>5.4848855995000001E-2</v>
      </c>
      <c r="BP41" s="368">
        <v>0.34037639567</v>
      </c>
      <c r="BQ41" s="368">
        <v>5.9923224881999998E-2</v>
      </c>
      <c r="BR41" s="368">
        <v>-0.28571332477</v>
      </c>
      <c r="BS41" s="368">
        <v>0.14674723363</v>
      </c>
      <c r="BT41" s="368">
        <v>-0.93217897306999997</v>
      </c>
      <c r="BU41" s="368">
        <v>-0.54523536949999996</v>
      </c>
      <c r="BV41" s="368">
        <v>3.0706753172000001E-2</v>
      </c>
    </row>
    <row r="42" spans="1:74" ht="11.1" customHeight="1" x14ac:dyDescent="0.2">
      <c r="A42" s="159" t="s">
        <v>307</v>
      </c>
      <c r="B42" s="170" t="s">
        <v>565</v>
      </c>
      <c r="C42" s="244">
        <v>-0.55174411716000005</v>
      </c>
      <c r="D42" s="244">
        <v>0.81779299262000005</v>
      </c>
      <c r="E42" s="244">
        <v>0.68563536386000001</v>
      </c>
      <c r="F42" s="244">
        <v>-0.47091703414000002</v>
      </c>
      <c r="G42" s="244">
        <v>0.24814257140000001</v>
      </c>
      <c r="H42" s="244">
        <v>0.55630239918000002</v>
      </c>
      <c r="I42" s="244">
        <v>0.16666467092000001</v>
      </c>
      <c r="J42" s="244">
        <v>-6.2833147139999997E-3</v>
      </c>
      <c r="K42" s="244">
        <v>-1.0073357991</v>
      </c>
      <c r="L42" s="244">
        <v>-1.9662047055</v>
      </c>
      <c r="M42" s="244">
        <v>-1.7040651819999999</v>
      </c>
      <c r="N42" s="244">
        <v>-1.3399118959</v>
      </c>
      <c r="O42" s="244">
        <v>-0.33392645277999999</v>
      </c>
      <c r="P42" s="244">
        <v>0.89379353232000003</v>
      </c>
      <c r="Q42" s="244">
        <v>-0.30126009829</v>
      </c>
      <c r="R42" s="244">
        <v>0.29820796122999998</v>
      </c>
      <c r="S42" s="244">
        <v>0.28053661401000002</v>
      </c>
      <c r="T42" s="244">
        <v>0.87452042981</v>
      </c>
      <c r="U42" s="244">
        <v>2.4625342087000002</v>
      </c>
      <c r="V42" s="244">
        <v>1.2852034563000001</v>
      </c>
      <c r="W42" s="244">
        <v>1.7359375644999999</v>
      </c>
      <c r="X42" s="244">
        <v>-0.55924453571999999</v>
      </c>
      <c r="Y42" s="244">
        <v>-0.45093365181</v>
      </c>
      <c r="Z42" s="244">
        <v>0.31492685774000001</v>
      </c>
      <c r="AA42" s="244">
        <v>-5.4496849853000002</v>
      </c>
      <c r="AB42" s="244">
        <v>-2.1141165229999999</v>
      </c>
      <c r="AC42" s="244">
        <v>-7.8537264922999999</v>
      </c>
      <c r="AD42" s="244">
        <v>-17.536327987</v>
      </c>
      <c r="AE42" s="244">
        <v>-2.2087721300999998</v>
      </c>
      <c r="AF42" s="244">
        <v>2.3397582470999998</v>
      </c>
      <c r="AG42" s="244">
        <v>2.0583129654999999</v>
      </c>
      <c r="AH42" s="244">
        <v>0.26528958955999998</v>
      </c>
      <c r="AI42" s="244">
        <v>2.0825424480999999</v>
      </c>
      <c r="AJ42" s="244">
        <v>1.1518534439000001</v>
      </c>
      <c r="AK42" s="244">
        <v>1.1214967399</v>
      </c>
      <c r="AL42" s="244">
        <v>1.8017190730999999</v>
      </c>
      <c r="AM42" s="244">
        <v>-1.0817056851</v>
      </c>
      <c r="AN42" s="244">
        <v>3.7356595667999999</v>
      </c>
      <c r="AO42" s="244">
        <v>2.2607787406000002</v>
      </c>
      <c r="AP42" s="244">
        <v>1.3024581326</v>
      </c>
      <c r="AQ42" s="244">
        <v>0.38740144995999998</v>
      </c>
      <c r="AR42" s="244">
        <v>3.0151503972999998</v>
      </c>
      <c r="AS42" s="244">
        <v>0.95163197650999998</v>
      </c>
      <c r="AT42" s="244">
        <v>1.3534836535999999</v>
      </c>
      <c r="AU42" s="244">
        <v>2.7484870873</v>
      </c>
      <c r="AV42" s="244">
        <v>0.45788151428000001</v>
      </c>
      <c r="AW42" s="244">
        <v>1.7349790490000001</v>
      </c>
      <c r="AX42" s="244">
        <v>4.1947930928000003</v>
      </c>
      <c r="AY42" s="244">
        <v>-0.62362970317999999</v>
      </c>
      <c r="AZ42" s="244">
        <v>1.707188937</v>
      </c>
      <c r="BA42" s="244">
        <v>-0.75668708886000002</v>
      </c>
      <c r="BB42" s="244">
        <v>-1.1831182685999999</v>
      </c>
      <c r="BC42" s="244">
        <v>-0.53916294486000005</v>
      </c>
      <c r="BD42" s="244">
        <v>-0.21306956143</v>
      </c>
      <c r="BE42" s="368">
        <v>-1.2929241665</v>
      </c>
      <c r="BF42" s="368">
        <v>-1.9095483304</v>
      </c>
      <c r="BG42" s="368">
        <v>-1.5559883956</v>
      </c>
      <c r="BH42" s="368">
        <v>-1.9281272619000001</v>
      </c>
      <c r="BI42" s="368">
        <v>-1.0599469793</v>
      </c>
      <c r="BJ42" s="368">
        <v>0.46604945513000001</v>
      </c>
      <c r="BK42" s="368">
        <v>-0.80247541517999998</v>
      </c>
      <c r="BL42" s="368">
        <v>1.738747297</v>
      </c>
      <c r="BM42" s="368">
        <v>0.98630926119999995</v>
      </c>
      <c r="BN42" s="368">
        <v>-0.23026506858000001</v>
      </c>
      <c r="BO42" s="368">
        <v>-0.53085515181999998</v>
      </c>
      <c r="BP42" s="368">
        <v>0.63335458962000002</v>
      </c>
      <c r="BQ42" s="368">
        <v>-6.2350939409000002E-2</v>
      </c>
      <c r="BR42" s="368">
        <v>-0.35282052008999998</v>
      </c>
      <c r="BS42" s="368">
        <v>2.6176544409999999E-2</v>
      </c>
      <c r="BT42" s="368">
        <v>-1.2945659871999999</v>
      </c>
      <c r="BU42" s="368">
        <v>-0.60567350973</v>
      </c>
      <c r="BV42" s="368">
        <v>0.97319628442999995</v>
      </c>
    </row>
    <row r="43" spans="1:74" ht="11.1" customHeight="1" x14ac:dyDescent="0.2">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368"/>
      <c r="BF43" s="368"/>
      <c r="BG43" s="368"/>
      <c r="BH43" s="368"/>
      <c r="BI43" s="368"/>
      <c r="BJ43" s="368"/>
      <c r="BK43" s="368"/>
      <c r="BL43" s="368"/>
      <c r="BM43" s="368"/>
      <c r="BN43" s="368"/>
      <c r="BO43" s="368"/>
      <c r="BP43" s="368"/>
      <c r="BQ43" s="368"/>
      <c r="BR43" s="368"/>
      <c r="BS43" s="368"/>
      <c r="BT43" s="368"/>
      <c r="BU43" s="368"/>
      <c r="BV43" s="368"/>
    </row>
    <row r="44" spans="1:74" ht="11.1" customHeight="1" x14ac:dyDescent="0.2">
      <c r="B44" s="65" t="s">
        <v>1092</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368"/>
      <c r="BF44" s="368"/>
      <c r="BG44" s="368"/>
      <c r="BH44" s="368"/>
      <c r="BI44" s="368"/>
      <c r="BJ44" s="368"/>
      <c r="BK44" s="368"/>
      <c r="BL44" s="368"/>
      <c r="BM44" s="368"/>
      <c r="BN44" s="368"/>
      <c r="BO44" s="368"/>
      <c r="BP44" s="368"/>
      <c r="BQ44" s="368"/>
      <c r="BR44" s="368"/>
      <c r="BS44" s="368"/>
      <c r="BT44" s="368"/>
      <c r="BU44" s="368"/>
      <c r="BV44" s="368"/>
    </row>
    <row r="45" spans="1:74" ht="11.1" customHeight="1" x14ac:dyDescent="0.2">
      <c r="A45" s="159" t="s">
        <v>561</v>
      </c>
      <c r="B45" s="170" t="s">
        <v>301</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1299.8931849999999</v>
      </c>
      <c r="AB45" s="249">
        <v>1282.712679</v>
      </c>
      <c r="AC45" s="249">
        <v>1326.7220090000001</v>
      </c>
      <c r="AD45" s="249">
        <v>1403.5993410000001</v>
      </c>
      <c r="AE45" s="249">
        <v>1432.23847</v>
      </c>
      <c r="AF45" s="249">
        <v>1457.703137</v>
      </c>
      <c r="AG45" s="249">
        <v>1453.987995</v>
      </c>
      <c r="AH45" s="249">
        <v>1437.578019</v>
      </c>
      <c r="AI45" s="249">
        <v>1423.1812500000001</v>
      </c>
      <c r="AJ45" s="249">
        <v>1386.329254</v>
      </c>
      <c r="AK45" s="249">
        <v>1388.7240099999999</v>
      </c>
      <c r="AL45" s="249">
        <v>1343.3477109999999</v>
      </c>
      <c r="AM45" s="249">
        <v>1330.0630000000001</v>
      </c>
      <c r="AN45" s="249">
        <v>1294.751</v>
      </c>
      <c r="AO45" s="249">
        <v>1301.7277979999999</v>
      </c>
      <c r="AP45" s="249">
        <v>1289.352713</v>
      </c>
      <c r="AQ45" s="249">
        <v>1293.6912259999999</v>
      </c>
      <c r="AR45" s="249">
        <v>1271.4984979999999</v>
      </c>
      <c r="AS45" s="249">
        <v>1268.886972</v>
      </c>
      <c r="AT45" s="249">
        <v>1241.255506</v>
      </c>
      <c r="AU45" s="249">
        <v>1240.7070960000001</v>
      </c>
      <c r="AV45" s="249">
        <v>1247.3601389999999</v>
      </c>
      <c r="AW45" s="249">
        <v>1228.6858119999999</v>
      </c>
      <c r="AX45" s="249">
        <v>1193.8285679999999</v>
      </c>
      <c r="AY45" s="249">
        <v>1189.9870060000001</v>
      </c>
      <c r="AZ45" s="249">
        <v>1165.4500370000001</v>
      </c>
      <c r="BA45" s="249">
        <v>1153.6286359999999</v>
      </c>
      <c r="BB45" s="249">
        <v>1153.4994770000001</v>
      </c>
      <c r="BC45" s="249">
        <v>1157.5981908000001</v>
      </c>
      <c r="BD45" s="249">
        <v>1181.5259931000001</v>
      </c>
      <c r="BE45" s="312">
        <v>1203.232</v>
      </c>
      <c r="BF45" s="312">
        <v>1210.702</v>
      </c>
      <c r="BG45" s="312">
        <v>1231.1310000000001</v>
      </c>
      <c r="BH45" s="312">
        <v>1233.5730000000001</v>
      </c>
      <c r="BI45" s="312">
        <v>1236.902</v>
      </c>
      <c r="BJ45" s="312">
        <v>1217.0329999999999</v>
      </c>
      <c r="BK45" s="312">
        <v>1230.0070000000001</v>
      </c>
      <c r="BL45" s="312">
        <v>1228.588</v>
      </c>
      <c r="BM45" s="312">
        <v>1225.1759999999999</v>
      </c>
      <c r="BN45" s="312">
        <v>1248.94</v>
      </c>
      <c r="BO45" s="312">
        <v>1270.4490000000001</v>
      </c>
      <c r="BP45" s="312">
        <v>1268.847</v>
      </c>
      <c r="BQ45" s="312">
        <v>1276.0889999999999</v>
      </c>
      <c r="BR45" s="312">
        <v>1274.058</v>
      </c>
      <c r="BS45" s="312">
        <v>1279.704</v>
      </c>
      <c r="BT45" s="312">
        <v>1280.7809999999999</v>
      </c>
      <c r="BU45" s="312">
        <v>1278.501</v>
      </c>
      <c r="BV45" s="312">
        <v>1253.2280000000001</v>
      </c>
    </row>
    <row r="46" spans="1:74" ht="11.1" customHeight="1" x14ac:dyDescent="0.2">
      <c r="A46" s="159" t="s">
        <v>303</v>
      </c>
      <c r="B46" s="248" t="s">
        <v>302</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2900.8501849999998</v>
      </c>
      <c r="AB46" s="247">
        <v>2875.0346789999999</v>
      </c>
      <c r="AC46" s="247">
        <v>2971.2970089999999</v>
      </c>
      <c r="AD46" s="247">
        <v>3119.2063410000001</v>
      </c>
      <c r="AE46" s="247">
        <v>3206.0884700000001</v>
      </c>
      <c r="AF46" s="247">
        <v>3206.8581370000002</v>
      </c>
      <c r="AG46" s="247">
        <v>3211.628995</v>
      </c>
      <c r="AH46" s="247">
        <v>3208.598019</v>
      </c>
      <c r="AI46" s="247">
        <v>3171.3612499999999</v>
      </c>
      <c r="AJ46" s="247">
        <v>3119.156254</v>
      </c>
      <c r="AK46" s="247">
        <v>3100.5440100000001</v>
      </c>
      <c r="AL46" s="247">
        <v>3027.5907109999998</v>
      </c>
      <c r="AM46" s="247">
        <v>3028.145</v>
      </c>
      <c r="AN46" s="247">
        <v>2961.5520000000001</v>
      </c>
      <c r="AO46" s="247">
        <v>2907.9387980000001</v>
      </c>
      <c r="AP46" s="247">
        <v>2903.744713</v>
      </c>
      <c r="AQ46" s="247">
        <v>2922.5342260000002</v>
      </c>
      <c r="AR46" s="247">
        <v>2864.3654980000001</v>
      </c>
      <c r="AS46" s="247">
        <v>2836.4069720000002</v>
      </c>
      <c r="AT46" s="247">
        <v>2805.1045060000001</v>
      </c>
      <c r="AU46" s="247">
        <v>2744.7770959999998</v>
      </c>
      <c r="AV46" s="247">
        <v>2748.4071389999999</v>
      </c>
      <c r="AW46" s="247">
        <v>2728.1318120000001</v>
      </c>
      <c r="AX46" s="247">
        <v>2636.179568</v>
      </c>
      <c r="AY46" s="247">
        <v>2643.4110059999998</v>
      </c>
      <c r="AZ46" s="247">
        <v>2614.2380370000001</v>
      </c>
      <c r="BA46" s="247">
        <v>2616.2646359999999</v>
      </c>
      <c r="BB46" s="247">
        <v>2633.4657403000001</v>
      </c>
      <c r="BC46" s="247">
        <v>2650.5685060999999</v>
      </c>
      <c r="BD46" s="247">
        <v>2677.6083426999999</v>
      </c>
      <c r="BE46" s="313">
        <v>2714.8898095</v>
      </c>
      <c r="BF46" s="313">
        <v>2748.8169908</v>
      </c>
      <c r="BG46" s="313">
        <v>2787.2982754999998</v>
      </c>
      <c r="BH46" s="313">
        <v>2818.9400538999998</v>
      </c>
      <c r="BI46" s="313">
        <v>2832.2645905999998</v>
      </c>
      <c r="BJ46" s="313">
        <v>2814.9759294999999</v>
      </c>
      <c r="BK46" s="313">
        <v>2832.2116360999999</v>
      </c>
      <c r="BL46" s="313">
        <v>2816.092388</v>
      </c>
      <c r="BM46" s="313">
        <v>2804.3357199000002</v>
      </c>
      <c r="BN46" s="313">
        <v>2823.6568751999998</v>
      </c>
      <c r="BO46" s="313">
        <v>2844.4136994999999</v>
      </c>
      <c r="BP46" s="313">
        <v>2838.2243536999999</v>
      </c>
      <c r="BQ46" s="313">
        <v>2844.6148527999999</v>
      </c>
      <c r="BR46" s="313">
        <v>2846.6951758</v>
      </c>
      <c r="BS46" s="313">
        <v>2850.3122964999998</v>
      </c>
      <c r="BT46" s="313">
        <v>2865.0462938999999</v>
      </c>
      <c r="BU46" s="313">
        <v>2870.3594380999998</v>
      </c>
      <c r="BV46" s="313">
        <v>2844.6422627000002</v>
      </c>
    </row>
    <row r="47" spans="1:74" s="636" customFormat="1" ht="12" customHeight="1" x14ac:dyDescent="0.2">
      <c r="A47" s="395"/>
      <c r="B47" s="775" t="s">
        <v>796</v>
      </c>
      <c r="C47" s="775"/>
      <c r="D47" s="775"/>
      <c r="E47" s="775"/>
      <c r="F47" s="775"/>
      <c r="G47" s="775"/>
      <c r="H47" s="775"/>
      <c r="I47" s="775"/>
      <c r="J47" s="775"/>
      <c r="K47" s="775"/>
      <c r="L47" s="775"/>
      <c r="M47" s="775"/>
      <c r="N47" s="775"/>
      <c r="O47" s="775"/>
      <c r="P47" s="775"/>
      <c r="Q47" s="737"/>
      <c r="R47" s="676"/>
      <c r="AY47" s="484"/>
      <c r="AZ47" s="484"/>
      <c r="BA47" s="484"/>
      <c r="BB47" s="484"/>
      <c r="BC47" s="484"/>
      <c r="BD47" s="578"/>
      <c r="BE47" s="578"/>
      <c r="BF47" s="578"/>
      <c r="BG47" s="484"/>
      <c r="BH47" s="484"/>
      <c r="BI47" s="484"/>
      <c r="BJ47" s="484"/>
    </row>
    <row r="48" spans="1:74" s="396" customFormat="1" ht="12" customHeight="1" x14ac:dyDescent="0.2">
      <c r="A48" s="395"/>
      <c r="B48" s="780" t="s">
        <v>1104</v>
      </c>
      <c r="C48" s="737"/>
      <c r="D48" s="737"/>
      <c r="E48" s="737"/>
      <c r="F48" s="737"/>
      <c r="G48" s="737"/>
      <c r="H48" s="737"/>
      <c r="I48" s="737"/>
      <c r="J48" s="737"/>
      <c r="K48" s="737"/>
      <c r="L48" s="737"/>
      <c r="M48" s="737"/>
      <c r="N48" s="737"/>
      <c r="O48" s="737"/>
      <c r="P48" s="737"/>
      <c r="Q48" s="737"/>
      <c r="R48" s="676"/>
      <c r="AY48" s="484"/>
      <c r="AZ48" s="484"/>
      <c r="BA48" s="484"/>
      <c r="BB48" s="484"/>
      <c r="BC48" s="484"/>
      <c r="BD48" s="578"/>
      <c r="BE48" s="578"/>
      <c r="BF48" s="578"/>
      <c r="BG48" s="484"/>
      <c r="BH48" s="484"/>
      <c r="BI48" s="484"/>
      <c r="BJ48" s="484"/>
    </row>
    <row r="49" spans="1:74" s="396" customFormat="1" ht="12" customHeight="1" x14ac:dyDescent="0.2">
      <c r="A49" s="395"/>
      <c r="B49" s="775" t="s">
        <v>1105</v>
      </c>
      <c r="C49" s="743"/>
      <c r="D49" s="743"/>
      <c r="E49" s="743"/>
      <c r="F49" s="743"/>
      <c r="G49" s="743"/>
      <c r="H49" s="743"/>
      <c r="I49" s="743"/>
      <c r="J49" s="743"/>
      <c r="K49" s="743"/>
      <c r="L49" s="743"/>
      <c r="M49" s="743"/>
      <c r="N49" s="743"/>
      <c r="O49" s="743"/>
      <c r="P49" s="743"/>
      <c r="Q49" s="737"/>
      <c r="R49" s="676"/>
      <c r="AY49" s="484"/>
      <c r="AZ49" s="484"/>
      <c r="BA49" s="484"/>
      <c r="BB49" s="484"/>
      <c r="BC49" s="484"/>
      <c r="BD49" s="578"/>
      <c r="BE49" s="578"/>
      <c r="BF49" s="578"/>
      <c r="BG49" s="484"/>
      <c r="BH49" s="484"/>
      <c r="BI49" s="484"/>
      <c r="BJ49" s="484"/>
    </row>
    <row r="50" spans="1:74" s="396" customFormat="1" ht="12" customHeight="1" x14ac:dyDescent="0.2">
      <c r="A50" s="395"/>
      <c r="B50" s="781" t="s">
        <v>1106</v>
      </c>
      <c r="C50" s="781"/>
      <c r="D50" s="781"/>
      <c r="E50" s="781"/>
      <c r="F50" s="781"/>
      <c r="G50" s="781"/>
      <c r="H50" s="781"/>
      <c r="I50" s="781"/>
      <c r="J50" s="781"/>
      <c r="K50" s="781"/>
      <c r="L50" s="781"/>
      <c r="M50" s="781"/>
      <c r="N50" s="781"/>
      <c r="O50" s="781"/>
      <c r="P50" s="781"/>
      <c r="Q50" s="781"/>
      <c r="R50" s="676"/>
      <c r="AY50" s="484"/>
      <c r="AZ50" s="484"/>
      <c r="BA50" s="484"/>
      <c r="BB50" s="484"/>
      <c r="BC50" s="484"/>
      <c r="BD50" s="578"/>
      <c r="BE50" s="578"/>
      <c r="BF50" s="578"/>
      <c r="BG50" s="484"/>
      <c r="BH50" s="484"/>
      <c r="BI50" s="484"/>
      <c r="BJ50" s="484"/>
    </row>
    <row r="51" spans="1:74" s="718" customFormat="1" ht="12" customHeight="1" x14ac:dyDescent="0.2">
      <c r="A51" s="395"/>
      <c r="B51" s="774" t="s">
        <v>807</v>
      </c>
      <c r="C51" s="758"/>
      <c r="D51" s="758"/>
      <c r="E51" s="758"/>
      <c r="F51" s="758"/>
      <c r="G51" s="758"/>
      <c r="H51" s="758"/>
      <c r="I51" s="758"/>
      <c r="J51" s="758"/>
      <c r="K51" s="758"/>
      <c r="L51" s="758"/>
      <c r="M51" s="758"/>
      <c r="N51" s="758"/>
      <c r="O51" s="758"/>
      <c r="P51" s="758"/>
      <c r="Q51" s="758"/>
      <c r="R51" s="152"/>
      <c r="AY51" s="484"/>
      <c r="AZ51" s="484"/>
      <c r="BA51" s="484"/>
      <c r="BB51" s="484"/>
      <c r="BC51" s="484"/>
      <c r="BD51" s="578"/>
      <c r="BE51" s="578"/>
      <c r="BF51" s="578"/>
      <c r="BG51" s="484"/>
      <c r="BH51" s="484"/>
      <c r="BI51" s="484"/>
      <c r="BJ51" s="484"/>
    </row>
    <row r="52" spans="1:74" s="718" customFormat="1" ht="12" customHeight="1" x14ac:dyDescent="0.2">
      <c r="A52" s="395"/>
      <c r="B52" s="775" t="s">
        <v>644</v>
      </c>
      <c r="C52" s="743"/>
      <c r="D52" s="743"/>
      <c r="E52" s="743"/>
      <c r="F52" s="743"/>
      <c r="G52" s="743"/>
      <c r="H52" s="743"/>
      <c r="I52" s="743"/>
      <c r="J52" s="743"/>
      <c r="K52" s="743"/>
      <c r="L52" s="743"/>
      <c r="M52" s="743"/>
      <c r="N52" s="743"/>
      <c r="O52" s="743"/>
      <c r="P52" s="743"/>
      <c r="Q52" s="737"/>
      <c r="R52" s="152"/>
      <c r="AY52" s="484"/>
      <c r="AZ52" s="484"/>
      <c r="BA52" s="484"/>
      <c r="BB52" s="484"/>
      <c r="BC52" s="484"/>
      <c r="BD52" s="578"/>
      <c r="BE52" s="578"/>
      <c r="BF52" s="578"/>
      <c r="BG52" s="484"/>
      <c r="BH52" s="484"/>
      <c r="BI52" s="484"/>
      <c r="BJ52" s="484"/>
    </row>
    <row r="53" spans="1:74" s="718" customFormat="1" ht="12" customHeight="1" x14ac:dyDescent="0.2">
      <c r="A53" s="395"/>
      <c r="B53" s="775" t="s">
        <v>1328</v>
      </c>
      <c r="C53" s="737"/>
      <c r="D53" s="737"/>
      <c r="E53" s="737"/>
      <c r="F53" s="737"/>
      <c r="G53" s="737"/>
      <c r="H53" s="737"/>
      <c r="I53" s="737"/>
      <c r="J53" s="737"/>
      <c r="K53" s="737"/>
      <c r="L53" s="737"/>
      <c r="M53" s="737"/>
      <c r="N53" s="737"/>
      <c r="O53" s="737"/>
      <c r="P53" s="737"/>
      <c r="Q53" s="737"/>
      <c r="R53" s="152"/>
      <c r="AY53" s="484"/>
      <c r="AZ53" s="484"/>
      <c r="BA53" s="484"/>
      <c r="BB53" s="484"/>
      <c r="BC53" s="484"/>
      <c r="BD53" s="578"/>
      <c r="BE53" s="578"/>
      <c r="BF53" s="578"/>
      <c r="BG53" s="484"/>
      <c r="BH53" s="484"/>
      <c r="BI53" s="484"/>
      <c r="BJ53" s="484"/>
    </row>
    <row r="54" spans="1:74" s="718" customFormat="1" ht="12" customHeight="1" x14ac:dyDescent="0.2">
      <c r="A54" s="395"/>
      <c r="B54" s="775" t="s">
        <v>1327</v>
      </c>
      <c r="C54" s="737"/>
      <c r="D54" s="737"/>
      <c r="E54" s="737"/>
      <c r="F54" s="737"/>
      <c r="G54" s="737"/>
      <c r="H54" s="737"/>
      <c r="I54" s="737"/>
      <c r="J54" s="737"/>
      <c r="K54" s="737"/>
      <c r="L54" s="737"/>
      <c r="M54" s="737"/>
      <c r="N54" s="737"/>
      <c r="O54" s="737"/>
      <c r="P54" s="737"/>
      <c r="Q54" s="737"/>
      <c r="R54" s="152"/>
      <c r="AY54" s="484"/>
      <c r="AZ54" s="484"/>
      <c r="BA54" s="484"/>
      <c r="BB54" s="484"/>
      <c r="BC54" s="484"/>
      <c r="BD54" s="578"/>
      <c r="BE54" s="578"/>
      <c r="BF54" s="578"/>
      <c r="BG54" s="484"/>
      <c r="BH54" s="484"/>
      <c r="BI54" s="484"/>
      <c r="BJ54" s="484"/>
    </row>
    <row r="55" spans="1:74" s="718" customFormat="1" ht="12" customHeight="1" x14ac:dyDescent="0.2">
      <c r="A55" s="395"/>
      <c r="B55" s="781" t="s">
        <v>1329</v>
      </c>
      <c r="C55" s="781"/>
      <c r="D55" s="781"/>
      <c r="E55" s="781"/>
      <c r="F55" s="781"/>
      <c r="G55" s="781"/>
      <c r="H55" s="781"/>
      <c r="I55" s="781"/>
      <c r="J55" s="781"/>
      <c r="K55" s="781"/>
      <c r="L55" s="781"/>
      <c r="M55" s="781"/>
      <c r="N55" s="781"/>
      <c r="O55" s="781"/>
      <c r="P55" s="781"/>
      <c r="Q55" s="781"/>
      <c r="R55" s="781"/>
      <c r="AY55" s="484"/>
      <c r="AZ55" s="484"/>
      <c r="BA55" s="484"/>
      <c r="BB55" s="484"/>
      <c r="BC55" s="484"/>
      <c r="BD55" s="578"/>
      <c r="BE55" s="578"/>
      <c r="BF55" s="578"/>
      <c r="BG55" s="484"/>
      <c r="BH55" s="484"/>
      <c r="BI55" s="484"/>
      <c r="BJ55" s="484"/>
    </row>
    <row r="56" spans="1:74" s="718" customFormat="1" ht="12" customHeight="1" x14ac:dyDescent="0.2">
      <c r="A56" s="395"/>
      <c r="B56" s="781" t="s">
        <v>1334</v>
      </c>
      <c r="C56" s="781"/>
      <c r="D56" s="781"/>
      <c r="E56" s="781"/>
      <c r="F56" s="781"/>
      <c r="G56" s="781"/>
      <c r="H56" s="781"/>
      <c r="I56" s="781"/>
      <c r="J56" s="781"/>
      <c r="K56" s="781"/>
      <c r="L56" s="781"/>
      <c r="M56" s="781"/>
      <c r="N56" s="781"/>
      <c r="O56" s="781"/>
      <c r="P56" s="781"/>
      <c r="Q56" s="781"/>
      <c r="R56" s="677"/>
      <c r="AY56" s="484"/>
      <c r="AZ56" s="484"/>
      <c r="BA56" s="484"/>
      <c r="BB56" s="484"/>
      <c r="BC56" s="484"/>
      <c r="BD56" s="578"/>
      <c r="BE56" s="578"/>
      <c r="BF56" s="578"/>
      <c r="BG56" s="484"/>
      <c r="BH56" s="484"/>
      <c r="BI56" s="484"/>
      <c r="BJ56" s="484"/>
    </row>
    <row r="57" spans="1:74" s="396" customFormat="1" ht="12" customHeight="1" x14ac:dyDescent="0.2">
      <c r="A57" s="395"/>
      <c r="B57" s="782" t="str">
        <f>"Notes: "&amp;"EIA completed modeling and analysis for this report on " &amp;Dates!D2&amp;"."</f>
        <v>Notes: EIA completed modeling and analysis for this report on Thursday July 7, 2022.</v>
      </c>
      <c r="C57" s="750"/>
      <c r="D57" s="750"/>
      <c r="E57" s="750"/>
      <c r="F57" s="750"/>
      <c r="G57" s="750"/>
      <c r="H57" s="750"/>
      <c r="I57" s="750"/>
      <c r="J57" s="750"/>
      <c r="K57" s="750"/>
      <c r="L57" s="750"/>
      <c r="M57" s="750"/>
      <c r="N57" s="750"/>
      <c r="O57" s="750"/>
      <c r="P57" s="750"/>
      <c r="Q57" s="750"/>
      <c r="R57" s="676"/>
      <c r="AY57" s="484"/>
      <c r="AZ57" s="484"/>
      <c r="BA57" s="484"/>
      <c r="BB57" s="484"/>
      <c r="BC57" s="484"/>
      <c r="BD57" s="578"/>
      <c r="BE57" s="578"/>
      <c r="BF57" s="578"/>
      <c r="BG57" s="484"/>
      <c r="BH57" s="484"/>
      <c r="BI57" s="484"/>
      <c r="BJ57" s="484"/>
    </row>
    <row r="58" spans="1:74" s="714" customFormat="1" ht="12" customHeight="1" x14ac:dyDescent="0.2">
      <c r="A58" s="395"/>
      <c r="B58" s="778" t="s">
        <v>350</v>
      </c>
      <c r="C58" s="743"/>
      <c r="D58" s="743"/>
      <c r="E58" s="743"/>
      <c r="F58" s="743"/>
      <c r="G58" s="743"/>
      <c r="H58" s="743"/>
      <c r="I58" s="743"/>
      <c r="J58" s="743"/>
      <c r="K58" s="743"/>
      <c r="L58" s="743"/>
      <c r="M58" s="743"/>
      <c r="N58" s="743"/>
      <c r="O58" s="743"/>
      <c r="P58" s="743"/>
      <c r="Q58" s="737"/>
      <c r="AY58" s="484"/>
      <c r="AZ58" s="484"/>
      <c r="BA58" s="484"/>
      <c r="BB58" s="484"/>
      <c r="BC58" s="484"/>
      <c r="BD58" s="578"/>
      <c r="BE58" s="578"/>
      <c r="BF58" s="578"/>
      <c r="BG58" s="484"/>
      <c r="BH58" s="484"/>
      <c r="BI58" s="484"/>
      <c r="BJ58" s="484"/>
    </row>
    <row r="59" spans="1:74" s="396" customFormat="1" ht="12" customHeight="1" x14ac:dyDescent="0.2">
      <c r="A59" s="395"/>
      <c r="B59" s="777" t="s">
        <v>846</v>
      </c>
      <c r="C59" s="737"/>
      <c r="D59" s="737"/>
      <c r="E59" s="737"/>
      <c r="F59" s="737"/>
      <c r="G59" s="737"/>
      <c r="H59" s="737"/>
      <c r="I59" s="737"/>
      <c r="J59" s="737"/>
      <c r="K59" s="737"/>
      <c r="L59" s="737"/>
      <c r="M59" s="737"/>
      <c r="N59" s="737"/>
      <c r="O59" s="737"/>
      <c r="P59" s="737"/>
      <c r="Q59" s="737"/>
      <c r="R59" s="676"/>
      <c r="AY59" s="484"/>
      <c r="AZ59" s="484"/>
      <c r="BA59" s="484"/>
      <c r="BB59" s="484"/>
      <c r="BC59" s="484"/>
      <c r="BD59" s="578"/>
      <c r="BE59" s="578"/>
      <c r="BF59" s="578"/>
      <c r="BG59" s="484"/>
      <c r="BH59" s="484"/>
      <c r="BI59" s="484"/>
      <c r="BJ59" s="484"/>
    </row>
    <row r="60" spans="1:74" s="397" customFormat="1" ht="12" customHeight="1" x14ac:dyDescent="0.2">
      <c r="A60" s="393"/>
      <c r="B60" s="778" t="s">
        <v>830</v>
      </c>
      <c r="C60" s="779"/>
      <c r="D60" s="779"/>
      <c r="E60" s="779"/>
      <c r="F60" s="779"/>
      <c r="G60" s="779"/>
      <c r="H60" s="779"/>
      <c r="I60" s="779"/>
      <c r="J60" s="779"/>
      <c r="K60" s="779"/>
      <c r="L60" s="779"/>
      <c r="M60" s="779"/>
      <c r="N60" s="779"/>
      <c r="O60" s="779"/>
      <c r="P60" s="779"/>
      <c r="Q60" s="737"/>
      <c r="R60" s="676"/>
      <c r="AY60" s="483"/>
      <c r="AZ60" s="483"/>
      <c r="BA60" s="483"/>
      <c r="BB60" s="483"/>
      <c r="BC60" s="483"/>
      <c r="BD60" s="577"/>
      <c r="BE60" s="577"/>
      <c r="BF60" s="577"/>
      <c r="BG60" s="483"/>
      <c r="BH60" s="483"/>
      <c r="BI60" s="483"/>
      <c r="BJ60" s="483"/>
    </row>
    <row r="61" spans="1:74" ht="12" customHeight="1" x14ac:dyDescent="0.2">
      <c r="B61" s="766" t="s">
        <v>1359</v>
      </c>
      <c r="C61" s="737"/>
      <c r="D61" s="737"/>
      <c r="E61" s="737"/>
      <c r="F61" s="737"/>
      <c r="G61" s="737"/>
      <c r="H61" s="737"/>
      <c r="I61" s="737"/>
      <c r="J61" s="737"/>
      <c r="K61" s="737"/>
      <c r="L61" s="737"/>
      <c r="M61" s="737"/>
      <c r="N61" s="737"/>
      <c r="O61" s="737"/>
      <c r="P61" s="737"/>
      <c r="Q61" s="737"/>
      <c r="R61" s="397"/>
      <c r="BK61" s="370"/>
      <c r="BL61" s="370"/>
      <c r="BM61" s="370"/>
      <c r="BN61" s="370"/>
      <c r="BO61" s="370"/>
      <c r="BP61" s="370"/>
      <c r="BQ61" s="370"/>
      <c r="BR61" s="370"/>
      <c r="BS61" s="370"/>
      <c r="BT61" s="370"/>
      <c r="BU61" s="370"/>
      <c r="BV61" s="370"/>
    </row>
    <row r="62" spans="1:74" x14ac:dyDescent="0.2">
      <c r="BK62" s="370"/>
      <c r="BL62" s="370"/>
      <c r="BM62" s="370"/>
      <c r="BN62" s="370"/>
      <c r="BO62" s="370"/>
      <c r="BP62" s="370"/>
      <c r="BQ62" s="370"/>
      <c r="BR62" s="370"/>
      <c r="BS62" s="370"/>
      <c r="BT62" s="370"/>
      <c r="BU62" s="370"/>
      <c r="BV62" s="370"/>
    </row>
    <row r="63" spans="1:74" x14ac:dyDescent="0.2">
      <c r="BK63" s="370"/>
      <c r="BL63" s="370"/>
      <c r="BM63" s="370"/>
      <c r="BN63" s="370"/>
      <c r="BO63" s="370"/>
      <c r="BP63" s="370"/>
      <c r="BQ63" s="370"/>
      <c r="BR63" s="370"/>
      <c r="BS63" s="370"/>
      <c r="BT63" s="370"/>
      <c r="BU63" s="370"/>
      <c r="BV63" s="370"/>
    </row>
    <row r="64" spans="1: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1.5703125" style="159" customWidth="1"/>
    <col min="2" max="2" width="31.8554687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3.35" customHeight="1" x14ac:dyDescent="0.2">
      <c r="A1" s="761" t="s">
        <v>791</v>
      </c>
      <c r="B1" s="776" t="s">
        <v>1339</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row>
    <row r="2" spans="1:74" ht="12.75" x14ac:dyDescent="0.2">
      <c r="A2" s="762"/>
      <c r="B2" s="486" t="str">
        <f>"U.S. Energy Information Administration  |  Short-Term Energy Outlook  - "&amp;Dates!D1</f>
        <v>U.S. Energy Information Administration  |  Short-Term Energy Outlook  - July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2.75" x14ac:dyDescent="0.2">
      <c r="A3" s="14"/>
      <c r="B3" s="70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BG5" s="572"/>
      <c r="BK5" s="370"/>
      <c r="BL5" s="370"/>
      <c r="BM5" s="370"/>
      <c r="BN5" s="370"/>
      <c r="BO5" s="370"/>
      <c r="BP5" s="370"/>
      <c r="BQ5" s="370"/>
      <c r="BR5" s="370"/>
      <c r="BS5" s="370"/>
      <c r="BT5" s="370"/>
      <c r="BU5" s="370"/>
      <c r="BV5" s="370"/>
    </row>
    <row r="6" spans="1:74" ht="11.1" customHeight="1" x14ac:dyDescent="0.2">
      <c r="A6" s="159" t="s">
        <v>362</v>
      </c>
      <c r="B6" s="169" t="s">
        <v>376</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28.063978319</v>
      </c>
      <c r="AB6" s="244">
        <v>27.847622797</v>
      </c>
      <c r="AC6" s="244">
        <v>27.916178158000001</v>
      </c>
      <c r="AD6" s="244">
        <v>25.438531232999999</v>
      </c>
      <c r="AE6" s="244">
        <v>22.867005416000001</v>
      </c>
      <c r="AF6" s="244">
        <v>24.505104567</v>
      </c>
      <c r="AG6" s="244">
        <v>25.314105834999999</v>
      </c>
      <c r="AH6" s="244">
        <v>24.807807318999998</v>
      </c>
      <c r="AI6" s="244">
        <v>25.232492567000001</v>
      </c>
      <c r="AJ6" s="244">
        <v>25.026319964999999</v>
      </c>
      <c r="AK6" s="244">
        <v>26.1441512</v>
      </c>
      <c r="AL6" s="244">
        <v>25.955995513000001</v>
      </c>
      <c r="AM6" s="244">
        <v>26.02037211</v>
      </c>
      <c r="AN6" s="244">
        <v>23.305612113999999</v>
      </c>
      <c r="AO6" s="244">
        <v>25.985271432000001</v>
      </c>
      <c r="AP6" s="244">
        <v>26.091235867000002</v>
      </c>
      <c r="AQ6" s="244">
        <v>26.469784690000001</v>
      </c>
      <c r="AR6" s="244">
        <v>26.529948567000002</v>
      </c>
      <c r="AS6" s="244">
        <v>26.707397142000001</v>
      </c>
      <c r="AT6" s="244">
        <v>26.415523307000001</v>
      </c>
      <c r="AU6" s="244">
        <v>25.847775379000002</v>
      </c>
      <c r="AV6" s="244">
        <v>27.287097145000001</v>
      </c>
      <c r="AW6" s="244">
        <v>27.738483979000002</v>
      </c>
      <c r="AX6" s="244">
        <v>27.41271764</v>
      </c>
      <c r="AY6" s="244">
        <v>26.650129112999998</v>
      </c>
      <c r="AZ6" s="244">
        <v>26.721185318</v>
      </c>
      <c r="BA6" s="244">
        <v>27.63413993</v>
      </c>
      <c r="BB6" s="244">
        <v>27.561244026000001</v>
      </c>
      <c r="BC6" s="244">
        <v>27.693360985999998</v>
      </c>
      <c r="BD6" s="244">
        <v>27.978714616000001</v>
      </c>
      <c r="BE6" s="368">
        <v>27.997546674999999</v>
      </c>
      <c r="BF6" s="368">
        <v>28.195763268</v>
      </c>
      <c r="BG6" s="368">
        <v>28.243647300999999</v>
      </c>
      <c r="BH6" s="368">
        <v>28.24692185</v>
      </c>
      <c r="BI6" s="368">
        <v>28.822249476</v>
      </c>
      <c r="BJ6" s="368">
        <v>28.886391030999999</v>
      </c>
      <c r="BK6" s="368">
        <v>28.754346746</v>
      </c>
      <c r="BL6" s="368">
        <v>28.812414709999999</v>
      </c>
      <c r="BM6" s="368">
        <v>28.801094188</v>
      </c>
      <c r="BN6" s="368">
        <v>28.876949394</v>
      </c>
      <c r="BO6" s="368">
        <v>28.963231492999999</v>
      </c>
      <c r="BP6" s="368">
        <v>28.991896788999998</v>
      </c>
      <c r="BQ6" s="368">
        <v>29.109137394000001</v>
      </c>
      <c r="BR6" s="368">
        <v>29.368150222000001</v>
      </c>
      <c r="BS6" s="368">
        <v>29.326032627</v>
      </c>
      <c r="BT6" s="368">
        <v>29.363324087999999</v>
      </c>
      <c r="BU6" s="368">
        <v>29.87520657</v>
      </c>
      <c r="BV6" s="368">
        <v>29.876684040000001</v>
      </c>
    </row>
    <row r="7" spans="1:74" ht="11.1" customHeight="1" x14ac:dyDescent="0.2">
      <c r="A7" s="159" t="s">
        <v>244</v>
      </c>
      <c r="B7" s="170" t="s">
        <v>335</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5.7785697707999999</v>
      </c>
      <c r="AX7" s="244">
        <v>5.5615697708000003</v>
      </c>
      <c r="AY7" s="244">
        <v>5.4904584741000004</v>
      </c>
      <c r="AZ7" s="244">
        <v>5.7324584741000004</v>
      </c>
      <c r="BA7" s="244">
        <v>5.7574584740999999</v>
      </c>
      <c r="BB7" s="244">
        <v>5.7586426874000001</v>
      </c>
      <c r="BC7" s="244">
        <v>5.7401145979999999</v>
      </c>
      <c r="BD7" s="244">
        <v>5.7577076606000004</v>
      </c>
      <c r="BE7" s="368">
        <v>5.7201059021000003</v>
      </c>
      <c r="BF7" s="368">
        <v>5.7510778953999999</v>
      </c>
      <c r="BG7" s="368">
        <v>5.7220005902000004</v>
      </c>
      <c r="BH7" s="368">
        <v>5.7553013463999996</v>
      </c>
      <c r="BI7" s="368">
        <v>5.8798532502</v>
      </c>
      <c r="BJ7" s="368">
        <v>5.8905470703000002</v>
      </c>
      <c r="BK7" s="368">
        <v>5.9423990547000001</v>
      </c>
      <c r="BL7" s="368">
        <v>5.9162464444999996</v>
      </c>
      <c r="BM7" s="368">
        <v>5.8720175830999999</v>
      </c>
      <c r="BN7" s="368">
        <v>5.8873330611999997</v>
      </c>
      <c r="BO7" s="368">
        <v>5.8572880948000003</v>
      </c>
      <c r="BP7" s="368">
        <v>5.8747618529999999</v>
      </c>
      <c r="BQ7" s="368">
        <v>5.8576270093999998</v>
      </c>
      <c r="BR7" s="368">
        <v>5.8878920561000001</v>
      </c>
      <c r="BS7" s="368">
        <v>5.9201824881</v>
      </c>
      <c r="BT7" s="368">
        <v>5.9117330374000003</v>
      </c>
      <c r="BU7" s="368">
        <v>5.9224247166000001</v>
      </c>
      <c r="BV7" s="368">
        <v>5.8790335706999999</v>
      </c>
    </row>
    <row r="8" spans="1:74" ht="11.1" customHeight="1" x14ac:dyDescent="0.2">
      <c r="A8" s="159" t="s">
        <v>245</v>
      </c>
      <c r="B8" s="170" t="s">
        <v>336</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1.9317573745000001</v>
      </c>
      <c r="AX8" s="244">
        <v>1.9288726111000001</v>
      </c>
      <c r="AY8" s="244">
        <v>1.9293205094999999</v>
      </c>
      <c r="AZ8" s="244">
        <v>1.9101271657000001</v>
      </c>
      <c r="BA8" s="244">
        <v>1.9013271656999999</v>
      </c>
      <c r="BB8" s="244">
        <v>1.8836409051</v>
      </c>
      <c r="BC8" s="244">
        <v>1.8929270471999999</v>
      </c>
      <c r="BD8" s="244">
        <v>1.8983447965</v>
      </c>
      <c r="BE8" s="368">
        <v>1.8983258731999999</v>
      </c>
      <c r="BF8" s="368">
        <v>1.8984577725</v>
      </c>
      <c r="BG8" s="368">
        <v>1.8871706105999999</v>
      </c>
      <c r="BH8" s="368">
        <v>1.8733887038999999</v>
      </c>
      <c r="BI8" s="368">
        <v>1.861253426</v>
      </c>
      <c r="BJ8" s="368">
        <v>1.8491951605000001</v>
      </c>
      <c r="BK8" s="368">
        <v>1.917183691</v>
      </c>
      <c r="BL8" s="368">
        <v>1.9048255654999999</v>
      </c>
      <c r="BM8" s="368">
        <v>1.8919749047000001</v>
      </c>
      <c r="BN8" s="368">
        <v>1.879249733</v>
      </c>
      <c r="BO8" s="368">
        <v>1.8667928978999999</v>
      </c>
      <c r="BP8" s="368">
        <v>1.8546834359</v>
      </c>
      <c r="BQ8" s="368">
        <v>1.8423101850000001</v>
      </c>
      <c r="BR8" s="368">
        <v>1.8301032659000001</v>
      </c>
      <c r="BS8" s="368">
        <v>1.8180932383999999</v>
      </c>
      <c r="BT8" s="368">
        <v>1.8058699503</v>
      </c>
      <c r="BU8" s="368">
        <v>1.7941789537999999</v>
      </c>
      <c r="BV8" s="368">
        <v>1.7826527689</v>
      </c>
    </row>
    <row r="9" spans="1:74" ht="11.1" customHeight="1" x14ac:dyDescent="0.2">
      <c r="A9" s="159" t="s">
        <v>246</v>
      </c>
      <c r="B9" s="170" t="s">
        <v>337</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20.501289418999999</v>
      </c>
      <c r="AB9" s="244">
        <v>20.165833896999999</v>
      </c>
      <c r="AC9" s="244">
        <v>20.307889257999999</v>
      </c>
      <c r="AD9" s="244">
        <v>18.476442333000001</v>
      </c>
      <c r="AE9" s="244">
        <v>16.244516516000001</v>
      </c>
      <c r="AF9" s="244">
        <v>17.629515667</v>
      </c>
      <c r="AG9" s="244">
        <v>18.490616934999998</v>
      </c>
      <c r="AH9" s="244">
        <v>18.050618418999999</v>
      </c>
      <c r="AI9" s="244">
        <v>18.341903667</v>
      </c>
      <c r="AJ9" s="244">
        <v>17.883731064999999</v>
      </c>
      <c r="AK9" s="244">
        <v>18.672962299999998</v>
      </c>
      <c r="AL9" s="244">
        <v>18.316606613000001</v>
      </c>
      <c r="AM9" s="244">
        <v>18.39910171</v>
      </c>
      <c r="AN9" s="244">
        <v>15.864341714</v>
      </c>
      <c r="AO9" s="244">
        <v>18.415301031999999</v>
      </c>
      <c r="AP9" s="244">
        <v>18.900265467000001</v>
      </c>
      <c r="AQ9" s="244">
        <v>19.188214290000001</v>
      </c>
      <c r="AR9" s="244">
        <v>19.065178166999999</v>
      </c>
      <c r="AS9" s="244">
        <v>19.125226741999999</v>
      </c>
      <c r="AT9" s="244">
        <v>19.085596161000002</v>
      </c>
      <c r="AU9" s="244">
        <v>18.609448232999998</v>
      </c>
      <c r="AV9" s="244">
        <v>19.671669999999999</v>
      </c>
      <c r="AW9" s="244">
        <v>20.028156833000001</v>
      </c>
      <c r="AX9" s="244">
        <v>19.922275257999999</v>
      </c>
      <c r="AY9" s="244">
        <v>19.230350129000001</v>
      </c>
      <c r="AZ9" s="244">
        <v>19.078599679</v>
      </c>
      <c r="BA9" s="244">
        <v>19.975354289999999</v>
      </c>
      <c r="BB9" s="244">
        <v>19.918960432999999</v>
      </c>
      <c r="BC9" s="244">
        <v>20.060319341</v>
      </c>
      <c r="BD9" s="244">
        <v>20.322662159</v>
      </c>
      <c r="BE9" s="368">
        <v>20.379114900000001</v>
      </c>
      <c r="BF9" s="368">
        <v>20.546227600000002</v>
      </c>
      <c r="BG9" s="368">
        <v>20.634476100000001</v>
      </c>
      <c r="BH9" s="368">
        <v>20.6182318</v>
      </c>
      <c r="BI9" s="368">
        <v>21.081142799999999</v>
      </c>
      <c r="BJ9" s="368">
        <v>21.146648800000001</v>
      </c>
      <c r="BK9" s="368">
        <v>20.894763999999999</v>
      </c>
      <c r="BL9" s="368">
        <v>20.991342700000001</v>
      </c>
      <c r="BM9" s="368">
        <v>21.037101700000001</v>
      </c>
      <c r="BN9" s="368">
        <v>21.110366599999999</v>
      </c>
      <c r="BO9" s="368">
        <v>21.239150500000001</v>
      </c>
      <c r="BP9" s="368">
        <v>21.262451500000001</v>
      </c>
      <c r="BQ9" s="368">
        <v>21.409200200000001</v>
      </c>
      <c r="BR9" s="368">
        <v>21.6501549</v>
      </c>
      <c r="BS9" s="368">
        <v>21.587756899999999</v>
      </c>
      <c r="BT9" s="368">
        <v>21.645721099999999</v>
      </c>
      <c r="BU9" s="368">
        <v>22.158602900000002</v>
      </c>
      <c r="BV9" s="368">
        <v>22.214997700000001</v>
      </c>
    </row>
    <row r="10" spans="1:74" ht="11.1"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443"/>
      <c r="BF10" s="443"/>
      <c r="BG10" s="443"/>
      <c r="BH10" s="443"/>
      <c r="BI10" s="443"/>
      <c r="BJ10" s="369"/>
      <c r="BK10" s="369"/>
      <c r="BL10" s="369"/>
      <c r="BM10" s="369"/>
      <c r="BN10" s="369"/>
      <c r="BO10" s="369"/>
      <c r="BP10" s="369"/>
      <c r="BQ10" s="369"/>
      <c r="BR10" s="369"/>
      <c r="BS10" s="369"/>
      <c r="BT10" s="369"/>
      <c r="BU10" s="369"/>
      <c r="BV10" s="369"/>
    </row>
    <row r="11" spans="1:74" ht="11.1" customHeight="1" x14ac:dyDescent="0.2">
      <c r="A11" s="159" t="s">
        <v>361</v>
      </c>
      <c r="B11" s="169" t="s">
        <v>377</v>
      </c>
      <c r="C11" s="244">
        <v>5.4410880379000002</v>
      </c>
      <c r="D11" s="244">
        <v>5.3572235564000001</v>
      </c>
      <c r="E11" s="244">
        <v>5.4692918320999997</v>
      </c>
      <c r="F11" s="244">
        <v>5.9709902362999996</v>
      </c>
      <c r="G11" s="244">
        <v>6.1829236703000001</v>
      </c>
      <c r="H11" s="244">
        <v>6.3622020885000001</v>
      </c>
      <c r="I11" s="244">
        <v>6.4064782561999998</v>
      </c>
      <c r="J11" s="244">
        <v>6.1966098571000003</v>
      </c>
      <c r="K11" s="244">
        <v>6.1513610336999998</v>
      </c>
      <c r="L11" s="244">
        <v>6.0636907099000004</v>
      </c>
      <c r="M11" s="244">
        <v>5.8534319694999999</v>
      </c>
      <c r="N11" s="244">
        <v>5.7135723154000004</v>
      </c>
      <c r="O11" s="244">
        <v>5.4823696738000001</v>
      </c>
      <c r="P11" s="244">
        <v>5.3271861610000002</v>
      </c>
      <c r="Q11" s="244">
        <v>5.4838649823000001</v>
      </c>
      <c r="R11" s="244">
        <v>5.9036679800999998</v>
      </c>
      <c r="S11" s="244">
        <v>6.3969238591000002</v>
      </c>
      <c r="T11" s="244">
        <v>6.3377216933999998</v>
      </c>
      <c r="U11" s="244">
        <v>6.5952658680000003</v>
      </c>
      <c r="V11" s="244">
        <v>6.9544642383999999</v>
      </c>
      <c r="W11" s="244">
        <v>6.8500909226999998</v>
      </c>
      <c r="X11" s="244">
        <v>6.7258773859999996</v>
      </c>
      <c r="Y11" s="244">
        <v>6.4909955244999997</v>
      </c>
      <c r="Z11" s="244">
        <v>6.1226285386999999</v>
      </c>
      <c r="AA11" s="244">
        <v>6.1315731597000003</v>
      </c>
      <c r="AB11" s="244">
        <v>5.9543636556999999</v>
      </c>
      <c r="AC11" s="244">
        <v>5.9835320335000004</v>
      </c>
      <c r="AD11" s="244">
        <v>5.8390093633999998</v>
      </c>
      <c r="AE11" s="244">
        <v>5.8987706898000001</v>
      </c>
      <c r="AF11" s="244">
        <v>6.4214448677</v>
      </c>
      <c r="AG11" s="244">
        <v>6.6799132567999999</v>
      </c>
      <c r="AH11" s="244">
        <v>6.6875854830000003</v>
      </c>
      <c r="AI11" s="244">
        <v>6.5563885519999996</v>
      </c>
      <c r="AJ11" s="244">
        <v>6.3147068280000003</v>
      </c>
      <c r="AK11" s="244">
        <v>5.8630142385999999</v>
      </c>
      <c r="AL11" s="244">
        <v>5.5330284080999999</v>
      </c>
      <c r="AM11" s="244">
        <v>5.6556251166999996</v>
      </c>
      <c r="AN11" s="244">
        <v>5.5763780196999999</v>
      </c>
      <c r="AO11" s="244">
        <v>5.6743891976</v>
      </c>
      <c r="AP11" s="244">
        <v>6.0670885953000004</v>
      </c>
      <c r="AQ11" s="244">
        <v>6.3992176176999997</v>
      </c>
      <c r="AR11" s="244">
        <v>6.3893765416999999</v>
      </c>
      <c r="AS11" s="244">
        <v>6.7174546858999999</v>
      </c>
      <c r="AT11" s="244">
        <v>6.6674832998999998</v>
      </c>
      <c r="AU11" s="244">
        <v>6.6836884021999996</v>
      </c>
      <c r="AV11" s="244">
        <v>6.0734338930999998</v>
      </c>
      <c r="AW11" s="244">
        <v>5.8305485612999997</v>
      </c>
      <c r="AX11" s="244">
        <v>5.4776959364</v>
      </c>
      <c r="AY11" s="244">
        <v>5.8517062172000003</v>
      </c>
      <c r="AZ11" s="244">
        <v>5.7941085465000004</v>
      </c>
      <c r="BA11" s="244">
        <v>5.8515441068999996</v>
      </c>
      <c r="BB11" s="244">
        <v>6.1971061250000004</v>
      </c>
      <c r="BC11" s="244">
        <v>6.5750858218000001</v>
      </c>
      <c r="BD11" s="244">
        <v>6.5385917182000002</v>
      </c>
      <c r="BE11" s="368">
        <v>6.7455851651999996</v>
      </c>
      <c r="BF11" s="368">
        <v>7.0029011496000004</v>
      </c>
      <c r="BG11" s="368">
        <v>7.2177469053000003</v>
      </c>
      <c r="BH11" s="368">
        <v>6.8271102573000002</v>
      </c>
      <c r="BI11" s="368">
        <v>6.6018108402999998</v>
      </c>
      <c r="BJ11" s="368">
        <v>6.4445536156000003</v>
      </c>
      <c r="BK11" s="368">
        <v>6.2529608847000002</v>
      </c>
      <c r="BL11" s="368">
        <v>6.2820363397000003</v>
      </c>
      <c r="BM11" s="368">
        <v>6.2995658815000004</v>
      </c>
      <c r="BN11" s="368">
        <v>6.7016746022999998</v>
      </c>
      <c r="BO11" s="368">
        <v>7.2460359955999998</v>
      </c>
      <c r="BP11" s="368">
        <v>7.2036966283000003</v>
      </c>
      <c r="BQ11" s="368">
        <v>7.2977964047999997</v>
      </c>
      <c r="BR11" s="368">
        <v>7.3455850675000001</v>
      </c>
      <c r="BS11" s="368">
        <v>7.4719451976000002</v>
      </c>
      <c r="BT11" s="368">
        <v>7.1418908079000003</v>
      </c>
      <c r="BU11" s="368">
        <v>6.8256035632999996</v>
      </c>
      <c r="BV11" s="368">
        <v>6.6210853672000001</v>
      </c>
    </row>
    <row r="12" spans="1:74" ht="11.1" customHeight="1" x14ac:dyDescent="0.2">
      <c r="A12" s="159" t="s">
        <v>247</v>
      </c>
      <c r="B12" s="170" t="s">
        <v>338</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0.73923760959999996</v>
      </c>
      <c r="AX12" s="244">
        <v>0.74581140251</v>
      </c>
      <c r="AY12" s="244">
        <v>0.76571132747000004</v>
      </c>
      <c r="AZ12" s="244">
        <v>0.76807113763000001</v>
      </c>
      <c r="BA12" s="244">
        <v>0.76183554215000004</v>
      </c>
      <c r="BB12" s="244">
        <v>0.77718110847999999</v>
      </c>
      <c r="BC12" s="244">
        <v>0.77511779542000003</v>
      </c>
      <c r="BD12" s="244">
        <v>0.74797373988000004</v>
      </c>
      <c r="BE12" s="368">
        <v>0.77326076166000002</v>
      </c>
      <c r="BF12" s="368">
        <v>0.76261130743000005</v>
      </c>
      <c r="BG12" s="368">
        <v>0.77915881059000003</v>
      </c>
      <c r="BH12" s="368">
        <v>0.78065697343999996</v>
      </c>
      <c r="BI12" s="368">
        <v>0.78730528289000001</v>
      </c>
      <c r="BJ12" s="368">
        <v>0.79417019497999997</v>
      </c>
      <c r="BK12" s="368">
        <v>0.80971643314999997</v>
      </c>
      <c r="BL12" s="368">
        <v>0.81242182359000004</v>
      </c>
      <c r="BM12" s="368">
        <v>0.80634508584999998</v>
      </c>
      <c r="BN12" s="368">
        <v>0.82189789298000004</v>
      </c>
      <c r="BO12" s="368">
        <v>0.81990531975000003</v>
      </c>
      <c r="BP12" s="368">
        <v>0.79027768989000002</v>
      </c>
      <c r="BQ12" s="368">
        <v>0.81632763335000003</v>
      </c>
      <c r="BR12" s="368">
        <v>0.80522107758000006</v>
      </c>
      <c r="BS12" s="368">
        <v>0.82308984062000001</v>
      </c>
      <c r="BT12" s="368">
        <v>0.82536914680999995</v>
      </c>
      <c r="BU12" s="368">
        <v>0.83316520723999998</v>
      </c>
      <c r="BV12" s="368">
        <v>0.84040976300000003</v>
      </c>
    </row>
    <row r="13" spans="1:74" ht="11.1" customHeight="1" x14ac:dyDescent="0.2">
      <c r="A13" s="159" t="s">
        <v>248</v>
      </c>
      <c r="B13" s="170" t="s">
        <v>339</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3.6987338417000002</v>
      </c>
      <c r="AQ13" s="244">
        <v>3.9924730455000002</v>
      </c>
      <c r="AR13" s="244">
        <v>3.9880694888999999</v>
      </c>
      <c r="AS13" s="244">
        <v>4.2512297181000003</v>
      </c>
      <c r="AT13" s="244">
        <v>4.2002005820999999</v>
      </c>
      <c r="AU13" s="244">
        <v>4.1912576816999998</v>
      </c>
      <c r="AV13" s="244">
        <v>3.5974892231000002</v>
      </c>
      <c r="AW13" s="244">
        <v>3.4309598095</v>
      </c>
      <c r="AX13" s="244">
        <v>3.2261130825</v>
      </c>
      <c r="AY13" s="244">
        <v>3.3840714711</v>
      </c>
      <c r="AZ13" s="244">
        <v>3.2685345932000001</v>
      </c>
      <c r="BA13" s="244">
        <v>3.3366983743</v>
      </c>
      <c r="BB13" s="244">
        <v>3.5784661127000001</v>
      </c>
      <c r="BC13" s="244">
        <v>3.9533031988</v>
      </c>
      <c r="BD13" s="244">
        <v>4.0321833803000002</v>
      </c>
      <c r="BE13" s="368">
        <v>4.1983445109000002</v>
      </c>
      <c r="BF13" s="368">
        <v>4.3767783036000001</v>
      </c>
      <c r="BG13" s="368">
        <v>4.5126151773999998</v>
      </c>
      <c r="BH13" s="368">
        <v>4.1164661576999997</v>
      </c>
      <c r="BI13" s="368">
        <v>3.8757231171000002</v>
      </c>
      <c r="BJ13" s="368">
        <v>3.6874590848</v>
      </c>
      <c r="BK13" s="368">
        <v>3.4691111127999998</v>
      </c>
      <c r="BL13" s="368">
        <v>3.4893127721999999</v>
      </c>
      <c r="BM13" s="368">
        <v>3.5282559679999999</v>
      </c>
      <c r="BN13" s="368">
        <v>3.8936567655999998</v>
      </c>
      <c r="BO13" s="368">
        <v>4.4357933476999998</v>
      </c>
      <c r="BP13" s="368">
        <v>4.4464926242000002</v>
      </c>
      <c r="BQ13" s="368">
        <v>4.5133624552000002</v>
      </c>
      <c r="BR13" s="368">
        <v>4.5678250627999999</v>
      </c>
      <c r="BS13" s="368">
        <v>4.6573015810999996</v>
      </c>
      <c r="BT13" s="368">
        <v>4.3231569178000004</v>
      </c>
      <c r="BU13" s="368">
        <v>4.0019597175000001</v>
      </c>
      <c r="BV13" s="368">
        <v>3.7836461936000001</v>
      </c>
    </row>
    <row r="14" spans="1:74" ht="11.1" customHeight="1" x14ac:dyDescent="0.2">
      <c r="A14" s="159" t="s">
        <v>249</v>
      </c>
      <c r="B14" s="170" t="s">
        <v>340</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0.77539978306000001</v>
      </c>
      <c r="AX14" s="244">
        <v>0.77295278306000004</v>
      </c>
      <c r="AY14" s="244">
        <v>0.77072664347999997</v>
      </c>
      <c r="AZ14" s="244">
        <v>0.76972664347999997</v>
      </c>
      <c r="BA14" s="244">
        <v>0.77072664347999997</v>
      </c>
      <c r="BB14" s="244">
        <v>0.77186215350999998</v>
      </c>
      <c r="BC14" s="244">
        <v>0.77094256454999999</v>
      </c>
      <c r="BD14" s="244">
        <v>0.74402642393999996</v>
      </c>
      <c r="BE14" s="368">
        <v>0.74002110370999996</v>
      </c>
      <c r="BF14" s="368">
        <v>0.73603726746999998</v>
      </c>
      <c r="BG14" s="368">
        <v>0.73308662831000004</v>
      </c>
      <c r="BH14" s="368">
        <v>0.73001729019999995</v>
      </c>
      <c r="BI14" s="368">
        <v>0.72711585982000004</v>
      </c>
      <c r="BJ14" s="368">
        <v>0.72420560678000001</v>
      </c>
      <c r="BK14" s="368">
        <v>0.68934682016000004</v>
      </c>
      <c r="BL14" s="368">
        <v>0.68863950191000001</v>
      </c>
      <c r="BM14" s="368">
        <v>0.68945454627000002</v>
      </c>
      <c r="BN14" s="368">
        <v>0.69027934215999998</v>
      </c>
      <c r="BO14" s="368">
        <v>0.68939600371999998</v>
      </c>
      <c r="BP14" s="368">
        <v>0.66547907551999996</v>
      </c>
      <c r="BQ14" s="368">
        <v>0.66187494099999999</v>
      </c>
      <c r="BR14" s="368">
        <v>0.65829980045000003</v>
      </c>
      <c r="BS14" s="368">
        <v>0.65565724488999999</v>
      </c>
      <c r="BT14" s="368">
        <v>0.65288047941000005</v>
      </c>
      <c r="BU14" s="368">
        <v>0.65029195483000002</v>
      </c>
      <c r="BV14" s="368">
        <v>0.64773330225000003</v>
      </c>
    </row>
    <row r="15" spans="1:74" ht="11.1" customHeight="1" x14ac:dyDescent="0.2">
      <c r="A15" s="159" t="s">
        <v>1330</v>
      </c>
      <c r="B15" s="170" t="s">
        <v>1331</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0.48772214065000002</v>
      </c>
      <c r="AX15" s="244">
        <v>0.24914567564000001</v>
      </c>
      <c r="AY15" s="244">
        <v>0.45880068617999997</v>
      </c>
      <c r="AZ15" s="244">
        <v>0.48080068617999999</v>
      </c>
      <c r="BA15" s="244">
        <v>0.49780068618000001</v>
      </c>
      <c r="BB15" s="244">
        <v>0.49976054448000001</v>
      </c>
      <c r="BC15" s="244">
        <v>0.48173661745000002</v>
      </c>
      <c r="BD15" s="244">
        <v>0.40271166432</v>
      </c>
      <c r="BE15" s="368">
        <v>0.40271324739999997</v>
      </c>
      <c r="BF15" s="368">
        <v>0.47270843772999999</v>
      </c>
      <c r="BG15" s="368">
        <v>0.50269374996000005</v>
      </c>
      <c r="BH15" s="368">
        <v>0.52771438214999999</v>
      </c>
      <c r="BI15" s="368">
        <v>0.53268505186000004</v>
      </c>
      <c r="BJ15" s="368">
        <v>0.53765834683000002</v>
      </c>
      <c r="BK15" s="368">
        <v>0.54411666846999995</v>
      </c>
      <c r="BL15" s="368">
        <v>0.55055934983999999</v>
      </c>
      <c r="BM15" s="368">
        <v>0.55715665806000003</v>
      </c>
      <c r="BN15" s="368">
        <v>0.56382996467000002</v>
      </c>
      <c r="BO15" s="368">
        <v>0.57056173384999997</v>
      </c>
      <c r="BP15" s="368">
        <v>0.57734264470999996</v>
      </c>
      <c r="BQ15" s="368">
        <v>0.58425210841999997</v>
      </c>
      <c r="BR15" s="368">
        <v>0.59123570067999998</v>
      </c>
      <c r="BS15" s="368">
        <v>0.59829037044</v>
      </c>
      <c r="BT15" s="368">
        <v>0.60546972961000001</v>
      </c>
      <c r="BU15" s="368">
        <v>0.61267884706999998</v>
      </c>
      <c r="BV15" s="368">
        <v>0.61996587617999999</v>
      </c>
    </row>
    <row r="16" spans="1:74" ht="11.1" customHeight="1" x14ac:dyDescent="0.2">
      <c r="A16" s="159" t="s">
        <v>250</v>
      </c>
      <c r="B16" s="170" t="s">
        <v>341</v>
      </c>
      <c r="C16" s="244">
        <v>0.41731935072999998</v>
      </c>
      <c r="D16" s="244">
        <v>0.38005777886999997</v>
      </c>
      <c r="E16" s="244">
        <v>0.41990038309</v>
      </c>
      <c r="F16" s="244">
        <v>0.41926935002999999</v>
      </c>
      <c r="G16" s="244">
        <v>0.42060226722999999</v>
      </c>
      <c r="H16" s="244">
        <v>0.41232418154</v>
      </c>
      <c r="I16" s="244">
        <v>0.39709050243999999</v>
      </c>
      <c r="J16" s="244">
        <v>0.37676793762999999</v>
      </c>
      <c r="K16" s="244">
        <v>0.40601593513000001</v>
      </c>
      <c r="L16" s="244">
        <v>0.39749224865999999</v>
      </c>
      <c r="M16" s="244">
        <v>0.39399734106000001</v>
      </c>
      <c r="N16" s="244">
        <v>0.38924192186000001</v>
      </c>
      <c r="O16" s="244">
        <v>0.38579858469</v>
      </c>
      <c r="P16" s="244">
        <v>0.40894188065999998</v>
      </c>
      <c r="Q16" s="244">
        <v>0.39425487139999998</v>
      </c>
      <c r="R16" s="244">
        <v>0.3812422983</v>
      </c>
      <c r="S16" s="244">
        <v>0.39335971967</v>
      </c>
      <c r="T16" s="244">
        <v>0.39483952695000002</v>
      </c>
      <c r="U16" s="244">
        <v>0.39591660890000002</v>
      </c>
      <c r="V16" s="244">
        <v>0.39650334547999999</v>
      </c>
      <c r="W16" s="244">
        <v>0.40482295899999998</v>
      </c>
      <c r="X16" s="244">
        <v>0.39720353990000001</v>
      </c>
      <c r="Y16" s="244">
        <v>0.41051925364000003</v>
      </c>
      <c r="Z16" s="244">
        <v>0.41123514849999998</v>
      </c>
      <c r="AA16" s="244">
        <v>0.45683787023</v>
      </c>
      <c r="AB16" s="244">
        <v>0.46725797898999999</v>
      </c>
      <c r="AC16" s="244">
        <v>0.44324698506999999</v>
      </c>
      <c r="AD16" s="244">
        <v>0.43044020296000002</v>
      </c>
      <c r="AE16" s="244">
        <v>0.42038874409999999</v>
      </c>
      <c r="AF16" s="244">
        <v>0.41003114695999998</v>
      </c>
      <c r="AG16" s="244">
        <v>0.42203751346000001</v>
      </c>
      <c r="AH16" s="244">
        <v>0.43131339733000001</v>
      </c>
      <c r="AI16" s="244">
        <v>0.4163043099</v>
      </c>
      <c r="AJ16" s="244">
        <v>0.45115256518000002</v>
      </c>
      <c r="AK16" s="244">
        <v>0.46485351278999998</v>
      </c>
      <c r="AL16" s="244">
        <v>0.46921128769999998</v>
      </c>
      <c r="AM16" s="244">
        <v>0.4916940709</v>
      </c>
      <c r="AN16" s="244">
        <v>0.48600301489999997</v>
      </c>
      <c r="AO16" s="244">
        <v>0.47241833063999999</v>
      </c>
      <c r="AP16" s="244">
        <v>0.43438604855000001</v>
      </c>
      <c r="AQ16" s="244">
        <v>0.46574691955000003</v>
      </c>
      <c r="AR16" s="244">
        <v>0.47778907959</v>
      </c>
      <c r="AS16" s="244">
        <v>0.48219980214000002</v>
      </c>
      <c r="AT16" s="244">
        <v>0.48551319866999998</v>
      </c>
      <c r="AU16" s="244">
        <v>0.49887779886</v>
      </c>
      <c r="AV16" s="244">
        <v>0.48981120762000002</v>
      </c>
      <c r="AW16" s="244">
        <v>0.39722921846999998</v>
      </c>
      <c r="AX16" s="244">
        <v>0.48367299271999997</v>
      </c>
      <c r="AY16" s="244">
        <v>0.47239608893000001</v>
      </c>
      <c r="AZ16" s="244">
        <v>0.50697548602999998</v>
      </c>
      <c r="BA16" s="244">
        <v>0.48448286082000003</v>
      </c>
      <c r="BB16" s="244">
        <v>0.56983620590999995</v>
      </c>
      <c r="BC16" s="244">
        <v>0.59398564552999999</v>
      </c>
      <c r="BD16" s="244">
        <v>0.61169650975000001</v>
      </c>
      <c r="BE16" s="368">
        <v>0.63124554150000001</v>
      </c>
      <c r="BF16" s="368">
        <v>0.65476583341000005</v>
      </c>
      <c r="BG16" s="368">
        <v>0.69019253903</v>
      </c>
      <c r="BH16" s="368">
        <v>0.67225545378999996</v>
      </c>
      <c r="BI16" s="368">
        <v>0.67898152864000005</v>
      </c>
      <c r="BJ16" s="368">
        <v>0.70106038221</v>
      </c>
      <c r="BK16" s="368">
        <v>0.74066985018999998</v>
      </c>
      <c r="BL16" s="368">
        <v>0.74110289217000003</v>
      </c>
      <c r="BM16" s="368">
        <v>0.71835362329999997</v>
      </c>
      <c r="BN16" s="368">
        <v>0.73201063681</v>
      </c>
      <c r="BO16" s="368">
        <v>0.73037959060000002</v>
      </c>
      <c r="BP16" s="368">
        <v>0.72410459404000005</v>
      </c>
      <c r="BQ16" s="368">
        <v>0.72197926685000002</v>
      </c>
      <c r="BR16" s="368">
        <v>0.72300342603000001</v>
      </c>
      <c r="BS16" s="368">
        <v>0.73760616055999995</v>
      </c>
      <c r="BT16" s="368">
        <v>0.73501453427999996</v>
      </c>
      <c r="BU16" s="368">
        <v>0.72750783671999997</v>
      </c>
      <c r="BV16" s="368">
        <v>0.72933023208000003</v>
      </c>
    </row>
    <row r="17" spans="1:74" ht="11.1"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443"/>
      <c r="BF17" s="443"/>
      <c r="BG17" s="443"/>
      <c r="BH17" s="443"/>
      <c r="BI17" s="443"/>
      <c r="BJ17" s="369"/>
      <c r="BK17" s="369"/>
      <c r="BL17" s="369"/>
      <c r="BM17" s="369"/>
      <c r="BN17" s="369"/>
      <c r="BO17" s="369"/>
      <c r="BP17" s="369"/>
      <c r="BQ17" s="369"/>
      <c r="BR17" s="369"/>
      <c r="BS17" s="369"/>
      <c r="BT17" s="369"/>
      <c r="BU17" s="369"/>
      <c r="BV17" s="369"/>
    </row>
    <row r="18" spans="1:74" ht="11.1" customHeight="1" x14ac:dyDescent="0.2">
      <c r="A18" s="159" t="s">
        <v>343</v>
      </c>
      <c r="B18" s="169" t="s">
        <v>378</v>
      </c>
      <c r="C18" s="244">
        <v>4.3594540892999998</v>
      </c>
      <c r="D18" s="244">
        <v>4.2522697877000004</v>
      </c>
      <c r="E18" s="244">
        <v>4.1564449853000003</v>
      </c>
      <c r="F18" s="244">
        <v>4.2615943325999996</v>
      </c>
      <c r="G18" s="244">
        <v>3.9608792991000001</v>
      </c>
      <c r="H18" s="244">
        <v>4.0790372350000004</v>
      </c>
      <c r="I18" s="244">
        <v>4.2230860278</v>
      </c>
      <c r="J18" s="244">
        <v>4.0137240406999997</v>
      </c>
      <c r="K18" s="244">
        <v>3.7773915576000001</v>
      </c>
      <c r="L18" s="244">
        <v>4.2015577113000004</v>
      </c>
      <c r="M18" s="244">
        <v>4.2336059491000002</v>
      </c>
      <c r="N18" s="244">
        <v>4.2404651102999997</v>
      </c>
      <c r="O18" s="244">
        <v>4.1544819427000004</v>
      </c>
      <c r="P18" s="244">
        <v>4.1585684912999996</v>
      </c>
      <c r="Q18" s="244">
        <v>4.1385080508999996</v>
      </c>
      <c r="R18" s="244">
        <v>4.0562644234</v>
      </c>
      <c r="S18" s="244">
        <v>3.9115765110999998</v>
      </c>
      <c r="T18" s="244">
        <v>3.6410047243000001</v>
      </c>
      <c r="U18" s="244">
        <v>3.9683941636000002</v>
      </c>
      <c r="V18" s="244">
        <v>3.7804017803000001</v>
      </c>
      <c r="W18" s="244">
        <v>3.8433872088999999</v>
      </c>
      <c r="X18" s="244">
        <v>4.0062233090000001</v>
      </c>
      <c r="Y18" s="244">
        <v>4.2837802089999997</v>
      </c>
      <c r="Z18" s="244">
        <v>4.3409586708000001</v>
      </c>
      <c r="AA18" s="244">
        <v>4.3406887954000002</v>
      </c>
      <c r="AB18" s="244">
        <v>4.4665987813000001</v>
      </c>
      <c r="AC18" s="244">
        <v>4.2954984651999997</v>
      </c>
      <c r="AD18" s="244">
        <v>4.4272114437000001</v>
      </c>
      <c r="AE18" s="244">
        <v>4.2677373018000004</v>
      </c>
      <c r="AF18" s="244">
        <v>4.1324316201000002</v>
      </c>
      <c r="AG18" s="244">
        <v>4.3022075568</v>
      </c>
      <c r="AH18" s="244">
        <v>4.0927140502999997</v>
      </c>
      <c r="AI18" s="244">
        <v>3.8468998621999999</v>
      </c>
      <c r="AJ18" s="244">
        <v>4.0769940451000002</v>
      </c>
      <c r="AK18" s="244">
        <v>4.1787179536999997</v>
      </c>
      <c r="AL18" s="244">
        <v>4.4236945878</v>
      </c>
      <c r="AM18" s="244">
        <v>4.3646140227999997</v>
      </c>
      <c r="AN18" s="244">
        <v>4.2849589382</v>
      </c>
      <c r="AO18" s="244">
        <v>4.3637709735000003</v>
      </c>
      <c r="AP18" s="244">
        <v>3.9848437054999999</v>
      </c>
      <c r="AQ18" s="244">
        <v>3.8157986545</v>
      </c>
      <c r="AR18" s="244">
        <v>3.7070246479</v>
      </c>
      <c r="AS18" s="244">
        <v>4.0774580868000001</v>
      </c>
      <c r="AT18" s="244">
        <v>4.1770020558000001</v>
      </c>
      <c r="AU18" s="244">
        <v>4.1160061739999998</v>
      </c>
      <c r="AV18" s="244">
        <v>4.1489168158999998</v>
      </c>
      <c r="AW18" s="244">
        <v>4.0180413488999998</v>
      </c>
      <c r="AX18" s="244">
        <v>4.1886706830999998</v>
      </c>
      <c r="AY18" s="244">
        <v>4.0591036319000002</v>
      </c>
      <c r="AZ18" s="244">
        <v>4.1231823060000004</v>
      </c>
      <c r="BA18" s="244">
        <v>4.0557482127000002</v>
      </c>
      <c r="BB18" s="244">
        <v>3.9725723004</v>
      </c>
      <c r="BC18" s="244">
        <v>3.9138445919999998</v>
      </c>
      <c r="BD18" s="244">
        <v>3.9151872584</v>
      </c>
      <c r="BE18" s="368">
        <v>4.0731697906999997</v>
      </c>
      <c r="BF18" s="368">
        <v>4.0348827939999996</v>
      </c>
      <c r="BG18" s="368">
        <v>4.1572698900000002</v>
      </c>
      <c r="BH18" s="368">
        <v>4.1976678596000001</v>
      </c>
      <c r="BI18" s="368">
        <v>4.2539967961</v>
      </c>
      <c r="BJ18" s="368">
        <v>4.2942936265</v>
      </c>
      <c r="BK18" s="368">
        <v>4.3066248125</v>
      </c>
      <c r="BL18" s="368">
        <v>4.3414221881000001</v>
      </c>
      <c r="BM18" s="368">
        <v>4.3693579734999997</v>
      </c>
      <c r="BN18" s="368">
        <v>4.3941891719999999</v>
      </c>
      <c r="BO18" s="368">
        <v>4.3313502380999997</v>
      </c>
      <c r="BP18" s="368">
        <v>4.3435690874999997</v>
      </c>
      <c r="BQ18" s="368">
        <v>4.3823433644999996</v>
      </c>
      <c r="BR18" s="368">
        <v>4.2872350391999996</v>
      </c>
      <c r="BS18" s="368">
        <v>4.1740979535999996</v>
      </c>
      <c r="BT18" s="368">
        <v>4.4774457916000001</v>
      </c>
      <c r="BU18" s="368">
        <v>4.4883612595000004</v>
      </c>
      <c r="BV18" s="368">
        <v>4.4874880447000001</v>
      </c>
    </row>
    <row r="19" spans="1:74" ht="11.1" customHeight="1" x14ac:dyDescent="0.2">
      <c r="A19" s="159" t="s">
        <v>251</v>
      </c>
      <c r="B19" s="170" t="s">
        <v>342</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1.9785700145</v>
      </c>
      <c r="AX19" s="244">
        <v>2.0975592295999999</v>
      </c>
      <c r="AY19" s="244">
        <v>1.9714143077999999</v>
      </c>
      <c r="AZ19" s="244">
        <v>2.0022483515</v>
      </c>
      <c r="BA19" s="244">
        <v>1.9525443078</v>
      </c>
      <c r="BB19" s="244">
        <v>1.8651837654000001</v>
      </c>
      <c r="BC19" s="244">
        <v>1.835858494</v>
      </c>
      <c r="BD19" s="244">
        <v>1.8330816049000001</v>
      </c>
      <c r="BE19" s="368">
        <v>2.0618822620000001</v>
      </c>
      <c r="BF19" s="368">
        <v>2.1128620993</v>
      </c>
      <c r="BG19" s="368">
        <v>2.1152866057000002</v>
      </c>
      <c r="BH19" s="368">
        <v>2.1268354643</v>
      </c>
      <c r="BI19" s="368">
        <v>2.1797706219999999</v>
      </c>
      <c r="BJ19" s="368">
        <v>2.2197738851</v>
      </c>
      <c r="BK19" s="368">
        <v>2.2502175964000002</v>
      </c>
      <c r="BL19" s="368">
        <v>2.2857667009</v>
      </c>
      <c r="BM19" s="368">
        <v>2.3211913474000001</v>
      </c>
      <c r="BN19" s="368">
        <v>2.3591559379000002</v>
      </c>
      <c r="BO19" s="368">
        <v>2.2707698841999999</v>
      </c>
      <c r="BP19" s="368">
        <v>2.2749827654999999</v>
      </c>
      <c r="BQ19" s="368">
        <v>2.3809116062000002</v>
      </c>
      <c r="BR19" s="368">
        <v>2.3838921276999998</v>
      </c>
      <c r="BS19" s="368">
        <v>2.123508889</v>
      </c>
      <c r="BT19" s="368">
        <v>2.3929701222999999</v>
      </c>
      <c r="BU19" s="368">
        <v>2.3975828020000001</v>
      </c>
      <c r="BV19" s="368">
        <v>2.3958549739000001</v>
      </c>
    </row>
    <row r="20" spans="1:74" ht="11.1" customHeight="1" x14ac:dyDescent="0.2">
      <c r="A20" s="159" t="s">
        <v>1019</v>
      </c>
      <c r="B20" s="170" t="s">
        <v>1020</v>
      </c>
      <c r="C20" s="244">
        <v>1.1846501916000001</v>
      </c>
      <c r="D20" s="244">
        <v>1.1613752793000001</v>
      </c>
      <c r="E20" s="244">
        <v>1.116787288</v>
      </c>
      <c r="F20" s="244">
        <v>1.2476229436999999</v>
      </c>
      <c r="G20" s="244">
        <v>1.1523214721999999</v>
      </c>
      <c r="H20" s="244">
        <v>1.0955684244999999</v>
      </c>
      <c r="I20" s="244">
        <v>1.1727364922000001</v>
      </c>
      <c r="J20" s="244">
        <v>1.0621403297000001</v>
      </c>
      <c r="K20" s="244">
        <v>1.0324990434000001</v>
      </c>
      <c r="L20" s="244">
        <v>1.1938395497000001</v>
      </c>
      <c r="M20" s="244">
        <v>1.2026252556000001</v>
      </c>
      <c r="N20" s="244">
        <v>1.2391764494999999</v>
      </c>
      <c r="O20" s="244">
        <v>1.2094307374</v>
      </c>
      <c r="P20" s="244">
        <v>1.2845511889000001</v>
      </c>
      <c r="Q20" s="244">
        <v>1.256189193</v>
      </c>
      <c r="R20" s="244">
        <v>1.2119546792</v>
      </c>
      <c r="S20" s="244">
        <v>1.2098667722000001</v>
      </c>
      <c r="T20" s="244">
        <v>1.1448950336999999</v>
      </c>
      <c r="U20" s="244">
        <v>1.1503549037</v>
      </c>
      <c r="V20" s="244">
        <v>1.0180698614999999</v>
      </c>
      <c r="W20" s="244">
        <v>1.1955696485</v>
      </c>
      <c r="X20" s="244">
        <v>1.1220534196</v>
      </c>
      <c r="Y20" s="244">
        <v>1.205286852</v>
      </c>
      <c r="Z20" s="244">
        <v>1.1643503649</v>
      </c>
      <c r="AA20" s="244">
        <v>1.2167770348</v>
      </c>
      <c r="AB20" s="244">
        <v>1.2090833258</v>
      </c>
      <c r="AC20" s="244">
        <v>1.1017234479</v>
      </c>
      <c r="AD20" s="244">
        <v>1.2196857346000001</v>
      </c>
      <c r="AE20" s="244">
        <v>1.1040015939000001</v>
      </c>
      <c r="AF20" s="244">
        <v>1.1586325652</v>
      </c>
      <c r="AG20" s="244">
        <v>1.1020824737999999</v>
      </c>
      <c r="AH20" s="244">
        <v>0.92493023921999995</v>
      </c>
      <c r="AI20" s="244">
        <v>0.94569455765999999</v>
      </c>
      <c r="AJ20" s="244">
        <v>1.0534408208999999</v>
      </c>
      <c r="AK20" s="244">
        <v>1.0150831879</v>
      </c>
      <c r="AL20" s="244">
        <v>1.1528308355000001</v>
      </c>
      <c r="AM20" s="244">
        <v>1.090964467</v>
      </c>
      <c r="AN20" s="244">
        <v>1.0343277253000001</v>
      </c>
      <c r="AO20" s="244">
        <v>1.1025893213</v>
      </c>
      <c r="AP20" s="244">
        <v>0.83477143534999998</v>
      </c>
      <c r="AQ20" s="244">
        <v>0.86495117705000002</v>
      </c>
      <c r="AR20" s="244">
        <v>0.73471309880000002</v>
      </c>
      <c r="AS20" s="244">
        <v>0.88554492927999995</v>
      </c>
      <c r="AT20" s="244">
        <v>0.94300445557000001</v>
      </c>
      <c r="AU20" s="244">
        <v>0.95032750496999996</v>
      </c>
      <c r="AV20" s="244">
        <v>0.96088962185000004</v>
      </c>
      <c r="AW20" s="244">
        <v>0.89309550099000001</v>
      </c>
      <c r="AX20" s="244">
        <v>0.92489552689999999</v>
      </c>
      <c r="AY20" s="244">
        <v>0.95410443153000002</v>
      </c>
      <c r="AZ20" s="244">
        <v>0.96833885168</v>
      </c>
      <c r="BA20" s="244">
        <v>0.94814559114999997</v>
      </c>
      <c r="BB20" s="244">
        <v>0.98031571792000005</v>
      </c>
      <c r="BC20" s="244">
        <v>0.96348746402999996</v>
      </c>
      <c r="BD20" s="244">
        <v>0.95998967498999999</v>
      </c>
      <c r="BE20" s="368">
        <v>0.88893279294000005</v>
      </c>
      <c r="BF20" s="368">
        <v>0.79484641253999999</v>
      </c>
      <c r="BG20" s="368">
        <v>0.91321434606999996</v>
      </c>
      <c r="BH20" s="368">
        <v>0.94173288181000003</v>
      </c>
      <c r="BI20" s="368">
        <v>0.94139291891999999</v>
      </c>
      <c r="BJ20" s="368">
        <v>0.94107098032000003</v>
      </c>
      <c r="BK20" s="368">
        <v>0.93593084287999995</v>
      </c>
      <c r="BL20" s="368">
        <v>0.93180489840000003</v>
      </c>
      <c r="BM20" s="368">
        <v>0.92627258065999996</v>
      </c>
      <c r="BN20" s="368">
        <v>0.92285699219999995</v>
      </c>
      <c r="BO20" s="368">
        <v>0.92191121316000002</v>
      </c>
      <c r="BP20" s="368">
        <v>0.92363119774000002</v>
      </c>
      <c r="BQ20" s="368">
        <v>0.85651343653000001</v>
      </c>
      <c r="BR20" s="368">
        <v>0.77336943313999995</v>
      </c>
      <c r="BS20" s="368">
        <v>0.89973562338000002</v>
      </c>
      <c r="BT20" s="368">
        <v>0.93432977582999999</v>
      </c>
      <c r="BU20" s="368">
        <v>0.93746756659999997</v>
      </c>
      <c r="BV20" s="368">
        <v>0.93683549175000003</v>
      </c>
    </row>
    <row r="21" spans="1:74" ht="11.1"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443"/>
      <c r="BF21" s="443"/>
      <c r="BG21" s="443"/>
      <c r="BH21" s="443"/>
      <c r="BI21" s="443"/>
      <c r="BJ21" s="369"/>
      <c r="BK21" s="369"/>
      <c r="BL21" s="369"/>
      <c r="BM21" s="369"/>
      <c r="BN21" s="369"/>
      <c r="BO21" s="369"/>
      <c r="BP21" s="369"/>
      <c r="BQ21" s="369"/>
      <c r="BR21" s="369"/>
      <c r="BS21" s="369"/>
      <c r="BT21" s="369"/>
      <c r="BU21" s="369"/>
      <c r="BV21" s="369"/>
    </row>
    <row r="22" spans="1:74" ht="11.1" customHeight="1" x14ac:dyDescent="0.2">
      <c r="A22" s="159" t="s">
        <v>367</v>
      </c>
      <c r="B22" s="169" t="s">
        <v>916</v>
      </c>
      <c r="C22" s="244">
        <v>14.351183789</v>
      </c>
      <c r="D22" s="244">
        <v>14.398633670000001</v>
      </c>
      <c r="E22" s="244">
        <v>14.375411915999999</v>
      </c>
      <c r="F22" s="244">
        <v>14.313587477</v>
      </c>
      <c r="G22" s="244">
        <v>14.377081338</v>
      </c>
      <c r="H22" s="244">
        <v>14.463930559</v>
      </c>
      <c r="I22" s="244">
        <v>14.615824393</v>
      </c>
      <c r="J22" s="244">
        <v>14.401597805</v>
      </c>
      <c r="K22" s="244">
        <v>14.716985151999999</v>
      </c>
      <c r="L22" s="244">
        <v>14.766633096</v>
      </c>
      <c r="M22" s="244">
        <v>14.814260911</v>
      </c>
      <c r="N22" s="244">
        <v>14.934321363</v>
      </c>
      <c r="O22" s="244">
        <v>14.829870548000001</v>
      </c>
      <c r="P22" s="244">
        <v>14.815033477</v>
      </c>
      <c r="Q22" s="244">
        <v>14.693531292999999</v>
      </c>
      <c r="R22" s="244">
        <v>14.349472436999999</v>
      </c>
      <c r="S22" s="244">
        <v>14.282381358</v>
      </c>
      <c r="T22" s="244">
        <v>14.589059644000001</v>
      </c>
      <c r="U22" s="244">
        <v>14.588473972999999</v>
      </c>
      <c r="V22" s="244">
        <v>14.599671807</v>
      </c>
      <c r="W22" s="244">
        <v>14.534911048</v>
      </c>
      <c r="X22" s="244">
        <v>14.553467694</v>
      </c>
      <c r="Y22" s="244">
        <v>14.695878446</v>
      </c>
      <c r="Z22" s="244">
        <v>14.721453788</v>
      </c>
      <c r="AA22" s="244">
        <v>14.738608672</v>
      </c>
      <c r="AB22" s="244">
        <v>14.733611961999999</v>
      </c>
      <c r="AC22" s="244">
        <v>14.707459472</v>
      </c>
      <c r="AD22" s="244">
        <v>14.757960262999999</v>
      </c>
      <c r="AE22" s="244">
        <v>12.49521715</v>
      </c>
      <c r="AF22" s="244">
        <v>12.289604869</v>
      </c>
      <c r="AG22" s="244">
        <v>12.340020763</v>
      </c>
      <c r="AH22" s="244">
        <v>12.888551335000001</v>
      </c>
      <c r="AI22" s="244">
        <v>12.912187316000001</v>
      </c>
      <c r="AJ22" s="244">
        <v>13.05257784</v>
      </c>
      <c r="AK22" s="244">
        <v>13.149003149</v>
      </c>
      <c r="AL22" s="244">
        <v>13.184562123999999</v>
      </c>
      <c r="AM22" s="244">
        <v>13.347597341</v>
      </c>
      <c r="AN22" s="244">
        <v>13.402992818</v>
      </c>
      <c r="AO22" s="244">
        <v>13.519537638999999</v>
      </c>
      <c r="AP22" s="244">
        <v>13.667470424999999</v>
      </c>
      <c r="AQ22" s="244">
        <v>13.671321584999999</v>
      </c>
      <c r="AR22" s="244">
        <v>13.639576561</v>
      </c>
      <c r="AS22" s="244">
        <v>13.704276689</v>
      </c>
      <c r="AT22" s="244">
        <v>13.41327965</v>
      </c>
      <c r="AU22" s="244">
        <v>13.773050593000001</v>
      </c>
      <c r="AV22" s="244">
        <v>14.170042944</v>
      </c>
      <c r="AW22" s="244">
        <v>14.318257148000001</v>
      </c>
      <c r="AX22" s="244">
        <v>14.330182189</v>
      </c>
      <c r="AY22" s="244">
        <v>14.396540631000001</v>
      </c>
      <c r="AZ22" s="244">
        <v>14.441549070000001</v>
      </c>
      <c r="BA22" s="244">
        <v>14.339211656</v>
      </c>
      <c r="BB22" s="244">
        <v>13.213194963999999</v>
      </c>
      <c r="BC22" s="244">
        <v>13.498407423</v>
      </c>
      <c r="BD22" s="244">
        <v>13.682659026</v>
      </c>
      <c r="BE22" s="368">
        <v>13.867641743</v>
      </c>
      <c r="BF22" s="368">
        <v>14.002599255</v>
      </c>
      <c r="BG22" s="368">
        <v>13.940946036</v>
      </c>
      <c r="BH22" s="368">
        <v>13.79156323</v>
      </c>
      <c r="BI22" s="368">
        <v>13.549322449</v>
      </c>
      <c r="BJ22" s="368">
        <v>13.142070821000001</v>
      </c>
      <c r="BK22" s="368">
        <v>12.875365078</v>
      </c>
      <c r="BL22" s="368">
        <v>12.569293760000001</v>
      </c>
      <c r="BM22" s="368">
        <v>12.395696474999999</v>
      </c>
      <c r="BN22" s="368">
        <v>12.361469529000001</v>
      </c>
      <c r="BO22" s="368">
        <v>12.143586282999999</v>
      </c>
      <c r="BP22" s="368">
        <v>12.319869624000001</v>
      </c>
      <c r="BQ22" s="368">
        <v>12.291586355</v>
      </c>
      <c r="BR22" s="368">
        <v>12.150625743999999</v>
      </c>
      <c r="BS22" s="368">
        <v>12.175584294</v>
      </c>
      <c r="BT22" s="368">
        <v>12.180037306999999</v>
      </c>
      <c r="BU22" s="368">
        <v>12.2303639</v>
      </c>
      <c r="BV22" s="368">
        <v>12.212168094999999</v>
      </c>
    </row>
    <row r="23" spans="1:74" ht="11.1" customHeight="1" x14ac:dyDescent="0.2">
      <c r="A23" s="159" t="s">
        <v>252</v>
      </c>
      <c r="B23" s="170" t="s">
        <v>363</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0.77150084593000001</v>
      </c>
      <c r="AB23" s="244">
        <v>0.75310084593000004</v>
      </c>
      <c r="AC23" s="244">
        <v>0.76640084593000002</v>
      </c>
      <c r="AD23" s="244">
        <v>0.77390084592999997</v>
      </c>
      <c r="AE23" s="244">
        <v>0.65250084593000002</v>
      </c>
      <c r="AF23" s="244">
        <v>0.65150084593000002</v>
      </c>
      <c r="AG23" s="244">
        <v>0.65260084593000001</v>
      </c>
      <c r="AH23" s="244">
        <v>0.67160084593000002</v>
      </c>
      <c r="AI23" s="244">
        <v>0.65600084592999997</v>
      </c>
      <c r="AJ23" s="244">
        <v>0.67770084593000002</v>
      </c>
      <c r="AK23" s="244">
        <v>0.68870084593000003</v>
      </c>
      <c r="AL23" s="244">
        <v>0.69130084592999996</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0.71119610354999996</v>
      </c>
      <c r="AX23" s="244">
        <v>0.72039610355000006</v>
      </c>
      <c r="AY23" s="244">
        <v>0.70365909526000003</v>
      </c>
      <c r="AZ23" s="244">
        <v>0.68695909525999999</v>
      </c>
      <c r="BA23" s="244">
        <v>0.69925909525999996</v>
      </c>
      <c r="BB23" s="244">
        <v>0.69604548396999999</v>
      </c>
      <c r="BC23" s="244">
        <v>0.68289672058999995</v>
      </c>
      <c r="BD23" s="244">
        <v>0.68258052491999999</v>
      </c>
      <c r="BE23" s="368">
        <v>0.67912702950000003</v>
      </c>
      <c r="BF23" s="368">
        <v>0.67571321727</v>
      </c>
      <c r="BG23" s="368">
        <v>0.67234633555000001</v>
      </c>
      <c r="BH23" s="368">
        <v>0.67592938437000005</v>
      </c>
      <c r="BI23" s="368">
        <v>0.67264477250999999</v>
      </c>
      <c r="BJ23" s="368">
        <v>0.66937967964</v>
      </c>
      <c r="BK23" s="368">
        <v>0.66810916258999997</v>
      </c>
      <c r="BL23" s="368">
        <v>0.66497081915</v>
      </c>
      <c r="BM23" s="368">
        <v>0.66169581304000002</v>
      </c>
      <c r="BN23" s="368">
        <v>0.65325481338000002</v>
      </c>
      <c r="BO23" s="368">
        <v>0.65008777609000001</v>
      </c>
      <c r="BP23" s="368">
        <v>0.64701718846</v>
      </c>
      <c r="BQ23" s="368">
        <v>0.64387566870000001</v>
      </c>
      <c r="BR23" s="368">
        <v>0.64476443588999999</v>
      </c>
      <c r="BS23" s="368">
        <v>0.64570517290999996</v>
      </c>
      <c r="BT23" s="368">
        <v>0.65378479075999996</v>
      </c>
      <c r="BU23" s="368">
        <v>0.65480818986</v>
      </c>
      <c r="BV23" s="368">
        <v>0.65587374364999995</v>
      </c>
    </row>
    <row r="24" spans="1:74" ht="11.1" customHeight="1" x14ac:dyDescent="0.2">
      <c r="A24" s="159" t="s">
        <v>253</v>
      </c>
      <c r="B24" s="170" t="s">
        <v>364</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2.0402124124999999</v>
      </c>
      <c r="AX24" s="244">
        <v>2.0447104125000002</v>
      </c>
      <c r="AY24" s="244">
        <v>2.0215209217000001</v>
      </c>
      <c r="AZ24" s="244">
        <v>2.0243518616</v>
      </c>
      <c r="BA24" s="244">
        <v>1.9733222158999999</v>
      </c>
      <c r="BB24" s="244">
        <v>1.7978330718</v>
      </c>
      <c r="BC24" s="244">
        <v>1.9454661731</v>
      </c>
      <c r="BD24" s="244">
        <v>1.6206554997</v>
      </c>
      <c r="BE24" s="368">
        <v>1.8434429320000001</v>
      </c>
      <c r="BF24" s="368">
        <v>2.0160168252999999</v>
      </c>
      <c r="BG24" s="368">
        <v>1.9580670052</v>
      </c>
      <c r="BH24" s="368">
        <v>1.9565114015</v>
      </c>
      <c r="BI24" s="368">
        <v>2.0179047730000002</v>
      </c>
      <c r="BJ24" s="368">
        <v>2.0148473759000001</v>
      </c>
      <c r="BK24" s="368">
        <v>2.0312489994999998</v>
      </c>
      <c r="BL24" s="368">
        <v>2.0282115651999999</v>
      </c>
      <c r="BM24" s="368">
        <v>2.0090616356000002</v>
      </c>
      <c r="BN24" s="368">
        <v>2.0060318580000001</v>
      </c>
      <c r="BO24" s="368">
        <v>1.8137820516000001</v>
      </c>
      <c r="BP24" s="368">
        <v>2.0151034175999998</v>
      </c>
      <c r="BQ24" s="368">
        <v>2.0120974844999999</v>
      </c>
      <c r="BR24" s="368">
        <v>1.8925580161</v>
      </c>
      <c r="BS24" s="368">
        <v>1.9383345350000001</v>
      </c>
      <c r="BT24" s="368">
        <v>1.9575590548999999</v>
      </c>
      <c r="BU24" s="368">
        <v>2.0285099728999998</v>
      </c>
      <c r="BV24" s="368">
        <v>2.0312506181000001</v>
      </c>
    </row>
    <row r="25" spans="1:74" ht="11.1" customHeight="1" x14ac:dyDescent="0.2">
      <c r="A25" s="159" t="s">
        <v>254</v>
      </c>
      <c r="B25" s="170" t="s">
        <v>365</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11.181750972</v>
      </c>
      <c r="AX25" s="244">
        <v>11.178603013</v>
      </c>
      <c r="AY25" s="244">
        <v>11.277783275999999</v>
      </c>
      <c r="AZ25" s="244">
        <v>11.330900442000001</v>
      </c>
      <c r="BA25" s="244">
        <v>11.287241341</v>
      </c>
      <c r="BB25" s="244">
        <v>10.323147367000001</v>
      </c>
      <c r="BC25" s="244">
        <v>10.468426754999999</v>
      </c>
      <c r="BD25" s="244">
        <v>10.978718125</v>
      </c>
      <c r="BE25" s="368">
        <v>10.944883345999999</v>
      </c>
      <c r="BF25" s="368">
        <v>10.911531119999999</v>
      </c>
      <c r="BG25" s="368">
        <v>10.911702624</v>
      </c>
      <c r="BH25" s="368">
        <v>10.761461709000001</v>
      </c>
      <c r="BI25" s="368">
        <v>10.461804189</v>
      </c>
      <c r="BJ25" s="368">
        <v>10.062116015000001</v>
      </c>
      <c r="BK25" s="368">
        <v>9.7616685457999992</v>
      </c>
      <c r="BL25" s="368">
        <v>9.4623032741999999</v>
      </c>
      <c r="BM25" s="368">
        <v>9.3120428405000002</v>
      </c>
      <c r="BN25" s="368">
        <v>9.2901583422999998</v>
      </c>
      <c r="BO25" s="368">
        <v>9.2685776865000005</v>
      </c>
      <c r="BP25" s="368">
        <v>9.2474207628999991</v>
      </c>
      <c r="BQ25" s="368">
        <v>9.2257714999000004</v>
      </c>
      <c r="BR25" s="368">
        <v>9.2042767164000008</v>
      </c>
      <c r="BS25" s="368">
        <v>9.1829834999000006</v>
      </c>
      <c r="BT25" s="368">
        <v>9.1612774420999994</v>
      </c>
      <c r="BU25" s="368">
        <v>9.1402787656999998</v>
      </c>
      <c r="BV25" s="368">
        <v>9.1194370840999994</v>
      </c>
    </row>
    <row r="26" spans="1:74" ht="11.1" customHeight="1" x14ac:dyDescent="0.2">
      <c r="A26" s="159" t="s">
        <v>852</v>
      </c>
      <c r="B26" s="170" t="s">
        <v>853</v>
      </c>
      <c r="C26" s="244">
        <v>0.26915593621</v>
      </c>
      <c r="D26" s="244">
        <v>0.26915593621</v>
      </c>
      <c r="E26" s="244">
        <v>0.26915593621</v>
      </c>
      <c r="F26" s="244">
        <v>0.26915593621</v>
      </c>
      <c r="G26" s="244">
        <v>0.26915593621</v>
      </c>
      <c r="H26" s="244">
        <v>0.26915593621</v>
      </c>
      <c r="I26" s="244">
        <v>0.26915593621</v>
      </c>
      <c r="J26" s="244">
        <v>0.26915593621</v>
      </c>
      <c r="K26" s="244">
        <v>0.26915593621</v>
      </c>
      <c r="L26" s="244">
        <v>0.26915593621</v>
      </c>
      <c r="M26" s="244">
        <v>0.26915593621</v>
      </c>
      <c r="N26" s="244">
        <v>0.26915593621</v>
      </c>
      <c r="O26" s="244">
        <v>0.24761459389000001</v>
      </c>
      <c r="P26" s="244">
        <v>0.24761459389000001</v>
      </c>
      <c r="Q26" s="244">
        <v>0.24761459389000001</v>
      </c>
      <c r="R26" s="244">
        <v>0.24761459389000001</v>
      </c>
      <c r="S26" s="244">
        <v>0.24761459389000001</v>
      </c>
      <c r="T26" s="244">
        <v>0.24761459389000001</v>
      </c>
      <c r="U26" s="244">
        <v>0.2498288796</v>
      </c>
      <c r="V26" s="244">
        <v>0.25204316531999998</v>
      </c>
      <c r="W26" s="244">
        <v>0.25425745103000003</v>
      </c>
      <c r="X26" s="244">
        <v>0.25647173674000001</v>
      </c>
      <c r="Y26" s="244">
        <v>0.25868602246</v>
      </c>
      <c r="Z26" s="244">
        <v>0.26090030816999998</v>
      </c>
      <c r="AA26" s="244">
        <v>0.24001084645000001</v>
      </c>
      <c r="AB26" s="244">
        <v>0.24001084645000001</v>
      </c>
      <c r="AC26" s="244">
        <v>0.24001084645000001</v>
      </c>
      <c r="AD26" s="244">
        <v>0.24001084645000001</v>
      </c>
      <c r="AE26" s="244">
        <v>0.24001084645000001</v>
      </c>
      <c r="AF26" s="244">
        <v>0.24001084645000001</v>
      </c>
      <c r="AG26" s="244">
        <v>0.24001084645000001</v>
      </c>
      <c r="AH26" s="244">
        <v>0.24001084645000001</v>
      </c>
      <c r="AI26" s="244">
        <v>0.24001084645000001</v>
      </c>
      <c r="AJ26" s="244">
        <v>0.24001084645000001</v>
      </c>
      <c r="AK26" s="244">
        <v>0.24001084645000001</v>
      </c>
      <c r="AL26" s="244">
        <v>0.24001084645000001</v>
      </c>
      <c r="AM26" s="244">
        <v>0.25278800499999998</v>
      </c>
      <c r="AN26" s="244">
        <v>0.25278800499999998</v>
      </c>
      <c r="AO26" s="244">
        <v>0.25278800499999998</v>
      </c>
      <c r="AP26" s="244">
        <v>0.25278800499999998</v>
      </c>
      <c r="AQ26" s="244">
        <v>0.25278800499999998</v>
      </c>
      <c r="AR26" s="244">
        <v>0.25278800499999998</v>
      </c>
      <c r="AS26" s="244">
        <v>0.25278800499999998</v>
      </c>
      <c r="AT26" s="244">
        <v>0.25264958103000001</v>
      </c>
      <c r="AU26" s="244">
        <v>0.25264958103000001</v>
      </c>
      <c r="AV26" s="244">
        <v>0.25264958103000001</v>
      </c>
      <c r="AW26" s="244">
        <v>0.25264958103000001</v>
      </c>
      <c r="AX26" s="244">
        <v>0.25264958103000001</v>
      </c>
      <c r="AY26" s="244">
        <v>0.25501837865999999</v>
      </c>
      <c r="AZ26" s="244">
        <v>0.25501837865999999</v>
      </c>
      <c r="BA26" s="244">
        <v>0.25501837865999999</v>
      </c>
      <c r="BB26" s="244">
        <v>0.25507084469000002</v>
      </c>
      <c r="BC26" s="244">
        <v>0.25510195492999999</v>
      </c>
      <c r="BD26" s="244">
        <v>0.25513439929999998</v>
      </c>
      <c r="BE26" s="368">
        <v>0.25513234095999998</v>
      </c>
      <c r="BF26" s="368">
        <v>0.25513859454999999</v>
      </c>
      <c r="BG26" s="368">
        <v>0.25515769177999997</v>
      </c>
      <c r="BH26" s="368">
        <v>0.25513086554999997</v>
      </c>
      <c r="BI26" s="368">
        <v>0.25516900116000002</v>
      </c>
      <c r="BJ26" s="368">
        <v>0.25520372338000002</v>
      </c>
      <c r="BK26" s="368">
        <v>0.27474113823000001</v>
      </c>
      <c r="BL26" s="368">
        <v>0.27481181599999999</v>
      </c>
      <c r="BM26" s="368">
        <v>0.27478281640000002</v>
      </c>
      <c r="BN26" s="368">
        <v>0.27475758957000002</v>
      </c>
      <c r="BO26" s="368">
        <v>0.27476016685999999</v>
      </c>
      <c r="BP26" s="368">
        <v>0.27480391322999997</v>
      </c>
      <c r="BQ26" s="368">
        <v>0.27478683801999998</v>
      </c>
      <c r="BR26" s="368">
        <v>0.27478098028999998</v>
      </c>
      <c r="BS26" s="368">
        <v>0.27479159826999999</v>
      </c>
      <c r="BT26" s="368">
        <v>0.27475029175999999</v>
      </c>
      <c r="BU26" s="368">
        <v>0.2747818138</v>
      </c>
      <c r="BV26" s="368">
        <v>0.27482489302000002</v>
      </c>
    </row>
    <row r="27" spans="1:74" ht="11.1" customHeight="1" x14ac:dyDescent="0.2">
      <c r="A27" s="159" t="s">
        <v>366</v>
      </c>
      <c r="B27" s="170" t="s">
        <v>917</v>
      </c>
      <c r="C27" s="244">
        <v>0.13960159</v>
      </c>
      <c r="D27" s="244">
        <v>0.13996259</v>
      </c>
      <c r="E27" s="244">
        <v>0.13782859</v>
      </c>
      <c r="F27" s="244">
        <v>0.13664159000000001</v>
      </c>
      <c r="G27" s="244">
        <v>0.13734758999999999</v>
      </c>
      <c r="H27" s="244">
        <v>0.13773258999999999</v>
      </c>
      <c r="I27" s="244">
        <v>0.13682459</v>
      </c>
      <c r="J27" s="244">
        <v>0.13665859</v>
      </c>
      <c r="K27" s="244">
        <v>0.13739359000000001</v>
      </c>
      <c r="L27" s="244">
        <v>0.13823258999999999</v>
      </c>
      <c r="M27" s="244">
        <v>0.13766659000000001</v>
      </c>
      <c r="N27" s="244">
        <v>0.13739059000000001</v>
      </c>
      <c r="O27" s="244">
        <v>0.13950175000000001</v>
      </c>
      <c r="P27" s="244">
        <v>0.14096775</v>
      </c>
      <c r="Q27" s="244">
        <v>0.13928774999999999</v>
      </c>
      <c r="R27" s="244">
        <v>0.13953375000000001</v>
      </c>
      <c r="S27" s="244">
        <v>0.13950874999999999</v>
      </c>
      <c r="T27" s="244">
        <v>0.13963375</v>
      </c>
      <c r="U27" s="244">
        <v>0.13868775</v>
      </c>
      <c r="V27" s="244">
        <v>0.13721174999999999</v>
      </c>
      <c r="W27" s="244">
        <v>0.13791475</v>
      </c>
      <c r="X27" s="244">
        <v>0.13962074999999999</v>
      </c>
      <c r="Y27" s="244">
        <v>0.13906474999999999</v>
      </c>
      <c r="Z27" s="244">
        <v>0.13814375000000001</v>
      </c>
      <c r="AA27" s="244">
        <v>0.13860522</v>
      </c>
      <c r="AB27" s="244">
        <v>0.13956921999999999</v>
      </c>
      <c r="AC27" s="244">
        <v>0.13941022</v>
      </c>
      <c r="AD27" s="244">
        <v>0.13639322000000001</v>
      </c>
      <c r="AE27" s="244">
        <v>0.13641622</v>
      </c>
      <c r="AF27" s="244">
        <v>0.13527422</v>
      </c>
      <c r="AG27" s="244">
        <v>0.13518421999999999</v>
      </c>
      <c r="AH27" s="244">
        <v>0.13568522</v>
      </c>
      <c r="AI27" s="244">
        <v>0.13522322000000001</v>
      </c>
      <c r="AJ27" s="244">
        <v>0.13502522</v>
      </c>
      <c r="AK27" s="244">
        <v>0.13465421999999999</v>
      </c>
      <c r="AL27" s="244">
        <v>0.13436922000000001</v>
      </c>
      <c r="AM27" s="244">
        <v>0.13426309</v>
      </c>
      <c r="AN27" s="244">
        <v>0.13455308999999999</v>
      </c>
      <c r="AO27" s="244">
        <v>0.13422708999999999</v>
      </c>
      <c r="AP27" s="244">
        <v>0.13359809</v>
      </c>
      <c r="AQ27" s="244">
        <v>0.13513109000000001</v>
      </c>
      <c r="AR27" s="244">
        <v>0.13708909</v>
      </c>
      <c r="AS27" s="244">
        <v>0.13537809000000001</v>
      </c>
      <c r="AT27" s="244">
        <v>0.13523507899000001</v>
      </c>
      <c r="AU27" s="244">
        <v>0.13481807899000001</v>
      </c>
      <c r="AV27" s="244">
        <v>0.13389207899</v>
      </c>
      <c r="AW27" s="244">
        <v>0.13244807899</v>
      </c>
      <c r="AX27" s="244">
        <v>0.13382307899000001</v>
      </c>
      <c r="AY27" s="244">
        <v>0.13855895902000001</v>
      </c>
      <c r="AZ27" s="244">
        <v>0.14431929235999999</v>
      </c>
      <c r="BA27" s="244">
        <v>0.12437062569</v>
      </c>
      <c r="BB27" s="244">
        <v>0.14109819718</v>
      </c>
      <c r="BC27" s="244">
        <v>0.14651581924000001</v>
      </c>
      <c r="BD27" s="244">
        <v>0.14557047728</v>
      </c>
      <c r="BE27" s="368">
        <v>0.14505609523999999</v>
      </c>
      <c r="BF27" s="368">
        <v>0.14419949817</v>
      </c>
      <c r="BG27" s="368">
        <v>0.14367237878</v>
      </c>
      <c r="BH27" s="368">
        <v>0.14252986946999999</v>
      </c>
      <c r="BI27" s="368">
        <v>0.14179971355000001</v>
      </c>
      <c r="BJ27" s="368">
        <v>0.14052402620000001</v>
      </c>
      <c r="BK27" s="368">
        <v>0.13959723168999999</v>
      </c>
      <c r="BL27" s="368">
        <v>0.13899628528999999</v>
      </c>
      <c r="BM27" s="368">
        <v>0.13811336943999999</v>
      </c>
      <c r="BN27" s="368">
        <v>0.13726692581</v>
      </c>
      <c r="BO27" s="368">
        <v>0.13637860223000001</v>
      </c>
      <c r="BP27" s="368">
        <v>0.13552434226999999</v>
      </c>
      <c r="BQ27" s="368">
        <v>0.13505486396999999</v>
      </c>
      <c r="BR27" s="368">
        <v>0.13424559488999999</v>
      </c>
      <c r="BS27" s="368">
        <v>0.13376948795999999</v>
      </c>
      <c r="BT27" s="368">
        <v>0.13266572761000001</v>
      </c>
      <c r="BU27" s="368">
        <v>0.13198515746</v>
      </c>
      <c r="BV27" s="368">
        <v>0.13078175665</v>
      </c>
    </row>
    <row r="28" spans="1:74" ht="11.1"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217"/>
      <c r="BC28" s="217"/>
      <c r="BD28" s="217"/>
      <c r="BE28" s="443"/>
      <c r="BF28" s="443"/>
      <c r="BG28" s="443"/>
      <c r="BH28" s="443"/>
      <c r="BI28" s="443"/>
      <c r="BJ28" s="369"/>
      <c r="BK28" s="369"/>
      <c r="BL28" s="369"/>
      <c r="BM28" s="369"/>
      <c r="BN28" s="369"/>
      <c r="BO28" s="369"/>
      <c r="BP28" s="369"/>
      <c r="BQ28" s="369"/>
      <c r="BR28" s="369"/>
      <c r="BS28" s="369"/>
      <c r="BT28" s="369"/>
      <c r="BU28" s="369"/>
      <c r="BV28" s="369"/>
    </row>
    <row r="29" spans="1:74" ht="11.1" customHeight="1" x14ac:dyDescent="0.2">
      <c r="A29" s="159" t="s">
        <v>369</v>
      </c>
      <c r="B29" s="169" t="s">
        <v>379</v>
      </c>
      <c r="C29" s="244">
        <v>3.0422840129000002</v>
      </c>
      <c r="D29" s="244">
        <v>3.0277111143000002</v>
      </c>
      <c r="E29" s="244">
        <v>3.0953663355000001</v>
      </c>
      <c r="F29" s="244">
        <v>3.0966604000000002</v>
      </c>
      <c r="G29" s="244">
        <v>3.1080374000000002</v>
      </c>
      <c r="H29" s="244">
        <v>3.1192174000000001</v>
      </c>
      <c r="I29" s="244">
        <v>3.1235864000000002</v>
      </c>
      <c r="J29" s="244">
        <v>3.1097334000000001</v>
      </c>
      <c r="K29" s="244">
        <v>3.1029694000000001</v>
      </c>
      <c r="L29" s="244">
        <v>3.1302954000000001</v>
      </c>
      <c r="M29" s="244">
        <v>3.1316983999999999</v>
      </c>
      <c r="N29" s="244">
        <v>3.1217289483999999</v>
      </c>
      <c r="O29" s="244">
        <v>3.0563581677</v>
      </c>
      <c r="P29" s="244">
        <v>3.0515313429000002</v>
      </c>
      <c r="Q29" s="244">
        <v>3.0275840065000001</v>
      </c>
      <c r="R29" s="244">
        <v>3.0391228667000001</v>
      </c>
      <c r="S29" s="244">
        <v>3.0299465226</v>
      </c>
      <c r="T29" s="244">
        <v>3.0364532</v>
      </c>
      <c r="U29" s="244">
        <v>3.0327150710000002</v>
      </c>
      <c r="V29" s="244">
        <v>3.0360926516000002</v>
      </c>
      <c r="W29" s="244">
        <v>3.0420495333000002</v>
      </c>
      <c r="X29" s="244">
        <v>3.0429371999999999</v>
      </c>
      <c r="Y29" s="244">
        <v>3.0425762000000001</v>
      </c>
      <c r="Z29" s="244">
        <v>3.0339651999999999</v>
      </c>
      <c r="AA29" s="244">
        <v>2.9836613000000001</v>
      </c>
      <c r="AB29" s="244">
        <v>3.0295722999999999</v>
      </c>
      <c r="AC29" s="244">
        <v>3.1678105902999998</v>
      </c>
      <c r="AD29" s="244">
        <v>3.2323837000000002</v>
      </c>
      <c r="AE29" s="244">
        <v>2.8919703000000001</v>
      </c>
      <c r="AF29" s="244">
        <v>2.9749433000000001</v>
      </c>
      <c r="AG29" s="244">
        <v>2.9729163000000001</v>
      </c>
      <c r="AH29" s="244">
        <v>3.0028893000000001</v>
      </c>
      <c r="AI29" s="244">
        <v>3.0118632999999999</v>
      </c>
      <c r="AJ29" s="244">
        <v>3.0458362999999999</v>
      </c>
      <c r="AK29" s="244">
        <v>3.0428093000000001</v>
      </c>
      <c r="AL29" s="244">
        <v>3.0597832999999999</v>
      </c>
      <c r="AM29" s="244">
        <v>3.0977934999999999</v>
      </c>
      <c r="AN29" s="244">
        <v>3.0954674999999998</v>
      </c>
      <c r="AO29" s="244">
        <v>3.1034405</v>
      </c>
      <c r="AP29" s="244">
        <v>3.1194145</v>
      </c>
      <c r="AQ29" s="244">
        <v>3.1293885000000001</v>
      </c>
      <c r="AR29" s="244">
        <v>3.1463625</v>
      </c>
      <c r="AS29" s="244">
        <v>3.1593365000000002</v>
      </c>
      <c r="AT29" s="244">
        <v>3.1701987816999999</v>
      </c>
      <c r="AU29" s="244">
        <v>3.1852977817000001</v>
      </c>
      <c r="AV29" s="244">
        <v>3.1870077817000002</v>
      </c>
      <c r="AW29" s="244">
        <v>3.2031947817000002</v>
      </c>
      <c r="AX29" s="244">
        <v>3.1612527817</v>
      </c>
      <c r="AY29" s="244">
        <v>3.1697079624</v>
      </c>
      <c r="AZ29" s="244">
        <v>3.2713559623999999</v>
      </c>
      <c r="BA29" s="244">
        <v>3.3078409623999998</v>
      </c>
      <c r="BB29" s="244">
        <v>3.2578270205000002</v>
      </c>
      <c r="BC29" s="244">
        <v>3.2600760944</v>
      </c>
      <c r="BD29" s="244">
        <v>3.274682834</v>
      </c>
      <c r="BE29" s="368">
        <v>3.2265682859</v>
      </c>
      <c r="BF29" s="368">
        <v>3.2252927912999998</v>
      </c>
      <c r="BG29" s="368">
        <v>3.2238677302999998</v>
      </c>
      <c r="BH29" s="368">
        <v>3.2219050973000001</v>
      </c>
      <c r="BI29" s="368">
        <v>3.2206776693000001</v>
      </c>
      <c r="BJ29" s="368">
        <v>3.2195584367999999</v>
      </c>
      <c r="BK29" s="368">
        <v>3.2301916956999999</v>
      </c>
      <c r="BL29" s="368">
        <v>3.2285434085000002</v>
      </c>
      <c r="BM29" s="368">
        <v>3.2269041674999999</v>
      </c>
      <c r="BN29" s="368">
        <v>3.2250975728000002</v>
      </c>
      <c r="BO29" s="368">
        <v>3.2237561499999998</v>
      </c>
      <c r="BP29" s="368">
        <v>3.2229833154</v>
      </c>
      <c r="BQ29" s="368">
        <v>3.2219671180999998</v>
      </c>
      <c r="BR29" s="368">
        <v>3.2209913922000002</v>
      </c>
      <c r="BS29" s="368">
        <v>3.2201828383</v>
      </c>
      <c r="BT29" s="368">
        <v>3.2190455179000002</v>
      </c>
      <c r="BU29" s="368">
        <v>3.2183181150000002</v>
      </c>
      <c r="BV29" s="368">
        <v>3.2177741074999999</v>
      </c>
    </row>
    <row r="30" spans="1:74" ht="11.1" customHeight="1" x14ac:dyDescent="0.2">
      <c r="A30" s="159" t="s">
        <v>255</v>
      </c>
      <c r="B30" s="170" t="s">
        <v>368</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0.98133809999999999</v>
      </c>
      <c r="Y30" s="244">
        <v>0.98104709999999995</v>
      </c>
      <c r="Z30" s="244">
        <v>0.97980909999999999</v>
      </c>
      <c r="AA30" s="244">
        <v>0.9675397</v>
      </c>
      <c r="AB30" s="244">
        <v>0.96476969999999995</v>
      </c>
      <c r="AC30" s="244">
        <v>1.0877449903</v>
      </c>
      <c r="AD30" s="244">
        <v>1.1176801000000001</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1.0073518224</v>
      </c>
      <c r="AX30" s="244">
        <v>1.0193518224</v>
      </c>
      <c r="AY30" s="244">
        <v>1.0373693427999999</v>
      </c>
      <c r="AZ30" s="244">
        <v>1.0463693428</v>
      </c>
      <c r="BA30" s="244">
        <v>1.0533693427999999</v>
      </c>
      <c r="BB30" s="244">
        <v>1.0571745598</v>
      </c>
      <c r="BC30" s="244">
        <v>1.0611335005</v>
      </c>
      <c r="BD30" s="244">
        <v>1.0770778175</v>
      </c>
      <c r="BE30" s="368">
        <v>1.0305865115999999</v>
      </c>
      <c r="BF30" s="368">
        <v>1.0305272432999999</v>
      </c>
      <c r="BG30" s="368">
        <v>1.0305409896</v>
      </c>
      <c r="BH30" s="368">
        <v>1.0304790173</v>
      </c>
      <c r="BI30" s="368">
        <v>1.0304485698000001</v>
      </c>
      <c r="BJ30" s="368">
        <v>1.0305269530000001</v>
      </c>
      <c r="BK30" s="368">
        <v>1.0347779733</v>
      </c>
      <c r="BL30" s="368">
        <v>1.0346986472999999</v>
      </c>
      <c r="BM30" s="368">
        <v>1.0346361743000001</v>
      </c>
      <c r="BN30" s="368">
        <v>1.0345465735999999</v>
      </c>
      <c r="BO30" s="368">
        <v>1.0345103569</v>
      </c>
      <c r="BP30" s="368">
        <v>1.0344770652999999</v>
      </c>
      <c r="BQ30" s="368">
        <v>1.0344303579</v>
      </c>
      <c r="BR30" s="368">
        <v>1.0343814398</v>
      </c>
      <c r="BS30" s="368">
        <v>1.0344065802</v>
      </c>
      <c r="BT30" s="368">
        <v>1.0343526574999999</v>
      </c>
      <c r="BU30" s="368">
        <v>1.0343332906</v>
      </c>
      <c r="BV30" s="368">
        <v>1.0344290619000001</v>
      </c>
    </row>
    <row r="31" spans="1:74" ht="11.1" customHeight="1" x14ac:dyDescent="0.2">
      <c r="A31" s="159" t="s">
        <v>1102</v>
      </c>
      <c r="B31" s="170" t="s">
        <v>1101</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1.8231229124999999</v>
      </c>
      <c r="AX31" s="244">
        <v>1.8351229124999999</v>
      </c>
      <c r="AY31" s="244">
        <v>1.8532152294999999</v>
      </c>
      <c r="AZ31" s="244">
        <v>1.8532152294999999</v>
      </c>
      <c r="BA31" s="244">
        <v>1.8582152295000001</v>
      </c>
      <c r="BB31" s="244">
        <v>1.8583418522999999</v>
      </c>
      <c r="BC31" s="244">
        <v>1.8584169419000001</v>
      </c>
      <c r="BD31" s="244">
        <v>1.8584952517</v>
      </c>
      <c r="BE31" s="368">
        <v>1.8584902834999999</v>
      </c>
      <c r="BF31" s="368">
        <v>1.8585053776</v>
      </c>
      <c r="BG31" s="368">
        <v>1.8585514718</v>
      </c>
      <c r="BH31" s="368">
        <v>1.8584867223999999</v>
      </c>
      <c r="BI31" s="368">
        <v>1.8585787689</v>
      </c>
      <c r="BJ31" s="368">
        <v>1.8586625766</v>
      </c>
      <c r="BK31" s="368">
        <v>1.8585423128</v>
      </c>
      <c r="BL31" s="368">
        <v>1.858712905</v>
      </c>
      <c r="BM31" s="368">
        <v>1.8586429097999999</v>
      </c>
      <c r="BN31" s="368">
        <v>1.8585820206999999</v>
      </c>
      <c r="BO31" s="368">
        <v>1.8585882414999999</v>
      </c>
      <c r="BP31" s="368">
        <v>1.8586938304</v>
      </c>
      <c r="BQ31" s="368">
        <v>1.8586526165999999</v>
      </c>
      <c r="BR31" s="368">
        <v>1.858638478</v>
      </c>
      <c r="BS31" s="368">
        <v>1.8586641063</v>
      </c>
      <c r="BT31" s="368">
        <v>1.8585644063</v>
      </c>
      <c r="BU31" s="368">
        <v>1.8586404898</v>
      </c>
      <c r="BV31" s="368">
        <v>1.8587444685000001</v>
      </c>
    </row>
    <row r="32" spans="1:74" ht="11.1"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443"/>
      <c r="BF32" s="443"/>
      <c r="BG32" s="443"/>
      <c r="BH32" s="443"/>
      <c r="BI32" s="443"/>
      <c r="BJ32" s="369"/>
      <c r="BK32" s="369"/>
      <c r="BL32" s="369"/>
      <c r="BM32" s="369"/>
      <c r="BN32" s="369"/>
      <c r="BO32" s="369"/>
      <c r="BP32" s="369"/>
      <c r="BQ32" s="369"/>
      <c r="BR32" s="369"/>
      <c r="BS32" s="369"/>
      <c r="BT32" s="369"/>
      <c r="BU32" s="369"/>
      <c r="BV32" s="369"/>
    </row>
    <row r="33" spans="1:74" ht="11.1" customHeight="1" x14ac:dyDescent="0.2">
      <c r="A33" s="159" t="s">
        <v>370</v>
      </c>
      <c r="B33" s="169" t="s">
        <v>380</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9.2083241729999994</v>
      </c>
      <c r="AN33" s="244">
        <v>9.0791831794999993</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9.0190469541000002</v>
      </c>
      <c r="AX33" s="244">
        <v>8.9291026420000001</v>
      </c>
      <c r="AY33" s="244">
        <v>9.1868044185999995</v>
      </c>
      <c r="AZ33" s="244">
        <v>9.1559991733999997</v>
      </c>
      <c r="BA33" s="244">
        <v>9.1557811991999998</v>
      </c>
      <c r="BB33" s="244">
        <v>9.2193494149999999</v>
      </c>
      <c r="BC33" s="244">
        <v>9.2637173611999994</v>
      </c>
      <c r="BD33" s="244">
        <v>9.2278322129999992</v>
      </c>
      <c r="BE33" s="368">
        <v>9.2036848116000005</v>
      </c>
      <c r="BF33" s="368">
        <v>9.2317364036999994</v>
      </c>
      <c r="BG33" s="368">
        <v>9.2453623534999991</v>
      </c>
      <c r="BH33" s="368">
        <v>9.2511261606000001</v>
      </c>
      <c r="BI33" s="368">
        <v>9.3058339419999996</v>
      </c>
      <c r="BJ33" s="368">
        <v>9.2601385086000008</v>
      </c>
      <c r="BK33" s="368">
        <v>9.3243425147999996</v>
      </c>
      <c r="BL33" s="368">
        <v>9.3160648686999998</v>
      </c>
      <c r="BM33" s="368">
        <v>9.2942306973999997</v>
      </c>
      <c r="BN33" s="368">
        <v>9.3143158776000003</v>
      </c>
      <c r="BO33" s="368">
        <v>9.3250547042999994</v>
      </c>
      <c r="BP33" s="368">
        <v>9.3363200097999997</v>
      </c>
      <c r="BQ33" s="368">
        <v>9.2543400149000004</v>
      </c>
      <c r="BR33" s="368">
        <v>9.2808356518000004</v>
      </c>
      <c r="BS33" s="368">
        <v>9.2964255321000007</v>
      </c>
      <c r="BT33" s="368">
        <v>9.3028460847000005</v>
      </c>
      <c r="BU33" s="368">
        <v>9.3207651019999993</v>
      </c>
      <c r="BV33" s="368">
        <v>9.2819935761999997</v>
      </c>
    </row>
    <row r="34" spans="1:74" ht="11.1" customHeight="1" x14ac:dyDescent="0.2">
      <c r="A34" s="159" t="s">
        <v>256</v>
      </c>
      <c r="B34" s="170" t="s">
        <v>330</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0.49782727592999998</v>
      </c>
      <c r="AX34" s="244">
        <v>0.46382727593</v>
      </c>
      <c r="AY34" s="244">
        <v>0.47606282491000002</v>
      </c>
      <c r="AZ34" s="244">
        <v>0.43406282490999998</v>
      </c>
      <c r="BA34" s="244">
        <v>0.43806282490999998</v>
      </c>
      <c r="BB34" s="244">
        <v>0.43598735879</v>
      </c>
      <c r="BC34" s="244">
        <v>0.46897471699999999</v>
      </c>
      <c r="BD34" s="244">
        <v>0.45196869000000001</v>
      </c>
      <c r="BE34" s="368">
        <v>0.45574861851999998</v>
      </c>
      <c r="BF34" s="368">
        <v>0.45557821559</v>
      </c>
      <c r="BG34" s="368">
        <v>0.45348542845000001</v>
      </c>
      <c r="BH34" s="368">
        <v>0.45110837952999999</v>
      </c>
      <c r="BI34" s="368">
        <v>0.44912999015999999</v>
      </c>
      <c r="BJ34" s="368">
        <v>0.44712920919999999</v>
      </c>
      <c r="BK34" s="368">
        <v>0.44197808173999997</v>
      </c>
      <c r="BL34" s="368">
        <v>0.44040097931</v>
      </c>
      <c r="BM34" s="368">
        <v>0.43820862359000001</v>
      </c>
      <c r="BN34" s="368">
        <v>0.43603814534000002</v>
      </c>
      <c r="BO34" s="368">
        <v>0.43403757586000002</v>
      </c>
      <c r="BP34" s="368">
        <v>0.43228925677000002</v>
      </c>
      <c r="BQ34" s="368">
        <v>0.42916511430999998</v>
      </c>
      <c r="BR34" s="368">
        <v>0.42710883136</v>
      </c>
      <c r="BS34" s="368">
        <v>0.42515282198999998</v>
      </c>
      <c r="BT34" s="368">
        <v>0.42287587580000002</v>
      </c>
      <c r="BU34" s="368">
        <v>0.42104631106000001</v>
      </c>
      <c r="BV34" s="368">
        <v>0.41928681862</v>
      </c>
    </row>
    <row r="35" spans="1:74" ht="11.1" customHeight="1" x14ac:dyDescent="0.2">
      <c r="A35" s="159" t="s">
        <v>257</v>
      </c>
      <c r="B35" s="170" t="s">
        <v>331</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4.9653810606000004</v>
      </c>
      <c r="AX35" s="244">
        <v>4.8753810605999996</v>
      </c>
      <c r="AY35" s="244">
        <v>5.2078464715999999</v>
      </c>
      <c r="AZ35" s="244">
        <v>5.1168464715999997</v>
      </c>
      <c r="BA35" s="244">
        <v>5.1958464716000003</v>
      </c>
      <c r="BB35" s="244">
        <v>5.1764466554000004</v>
      </c>
      <c r="BC35" s="244">
        <v>5.1773251817999997</v>
      </c>
      <c r="BD35" s="244">
        <v>5.1717874197000002</v>
      </c>
      <c r="BE35" s="368">
        <v>5.1062639312</v>
      </c>
      <c r="BF35" s="368">
        <v>5.1431858003000004</v>
      </c>
      <c r="BG35" s="368">
        <v>5.1655516325999997</v>
      </c>
      <c r="BH35" s="368">
        <v>5.1847939713000004</v>
      </c>
      <c r="BI35" s="368">
        <v>5.2049730601000004</v>
      </c>
      <c r="BJ35" s="368">
        <v>5.1605999339000004</v>
      </c>
      <c r="BK35" s="368">
        <v>5.2289927485999996</v>
      </c>
      <c r="BL35" s="368">
        <v>5.2190656479999999</v>
      </c>
      <c r="BM35" s="368">
        <v>5.2141874192</v>
      </c>
      <c r="BN35" s="368">
        <v>5.2210338948999997</v>
      </c>
      <c r="BO35" s="368">
        <v>5.2435659119000002</v>
      </c>
      <c r="BP35" s="368">
        <v>5.2785524672999999</v>
      </c>
      <c r="BQ35" s="368">
        <v>5.2108335082000004</v>
      </c>
      <c r="BR35" s="368">
        <v>5.2470642109999996</v>
      </c>
      <c r="BS35" s="368">
        <v>5.2688836320999997</v>
      </c>
      <c r="BT35" s="368">
        <v>5.2870379810000001</v>
      </c>
      <c r="BU35" s="368">
        <v>5.3057831558000004</v>
      </c>
      <c r="BV35" s="368">
        <v>5.2615929103000001</v>
      </c>
    </row>
    <row r="36" spans="1:74" ht="11.1" customHeight="1" x14ac:dyDescent="0.2">
      <c r="A36" s="159" t="s">
        <v>258</v>
      </c>
      <c r="B36" s="170" t="s">
        <v>332</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0.88382932332999997</v>
      </c>
      <c r="AX36" s="244">
        <v>0.87383307257999998</v>
      </c>
      <c r="AY36" s="244">
        <v>0.88138230871000001</v>
      </c>
      <c r="AZ36" s="244">
        <v>0.87909738612999999</v>
      </c>
      <c r="BA36" s="244">
        <v>0.89014341193000002</v>
      </c>
      <c r="BB36" s="244">
        <v>0.91262782322000002</v>
      </c>
      <c r="BC36" s="244">
        <v>0.93453380662999996</v>
      </c>
      <c r="BD36" s="244">
        <v>0.90496540947000004</v>
      </c>
      <c r="BE36" s="368">
        <v>0.90148858427</v>
      </c>
      <c r="BF36" s="368">
        <v>0.89826283131999995</v>
      </c>
      <c r="BG36" s="368">
        <v>0.89954055393999999</v>
      </c>
      <c r="BH36" s="368">
        <v>0.89593217824000004</v>
      </c>
      <c r="BI36" s="368">
        <v>0.89803965641000005</v>
      </c>
      <c r="BJ36" s="368">
        <v>0.90240926423000001</v>
      </c>
      <c r="BK36" s="368">
        <v>0.90184413425999999</v>
      </c>
      <c r="BL36" s="368">
        <v>0.90657079080000003</v>
      </c>
      <c r="BM36" s="368">
        <v>0.90068218216999996</v>
      </c>
      <c r="BN36" s="368">
        <v>0.91952443437999998</v>
      </c>
      <c r="BO36" s="368">
        <v>0.91807607427000004</v>
      </c>
      <c r="BP36" s="368">
        <v>0.89209216678000003</v>
      </c>
      <c r="BQ36" s="368">
        <v>0.88821209751999997</v>
      </c>
      <c r="BR36" s="368">
        <v>0.88471383593999997</v>
      </c>
      <c r="BS36" s="368">
        <v>0.88557954514000004</v>
      </c>
      <c r="BT36" s="368">
        <v>0.88154015713</v>
      </c>
      <c r="BU36" s="368">
        <v>0.88335807696000002</v>
      </c>
      <c r="BV36" s="368">
        <v>0.88792161708999995</v>
      </c>
    </row>
    <row r="37" spans="1:74" ht="11.1" customHeight="1" x14ac:dyDescent="0.2">
      <c r="A37" s="159" t="s">
        <v>1016</v>
      </c>
      <c r="B37" s="170" t="s">
        <v>1015</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0.84377033848000005</v>
      </c>
      <c r="AX37" s="244">
        <v>0.85077033848000005</v>
      </c>
      <c r="AY37" s="244">
        <v>0.82456954683000006</v>
      </c>
      <c r="AZ37" s="244">
        <v>0.87756954682999999</v>
      </c>
      <c r="BA37" s="244">
        <v>0.80956954683000004</v>
      </c>
      <c r="BB37" s="244">
        <v>0.83584269137</v>
      </c>
      <c r="BC37" s="244">
        <v>0.85518337808</v>
      </c>
      <c r="BD37" s="244">
        <v>0.85416485956999999</v>
      </c>
      <c r="BE37" s="368">
        <v>0.85296663900000003</v>
      </c>
      <c r="BF37" s="368">
        <v>0.85181170990999999</v>
      </c>
      <c r="BG37" s="368">
        <v>0.84972367484</v>
      </c>
      <c r="BH37" s="368">
        <v>0.84839645457000001</v>
      </c>
      <c r="BI37" s="368">
        <v>0.84540757800999999</v>
      </c>
      <c r="BJ37" s="368">
        <v>0.84240092330000005</v>
      </c>
      <c r="BK37" s="368">
        <v>0.84658724417999998</v>
      </c>
      <c r="BL37" s="368">
        <v>0.84410119174999998</v>
      </c>
      <c r="BM37" s="368">
        <v>0.84109598516999995</v>
      </c>
      <c r="BN37" s="368">
        <v>0.83811042844999994</v>
      </c>
      <c r="BO37" s="368">
        <v>0.83526968521</v>
      </c>
      <c r="BP37" s="368">
        <v>0.83264336472</v>
      </c>
      <c r="BQ37" s="368">
        <v>0.82970026447</v>
      </c>
      <c r="BR37" s="368">
        <v>0.82681558873000005</v>
      </c>
      <c r="BS37" s="368">
        <v>0.82401672419000005</v>
      </c>
      <c r="BT37" s="368">
        <v>0.82094741893000001</v>
      </c>
      <c r="BU37" s="368">
        <v>0.81825742992999995</v>
      </c>
      <c r="BV37" s="368">
        <v>0.81562763470999999</v>
      </c>
    </row>
    <row r="38" spans="1:74" ht="11.1" customHeight="1" x14ac:dyDescent="0.2">
      <c r="A38" s="159" t="s">
        <v>259</v>
      </c>
      <c r="B38" s="170" t="s">
        <v>333</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0.59798139220000002</v>
      </c>
      <c r="AX38" s="244">
        <v>0.60998139220000003</v>
      </c>
      <c r="AY38" s="244">
        <v>0.58517555958</v>
      </c>
      <c r="AZ38" s="244">
        <v>0.63817555958000005</v>
      </c>
      <c r="BA38" s="244">
        <v>0.60717555958000002</v>
      </c>
      <c r="BB38" s="244">
        <v>0.60949065365999999</v>
      </c>
      <c r="BC38" s="244">
        <v>0.58445283390000002</v>
      </c>
      <c r="BD38" s="244">
        <v>0.58212389210000004</v>
      </c>
      <c r="BE38" s="368">
        <v>0.62960162069000003</v>
      </c>
      <c r="BF38" s="368">
        <v>0.62712751435000003</v>
      </c>
      <c r="BG38" s="368">
        <v>0.62472710096999995</v>
      </c>
      <c r="BH38" s="368">
        <v>0.62206881877999998</v>
      </c>
      <c r="BI38" s="368">
        <v>0.65977817623000001</v>
      </c>
      <c r="BJ38" s="368">
        <v>0.65746941054999997</v>
      </c>
      <c r="BK38" s="368">
        <v>0.65648071496000004</v>
      </c>
      <c r="BL38" s="368">
        <v>0.65414325301999998</v>
      </c>
      <c r="BM38" s="368">
        <v>0.65159193008000005</v>
      </c>
      <c r="BN38" s="368">
        <v>0.64854076159999996</v>
      </c>
      <c r="BO38" s="368">
        <v>0.64616877755000002</v>
      </c>
      <c r="BP38" s="368">
        <v>0.64402961807000003</v>
      </c>
      <c r="BQ38" s="368">
        <v>0.64254790111000004</v>
      </c>
      <c r="BR38" s="368">
        <v>0.64113000832</v>
      </c>
      <c r="BS38" s="368">
        <v>0.63980558754000005</v>
      </c>
      <c r="BT38" s="368">
        <v>0.63818875369000005</v>
      </c>
      <c r="BU38" s="368">
        <v>0.63698326811999995</v>
      </c>
      <c r="BV38" s="368">
        <v>0.63584346292000005</v>
      </c>
    </row>
    <row r="39" spans="1:74" ht="11.1" customHeight="1" x14ac:dyDescent="0.2">
      <c r="A39" s="159" t="s">
        <v>260</v>
      </c>
      <c r="B39" s="170" t="s">
        <v>334</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0.21174154062</v>
      </c>
      <c r="AX39" s="244">
        <v>0.23258947932999999</v>
      </c>
      <c r="AY39" s="244">
        <v>0.20467480956</v>
      </c>
      <c r="AZ39" s="244">
        <v>0.20477948698000001</v>
      </c>
      <c r="BA39" s="244">
        <v>0.21277948697999999</v>
      </c>
      <c r="BB39" s="244">
        <v>0.20778610254999999</v>
      </c>
      <c r="BC39" s="244">
        <v>0.20546010971000001</v>
      </c>
      <c r="BD39" s="244">
        <v>0.20313793746</v>
      </c>
      <c r="BE39" s="368">
        <v>0.20072134628999999</v>
      </c>
      <c r="BF39" s="368">
        <v>0.19832769880000001</v>
      </c>
      <c r="BG39" s="368">
        <v>0.19596941509999999</v>
      </c>
      <c r="BH39" s="368">
        <v>0.19348539866</v>
      </c>
      <c r="BI39" s="368">
        <v>0.19117960967</v>
      </c>
      <c r="BJ39" s="368">
        <v>0.18886461348</v>
      </c>
      <c r="BK39" s="368">
        <v>0.18789690551999999</v>
      </c>
      <c r="BL39" s="368">
        <v>0.187214617</v>
      </c>
      <c r="BM39" s="368">
        <v>0.18625922538</v>
      </c>
      <c r="BN39" s="368">
        <v>0.18531430959</v>
      </c>
      <c r="BO39" s="368">
        <v>0.18444574324999999</v>
      </c>
      <c r="BP39" s="368">
        <v>0.18369016087000001</v>
      </c>
      <c r="BQ39" s="368">
        <v>0.18276798047000001</v>
      </c>
      <c r="BR39" s="368">
        <v>0.18187667599999999</v>
      </c>
      <c r="BS39" s="368">
        <v>0.18103065968000001</v>
      </c>
      <c r="BT39" s="368">
        <v>0.18104242880999999</v>
      </c>
      <c r="BU39" s="368">
        <v>0.18125395876</v>
      </c>
      <c r="BV39" s="368">
        <v>0.18149728868000001</v>
      </c>
    </row>
    <row r="40" spans="1:74" ht="11.1"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443"/>
      <c r="BF40" s="443"/>
      <c r="BG40" s="443"/>
      <c r="BH40" s="443"/>
      <c r="BI40" s="443"/>
      <c r="BJ40" s="369"/>
      <c r="BK40" s="369"/>
      <c r="BL40" s="369"/>
      <c r="BM40" s="369"/>
      <c r="BN40" s="369"/>
      <c r="BO40" s="369"/>
      <c r="BP40" s="369"/>
      <c r="BQ40" s="369"/>
      <c r="BR40" s="369"/>
      <c r="BS40" s="369"/>
      <c r="BT40" s="369"/>
      <c r="BU40" s="369"/>
      <c r="BV40" s="369"/>
    </row>
    <row r="41" spans="1:74" ht="11.1" customHeight="1" x14ac:dyDescent="0.2">
      <c r="A41" s="159" t="s">
        <v>372</v>
      </c>
      <c r="B41" s="169" t="s">
        <v>381</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1.4200643747999999</v>
      </c>
      <c r="AT41" s="244">
        <v>1.4013330340000001</v>
      </c>
      <c r="AU41" s="244">
        <v>1.4088817468999999</v>
      </c>
      <c r="AV41" s="244">
        <v>1.4143387452</v>
      </c>
      <c r="AW41" s="244">
        <v>1.4116733214999999</v>
      </c>
      <c r="AX41" s="244">
        <v>1.4070011057</v>
      </c>
      <c r="AY41" s="244">
        <v>1.3921805829</v>
      </c>
      <c r="AZ41" s="244">
        <v>1.4000008448000001</v>
      </c>
      <c r="BA41" s="244">
        <v>1.4012885328</v>
      </c>
      <c r="BB41" s="244">
        <v>1.382793562</v>
      </c>
      <c r="BC41" s="244">
        <v>1.3933173621999999</v>
      </c>
      <c r="BD41" s="244">
        <v>1.4200198750999999</v>
      </c>
      <c r="BE41" s="368">
        <v>1.4373681021</v>
      </c>
      <c r="BF41" s="368">
        <v>1.4366498331999999</v>
      </c>
      <c r="BG41" s="368">
        <v>1.4364335667000001</v>
      </c>
      <c r="BH41" s="368">
        <v>1.4384190716</v>
      </c>
      <c r="BI41" s="368">
        <v>1.4371371301</v>
      </c>
      <c r="BJ41" s="368">
        <v>1.4396974675</v>
      </c>
      <c r="BK41" s="368">
        <v>1.4317292234000001</v>
      </c>
      <c r="BL41" s="368">
        <v>1.4305923458000001</v>
      </c>
      <c r="BM41" s="368">
        <v>1.4327700006999999</v>
      </c>
      <c r="BN41" s="368">
        <v>1.4300079552</v>
      </c>
      <c r="BO41" s="368">
        <v>1.4294230305</v>
      </c>
      <c r="BP41" s="368">
        <v>1.4251980851999999</v>
      </c>
      <c r="BQ41" s="368">
        <v>1.4184878007999999</v>
      </c>
      <c r="BR41" s="368">
        <v>1.4150249372000001</v>
      </c>
      <c r="BS41" s="368">
        <v>1.412122117</v>
      </c>
      <c r="BT41" s="368">
        <v>1.41641935</v>
      </c>
      <c r="BU41" s="368">
        <v>1.4123724949000001</v>
      </c>
      <c r="BV41" s="368">
        <v>1.4113361169</v>
      </c>
    </row>
    <row r="42" spans="1:74" ht="11.1" customHeight="1" x14ac:dyDescent="0.2">
      <c r="A42" s="159" t="s">
        <v>261</v>
      </c>
      <c r="B42" s="170" t="s">
        <v>371</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0.65869077737000004</v>
      </c>
      <c r="AX42" s="244">
        <v>0.66050081186999998</v>
      </c>
      <c r="AY42" s="244">
        <v>0.65275904120999995</v>
      </c>
      <c r="AZ42" s="244">
        <v>0.65368284120999998</v>
      </c>
      <c r="BA42" s="244">
        <v>0.66093974120999999</v>
      </c>
      <c r="BB42" s="244">
        <v>0.65437700970000001</v>
      </c>
      <c r="BC42" s="244">
        <v>0.66596118095000001</v>
      </c>
      <c r="BD42" s="244">
        <v>0.66442341322999998</v>
      </c>
      <c r="BE42" s="368">
        <v>0.66565647733</v>
      </c>
      <c r="BF42" s="368">
        <v>0.66417665968999995</v>
      </c>
      <c r="BG42" s="368">
        <v>0.66413459823999998</v>
      </c>
      <c r="BH42" s="368">
        <v>0.66557655334999999</v>
      </c>
      <c r="BI42" s="368">
        <v>0.66437844943000002</v>
      </c>
      <c r="BJ42" s="368">
        <v>0.6660532468</v>
      </c>
      <c r="BK42" s="368">
        <v>0.65201979837000001</v>
      </c>
      <c r="BL42" s="368">
        <v>0.65342979519</v>
      </c>
      <c r="BM42" s="368">
        <v>0.65770845150000001</v>
      </c>
      <c r="BN42" s="368">
        <v>0.65303409057999995</v>
      </c>
      <c r="BO42" s="368">
        <v>0.65435635905</v>
      </c>
      <c r="BP42" s="368">
        <v>0.65280284490999996</v>
      </c>
      <c r="BQ42" s="368">
        <v>0.65413205397999996</v>
      </c>
      <c r="BR42" s="368">
        <v>0.65265124388999995</v>
      </c>
      <c r="BS42" s="368">
        <v>0.65264171815000005</v>
      </c>
      <c r="BT42" s="368">
        <v>0.65414694511000004</v>
      </c>
      <c r="BU42" s="368">
        <v>0.65288617497000001</v>
      </c>
      <c r="BV42" s="368">
        <v>0.65457537608000005</v>
      </c>
    </row>
    <row r="43" spans="1:74" ht="11.1" customHeight="1" x14ac:dyDescent="0.2">
      <c r="A43" s="159" t="s">
        <v>1022</v>
      </c>
      <c r="B43" s="170" t="s">
        <v>1021</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0.15763070428000001</v>
      </c>
      <c r="AX43" s="244">
        <v>0.151073121</v>
      </c>
      <c r="AY43" s="244">
        <v>0.15394946232000001</v>
      </c>
      <c r="AZ43" s="244">
        <v>0.15982827893000001</v>
      </c>
      <c r="BA43" s="244">
        <v>0.15084302399999999</v>
      </c>
      <c r="BB43" s="244">
        <v>0.15502636567</v>
      </c>
      <c r="BC43" s="244">
        <v>0.15337201735</v>
      </c>
      <c r="BD43" s="244">
        <v>0.15201077166999999</v>
      </c>
      <c r="BE43" s="368">
        <v>0.18</v>
      </c>
      <c r="BF43" s="368">
        <v>0.18</v>
      </c>
      <c r="BG43" s="368">
        <v>0.18</v>
      </c>
      <c r="BH43" s="368">
        <v>0.18</v>
      </c>
      <c r="BI43" s="368">
        <v>0.18</v>
      </c>
      <c r="BJ43" s="368">
        <v>0.18</v>
      </c>
      <c r="BK43" s="368">
        <v>0.185</v>
      </c>
      <c r="BL43" s="368">
        <v>0.185</v>
      </c>
      <c r="BM43" s="368">
        <v>0.185</v>
      </c>
      <c r="BN43" s="368">
        <v>0.19</v>
      </c>
      <c r="BO43" s="368">
        <v>0.19</v>
      </c>
      <c r="BP43" s="368">
        <v>0.19</v>
      </c>
      <c r="BQ43" s="368">
        <v>0.19</v>
      </c>
      <c r="BR43" s="368">
        <v>0.19</v>
      </c>
      <c r="BS43" s="368">
        <v>0.19</v>
      </c>
      <c r="BT43" s="368">
        <v>0.19500000000000001</v>
      </c>
      <c r="BU43" s="368">
        <v>0.19500000000000001</v>
      </c>
      <c r="BV43" s="368">
        <v>0.19500000000000001</v>
      </c>
    </row>
    <row r="44" spans="1:74" ht="11.1"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443"/>
      <c r="BF44" s="443"/>
      <c r="BG44" s="443"/>
      <c r="BH44" s="443"/>
      <c r="BI44" s="443"/>
      <c r="BJ44" s="369"/>
      <c r="BK44" s="369"/>
      <c r="BL44" s="369"/>
      <c r="BM44" s="369"/>
      <c r="BN44" s="369"/>
      <c r="BO44" s="369"/>
      <c r="BP44" s="369"/>
      <c r="BQ44" s="369"/>
      <c r="BR44" s="369"/>
      <c r="BS44" s="369"/>
      <c r="BT44" s="369"/>
      <c r="BU44" s="369"/>
      <c r="BV44" s="369"/>
    </row>
    <row r="45" spans="1:74" ht="11.1" customHeight="1" x14ac:dyDescent="0.2">
      <c r="A45" s="159" t="s">
        <v>374</v>
      </c>
      <c r="B45" s="169" t="s">
        <v>78</v>
      </c>
      <c r="C45" s="244">
        <v>61.688607646000001</v>
      </c>
      <c r="D45" s="244">
        <v>62.095034067</v>
      </c>
      <c r="E45" s="244">
        <v>62.585501246</v>
      </c>
      <c r="F45" s="244">
        <v>62.790161900000001</v>
      </c>
      <c r="G45" s="244">
        <v>62.901873541999997</v>
      </c>
      <c r="H45" s="244">
        <v>63.602235376000003</v>
      </c>
      <c r="I45" s="244">
        <v>64.362367718000002</v>
      </c>
      <c r="J45" s="244">
        <v>64.651945264000005</v>
      </c>
      <c r="K45" s="244">
        <v>64.233056046000002</v>
      </c>
      <c r="L45" s="244">
        <v>64.971814675999994</v>
      </c>
      <c r="M45" s="244">
        <v>65.313382856000004</v>
      </c>
      <c r="N45" s="244">
        <v>65.449920360999997</v>
      </c>
      <c r="O45" s="244">
        <v>64.405475010999993</v>
      </c>
      <c r="P45" s="244">
        <v>64.230223164999998</v>
      </c>
      <c r="Q45" s="244">
        <v>64.716811250000006</v>
      </c>
      <c r="R45" s="244">
        <v>64.981551644000007</v>
      </c>
      <c r="S45" s="244">
        <v>65.135993716000002</v>
      </c>
      <c r="T45" s="244">
        <v>65.435383302999995</v>
      </c>
      <c r="U45" s="244">
        <v>65.379590905000001</v>
      </c>
      <c r="V45" s="244">
        <v>66.275349014</v>
      </c>
      <c r="W45" s="244">
        <v>66.194573634999998</v>
      </c>
      <c r="X45" s="244">
        <v>66.606369443999995</v>
      </c>
      <c r="Y45" s="244">
        <v>67.425823887999996</v>
      </c>
      <c r="Z45" s="244">
        <v>67.150477879999997</v>
      </c>
      <c r="AA45" s="244">
        <v>67.142522103999994</v>
      </c>
      <c r="AB45" s="244">
        <v>66.758541002000001</v>
      </c>
      <c r="AC45" s="244">
        <v>66.837231967999998</v>
      </c>
      <c r="AD45" s="244">
        <v>64.181994255999996</v>
      </c>
      <c r="AE45" s="244">
        <v>58.820352118000002</v>
      </c>
      <c r="AF45" s="244">
        <v>60.893292070999998</v>
      </c>
      <c r="AG45" s="244">
        <v>62.088079547</v>
      </c>
      <c r="AH45" s="244">
        <v>62.056326687999999</v>
      </c>
      <c r="AI45" s="244">
        <v>61.992195381999998</v>
      </c>
      <c r="AJ45" s="244">
        <v>61.958699977999999</v>
      </c>
      <c r="AK45" s="244">
        <v>62.815461001999999</v>
      </c>
      <c r="AL45" s="244">
        <v>62.551866433999997</v>
      </c>
      <c r="AM45" s="244">
        <v>63.178563302999997</v>
      </c>
      <c r="AN45" s="244">
        <v>60.222610775</v>
      </c>
      <c r="AO45" s="244">
        <v>63.360583693000002</v>
      </c>
      <c r="AP45" s="244">
        <v>63.548042291999998</v>
      </c>
      <c r="AQ45" s="244">
        <v>64.034007764999998</v>
      </c>
      <c r="AR45" s="244">
        <v>63.972238578000002</v>
      </c>
      <c r="AS45" s="244">
        <v>64.838003299999997</v>
      </c>
      <c r="AT45" s="244">
        <v>64.297240935000005</v>
      </c>
      <c r="AU45" s="244">
        <v>64.049240976999997</v>
      </c>
      <c r="AV45" s="244">
        <v>65.193750989999998</v>
      </c>
      <c r="AW45" s="244">
        <v>65.539246094000006</v>
      </c>
      <c r="AX45" s="244">
        <v>64.906622978000001</v>
      </c>
      <c r="AY45" s="244">
        <v>64.706172557000002</v>
      </c>
      <c r="AZ45" s="244">
        <v>64.907381221999998</v>
      </c>
      <c r="BA45" s="244">
        <v>65.745554600999995</v>
      </c>
      <c r="BB45" s="244">
        <v>64.804087413000005</v>
      </c>
      <c r="BC45" s="244">
        <v>65.597809640999998</v>
      </c>
      <c r="BD45" s="244">
        <v>66.037687540999997</v>
      </c>
      <c r="BE45" s="368">
        <v>66.551564573999997</v>
      </c>
      <c r="BF45" s="368">
        <v>67.129825495000006</v>
      </c>
      <c r="BG45" s="368">
        <v>67.465273781999997</v>
      </c>
      <c r="BH45" s="368">
        <v>66.974713526000002</v>
      </c>
      <c r="BI45" s="368">
        <v>67.191028304</v>
      </c>
      <c r="BJ45" s="368">
        <v>66.686703506000001</v>
      </c>
      <c r="BK45" s="368">
        <v>66.175560954999995</v>
      </c>
      <c r="BL45" s="368">
        <v>65.980367620999999</v>
      </c>
      <c r="BM45" s="368">
        <v>65.819619383000003</v>
      </c>
      <c r="BN45" s="368">
        <v>66.303704103000001</v>
      </c>
      <c r="BO45" s="368">
        <v>66.662437894999997</v>
      </c>
      <c r="BP45" s="368">
        <v>66.843533539999996</v>
      </c>
      <c r="BQ45" s="368">
        <v>66.975658452999994</v>
      </c>
      <c r="BR45" s="368">
        <v>67.068448054000001</v>
      </c>
      <c r="BS45" s="368">
        <v>67.076390559000004</v>
      </c>
      <c r="BT45" s="368">
        <v>67.101008946999997</v>
      </c>
      <c r="BU45" s="368">
        <v>67.370991004999993</v>
      </c>
      <c r="BV45" s="368">
        <v>67.108529348000005</v>
      </c>
    </row>
    <row r="46" spans="1:74" ht="11.1" customHeight="1" x14ac:dyDescent="0.2">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368"/>
      <c r="BF46" s="368"/>
      <c r="BG46" s="368"/>
      <c r="BH46" s="368"/>
      <c r="BI46" s="368"/>
      <c r="BJ46" s="368"/>
      <c r="BK46" s="368"/>
      <c r="BL46" s="368"/>
      <c r="BM46" s="368"/>
      <c r="BN46" s="368"/>
      <c r="BO46" s="368"/>
      <c r="BP46" s="368"/>
      <c r="BQ46" s="368"/>
      <c r="BR46" s="368"/>
      <c r="BS46" s="368"/>
      <c r="BT46" s="368"/>
      <c r="BU46" s="368"/>
      <c r="BV46" s="368"/>
    </row>
    <row r="47" spans="1:74" ht="11.1" customHeight="1" x14ac:dyDescent="0.2">
      <c r="A47" s="159" t="s">
        <v>373</v>
      </c>
      <c r="B47" s="169" t="s">
        <v>382</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5.3742598256000003</v>
      </c>
      <c r="AX47" s="244">
        <v>5.4797878940000002</v>
      </c>
      <c r="AY47" s="244">
        <v>5.6217995945999997</v>
      </c>
      <c r="AZ47" s="244">
        <v>5.5349177997999996</v>
      </c>
      <c r="BA47" s="244">
        <v>5.5089234011999997</v>
      </c>
      <c r="BB47" s="244">
        <v>5.4293355195000004</v>
      </c>
      <c r="BC47" s="244">
        <v>5.4256308526000003</v>
      </c>
      <c r="BD47" s="244">
        <v>5.4457657136000002</v>
      </c>
      <c r="BE47" s="368">
        <v>5.4777751772999999</v>
      </c>
      <c r="BF47" s="368">
        <v>5.4989226016000003</v>
      </c>
      <c r="BG47" s="368">
        <v>5.4642680705000002</v>
      </c>
      <c r="BH47" s="368">
        <v>5.4509972844999997</v>
      </c>
      <c r="BI47" s="368">
        <v>5.5153970515999999</v>
      </c>
      <c r="BJ47" s="368">
        <v>5.5930514494999999</v>
      </c>
      <c r="BK47" s="368">
        <v>5.6240701704999996</v>
      </c>
      <c r="BL47" s="368">
        <v>5.5381105963000001</v>
      </c>
      <c r="BM47" s="368">
        <v>5.5117607273000004</v>
      </c>
      <c r="BN47" s="368">
        <v>5.4308195814999998</v>
      </c>
      <c r="BO47" s="368">
        <v>5.4267459553000004</v>
      </c>
      <c r="BP47" s="368">
        <v>5.4470224238</v>
      </c>
      <c r="BQ47" s="368">
        <v>5.4788362548</v>
      </c>
      <c r="BR47" s="368">
        <v>5.4998253355999998</v>
      </c>
      <c r="BS47" s="368">
        <v>5.4650590602999998</v>
      </c>
      <c r="BT47" s="368">
        <v>5.4515996731999996</v>
      </c>
      <c r="BU47" s="368">
        <v>5.5159117057999998</v>
      </c>
      <c r="BV47" s="368">
        <v>5.5936702760000001</v>
      </c>
    </row>
    <row r="48" spans="1:74" ht="11.1" customHeight="1" x14ac:dyDescent="0.2">
      <c r="A48" s="159" t="s">
        <v>375</v>
      </c>
      <c r="B48" s="169" t="s">
        <v>383</v>
      </c>
      <c r="C48" s="244">
        <v>66.949732998000002</v>
      </c>
      <c r="D48" s="244">
        <v>67.368199403000006</v>
      </c>
      <c r="E48" s="244">
        <v>67.866786489000006</v>
      </c>
      <c r="F48" s="244">
        <v>68.101852899999997</v>
      </c>
      <c r="G48" s="244">
        <v>68.210001888999997</v>
      </c>
      <c r="H48" s="244">
        <v>68.910116725999998</v>
      </c>
      <c r="I48" s="244">
        <v>69.659590694000002</v>
      </c>
      <c r="J48" s="244">
        <v>69.948062198000002</v>
      </c>
      <c r="K48" s="244">
        <v>69.526321397000004</v>
      </c>
      <c r="L48" s="244">
        <v>70.259796566000006</v>
      </c>
      <c r="M48" s="244">
        <v>70.602019214999999</v>
      </c>
      <c r="N48" s="244">
        <v>70.744884713000005</v>
      </c>
      <c r="O48" s="244">
        <v>69.743861398999996</v>
      </c>
      <c r="P48" s="244">
        <v>69.575128891000006</v>
      </c>
      <c r="Q48" s="244">
        <v>70.097715148999995</v>
      </c>
      <c r="R48" s="244">
        <v>70.371758839999998</v>
      </c>
      <c r="S48" s="244">
        <v>70.509987944000002</v>
      </c>
      <c r="T48" s="244">
        <v>70.808018798999996</v>
      </c>
      <c r="U48" s="244">
        <v>70.745425992999998</v>
      </c>
      <c r="V48" s="244">
        <v>71.626779419000002</v>
      </c>
      <c r="W48" s="244">
        <v>71.506993566000006</v>
      </c>
      <c r="X48" s="244">
        <v>71.877755311000001</v>
      </c>
      <c r="Y48" s="244">
        <v>72.705484549000005</v>
      </c>
      <c r="Z48" s="244">
        <v>72.455555216999997</v>
      </c>
      <c r="AA48" s="244">
        <v>72.270733401000001</v>
      </c>
      <c r="AB48" s="244">
        <v>71.857174490000006</v>
      </c>
      <c r="AC48" s="244">
        <v>71.904418149999998</v>
      </c>
      <c r="AD48" s="244">
        <v>69.278026957999998</v>
      </c>
      <c r="AE48" s="244">
        <v>63.837770888999998</v>
      </c>
      <c r="AF48" s="244">
        <v>65.916013070999995</v>
      </c>
      <c r="AG48" s="244">
        <v>67.122058608000003</v>
      </c>
      <c r="AH48" s="244">
        <v>67.129292023999994</v>
      </c>
      <c r="AI48" s="244">
        <v>67.148049076000007</v>
      </c>
      <c r="AJ48" s="244">
        <v>67.097982793</v>
      </c>
      <c r="AK48" s="244">
        <v>67.979705965999997</v>
      </c>
      <c r="AL48" s="244">
        <v>67.728553632000001</v>
      </c>
      <c r="AM48" s="244">
        <v>68.471963962999993</v>
      </c>
      <c r="AN48" s="244">
        <v>65.462768964000006</v>
      </c>
      <c r="AO48" s="244">
        <v>68.617508775000005</v>
      </c>
      <c r="AP48" s="244">
        <v>68.915001527000001</v>
      </c>
      <c r="AQ48" s="244">
        <v>69.432042792999994</v>
      </c>
      <c r="AR48" s="244">
        <v>69.370314644000004</v>
      </c>
      <c r="AS48" s="244">
        <v>70.272079367000003</v>
      </c>
      <c r="AT48" s="244">
        <v>69.740933327999997</v>
      </c>
      <c r="AU48" s="244">
        <v>69.499697408000003</v>
      </c>
      <c r="AV48" s="244">
        <v>70.653471459000002</v>
      </c>
      <c r="AW48" s="244">
        <v>70.913505920000006</v>
      </c>
      <c r="AX48" s="244">
        <v>70.386410871999999</v>
      </c>
      <c r="AY48" s="244">
        <v>70.327972150999997</v>
      </c>
      <c r="AZ48" s="244">
        <v>70.442299022</v>
      </c>
      <c r="BA48" s="244">
        <v>71.254478001999999</v>
      </c>
      <c r="BB48" s="244">
        <v>70.233422933</v>
      </c>
      <c r="BC48" s="244">
        <v>71.023440492999995</v>
      </c>
      <c r="BD48" s="244">
        <v>71.483453253999997</v>
      </c>
      <c r="BE48" s="368">
        <v>72.029339750999995</v>
      </c>
      <c r="BF48" s="368">
        <v>72.628748095999995</v>
      </c>
      <c r="BG48" s="368">
        <v>72.929541853000003</v>
      </c>
      <c r="BH48" s="368">
        <v>72.425710811000002</v>
      </c>
      <c r="BI48" s="368">
        <v>72.706425354999993</v>
      </c>
      <c r="BJ48" s="368">
        <v>72.279754956000005</v>
      </c>
      <c r="BK48" s="368">
        <v>71.799631125000005</v>
      </c>
      <c r="BL48" s="368">
        <v>71.518478216999995</v>
      </c>
      <c r="BM48" s="368">
        <v>71.331380111000001</v>
      </c>
      <c r="BN48" s="368">
        <v>71.734523684999999</v>
      </c>
      <c r="BO48" s="368">
        <v>72.089183849999998</v>
      </c>
      <c r="BP48" s="368">
        <v>72.290555963000003</v>
      </c>
      <c r="BQ48" s="368">
        <v>72.454494706999995</v>
      </c>
      <c r="BR48" s="368">
        <v>72.568273388999998</v>
      </c>
      <c r="BS48" s="368">
        <v>72.541449619999995</v>
      </c>
      <c r="BT48" s="368">
        <v>72.552608620000001</v>
      </c>
      <c r="BU48" s="368">
        <v>72.886902711000005</v>
      </c>
      <c r="BV48" s="368">
        <v>72.702199624000002</v>
      </c>
    </row>
    <row r="49" spans="1:74" ht="11.1" customHeight="1" x14ac:dyDescent="0.2">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368"/>
      <c r="BF49" s="368"/>
      <c r="BG49" s="368"/>
      <c r="BH49" s="368"/>
      <c r="BI49" s="368"/>
      <c r="BJ49" s="368"/>
      <c r="BK49" s="368"/>
      <c r="BL49" s="368"/>
      <c r="BM49" s="368"/>
      <c r="BN49" s="368"/>
      <c r="BO49" s="368"/>
      <c r="BP49" s="368"/>
      <c r="BQ49" s="368"/>
      <c r="BR49" s="368"/>
      <c r="BS49" s="368"/>
      <c r="BT49" s="368"/>
      <c r="BU49" s="368"/>
      <c r="BV49" s="368"/>
    </row>
    <row r="50" spans="1:74" ht="11.1" customHeight="1" x14ac:dyDescent="0.2">
      <c r="A50" s="159" t="s">
        <v>896</v>
      </c>
      <c r="B50" s="171" t="s">
        <v>897</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1.1579999999999999</v>
      </c>
      <c r="AY50" s="245">
        <v>1.0569999999999999</v>
      </c>
      <c r="AZ50" s="245">
        <v>0.41599999999999998</v>
      </c>
      <c r="BA50" s="245">
        <v>0.76200000000000001</v>
      </c>
      <c r="BB50" s="245">
        <v>1.831</v>
      </c>
      <c r="BC50" s="245">
        <v>1.4610000000000001</v>
      </c>
      <c r="BD50" s="245">
        <v>0.75149999999999995</v>
      </c>
      <c r="BE50" s="559" t="s">
        <v>1407</v>
      </c>
      <c r="BF50" s="559" t="s">
        <v>1407</v>
      </c>
      <c r="BG50" s="559" t="s">
        <v>1407</v>
      </c>
      <c r="BH50" s="559" t="s">
        <v>1407</v>
      </c>
      <c r="BI50" s="559" t="s">
        <v>1407</v>
      </c>
      <c r="BJ50" s="559" t="s">
        <v>1407</v>
      </c>
      <c r="BK50" s="559" t="s">
        <v>1407</v>
      </c>
      <c r="BL50" s="559" t="s">
        <v>1407</v>
      </c>
      <c r="BM50" s="559" t="s">
        <v>1407</v>
      </c>
      <c r="BN50" s="559" t="s">
        <v>1407</v>
      </c>
      <c r="BO50" s="559" t="s">
        <v>1407</v>
      </c>
      <c r="BP50" s="559" t="s">
        <v>1407</v>
      </c>
      <c r="BQ50" s="559" t="s">
        <v>1407</v>
      </c>
      <c r="BR50" s="559" t="s">
        <v>1407</v>
      </c>
      <c r="BS50" s="559" t="s">
        <v>1407</v>
      </c>
      <c r="BT50" s="559" t="s">
        <v>1407</v>
      </c>
      <c r="BU50" s="559" t="s">
        <v>1407</v>
      </c>
      <c r="BV50" s="559" t="s">
        <v>1407</v>
      </c>
    </row>
    <row r="51" spans="1:74" ht="12" customHeight="1" x14ac:dyDescent="0.2">
      <c r="B51" s="774" t="s">
        <v>807</v>
      </c>
      <c r="C51" s="758"/>
      <c r="D51" s="758"/>
      <c r="E51" s="758"/>
      <c r="F51" s="758"/>
      <c r="G51" s="758"/>
      <c r="H51" s="758"/>
      <c r="I51" s="758"/>
      <c r="J51" s="758"/>
      <c r="K51" s="758"/>
      <c r="L51" s="758"/>
      <c r="M51" s="758"/>
      <c r="N51" s="758"/>
      <c r="O51" s="758"/>
      <c r="P51" s="758"/>
      <c r="Q51" s="758"/>
      <c r="BD51" s="445"/>
      <c r="BE51" s="445"/>
      <c r="BF51" s="445"/>
    </row>
    <row r="52" spans="1:74" ht="12" customHeight="1" x14ac:dyDescent="0.2">
      <c r="B52" s="781" t="s">
        <v>1332</v>
      </c>
      <c r="C52" s="781"/>
      <c r="D52" s="781"/>
      <c r="E52" s="781"/>
      <c r="F52" s="781"/>
      <c r="G52" s="781"/>
      <c r="H52" s="781"/>
      <c r="I52" s="781"/>
      <c r="J52" s="781"/>
      <c r="K52" s="781"/>
      <c r="L52" s="781"/>
      <c r="M52" s="781"/>
      <c r="N52" s="781"/>
      <c r="O52" s="781"/>
      <c r="P52" s="781"/>
      <c r="Q52" s="781"/>
      <c r="R52" s="781"/>
      <c r="BD52" s="445"/>
      <c r="BE52" s="445"/>
      <c r="BF52" s="445"/>
    </row>
    <row r="53" spans="1:74" s="397" customFormat="1" ht="12" customHeight="1" x14ac:dyDescent="0.2">
      <c r="A53" s="398"/>
      <c r="B53" s="781" t="s">
        <v>1103</v>
      </c>
      <c r="C53" s="781"/>
      <c r="D53" s="781"/>
      <c r="E53" s="781"/>
      <c r="F53" s="781"/>
      <c r="G53" s="781"/>
      <c r="H53" s="781"/>
      <c r="I53" s="781"/>
      <c r="J53" s="781"/>
      <c r="K53" s="781"/>
      <c r="L53" s="781"/>
      <c r="M53" s="781"/>
      <c r="N53" s="781"/>
      <c r="O53" s="781"/>
      <c r="P53" s="781"/>
      <c r="Q53" s="781"/>
      <c r="R53" s="677"/>
      <c r="AY53" s="483"/>
      <c r="AZ53" s="483"/>
      <c r="BA53" s="483"/>
      <c r="BB53" s="483"/>
      <c r="BC53" s="483"/>
      <c r="BD53" s="483"/>
      <c r="BE53" s="483"/>
      <c r="BF53" s="483"/>
      <c r="BG53" s="483"/>
      <c r="BH53" s="483"/>
      <c r="BI53" s="483"/>
      <c r="BJ53" s="483"/>
    </row>
    <row r="54" spans="1:74" s="397" customFormat="1" ht="12" customHeight="1" x14ac:dyDescent="0.2">
      <c r="A54" s="398"/>
      <c r="B54" s="751" t="str">
        <f>"Notes: "&amp;"EIA completed modeling and analysis for this report on " &amp;Dates!D2&amp;"."</f>
        <v>Notes: EIA completed modeling and analysis for this report on Thursday July 7, 2022.</v>
      </c>
      <c r="C54" s="750"/>
      <c r="D54" s="750"/>
      <c r="E54" s="750"/>
      <c r="F54" s="750"/>
      <c r="G54" s="750"/>
      <c r="H54" s="750"/>
      <c r="I54" s="750"/>
      <c r="J54" s="750"/>
      <c r="K54" s="750"/>
      <c r="L54" s="750"/>
      <c r="M54" s="750"/>
      <c r="N54" s="750"/>
      <c r="O54" s="750"/>
      <c r="P54" s="750"/>
      <c r="Q54" s="750"/>
      <c r="AY54" s="483"/>
      <c r="AZ54" s="483"/>
      <c r="BA54" s="483"/>
      <c r="BB54" s="483"/>
      <c r="BC54" s="483"/>
      <c r="BD54" s="483"/>
      <c r="BE54" s="483"/>
      <c r="BF54" s="483"/>
      <c r="BG54" s="483"/>
      <c r="BH54" s="483"/>
      <c r="BI54" s="483"/>
      <c r="BJ54" s="483"/>
    </row>
    <row r="55" spans="1:74" s="397" customFormat="1" ht="12" customHeight="1" x14ac:dyDescent="0.2">
      <c r="A55" s="398"/>
      <c r="B55" s="751" t="s">
        <v>350</v>
      </c>
      <c r="C55" s="750"/>
      <c r="D55" s="750"/>
      <c r="E55" s="750"/>
      <c r="F55" s="750"/>
      <c r="G55" s="750"/>
      <c r="H55" s="750"/>
      <c r="I55" s="750"/>
      <c r="J55" s="750"/>
      <c r="K55" s="750"/>
      <c r="L55" s="750"/>
      <c r="M55" s="750"/>
      <c r="N55" s="750"/>
      <c r="O55" s="750"/>
      <c r="P55" s="750"/>
      <c r="Q55" s="750"/>
      <c r="AY55" s="483"/>
      <c r="AZ55" s="483"/>
      <c r="BA55" s="483"/>
      <c r="BB55" s="483"/>
      <c r="BC55" s="483"/>
      <c r="BD55" s="483"/>
      <c r="BE55" s="483"/>
      <c r="BF55" s="483"/>
      <c r="BG55" s="483"/>
      <c r="BH55" s="483"/>
      <c r="BI55" s="483"/>
      <c r="BJ55" s="483"/>
    </row>
    <row r="56" spans="1:74" s="397" customFormat="1" ht="12" customHeight="1" x14ac:dyDescent="0.2">
      <c r="A56" s="398"/>
      <c r="B56" s="775" t="s">
        <v>795</v>
      </c>
      <c r="C56" s="775"/>
      <c r="D56" s="775"/>
      <c r="E56" s="775"/>
      <c r="F56" s="775"/>
      <c r="G56" s="775"/>
      <c r="H56" s="775"/>
      <c r="I56" s="775"/>
      <c r="J56" s="775"/>
      <c r="K56" s="775"/>
      <c r="L56" s="775"/>
      <c r="M56" s="775"/>
      <c r="N56" s="775"/>
      <c r="O56" s="775"/>
      <c r="P56" s="775"/>
      <c r="Q56" s="737"/>
      <c r="AY56" s="483"/>
      <c r="AZ56" s="483"/>
      <c r="BA56" s="483"/>
      <c r="BB56" s="483"/>
      <c r="BC56" s="483"/>
      <c r="BD56" s="483"/>
      <c r="BE56" s="483"/>
      <c r="BF56" s="483"/>
      <c r="BG56" s="483"/>
      <c r="BH56" s="483"/>
      <c r="BI56" s="483"/>
      <c r="BJ56" s="483"/>
    </row>
    <row r="57" spans="1:74" s="397" customFormat="1" ht="12.75" customHeight="1" x14ac:dyDescent="0.2">
      <c r="A57" s="398"/>
      <c r="B57" s="775" t="s">
        <v>854</v>
      </c>
      <c r="C57" s="737"/>
      <c r="D57" s="737"/>
      <c r="E57" s="737"/>
      <c r="F57" s="737"/>
      <c r="G57" s="737"/>
      <c r="H57" s="737"/>
      <c r="I57" s="737"/>
      <c r="J57" s="737"/>
      <c r="K57" s="737"/>
      <c r="L57" s="737"/>
      <c r="M57" s="737"/>
      <c r="N57" s="737"/>
      <c r="O57" s="737"/>
      <c r="P57" s="737"/>
      <c r="Q57" s="737"/>
      <c r="AY57" s="483"/>
      <c r="AZ57" s="483"/>
      <c r="BA57" s="483"/>
      <c r="BB57" s="483"/>
      <c r="BC57" s="483"/>
      <c r="BD57" s="483"/>
      <c r="BE57" s="483"/>
      <c r="BF57" s="483"/>
      <c r="BG57" s="483"/>
      <c r="BH57" s="483"/>
      <c r="BI57" s="483"/>
      <c r="BJ57" s="483"/>
    </row>
    <row r="58" spans="1:74" s="397" customFormat="1" ht="12" customHeight="1" x14ac:dyDescent="0.2">
      <c r="A58" s="398"/>
      <c r="B58" s="777" t="s">
        <v>846</v>
      </c>
      <c r="C58" s="737"/>
      <c r="D58" s="737"/>
      <c r="E58" s="737"/>
      <c r="F58" s="737"/>
      <c r="G58" s="737"/>
      <c r="H58" s="737"/>
      <c r="I58" s="737"/>
      <c r="J58" s="737"/>
      <c r="K58" s="737"/>
      <c r="L58" s="737"/>
      <c r="M58" s="737"/>
      <c r="N58" s="737"/>
      <c r="O58" s="737"/>
      <c r="P58" s="737"/>
      <c r="Q58" s="737"/>
      <c r="AY58" s="483"/>
      <c r="AZ58" s="483"/>
      <c r="BA58" s="483"/>
      <c r="BB58" s="483"/>
      <c r="BC58" s="483"/>
      <c r="BD58" s="483"/>
      <c r="BE58" s="483"/>
      <c r="BF58" s="483"/>
      <c r="BG58" s="483"/>
      <c r="BH58" s="483"/>
      <c r="BI58" s="483"/>
      <c r="BJ58" s="483"/>
    </row>
    <row r="59" spans="1:74" s="397" customFormat="1" ht="12" customHeight="1" x14ac:dyDescent="0.2">
      <c r="A59" s="393"/>
      <c r="B59" s="778" t="s">
        <v>830</v>
      </c>
      <c r="C59" s="779"/>
      <c r="D59" s="779"/>
      <c r="E59" s="779"/>
      <c r="F59" s="779"/>
      <c r="G59" s="779"/>
      <c r="H59" s="779"/>
      <c r="I59" s="779"/>
      <c r="J59" s="779"/>
      <c r="K59" s="779"/>
      <c r="L59" s="779"/>
      <c r="M59" s="779"/>
      <c r="N59" s="779"/>
      <c r="O59" s="779"/>
      <c r="P59" s="779"/>
      <c r="Q59" s="737"/>
      <c r="AY59" s="483"/>
      <c r="AZ59" s="483"/>
      <c r="BA59" s="483"/>
      <c r="BB59" s="483"/>
      <c r="BC59" s="483"/>
      <c r="BD59" s="483"/>
      <c r="BE59" s="483"/>
      <c r="BF59" s="483"/>
      <c r="BG59" s="483"/>
      <c r="BH59" s="483"/>
      <c r="BI59" s="483"/>
      <c r="BJ59" s="483"/>
    </row>
    <row r="60" spans="1:74" ht="12.6" customHeight="1" x14ac:dyDescent="0.2">
      <c r="B60" s="766" t="s">
        <v>1359</v>
      </c>
      <c r="C60" s="737"/>
      <c r="D60" s="737"/>
      <c r="E60" s="737"/>
      <c r="F60" s="737"/>
      <c r="G60" s="737"/>
      <c r="H60" s="737"/>
      <c r="I60" s="737"/>
      <c r="J60" s="737"/>
      <c r="K60" s="737"/>
      <c r="L60" s="737"/>
      <c r="M60" s="737"/>
      <c r="N60" s="737"/>
      <c r="O60" s="737"/>
      <c r="P60" s="737"/>
      <c r="Q60" s="737"/>
      <c r="R60" s="397"/>
      <c r="BD60" s="445"/>
      <c r="BE60" s="445"/>
      <c r="BF60" s="445"/>
      <c r="BK60" s="370"/>
      <c r="BL60" s="370"/>
      <c r="BM60" s="370"/>
      <c r="BN60" s="370"/>
      <c r="BO60" s="370"/>
      <c r="BP60" s="370"/>
      <c r="BQ60" s="370"/>
      <c r="BR60" s="370"/>
      <c r="BS60" s="370"/>
      <c r="BT60" s="370"/>
      <c r="BU60" s="370"/>
      <c r="BV60" s="370"/>
    </row>
    <row r="61" spans="1:74" x14ac:dyDescent="0.2">
      <c r="BD61" s="445"/>
      <c r="BE61" s="445"/>
      <c r="BF61" s="445"/>
      <c r="BK61" s="370"/>
      <c r="BL61" s="370"/>
      <c r="BM61" s="370"/>
      <c r="BN61" s="370"/>
      <c r="BO61" s="370"/>
      <c r="BP61" s="370"/>
      <c r="BQ61" s="370"/>
      <c r="BR61" s="370"/>
      <c r="BS61" s="370"/>
      <c r="BT61" s="370"/>
      <c r="BU61" s="370"/>
      <c r="BV61" s="370"/>
    </row>
    <row r="62" spans="1:74" x14ac:dyDescent="0.2">
      <c r="BD62" s="445"/>
      <c r="BE62" s="445"/>
      <c r="BF62" s="445"/>
      <c r="BK62" s="370"/>
      <c r="BL62" s="370"/>
      <c r="BM62" s="370"/>
      <c r="BN62" s="370"/>
      <c r="BO62" s="370"/>
      <c r="BP62" s="370"/>
      <c r="BQ62" s="370"/>
      <c r="BR62" s="370"/>
      <c r="BS62" s="370"/>
      <c r="BT62" s="370"/>
      <c r="BU62" s="370"/>
      <c r="BV62" s="370"/>
    </row>
    <row r="63" spans="1:74" x14ac:dyDescent="0.2">
      <c r="BD63" s="445"/>
      <c r="BE63" s="445"/>
      <c r="BF63" s="445"/>
      <c r="BK63" s="370"/>
      <c r="BL63" s="370"/>
      <c r="BM63" s="370"/>
      <c r="BN63" s="370"/>
      <c r="BO63" s="370"/>
      <c r="BP63" s="370"/>
      <c r="BQ63" s="370"/>
      <c r="BR63" s="370"/>
      <c r="BS63" s="370"/>
      <c r="BT63" s="370"/>
      <c r="BU63" s="370"/>
      <c r="BV63" s="370"/>
    </row>
    <row r="64" spans="1:74" x14ac:dyDescent="0.2">
      <c r="BD64" s="445"/>
      <c r="BE64" s="445"/>
      <c r="BF64" s="445"/>
      <c r="BK64" s="370"/>
      <c r="BL64" s="370"/>
      <c r="BM64" s="370"/>
      <c r="BN64" s="370"/>
      <c r="BO64" s="370"/>
      <c r="BP64" s="370"/>
      <c r="BQ64" s="370"/>
      <c r="BR64" s="370"/>
      <c r="BS64" s="370"/>
      <c r="BT64" s="370"/>
      <c r="BU64" s="370"/>
      <c r="BV64" s="370"/>
    </row>
    <row r="65" spans="56:74" x14ac:dyDescent="0.2">
      <c r="BD65" s="445"/>
      <c r="BE65" s="445"/>
      <c r="BF65" s="445"/>
      <c r="BK65" s="370"/>
      <c r="BL65" s="370"/>
      <c r="BM65" s="370"/>
      <c r="BN65" s="370"/>
      <c r="BO65" s="370"/>
      <c r="BP65" s="370"/>
      <c r="BQ65" s="370"/>
      <c r="BR65" s="370"/>
      <c r="BS65" s="370"/>
      <c r="BT65" s="370"/>
      <c r="BU65" s="370"/>
      <c r="BV65" s="370"/>
    </row>
    <row r="66" spans="56:74" x14ac:dyDescent="0.2">
      <c r="BD66" s="445"/>
      <c r="BE66" s="445"/>
      <c r="BF66" s="445"/>
      <c r="BK66" s="370"/>
      <c r="BL66" s="370"/>
      <c r="BM66" s="370"/>
      <c r="BN66" s="370"/>
      <c r="BO66" s="370"/>
      <c r="BP66" s="370"/>
      <c r="BQ66" s="370"/>
      <c r="BR66" s="370"/>
      <c r="BS66" s="370"/>
      <c r="BT66" s="370"/>
      <c r="BU66" s="370"/>
      <c r="BV66" s="370"/>
    </row>
    <row r="67" spans="56:74" x14ac:dyDescent="0.2">
      <c r="BD67" s="445"/>
      <c r="BE67" s="445"/>
      <c r="BF67" s="445"/>
      <c r="BK67" s="370"/>
      <c r="BL67" s="370"/>
      <c r="BM67" s="370"/>
      <c r="BN67" s="370"/>
      <c r="BO67" s="370"/>
      <c r="BP67" s="370"/>
      <c r="BQ67" s="370"/>
      <c r="BR67" s="370"/>
      <c r="BS67" s="370"/>
      <c r="BT67" s="370"/>
      <c r="BU67" s="370"/>
      <c r="BV67" s="370"/>
    </row>
    <row r="68" spans="56:74" x14ac:dyDescent="0.2">
      <c r="BD68" s="445"/>
      <c r="BE68" s="445"/>
      <c r="BF68" s="445"/>
      <c r="BK68" s="370"/>
      <c r="BL68" s="370"/>
      <c r="BM68" s="370"/>
      <c r="BN68" s="370"/>
      <c r="BO68" s="370"/>
      <c r="BP68" s="370"/>
      <c r="BQ68" s="370"/>
      <c r="BR68" s="370"/>
      <c r="BS68" s="370"/>
      <c r="BT68" s="370"/>
      <c r="BU68" s="370"/>
      <c r="BV68" s="370"/>
    </row>
    <row r="69" spans="56:74" x14ac:dyDescent="0.2">
      <c r="BD69" s="445"/>
      <c r="BE69" s="445"/>
      <c r="BF69" s="445"/>
      <c r="BK69" s="370"/>
      <c r="BL69" s="370"/>
      <c r="BM69" s="370"/>
      <c r="BN69" s="370"/>
      <c r="BO69" s="370"/>
      <c r="BP69" s="370"/>
      <c r="BQ69" s="370"/>
      <c r="BR69" s="370"/>
      <c r="BS69" s="370"/>
      <c r="BT69" s="370"/>
      <c r="BU69" s="370"/>
      <c r="BV69" s="370"/>
    </row>
    <row r="70" spans="56:74" x14ac:dyDescent="0.2">
      <c r="BD70" s="445"/>
      <c r="BE70" s="445"/>
      <c r="BF70" s="445"/>
      <c r="BK70" s="370"/>
      <c r="BL70" s="370"/>
      <c r="BM70" s="370"/>
      <c r="BN70" s="370"/>
      <c r="BO70" s="370"/>
      <c r="BP70" s="370"/>
      <c r="BQ70" s="370"/>
      <c r="BR70" s="370"/>
      <c r="BS70" s="370"/>
      <c r="BT70" s="370"/>
      <c r="BU70" s="370"/>
      <c r="BV70" s="370"/>
    </row>
    <row r="71" spans="56:74" x14ac:dyDescent="0.2">
      <c r="BK71" s="370"/>
      <c r="BL71" s="370"/>
      <c r="BM71" s="370"/>
      <c r="BN71" s="370"/>
      <c r="BO71" s="370"/>
      <c r="BP71" s="370"/>
      <c r="BQ71" s="370"/>
      <c r="BR71" s="370"/>
      <c r="BS71" s="370"/>
      <c r="BT71" s="370"/>
      <c r="BU71" s="370"/>
      <c r="BV71" s="370"/>
    </row>
    <row r="72" spans="56:74" x14ac:dyDescent="0.2">
      <c r="BK72" s="370"/>
      <c r="BL72" s="370"/>
      <c r="BM72" s="370"/>
      <c r="BN72" s="370"/>
      <c r="BO72" s="370"/>
      <c r="BP72" s="370"/>
      <c r="BQ72" s="370"/>
      <c r="BR72" s="370"/>
      <c r="BS72" s="370"/>
      <c r="BT72" s="370"/>
      <c r="BU72" s="370"/>
      <c r="BV72" s="370"/>
    </row>
    <row r="73" spans="56:74" x14ac:dyDescent="0.2">
      <c r="BK73" s="370"/>
      <c r="BL73" s="370"/>
      <c r="BM73" s="370"/>
      <c r="BN73" s="370"/>
      <c r="BO73" s="370"/>
      <c r="BP73" s="370"/>
      <c r="BQ73" s="370"/>
      <c r="BR73" s="370"/>
      <c r="BS73" s="370"/>
      <c r="BT73" s="370"/>
      <c r="BU73" s="370"/>
      <c r="BV73" s="370"/>
    </row>
    <row r="74" spans="56:74" x14ac:dyDescent="0.2">
      <c r="BK74" s="370"/>
      <c r="BL74" s="370"/>
      <c r="BM74" s="370"/>
      <c r="BN74" s="370"/>
      <c r="BO74" s="370"/>
      <c r="BP74" s="370"/>
      <c r="BQ74" s="370"/>
      <c r="BR74" s="370"/>
      <c r="BS74" s="370"/>
      <c r="BT74" s="370"/>
      <c r="BU74" s="370"/>
      <c r="BV74" s="370"/>
    </row>
    <row r="75" spans="56:74" x14ac:dyDescent="0.2">
      <c r="BK75" s="370"/>
      <c r="BL75" s="370"/>
      <c r="BM75" s="370"/>
      <c r="BN75" s="370"/>
      <c r="BO75" s="370"/>
      <c r="BP75" s="370"/>
      <c r="BQ75" s="370"/>
      <c r="BR75" s="370"/>
      <c r="BS75" s="370"/>
      <c r="BT75" s="370"/>
      <c r="BU75" s="370"/>
      <c r="BV75" s="370"/>
    </row>
    <row r="76" spans="56:74" x14ac:dyDescent="0.2">
      <c r="BK76" s="370"/>
      <c r="BL76" s="370"/>
      <c r="BM76" s="370"/>
      <c r="BN76" s="370"/>
      <c r="BO76" s="370"/>
      <c r="BP76" s="370"/>
      <c r="BQ76" s="370"/>
      <c r="BR76" s="370"/>
      <c r="BS76" s="370"/>
      <c r="BT76" s="370"/>
      <c r="BU76" s="370"/>
      <c r="BV76" s="370"/>
    </row>
    <row r="77" spans="56:74" x14ac:dyDescent="0.2">
      <c r="BK77" s="370"/>
      <c r="BL77" s="370"/>
      <c r="BM77" s="370"/>
      <c r="BN77" s="370"/>
      <c r="BO77" s="370"/>
      <c r="BP77" s="370"/>
      <c r="BQ77" s="370"/>
      <c r="BR77" s="370"/>
      <c r="BS77" s="370"/>
      <c r="BT77" s="370"/>
      <c r="BU77" s="370"/>
      <c r="BV77" s="370"/>
    </row>
    <row r="78" spans="56:74" x14ac:dyDescent="0.2">
      <c r="BK78" s="370"/>
      <c r="BL78" s="370"/>
      <c r="BM78" s="370"/>
      <c r="BN78" s="370"/>
      <c r="BO78" s="370"/>
      <c r="BP78" s="370"/>
      <c r="BQ78" s="370"/>
      <c r="BR78" s="370"/>
      <c r="BS78" s="370"/>
      <c r="BT78" s="370"/>
      <c r="BU78" s="370"/>
      <c r="BV78" s="370"/>
    </row>
    <row r="79" spans="56:74" x14ac:dyDescent="0.2">
      <c r="BK79" s="370"/>
      <c r="BL79" s="370"/>
      <c r="BM79" s="370"/>
      <c r="BN79" s="370"/>
      <c r="BO79" s="370"/>
      <c r="BP79" s="370"/>
      <c r="BQ79" s="370"/>
      <c r="BR79" s="370"/>
      <c r="BS79" s="370"/>
      <c r="BT79" s="370"/>
      <c r="BU79" s="370"/>
      <c r="BV79" s="370"/>
    </row>
    <row r="80" spans="56: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8.5703125" defaultRowHeight="11.25" x14ac:dyDescent="0.2"/>
  <cols>
    <col min="1" max="1" width="12.42578125" style="159" customWidth="1"/>
    <col min="2" max="2" width="32"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5" ht="13.35" customHeight="1" x14ac:dyDescent="0.2">
      <c r="A1" s="761" t="s">
        <v>791</v>
      </c>
      <c r="B1" s="783" t="s">
        <v>1340</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row>
    <row r="2" spans="1:75" ht="12.75" x14ac:dyDescent="0.2">
      <c r="A2" s="762"/>
      <c r="B2" s="671" t="str">
        <f>"U.S. Energy Information Administration  |  Short-Term Energy Outlook  - "&amp;Dates!D1</f>
        <v>U.S. Energy Information Administration  |  Short-Term Energy Outlook  - July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5"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5" ht="11.1" customHeight="1" x14ac:dyDescent="0.2">
      <c r="B5" s="246" t="s">
        <v>308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 customHeight="1" x14ac:dyDescent="0.2">
      <c r="A6" s="159" t="s">
        <v>1003</v>
      </c>
      <c r="B6" s="170" t="s">
        <v>309</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0.95</v>
      </c>
      <c r="AX6" s="244">
        <v>0.96</v>
      </c>
      <c r="AY6" s="244">
        <v>0.97</v>
      </c>
      <c r="AZ6" s="244">
        <v>0.97</v>
      </c>
      <c r="BA6" s="244">
        <v>0.98</v>
      </c>
      <c r="BB6" s="244">
        <v>0.99</v>
      </c>
      <c r="BC6" s="244">
        <v>1</v>
      </c>
      <c r="BD6" s="244">
        <v>1</v>
      </c>
      <c r="BE6" s="368" t="s">
        <v>1408</v>
      </c>
      <c r="BF6" s="368" t="s">
        <v>1408</v>
      </c>
      <c r="BG6" s="368" t="s">
        <v>1408</v>
      </c>
      <c r="BH6" s="368" t="s">
        <v>1408</v>
      </c>
      <c r="BI6" s="368" t="s">
        <v>1408</v>
      </c>
      <c r="BJ6" s="368" t="s">
        <v>1408</v>
      </c>
      <c r="BK6" s="368" t="s">
        <v>1408</v>
      </c>
      <c r="BL6" s="368" t="s">
        <v>1408</v>
      </c>
      <c r="BM6" s="368" t="s">
        <v>1408</v>
      </c>
      <c r="BN6" s="368" t="s">
        <v>1408</v>
      </c>
      <c r="BO6" s="368" t="s">
        <v>1408</v>
      </c>
      <c r="BP6" s="368" t="s">
        <v>1408</v>
      </c>
      <c r="BQ6" s="368" t="s">
        <v>1408</v>
      </c>
      <c r="BR6" s="368" t="s">
        <v>1408</v>
      </c>
      <c r="BS6" s="368" t="s">
        <v>1408</v>
      </c>
      <c r="BT6" s="368" t="s">
        <v>1408</v>
      </c>
      <c r="BU6" s="368" t="s">
        <v>1408</v>
      </c>
      <c r="BV6" s="368" t="s">
        <v>1408</v>
      </c>
      <c r="BW6" s="445"/>
    </row>
    <row r="7" spans="1:75" ht="11.1" customHeight="1" x14ac:dyDescent="0.2">
      <c r="A7" s="159" t="s">
        <v>326</v>
      </c>
      <c r="B7" s="170" t="s">
        <v>317</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244">
        <v>1.2</v>
      </c>
      <c r="BC7" s="244">
        <v>1.1599999999999999</v>
      </c>
      <c r="BD7" s="244">
        <v>1.2</v>
      </c>
      <c r="BE7" s="368" t="s">
        <v>1408</v>
      </c>
      <c r="BF7" s="368" t="s">
        <v>1408</v>
      </c>
      <c r="BG7" s="368" t="s">
        <v>1408</v>
      </c>
      <c r="BH7" s="368" t="s">
        <v>1408</v>
      </c>
      <c r="BI7" s="368" t="s">
        <v>1408</v>
      </c>
      <c r="BJ7" s="368" t="s">
        <v>1408</v>
      </c>
      <c r="BK7" s="368" t="s">
        <v>1408</v>
      </c>
      <c r="BL7" s="368" t="s">
        <v>1408</v>
      </c>
      <c r="BM7" s="368" t="s">
        <v>1408</v>
      </c>
      <c r="BN7" s="368" t="s">
        <v>1408</v>
      </c>
      <c r="BO7" s="368" t="s">
        <v>1408</v>
      </c>
      <c r="BP7" s="368" t="s">
        <v>1408</v>
      </c>
      <c r="BQ7" s="368" t="s">
        <v>1408</v>
      </c>
      <c r="BR7" s="368" t="s">
        <v>1408</v>
      </c>
      <c r="BS7" s="368" t="s">
        <v>1408</v>
      </c>
      <c r="BT7" s="368" t="s">
        <v>1408</v>
      </c>
      <c r="BU7" s="368" t="s">
        <v>1408</v>
      </c>
      <c r="BV7" s="368" t="s">
        <v>1408</v>
      </c>
      <c r="BW7" s="445"/>
    </row>
    <row r="8" spans="1:75" ht="11.1" customHeight="1" x14ac:dyDescent="0.2">
      <c r="A8" s="159" t="s">
        <v>1093</v>
      </c>
      <c r="B8" s="170" t="s">
        <v>1094</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244">
        <v>0.28000000000000003</v>
      </c>
      <c r="BC8" s="244">
        <v>0.28999999999999998</v>
      </c>
      <c r="BD8" s="244">
        <v>0.28999999999999998</v>
      </c>
      <c r="BE8" s="368" t="s">
        <v>1408</v>
      </c>
      <c r="BF8" s="368" t="s">
        <v>1408</v>
      </c>
      <c r="BG8" s="368" t="s">
        <v>1408</v>
      </c>
      <c r="BH8" s="368" t="s">
        <v>1408</v>
      </c>
      <c r="BI8" s="368" t="s">
        <v>1408</v>
      </c>
      <c r="BJ8" s="368" t="s">
        <v>1408</v>
      </c>
      <c r="BK8" s="368" t="s">
        <v>1408</v>
      </c>
      <c r="BL8" s="368" t="s">
        <v>1408</v>
      </c>
      <c r="BM8" s="368" t="s">
        <v>1408</v>
      </c>
      <c r="BN8" s="368" t="s">
        <v>1408</v>
      </c>
      <c r="BO8" s="368" t="s">
        <v>1408</v>
      </c>
      <c r="BP8" s="368" t="s">
        <v>1408</v>
      </c>
      <c r="BQ8" s="368" t="s">
        <v>1408</v>
      </c>
      <c r="BR8" s="368" t="s">
        <v>1408</v>
      </c>
      <c r="BS8" s="368" t="s">
        <v>1408</v>
      </c>
      <c r="BT8" s="368" t="s">
        <v>1408</v>
      </c>
      <c r="BU8" s="368" t="s">
        <v>1408</v>
      </c>
      <c r="BV8" s="368" t="s">
        <v>1408</v>
      </c>
      <c r="BW8" s="445"/>
    </row>
    <row r="9" spans="1:75" ht="11.1" customHeight="1" x14ac:dyDescent="0.2">
      <c r="A9" s="159" t="s">
        <v>1080</v>
      </c>
      <c r="B9" s="170" t="s">
        <v>1081</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244">
        <v>0.09</v>
      </c>
      <c r="BC9" s="244">
        <v>0.09</v>
      </c>
      <c r="BD9" s="244">
        <v>0.09</v>
      </c>
      <c r="BE9" s="368" t="s">
        <v>1408</v>
      </c>
      <c r="BF9" s="368" t="s">
        <v>1408</v>
      </c>
      <c r="BG9" s="368" t="s">
        <v>1408</v>
      </c>
      <c r="BH9" s="368" t="s">
        <v>1408</v>
      </c>
      <c r="BI9" s="368" t="s">
        <v>1408</v>
      </c>
      <c r="BJ9" s="368" t="s">
        <v>1408</v>
      </c>
      <c r="BK9" s="368" t="s">
        <v>1408</v>
      </c>
      <c r="BL9" s="368" t="s">
        <v>1408</v>
      </c>
      <c r="BM9" s="368" t="s">
        <v>1408</v>
      </c>
      <c r="BN9" s="368" t="s">
        <v>1408</v>
      </c>
      <c r="BO9" s="368" t="s">
        <v>1408</v>
      </c>
      <c r="BP9" s="368" t="s">
        <v>1408</v>
      </c>
      <c r="BQ9" s="368" t="s">
        <v>1408</v>
      </c>
      <c r="BR9" s="368" t="s">
        <v>1408</v>
      </c>
      <c r="BS9" s="368" t="s">
        <v>1408</v>
      </c>
      <c r="BT9" s="368" t="s">
        <v>1408</v>
      </c>
      <c r="BU9" s="368" t="s">
        <v>1408</v>
      </c>
      <c r="BV9" s="368" t="s">
        <v>1408</v>
      </c>
      <c r="BW9" s="445"/>
    </row>
    <row r="10" spans="1:75" ht="11.1" customHeight="1" x14ac:dyDescent="0.2">
      <c r="A10" s="159" t="s">
        <v>1010</v>
      </c>
      <c r="B10" s="170" t="s">
        <v>1011</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244">
        <v>0.2</v>
      </c>
      <c r="BC10" s="244">
        <v>0.18</v>
      </c>
      <c r="BD10" s="244">
        <v>0.19</v>
      </c>
      <c r="BE10" s="368" t="s">
        <v>1408</v>
      </c>
      <c r="BF10" s="368" t="s">
        <v>1408</v>
      </c>
      <c r="BG10" s="368" t="s">
        <v>1408</v>
      </c>
      <c r="BH10" s="368" t="s">
        <v>1408</v>
      </c>
      <c r="BI10" s="368" t="s">
        <v>1408</v>
      </c>
      <c r="BJ10" s="368" t="s">
        <v>1408</v>
      </c>
      <c r="BK10" s="368" t="s">
        <v>1408</v>
      </c>
      <c r="BL10" s="368" t="s">
        <v>1408</v>
      </c>
      <c r="BM10" s="368" t="s">
        <v>1408</v>
      </c>
      <c r="BN10" s="368" t="s">
        <v>1408</v>
      </c>
      <c r="BO10" s="368" t="s">
        <v>1408</v>
      </c>
      <c r="BP10" s="368" t="s">
        <v>1408</v>
      </c>
      <c r="BQ10" s="368" t="s">
        <v>1408</v>
      </c>
      <c r="BR10" s="368" t="s">
        <v>1408</v>
      </c>
      <c r="BS10" s="368" t="s">
        <v>1408</v>
      </c>
      <c r="BT10" s="368" t="s">
        <v>1408</v>
      </c>
      <c r="BU10" s="368" t="s">
        <v>1408</v>
      </c>
      <c r="BV10" s="368" t="s">
        <v>1408</v>
      </c>
      <c r="BW10" s="445"/>
    </row>
    <row r="11" spans="1:75" ht="11.1" customHeight="1" x14ac:dyDescent="0.2">
      <c r="A11" s="159" t="s">
        <v>1002</v>
      </c>
      <c r="B11" s="170" t="s">
        <v>310</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244">
        <v>2.6</v>
      </c>
      <c r="BC11" s="244">
        <v>2.5</v>
      </c>
      <c r="BD11" s="244">
        <v>2.5499999999999998</v>
      </c>
      <c r="BE11" s="368" t="s">
        <v>1408</v>
      </c>
      <c r="BF11" s="368" t="s">
        <v>1408</v>
      </c>
      <c r="BG11" s="368" t="s">
        <v>1408</v>
      </c>
      <c r="BH11" s="368" t="s">
        <v>1408</v>
      </c>
      <c r="BI11" s="368" t="s">
        <v>1408</v>
      </c>
      <c r="BJ11" s="368" t="s">
        <v>1408</v>
      </c>
      <c r="BK11" s="368" t="s">
        <v>1408</v>
      </c>
      <c r="BL11" s="368" t="s">
        <v>1408</v>
      </c>
      <c r="BM11" s="368" t="s">
        <v>1408</v>
      </c>
      <c r="BN11" s="368" t="s">
        <v>1408</v>
      </c>
      <c r="BO11" s="368" t="s">
        <v>1408</v>
      </c>
      <c r="BP11" s="368" t="s">
        <v>1408</v>
      </c>
      <c r="BQ11" s="368" t="s">
        <v>1408</v>
      </c>
      <c r="BR11" s="368" t="s">
        <v>1408</v>
      </c>
      <c r="BS11" s="368" t="s">
        <v>1408</v>
      </c>
      <c r="BT11" s="368" t="s">
        <v>1408</v>
      </c>
      <c r="BU11" s="368" t="s">
        <v>1408</v>
      </c>
      <c r="BV11" s="368" t="s">
        <v>1408</v>
      </c>
      <c r="BW11" s="445"/>
    </row>
    <row r="12" spans="1:75" ht="11.1" customHeight="1" x14ac:dyDescent="0.2">
      <c r="A12" s="159" t="s">
        <v>327</v>
      </c>
      <c r="B12" s="170" t="s">
        <v>318</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244">
        <v>4.4000000000000004</v>
      </c>
      <c r="BC12" s="244">
        <v>4.4000000000000004</v>
      </c>
      <c r="BD12" s="244">
        <v>4.45</v>
      </c>
      <c r="BE12" s="368" t="s">
        <v>1408</v>
      </c>
      <c r="BF12" s="368" t="s">
        <v>1408</v>
      </c>
      <c r="BG12" s="368" t="s">
        <v>1408</v>
      </c>
      <c r="BH12" s="368" t="s">
        <v>1408</v>
      </c>
      <c r="BI12" s="368" t="s">
        <v>1408</v>
      </c>
      <c r="BJ12" s="368" t="s">
        <v>1408</v>
      </c>
      <c r="BK12" s="368" t="s">
        <v>1408</v>
      </c>
      <c r="BL12" s="368" t="s">
        <v>1408</v>
      </c>
      <c r="BM12" s="368" t="s">
        <v>1408</v>
      </c>
      <c r="BN12" s="368" t="s">
        <v>1408</v>
      </c>
      <c r="BO12" s="368" t="s">
        <v>1408</v>
      </c>
      <c r="BP12" s="368" t="s">
        <v>1408</v>
      </c>
      <c r="BQ12" s="368" t="s">
        <v>1408</v>
      </c>
      <c r="BR12" s="368" t="s">
        <v>1408</v>
      </c>
      <c r="BS12" s="368" t="s">
        <v>1408</v>
      </c>
      <c r="BT12" s="368" t="s">
        <v>1408</v>
      </c>
      <c r="BU12" s="368" t="s">
        <v>1408</v>
      </c>
      <c r="BV12" s="368" t="s">
        <v>1408</v>
      </c>
      <c r="BW12" s="445"/>
    </row>
    <row r="13" spans="1:75" ht="11.1" customHeight="1" x14ac:dyDescent="0.2">
      <c r="A13" s="159" t="s">
        <v>320</v>
      </c>
      <c r="B13" s="170" t="s">
        <v>311</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244">
        <v>2.66</v>
      </c>
      <c r="BC13" s="244">
        <v>2.6946539999999999</v>
      </c>
      <c r="BD13" s="244">
        <v>2.72</v>
      </c>
      <c r="BE13" s="368" t="s">
        <v>1408</v>
      </c>
      <c r="BF13" s="368" t="s">
        <v>1408</v>
      </c>
      <c r="BG13" s="368" t="s">
        <v>1408</v>
      </c>
      <c r="BH13" s="368" t="s">
        <v>1408</v>
      </c>
      <c r="BI13" s="368" t="s">
        <v>1408</v>
      </c>
      <c r="BJ13" s="368" t="s">
        <v>1408</v>
      </c>
      <c r="BK13" s="368" t="s">
        <v>1408</v>
      </c>
      <c r="BL13" s="368" t="s">
        <v>1408</v>
      </c>
      <c r="BM13" s="368" t="s">
        <v>1408</v>
      </c>
      <c r="BN13" s="368" t="s">
        <v>1408</v>
      </c>
      <c r="BO13" s="368" t="s">
        <v>1408</v>
      </c>
      <c r="BP13" s="368" t="s">
        <v>1408</v>
      </c>
      <c r="BQ13" s="368" t="s">
        <v>1408</v>
      </c>
      <c r="BR13" s="368" t="s">
        <v>1408</v>
      </c>
      <c r="BS13" s="368" t="s">
        <v>1408</v>
      </c>
      <c r="BT13" s="368" t="s">
        <v>1408</v>
      </c>
      <c r="BU13" s="368" t="s">
        <v>1408</v>
      </c>
      <c r="BV13" s="368" t="s">
        <v>1408</v>
      </c>
      <c r="BW13" s="445"/>
    </row>
    <row r="14" spans="1:75" ht="11.1" customHeight="1" x14ac:dyDescent="0.2">
      <c r="A14" s="159" t="s">
        <v>321</v>
      </c>
      <c r="B14" s="170" t="s">
        <v>312</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244">
        <v>0.91</v>
      </c>
      <c r="BC14" s="244">
        <v>0.73</v>
      </c>
      <c r="BD14" s="244">
        <v>0.65</v>
      </c>
      <c r="BE14" s="368" t="s">
        <v>1408</v>
      </c>
      <c r="BF14" s="368" t="s">
        <v>1408</v>
      </c>
      <c r="BG14" s="368" t="s">
        <v>1408</v>
      </c>
      <c r="BH14" s="368" t="s">
        <v>1408</v>
      </c>
      <c r="BI14" s="368" t="s">
        <v>1408</v>
      </c>
      <c r="BJ14" s="368" t="s">
        <v>1408</v>
      </c>
      <c r="BK14" s="368" t="s">
        <v>1408</v>
      </c>
      <c r="BL14" s="368" t="s">
        <v>1408</v>
      </c>
      <c r="BM14" s="368" t="s">
        <v>1408</v>
      </c>
      <c r="BN14" s="368" t="s">
        <v>1408</v>
      </c>
      <c r="BO14" s="368" t="s">
        <v>1408</v>
      </c>
      <c r="BP14" s="368" t="s">
        <v>1408</v>
      </c>
      <c r="BQ14" s="368" t="s">
        <v>1408</v>
      </c>
      <c r="BR14" s="368" t="s">
        <v>1408</v>
      </c>
      <c r="BS14" s="368" t="s">
        <v>1408</v>
      </c>
      <c r="BT14" s="368" t="s">
        <v>1408</v>
      </c>
      <c r="BU14" s="368" t="s">
        <v>1408</v>
      </c>
      <c r="BV14" s="368" t="s">
        <v>1408</v>
      </c>
      <c r="BW14" s="445"/>
    </row>
    <row r="15" spans="1:75" ht="11.1" customHeight="1" x14ac:dyDescent="0.2">
      <c r="A15" s="159" t="s">
        <v>322</v>
      </c>
      <c r="B15" s="170" t="s">
        <v>313</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244">
        <v>1.2</v>
      </c>
      <c r="BC15" s="244">
        <v>1.05</v>
      </c>
      <c r="BD15" s="244">
        <v>1.07</v>
      </c>
      <c r="BE15" s="368" t="s">
        <v>1408</v>
      </c>
      <c r="BF15" s="368" t="s">
        <v>1408</v>
      </c>
      <c r="BG15" s="368" t="s">
        <v>1408</v>
      </c>
      <c r="BH15" s="368" t="s">
        <v>1408</v>
      </c>
      <c r="BI15" s="368" t="s">
        <v>1408</v>
      </c>
      <c r="BJ15" s="368" t="s">
        <v>1408</v>
      </c>
      <c r="BK15" s="368" t="s">
        <v>1408</v>
      </c>
      <c r="BL15" s="368" t="s">
        <v>1408</v>
      </c>
      <c r="BM15" s="368" t="s">
        <v>1408</v>
      </c>
      <c r="BN15" s="368" t="s">
        <v>1408</v>
      </c>
      <c r="BO15" s="368" t="s">
        <v>1408</v>
      </c>
      <c r="BP15" s="368" t="s">
        <v>1408</v>
      </c>
      <c r="BQ15" s="368" t="s">
        <v>1408</v>
      </c>
      <c r="BR15" s="368" t="s">
        <v>1408</v>
      </c>
      <c r="BS15" s="368" t="s">
        <v>1408</v>
      </c>
      <c r="BT15" s="368" t="s">
        <v>1408</v>
      </c>
      <c r="BU15" s="368" t="s">
        <v>1408</v>
      </c>
      <c r="BV15" s="368" t="s">
        <v>1408</v>
      </c>
      <c r="BW15" s="445"/>
    </row>
    <row r="16" spans="1:75" ht="11.1" customHeight="1" x14ac:dyDescent="0.2">
      <c r="A16" s="159" t="s">
        <v>323</v>
      </c>
      <c r="B16" s="170" t="s">
        <v>314</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244">
        <v>10.3</v>
      </c>
      <c r="BC16" s="244">
        <v>10.25</v>
      </c>
      <c r="BD16" s="244">
        <v>10.35</v>
      </c>
      <c r="BE16" s="368" t="s">
        <v>1408</v>
      </c>
      <c r="BF16" s="368" t="s">
        <v>1408</v>
      </c>
      <c r="BG16" s="368" t="s">
        <v>1408</v>
      </c>
      <c r="BH16" s="368" t="s">
        <v>1408</v>
      </c>
      <c r="BI16" s="368" t="s">
        <v>1408</v>
      </c>
      <c r="BJ16" s="368" t="s">
        <v>1408</v>
      </c>
      <c r="BK16" s="368" t="s">
        <v>1408</v>
      </c>
      <c r="BL16" s="368" t="s">
        <v>1408</v>
      </c>
      <c r="BM16" s="368" t="s">
        <v>1408</v>
      </c>
      <c r="BN16" s="368" t="s">
        <v>1408</v>
      </c>
      <c r="BO16" s="368" t="s">
        <v>1408</v>
      </c>
      <c r="BP16" s="368" t="s">
        <v>1408</v>
      </c>
      <c r="BQ16" s="368" t="s">
        <v>1408</v>
      </c>
      <c r="BR16" s="368" t="s">
        <v>1408</v>
      </c>
      <c r="BS16" s="368" t="s">
        <v>1408</v>
      </c>
      <c r="BT16" s="368" t="s">
        <v>1408</v>
      </c>
      <c r="BU16" s="368" t="s">
        <v>1408</v>
      </c>
      <c r="BV16" s="368" t="s">
        <v>1408</v>
      </c>
      <c r="BW16" s="445"/>
    </row>
    <row r="17" spans="1:75" ht="11.1" customHeight="1" x14ac:dyDescent="0.2">
      <c r="A17" s="159" t="s">
        <v>324</v>
      </c>
      <c r="B17" s="170" t="s">
        <v>315</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244">
        <v>3.01</v>
      </c>
      <c r="BC17" s="244">
        <v>3.04</v>
      </c>
      <c r="BD17" s="244">
        <v>3.08</v>
      </c>
      <c r="BE17" s="368" t="s">
        <v>1408</v>
      </c>
      <c r="BF17" s="368" t="s">
        <v>1408</v>
      </c>
      <c r="BG17" s="368" t="s">
        <v>1408</v>
      </c>
      <c r="BH17" s="368" t="s">
        <v>1408</v>
      </c>
      <c r="BI17" s="368" t="s">
        <v>1408</v>
      </c>
      <c r="BJ17" s="368" t="s">
        <v>1408</v>
      </c>
      <c r="BK17" s="368" t="s">
        <v>1408</v>
      </c>
      <c r="BL17" s="368" t="s">
        <v>1408</v>
      </c>
      <c r="BM17" s="368" t="s">
        <v>1408</v>
      </c>
      <c r="BN17" s="368" t="s">
        <v>1408</v>
      </c>
      <c r="BO17" s="368" t="s">
        <v>1408</v>
      </c>
      <c r="BP17" s="368" t="s">
        <v>1408</v>
      </c>
      <c r="BQ17" s="368" t="s">
        <v>1408</v>
      </c>
      <c r="BR17" s="368" t="s">
        <v>1408</v>
      </c>
      <c r="BS17" s="368" t="s">
        <v>1408</v>
      </c>
      <c r="BT17" s="368" t="s">
        <v>1408</v>
      </c>
      <c r="BU17" s="368" t="s">
        <v>1408</v>
      </c>
      <c r="BV17" s="368" t="s">
        <v>1408</v>
      </c>
      <c r="BW17" s="445"/>
    </row>
    <row r="18" spans="1:75" ht="11.1" customHeight="1" x14ac:dyDescent="0.2">
      <c r="A18" s="159" t="s">
        <v>325</v>
      </c>
      <c r="B18" s="170" t="s">
        <v>316</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0.85</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244">
        <v>0.75</v>
      </c>
      <c r="BC18" s="244">
        <v>0.77</v>
      </c>
      <c r="BD18" s="244">
        <v>0.77</v>
      </c>
      <c r="BE18" s="368" t="s">
        <v>1408</v>
      </c>
      <c r="BF18" s="368" t="s">
        <v>1408</v>
      </c>
      <c r="BG18" s="368" t="s">
        <v>1408</v>
      </c>
      <c r="BH18" s="368" t="s">
        <v>1408</v>
      </c>
      <c r="BI18" s="368" t="s">
        <v>1408</v>
      </c>
      <c r="BJ18" s="368" t="s">
        <v>1408</v>
      </c>
      <c r="BK18" s="368" t="s">
        <v>1408</v>
      </c>
      <c r="BL18" s="368" t="s">
        <v>1408</v>
      </c>
      <c r="BM18" s="368" t="s">
        <v>1408</v>
      </c>
      <c r="BN18" s="368" t="s">
        <v>1408</v>
      </c>
      <c r="BO18" s="368" t="s">
        <v>1408</v>
      </c>
      <c r="BP18" s="368" t="s">
        <v>1408</v>
      </c>
      <c r="BQ18" s="368" t="s">
        <v>1408</v>
      </c>
      <c r="BR18" s="368" t="s">
        <v>1408</v>
      </c>
      <c r="BS18" s="368" t="s">
        <v>1408</v>
      </c>
      <c r="BT18" s="368" t="s">
        <v>1408</v>
      </c>
      <c r="BU18" s="368" t="s">
        <v>1408</v>
      </c>
      <c r="BV18" s="368" t="s">
        <v>1408</v>
      </c>
      <c r="BW18" s="445"/>
    </row>
    <row r="19" spans="1:75" ht="11.1" customHeight="1" x14ac:dyDescent="0.2">
      <c r="A19" s="159" t="s">
        <v>295</v>
      </c>
      <c r="B19" s="170" t="s">
        <v>79</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30.106000000000002</v>
      </c>
      <c r="P19" s="244">
        <v>30.091000000000001</v>
      </c>
      <c r="Q19" s="244">
        <v>29.605</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27.754999999999999</v>
      </c>
      <c r="AX19" s="244">
        <v>27.87</v>
      </c>
      <c r="AY19" s="244">
        <v>27.82</v>
      </c>
      <c r="AZ19" s="244">
        <v>28.574999999999999</v>
      </c>
      <c r="BA19" s="244">
        <v>28.215</v>
      </c>
      <c r="BB19" s="244">
        <v>28.59</v>
      </c>
      <c r="BC19" s="244">
        <v>28.154654000000001</v>
      </c>
      <c r="BD19" s="244">
        <v>28.41</v>
      </c>
      <c r="BE19" s="368">
        <v>28.877896</v>
      </c>
      <c r="BF19" s="368">
        <v>29.095849999999999</v>
      </c>
      <c r="BG19" s="368">
        <v>29.054510000000001</v>
      </c>
      <c r="BH19" s="368">
        <v>29.069368000000001</v>
      </c>
      <c r="BI19" s="368">
        <v>29.144611999999999</v>
      </c>
      <c r="BJ19" s="368">
        <v>29.159856000000001</v>
      </c>
      <c r="BK19" s="368">
        <v>29.309100000000001</v>
      </c>
      <c r="BL19" s="368">
        <v>29.31776</v>
      </c>
      <c r="BM19" s="368">
        <v>29.326419999999999</v>
      </c>
      <c r="BN19" s="368">
        <v>29.330079000000001</v>
      </c>
      <c r="BO19" s="368">
        <v>29.358739</v>
      </c>
      <c r="BP19" s="368">
        <v>29.397399</v>
      </c>
      <c r="BQ19" s="368">
        <v>29.381057999999999</v>
      </c>
      <c r="BR19" s="368">
        <v>29.369717999999999</v>
      </c>
      <c r="BS19" s="368">
        <v>29.358377999999998</v>
      </c>
      <c r="BT19" s="368">
        <v>29.342037999999999</v>
      </c>
      <c r="BU19" s="368">
        <v>29.330697000000001</v>
      </c>
      <c r="BV19" s="368">
        <v>29.319357</v>
      </c>
      <c r="BW19" s="445"/>
    </row>
    <row r="20" spans="1:75" ht="11.1"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724"/>
      <c r="BF20" s="724"/>
      <c r="BG20" s="724"/>
      <c r="BH20" s="724"/>
      <c r="BI20" s="724"/>
      <c r="BJ20" s="443"/>
      <c r="BK20" s="443"/>
      <c r="BL20" s="443"/>
      <c r="BM20" s="443"/>
      <c r="BN20" s="443"/>
      <c r="BO20" s="443"/>
      <c r="BP20" s="443"/>
      <c r="BQ20" s="443"/>
      <c r="BR20" s="443"/>
      <c r="BS20" s="443"/>
      <c r="BT20" s="443"/>
      <c r="BU20" s="443"/>
      <c r="BV20" s="443"/>
      <c r="BW20" s="445"/>
    </row>
    <row r="21" spans="1:75" ht="11.1" customHeight="1" x14ac:dyDescent="0.2">
      <c r="A21" s="159" t="s">
        <v>373</v>
      </c>
      <c r="B21" s="169" t="s">
        <v>989</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5.3742598256000003</v>
      </c>
      <c r="AX21" s="244">
        <v>5.4797878940000002</v>
      </c>
      <c r="AY21" s="244">
        <v>5.6217995945999997</v>
      </c>
      <c r="AZ21" s="244">
        <v>5.5349177997999996</v>
      </c>
      <c r="BA21" s="244">
        <v>5.5089234011999997</v>
      </c>
      <c r="BB21" s="244">
        <v>5.4293355195000004</v>
      </c>
      <c r="BC21" s="244">
        <v>5.4256308526000003</v>
      </c>
      <c r="BD21" s="244">
        <v>5.4457657136000002</v>
      </c>
      <c r="BE21" s="368">
        <v>5.4777751772999999</v>
      </c>
      <c r="BF21" s="368">
        <v>5.4989226016000003</v>
      </c>
      <c r="BG21" s="368">
        <v>5.4642680705000002</v>
      </c>
      <c r="BH21" s="368">
        <v>5.4509972844999997</v>
      </c>
      <c r="BI21" s="368">
        <v>5.5153970515999999</v>
      </c>
      <c r="BJ21" s="368">
        <v>5.5930514494999999</v>
      </c>
      <c r="BK21" s="368">
        <v>5.6240701704999996</v>
      </c>
      <c r="BL21" s="368">
        <v>5.5381105963000001</v>
      </c>
      <c r="BM21" s="368">
        <v>5.5117607273000004</v>
      </c>
      <c r="BN21" s="368">
        <v>5.4308195814999998</v>
      </c>
      <c r="BO21" s="368">
        <v>5.4267459553000004</v>
      </c>
      <c r="BP21" s="368">
        <v>5.4470224238</v>
      </c>
      <c r="BQ21" s="368">
        <v>5.4788362548</v>
      </c>
      <c r="BR21" s="368">
        <v>5.4998253355999998</v>
      </c>
      <c r="BS21" s="368">
        <v>5.4650590602999998</v>
      </c>
      <c r="BT21" s="368">
        <v>5.4515996731999996</v>
      </c>
      <c r="BU21" s="368">
        <v>5.5159117057999998</v>
      </c>
      <c r="BV21" s="368">
        <v>5.5936702760000001</v>
      </c>
      <c r="BW21" s="445"/>
    </row>
    <row r="22" spans="1:75" ht="11.1"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443"/>
      <c r="BF22" s="443"/>
      <c r="BG22" s="443"/>
      <c r="BH22" s="443"/>
      <c r="BI22" s="443"/>
      <c r="BJ22" s="443"/>
      <c r="BK22" s="443"/>
      <c r="BL22" s="443"/>
      <c r="BM22" s="443"/>
      <c r="BN22" s="443"/>
      <c r="BO22" s="443"/>
      <c r="BP22" s="443"/>
      <c r="BQ22" s="443"/>
      <c r="BR22" s="443"/>
      <c r="BS22" s="443"/>
      <c r="BT22" s="443"/>
      <c r="BU22" s="443"/>
      <c r="BV22" s="443"/>
      <c r="BW22" s="445"/>
    </row>
    <row r="23" spans="1:75" ht="11.1" customHeight="1" x14ac:dyDescent="0.2">
      <c r="A23" s="159" t="s">
        <v>294</v>
      </c>
      <c r="B23" s="169" t="s">
        <v>1385</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35.444386387999998</v>
      </c>
      <c r="P23" s="244">
        <v>35.435905726000001</v>
      </c>
      <c r="Q23" s="244">
        <v>34.985903899</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33.129259826000002</v>
      </c>
      <c r="AX23" s="244">
        <v>33.349787894000002</v>
      </c>
      <c r="AY23" s="244">
        <v>33.441799594999999</v>
      </c>
      <c r="AZ23" s="244">
        <v>34.109917799999998</v>
      </c>
      <c r="BA23" s="244">
        <v>33.723923401</v>
      </c>
      <c r="BB23" s="244">
        <v>34.019335519000002</v>
      </c>
      <c r="BC23" s="244">
        <v>33.580284853000002</v>
      </c>
      <c r="BD23" s="244">
        <v>33.855765714</v>
      </c>
      <c r="BE23" s="368">
        <v>34.355671176999998</v>
      </c>
      <c r="BF23" s="368">
        <v>34.594772601999999</v>
      </c>
      <c r="BG23" s="368">
        <v>34.518778071</v>
      </c>
      <c r="BH23" s="368">
        <v>34.520365284999997</v>
      </c>
      <c r="BI23" s="368">
        <v>34.660009051999999</v>
      </c>
      <c r="BJ23" s="368">
        <v>34.752907448999999</v>
      </c>
      <c r="BK23" s="368">
        <v>34.933170171</v>
      </c>
      <c r="BL23" s="368">
        <v>34.855870596000003</v>
      </c>
      <c r="BM23" s="368">
        <v>34.838180727000001</v>
      </c>
      <c r="BN23" s="368">
        <v>34.760898580999999</v>
      </c>
      <c r="BO23" s="368">
        <v>34.785484955000001</v>
      </c>
      <c r="BP23" s="368">
        <v>34.844421423999997</v>
      </c>
      <c r="BQ23" s="368">
        <v>34.859894255</v>
      </c>
      <c r="BR23" s="368">
        <v>34.869543336</v>
      </c>
      <c r="BS23" s="368">
        <v>34.823437060000003</v>
      </c>
      <c r="BT23" s="368">
        <v>34.793637672999999</v>
      </c>
      <c r="BU23" s="368">
        <v>34.846608705999998</v>
      </c>
      <c r="BV23" s="368">
        <v>34.913027276000001</v>
      </c>
      <c r="BW23" s="445"/>
    </row>
    <row r="24" spans="1:75" ht="11.1"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7"/>
      <c r="BD24" s="217"/>
      <c r="BE24" s="443"/>
      <c r="BF24" s="443"/>
      <c r="BG24" s="443"/>
      <c r="BH24" s="443"/>
      <c r="BI24" s="443"/>
      <c r="BJ24" s="443"/>
      <c r="BK24" s="443"/>
      <c r="BL24" s="443"/>
      <c r="BM24" s="443"/>
      <c r="BN24" s="443"/>
      <c r="BO24" s="443"/>
      <c r="BP24" s="443"/>
      <c r="BQ24" s="443"/>
      <c r="BR24" s="443"/>
      <c r="BS24" s="443"/>
      <c r="BT24" s="443"/>
      <c r="BU24" s="443"/>
      <c r="BV24" s="443"/>
      <c r="BW24" s="445"/>
    </row>
    <row r="25" spans="1:75" ht="11.1" customHeight="1" x14ac:dyDescent="0.2">
      <c r="B25" s="246" t="s">
        <v>319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368"/>
      <c r="BF25" s="368"/>
      <c r="BG25" s="368"/>
      <c r="BH25" s="368"/>
      <c r="BI25" s="368"/>
      <c r="BJ25" s="368"/>
      <c r="BK25" s="368"/>
      <c r="BL25" s="368"/>
      <c r="BM25" s="368"/>
      <c r="BN25" s="368"/>
      <c r="BO25" s="368"/>
      <c r="BP25" s="368"/>
      <c r="BQ25" s="368"/>
      <c r="BR25" s="368"/>
      <c r="BS25" s="368"/>
      <c r="BT25" s="368"/>
      <c r="BU25" s="368"/>
      <c r="BV25" s="368"/>
      <c r="BW25" s="445"/>
    </row>
    <row r="26" spans="1:75" ht="11.1" customHeight="1" x14ac:dyDescent="0.2">
      <c r="A26" s="159" t="s">
        <v>547</v>
      </c>
      <c r="B26" s="170" t="s">
        <v>548</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25.08</v>
      </c>
      <c r="AN26" s="244">
        <v>25.23</v>
      </c>
      <c r="AO26" s="244">
        <v>25.33</v>
      </c>
      <c r="AP26" s="244">
        <v>25.48</v>
      </c>
      <c r="AQ26" s="244">
        <v>25.48</v>
      </c>
      <c r="AR26" s="244">
        <v>25.53</v>
      </c>
      <c r="AS26" s="244">
        <v>25.53</v>
      </c>
      <c r="AT26" s="244">
        <v>25.48</v>
      </c>
      <c r="AU26" s="244">
        <v>25.48</v>
      </c>
      <c r="AV26" s="244">
        <v>25.48</v>
      </c>
      <c r="AW26" s="244">
        <v>25.48</v>
      </c>
      <c r="AX26" s="244">
        <v>25.48</v>
      </c>
      <c r="AY26" s="244">
        <v>25.43</v>
      </c>
      <c r="AZ26" s="244">
        <v>25.48</v>
      </c>
      <c r="BA26" s="244">
        <v>25.53</v>
      </c>
      <c r="BB26" s="244">
        <v>25.53</v>
      </c>
      <c r="BC26" s="244">
        <v>25.43</v>
      </c>
      <c r="BD26" s="244">
        <v>25.48</v>
      </c>
      <c r="BE26" s="444">
        <v>25.62</v>
      </c>
      <c r="BF26" s="444">
        <v>25.62</v>
      </c>
      <c r="BG26" s="444">
        <v>25.62</v>
      </c>
      <c r="BH26" s="444">
        <v>25.72</v>
      </c>
      <c r="BI26" s="444">
        <v>25.72</v>
      </c>
      <c r="BJ26" s="444">
        <v>25.72</v>
      </c>
      <c r="BK26" s="444">
        <v>25.92</v>
      </c>
      <c r="BL26" s="444">
        <v>25.92</v>
      </c>
      <c r="BM26" s="444">
        <v>25.92</v>
      </c>
      <c r="BN26" s="444">
        <v>25.92</v>
      </c>
      <c r="BO26" s="444">
        <v>26.07</v>
      </c>
      <c r="BP26" s="444">
        <v>26.07</v>
      </c>
      <c r="BQ26" s="444">
        <v>26.07</v>
      </c>
      <c r="BR26" s="444">
        <v>26.07</v>
      </c>
      <c r="BS26" s="444">
        <v>26.07</v>
      </c>
      <c r="BT26" s="444">
        <v>26.07</v>
      </c>
      <c r="BU26" s="444">
        <v>26.07</v>
      </c>
      <c r="BV26" s="444">
        <v>26.07</v>
      </c>
      <c r="BW26" s="445"/>
    </row>
    <row r="27" spans="1:75" ht="11.1" customHeight="1" x14ac:dyDescent="0.2">
      <c r="A27" s="159" t="s">
        <v>1013</v>
      </c>
      <c r="B27" s="170" t="s">
        <v>1333</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v>
      </c>
      <c r="AK27" s="244">
        <v>6.16</v>
      </c>
      <c r="AL27" s="244">
        <v>6.16</v>
      </c>
      <c r="AM27" s="244">
        <v>5.91</v>
      </c>
      <c r="AN27" s="244">
        <v>6.23</v>
      </c>
      <c r="AO27" s="244">
        <v>6.22</v>
      </c>
      <c r="AP27" s="244">
        <v>6.05</v>
      </c>
      <c r="AQ27" s="244">
        <v>6.1349999999999998</v>
      </c>
      <c r="AR27" s="244">
        <v>6.13</v>
      </c>
      <c r="AS27" s="244">
        <v>6.08</v>
      </c>
      <c r="AT27" s="244">
        <v>5.91</v>
      </c>
      <c r="AU27" s="244">
        <v>6.03</v>
      </c>
      <c r="AV27" s="244">
        <v>6.0650000000000004</v>
      </c>
      <c r="AW27" s="244">
        <v>6.09</v>
      </c>
      <c r="AX27" s="244">
        <v>6.12</v>
      </c>
      <c r="AY27" s="244">
        <v>5.91</v>
      </c>
      <c r="AZ27" s="244">
        <v>6.17</v>
      </c>
      <c r="BA27" s="244">
        <v>5.95</v>
      </c>
      <c r="BB27" s="244">
        <v>5.88</v>
      </c>
      <c r="BC27" s="244">
        <v>5.7</v>
      </c>
      <c r="BD27" s="244">
        <v>5.67</v>
      </c>
      <c r="BE27" s="444">
        <v>5.8024930000000001</v>
      </c>
      <c r="BF27" s="444">
        <v>5.8811520000000002</v>
      </c>
      <c r="BG27" s="444">
        <v>5.9798119999999999</v>
      </c>
      <c r="BH27" s="444">
        <v>5.978472</v>
      </c>
      <c r="BI27" s="444">
        <v>5.9671320000000003</v>
      </c>
      <c r="BJ27" s="444">
        <v>5.9457909999999998</v>
      </c>
      <c r="BK27" s="444">
        <v>5.9584510000000002</v>
      </c>
      <c r="BL27" s="444">
        <v>5.9671110000000001</v>
      </c>
      <c r="BM27" s="444">
        <v>5.9757709999999999</v>
      </c>
      <c r="BN27" s="444">
        <v>5.9794299999999998</v>
      </c>
      <c r="BO27" s="444">
        <v>5.9580900000000003</v>
      </c>
      <c r="BP27" s="444">
        <v>5.9467499999999998</v>
      </c>
      <c r="BQ27" s="444">
        <v>5.930409</v>
      </c>
      <c r="BR27" s="444">
        <v>5.9190690000000004</v>
      </c>
      <c r="BS27" s="444">
        <v>5.9077289999999998</v>
      </c>
      <c r="BT27" s="444">
        <v>5.8913890000000002</v>
      </c>
      <c r="BU27" s="444">
        <v>5.8800480000000004</v>
      </c>
      <c r="BV27" s="444">
        <v>5.8687079999999998</v>
      </c>
      <c r="BW27" s="445"/>
    </row>
    <row r="28" spans="1:75" ht="11.1" customHeight="1" x14ac:dyDescent="0.2">
      <c r="A28" s="159" t="s">
        <v>560</v>
      </c>
      <c r="B28" s="170" t="s">
        <v>79</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30.74</v>
      </c>
      <c r="AK28" s="244">
        <v>31.29</v>
      </c>
      <c r="AL28" s="244">
        <v>31.28</v>
      </c>
      <c r="AM28" s="244">
        <v>30.99</v>
      </c>
      <c r="AN28" s="244">
        <v>31.46</v>
      </c>
      <c r="AO28" s="244">
        <v>31.55</v>
      </c>
      <c r="AP28" s="244">
        <v>31.53</v>
      </c>
      <c r="AQ28" s="244">
        <v>31.614999999999998</v>
      </c>
      <c r="AR28" s="244">
        <v>31.66</v>
      </c>
      <c r="AS28" s="244">
        <v>31.61</v>
      </c>
      <c r="AT28" s="244">
        <v>31.39</v>
      </c>
      <c r="AU28" s="244">
        <v>31.51</v>
      </c>
      <c r="AV28" s="244">
        <v>31.545000000000002</v>
      </c>
      <c r="AW28" s="244">
        <v>31.57</v>
      </c>
      <c r="AX28" s="244">
        <v>31.6</v>
      </c>
      <c r="AY28" s="244">
        <v>31.34</v>
      </c>
      <c r="AZ28" s="244">
        <v>31.65</v>
      </c>
      <c r="BA28" s="244">
        <v>31.48</v>
      </c>
      <c r="BB28" s="244">
        <v>31.41</v>
      </c>
      <c r="BC28" s="244">
        <v>31.13</v>
      </c>
      <c r="BD28" s="244">
        <v>31.15</v>
      </c>
      <c r="BE28" s="368">
        <v>31.422492999999999</v>
      </c>
      <c r="BF28" s="368">
        <v>31.501152000000001</v>
      </c>
      <c r="BG28" s="368">
        <v>31.599812</v>
      </c>
      <c r="BH28" s="368">
        <v>31.698471999999999</v>
      </c>
      <c r="BI28" s="368">
        <v>31.687131999999998</v>
      </c>
      <c r="BJ28" s="368">
        <v>31.665790999999999</v>
      </c>
      <c r="BK28" s="368">
        <v>31.878450999999998</v>
      </c>
      <c r="BL28" s="368">
        <v>31.887111000000001</v>
      </c>
      <c r="BM28" s="368">
        <v>31.895771</v>
      </c>
      <c r="BN28" s="368">
        <v>31.899429999999999</v>
      </c>
      <c r="BO28" s="368">
        <v>32.028089999999999</v>
      </c>
      <c r="BP28" s="368">
        <v>32.016750000000002</v>
      </c>
      <c r="BQ28" s="368">
        <v>32.000408999999998</v>
      </c>
      <c r="BR28" s="368">
        <v>31.989069000000001</v>
      </c>
      <c r="BS28" s="368">
        <v>31.977729</v>
      </c>
      <c r="BT28" s="368">
        <v>31.961389</v>
      </c>
      <c r="BU28" s="368">
        <v>31.950047999999999</v>
      </c>
      <c r="BV28" s="368">
        <v>31.938707999999998</v>
      </c>
      <c r="BW28" s="445"/>
    </row>
    <row r="29" spans="1:75" ht="11.1" customHeight="1" x14ac:dyDescent="0.2">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368"/>
      <c r="BF29" s="368"/>
      <c r="BG29" s="368"/>
      <c r="BH29" s="368"/>
      <c r="BI29" s="368"/>
      <c r="BJ29" s="368"/>
      <c r="BK29" s="368"/>
      <c r="BL29" s="368"/>
      <c r="BM29" s="368"/>
      <c r="BN29" s="368"/>
      <c r="BO29" s="368"/>
      <c r="BP29" s="368"/>
      <c r="BQ29" s="368"/>
      <c r="BR29" s="368"/>
      <c r="BS29" s="368"/>
      <c r="BT29" s="368"/>
      <c r="BU29" s="368"/>
      <c r="BV29" s="368"/>
      <c r="BW29" s="445"/>
    </row>
    <row r="30" spans="1:75" ht="11.1" customHeight="1" x14ac:dyDescent="0.2">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368"/>
      <c r="BF30" s="368"/>
      <c r="BG30" s="368"/>
      <c r="BH30" s="368"/>
      <c r="BI30" s="368"/>
      <c r="BJ30" s="368"/>
      <c r="BK30" s="368"/>
      <c r="BL30" s="368"/>
      <c r="BM30" s="368"/>
      <c r="BN30" s="368"/>
      <c r="BO30" s="368"/>
      <c r="BP30" s="368"/>
      <c r="BQ30" s="368"/>
      <c r="BR30" s="368"/>
      <c r="BS30" s="368"/>
      <c r="BT30" s="368"/>
      <c r="BU30" s="368"/>
      <c r="BV30" s="368"/>
      <c r="BW30" s="445"/>
    </row>
    <row r="31" spans="1:75" ht="11.1" customHeight="1" x14ac:dyDescent="0.2">
      <c r="A31" s="159" t="s">
        <v>549</v>
      </c>
      <c r="B31" s="170" t="s">
        <v>548</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2.02</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5.13</v>
      </c>
      <c r="AN31" s="244">
        <v>5.94</v>
      </c>
      <c r="AO31" s="244">
        <v>5.94</v>
      </c>
      <c r="AP31" s="244">
        <v>5.94</v>
      </c>
      <c r="AQ31" s="244">
        <v>5.548</v>
      </c>
      <c r="AR31" s="244">
        <v>5.0599999999999996</v>
      </c>
      <c r="AS31" s="244">
        <v>4.4400000000000004</v>
      </c>
      <c r="AT31" s="244">
        <v>4.1849999999999996</v>
      </c>
      <c r="AU31" s="244">
        <v>3.9950000000000001</v>
      </c>
      <c r="AV31" s="244">
        <v>3.7</v>
      </c>
      <c r="AW31" s="244">
        <v>3.4950000000000001</v>
      </c>
      <c r="AX31" s="244">
        <v>3.38</v>
      </c>
      <c r="AY31" s="244">
        <v>3.19</v>
      </c>
      <c r="AZ31" s="244">
        <v>2.7749999999999999</v>
      </c>
      <c r="BA31" s="244">
        <v>3.02</v>
      </c>
      <c r="BB31" s="244">
        <v>2.56</v>
      </c>
      <c r="BC31" s="244">
        <v>2.5453459999999999</v>
      </c>
      <c r="BD31" s="244">
        <v>2.33</v>
      </c>
      <c r="BE31" s="444">
        <v>2.274597</v>
      </c>
      <c r="BF31" s="444">
        <v>2.1753019999999998</v>
      </c>
      <c r="BG31" s="444">
        <v>2.375302</v>
      </c>
      <c r="BH31" s="444">
        <v>2.5091039999999998</v>
      </c>
      <c r="BI31" s="444">
        <v>2.4725199999999998</v>
      </c>
      <c r="BJ31" s="444">
        <v>2.4359350000000002</v>
      </c>
      <c r="BK31" s="444">
        <v>2.4993509999999999</v>
      </c>
      <c r="BL31" s="444">
        <v>2.4993509999999999</v>
      </c>
      <c r="BM31" s="444">
        <v>2.4993509999999999</v>
      </c>
      <c r="BN31" s="444">
        <v>2.4993509999999999</v>
      </c>
      <c r="BO31" s="444">
        <v>2.599351</v>
      </c>
      <c r="BP31" s="444">
        <v>2.599351</v>
      </c>
      <c r="BQ31" s="444">
        <v>2.599351</v>
      </c>
      <c r="BR31" s="444">
        <v>2.599351</v>
      </c>
      <c r="BS31" s="444">
        <v>2.599351</v>
      </c>
      <c r="BT31" s="444">
        <v>2.599351</v>
      </c>
      <c r="BU31" s="444">
        <v>2.599351</v>
      </c>
      <c r="BV31" s="444">
        <v>2.599351</v>
      </c>
      <c r="BW31" s="445"/>
    </row>
    <row r="32" spans="1:75" ht="11.1" customHeight="1" x14ac:dyDescent="0.2">
      <c r="A32" s="159" t="s">
        <v>1014</v>
      </c>
      <c r="B32" s="170" t="s">
        <v>1333</v>
      </c>
      <c r="C32" s="244">
        <v>0</v>
      </c>
      <c r="D32" s="244">
        <v>0</v>
      </c>
      <c r="E32" s="244">
        <v>0</v>
      </c>
      <c r="F32" s="244">
        <v>0</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0.75</v>
      </c>
      <c r="AK32" s="244">
        <v>0.68</v>
      </c>
      <c r="AL32" s="244">
        <v>0.65500000000000003</v>
      </c>
      <c r="AM32" s="244">
        <v>0.54500000000000004</v>
      </c>
      <c r="AN32" s="244">
        <v>0.64500000000000002</v>
      </c>
      <c r="AO32" s="244">
        <v>0.58499999999999996</v>
      </c>
      <c r="AP32" s="244">
        <v>0.59499999999999997</v>
      </c>
      <c r="AQ32" s="244">
        <v>0.60499999999999998</v>
      </c>
      <c r="AR32" s="244">
        <v>0.58499999999999996</v>
      </c>
      <c r="AS32" s="244">
        <v>0.45</v>
      </c>
      <c r="AT32" s="244">
        <v>0.5</v>
      </c>
      <c r="AU32" s="244">
        <v>0.41</v>
      </c>
      <c r="AV32" s="244">
        <v>0.47</v>
      </c>
      <c r="AW32" s="244">
        <v>0.32</v>
      </c>
      <c r="AX32" s="244">
        <v>0.35</v>
      </c>
      <c r="AY32" s="244">
        <v>0.33</v>
      </c>
      <c r="AZ32" s="244">
        <v>0.3</v>
      </c>
      <c r="BA32" s="244">
        <v>0.245</v>
      </c>
      <c r="BB32" s="244">
        <v>0.26</v>
      </c>
      <c r="BC32" s="244">
        <v>0.43</v>
      </c>
      <c r="BD32" s="244">
        <v>0.41</v>
      </c>
      <c r="BE32" s="444">
        <v>0.27</v>
      </c>
      <c r="BF32" s="444">
        <v>0.23</v>
      </c>
      <c r="BG32" s="444">
        <v>0.17</v>
      </c>
      <c r="BH32" s="444">
        <v>0.12</v>
      </c>
      <c r="BI32" s="444">
        <v>7.0000000000000007E-2</v>
      </c>
      <c r="BJ32" s="444">
        <v>7.0000000000000007E-2</v>
      </c>
      <c r="BK32" s="444">
        <v>7.0000000000000007E-2</v>
      </c>
      <c r="BL32" s="444">
        <v>7.0000000000000007E-2</v>
      </c>
      <c r="BM32" s="444">
        <v>7.0000000000000007E-2</v>
      </c>
      <c r="BN32" s="444">
        <v>7.0000000000000007E-2</v>
      </c>
      <c r="BO32" s="444">
        <v>7.0000000000000007E-2</v>
      </c>
      <c r="BP32" s="444">
        <v>0.02</v>
      </c>
      <c r="BQ32" s="444">
        <v>0.02</v>
      </c>
      <c r="BR32" s="444">
        <v>0.02</v>
      </c>
      <c r="BS32" s="444">
        <v>0.02</v>
      </c>
      <c r="BT32" s="444">
        <v>0.02</v>
      </c>
      <c r="BU32" s="444">
        <v>0.02</v>
      </c>
      <c r="BV32" s="444">
        <v>0.02</v>
      </c>
      <c r="BW32" s="445"/>
    </row>
    <row r="33" spans="1:75" ht="11.1" customHeight="1" x14ac:dyDescent="0.2">
      <c r="A33" s="159" t="s">
        <v>805</v>
      </c>
      <c r="B33" s="170" t="s">
        <v>79</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2.02</v>
      </c>
      <c r="P33" s="244">
        <v>1.99</v>
      </c>
      <c r="Q33" s="244">
        <v>2.5299999999999998</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6.42</v>
      </c>
      <c r="AK33" s="244">
        <v>6.22</v>
      </c>
      <c r="AL33" s="244">
        <v>6.0250000000000004</v>
      </c>
      <c r="AM33" s="244">
        <v>5.6749999999999998</v>
      </c>
      <c r="AN33" s="244">
        <v>6.585</v>
      </c>
      <c r="AO33" s="244">
        <v>6.5250000000000004</v>
      </c>
      <c r="AP33" s="244">
        <v>6.5350000000000001</v>
      </c>
      <c r="AQ33" s="244">
        <v>6.1529999999999996</v>
      </c>
      <c r="AR33" s="244">
        <v>5.6449999999999996</v>
      </c>
      <c r="AS33" s="244">
        <v>4.8899999999999997</v>
      </c>
      <c r="AT33" s="244">
        <v>4.6849999999999996</v>
      </c>
      <c r="AU33" s="244">
        <v>4.4050000000000002</v>
      </c>
      <c r="AV33" s="244">
        <v>4.17</v>
      </c>
      <c r="AW33" s="244">
        <v>3.8149999999999999</v>
      </c>
      <c r="AX33" s="244">
        <v>3.73</v>
      </c>
      <c r="AY33" s="244">
        <v>3.52</v>
      </c>
      <c r="AZ33" s="244">
        <v>3.0750000000000002</v>
      </c>
      <c r="BA33" s="244">
        <v>3.2650000000000001</v>
      </c>
      <c r="BB33" s="244">
        <v>2.82</v>
      </c>
      <c r="BC33" s="244">
        <v>2.975346</v>
      </c>
      <c r="BD33" s="244">
        <v>2.74</v>
      </c>
      <c r="BE33" s="368">
        <v>2.544597</v>
      </c>
      <c r="BF33" s="368">
        <v>2.4053019999999998</v>
      </c>
      <c r="BG33" s="368">
        <v>2.545302</v>
      </c>
      <c r="BH33" s="368">
        <v>2.6291039999999999</v>
      </c>
      <c r="BI33" s="368">
        <v>2.5425200000000001</v>
      </c>
      <c r="BJ33" s="368">
        <v>2.505935</v>
      </c>
      <c r="BK33" s="368">
        <v>2.5693510000000002</v>
      </c>
      <c r="BL33" s="368">
        <v>2.5693510000000002</v>
      </c>
      <c r="BM33" s="368">
        <v>2.5693510000000002</v>
      </c>
      <c r="BN33" s="368">
        <v>2.5693510000000002</v>
      </c>
      <c r="BO33" s="368">
        <v>2.6693509999999998</v>
      </c>
      <c r="BP33" s="368">
        <v>2.619351</v>
      </c>
      <c r="BQ33" s="368">
        <v>2.619351</v>
      </c>
      <c r="BR33" s="368">
        <v>2.619351</v>
      </c>
      <c r="BS33" s="368">
        <v>2.619351</v>
      </c>
      <c r="BT33" s="368">
        <v>2.619351</v>
      </c>
      <c r="BU33" s="368">
        <v>2.619351</v>
      </c>
      <c r="BV33" s="368">
        <v>2.619351</v>
      </c>
      <c r="BW33" s="445"/>
    </row>
    <row r="34" spans="1:75" ht="11.1" customHeight="1" x14ac:dyDescent="0.2">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244"/>
      <c r="BC34" s="244"/>
      <c r="BD34" s="244"/>
      <c r="BE34" s="368"/>
      <c r="BF34" s="368"/>
      <c r="BG34" s="368"/>
      <c r="BH34" s="368"/>
      <c r="BI34" s="368"/>
      <c r="BJ34" s="368"/>
      <c r="BK34" s="368"/>
      <c r="BL34" s="368"/>
      <c r="BM34" s="368"/>
      <c r="BN34" s="368"/>
      <c r="BO34" s="368"/>
      <c r="BP34" s="368"/>
      <c r="BQ34" s="368"/>
      <c r="BR34" s="368"/>
      <c r="BS34" s="368"/>
      <c r="BT34" s="368"/>
      <c r="BU34" s="368"/>
      <c r="BV34" s="368"/>
      <c r="BW34" s="445"/>
    </row>
    <row r="35" spans="1:75" ht="11.1" customHeight="1" x14ac:dyDescent="0.2">
      <c r="A35" s="159" t="s">
        <v>894</v>
      </c>
      <c r="B35" s="171" t="s">
        <v>895</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245">
        <v>2.1040000000000001</v>
      </c>
      <c r="BC35" s="245">
        <v>2.5139999999999998</v>
      </c>
      <c r="BD35" s="245">
        <v>2.4740000000000002</v>
      </c>
      <c r="BE35" s="559" t="s">
        <v>1407</v>
      </c>
      <c r="BF35" s="559" t="s">
        <v>1407</v>
      </c>
      <c r="BG35" s="559" t="s">
        <v>1407</v>
      </c>
      <c r="BH35" s="559" t="s">
        <v>1407</v>
      </c>
      <c r="BI35" s="559" t="s">
        <v>1407</v>
      </c>
      <c r="BJ35" s="559" t="s">
        <v>1407</v>
      </c>
      <c r="BK35" s="559" t="s">
        <v>1407</v>
      </c>
      <c r="BL35" s="559" t="s">
        <v>1407</v>
      </c>
      <c r="BM35" s="559" t="s">
        <v>1407</v>
      </c>
      <c r="BN35" s="559" t="s">
        <v>1407</v>
      </c>
      <c r="BO35" s="559" t="s">
        <v>1407</v>
      </c>
      <c r="BP35" s="559" t="s">
        <v>1407</v>
      </c>
      <c r="BQ35" s="559" t="s">
        <v>1407</v>
      </c>
      <c r="BR35" s="559" t="s">
        <v>1407</v>
      </c>
      <c r="BS35" s="559" t="s">
        <v>1407</v>
      </c>
      <c r="BT35" s="559" t="s">
        <v>1407</v>
      </c>
      <c r="BU35" s="559" t="s">
        <v>1407</v>
      </c>
      <c r="BV35" s="559" t="s">
        <v>1407</v>
      </c>
      <c r="BW35" s="445"/>
    </row>
    <row r="36" spans="1:75" ht="12" customHeight="1" x14ac:dyDescent="0.2">
      <c r="B36" s="780" t="s">
        <v>1012</v>
      </c>
      <c r="C36" s="737"/>
      <c r="D36" s="737"/>
      <c r="E36" s="737"/>
      <c r="F36" s="737"/>
      <c r="G36" s="737"/>
      <c r="H36" s="737"/>
      <c r="I36" s="737"/>
      <c r="J36" s="737"/>
      <c r="K36" s="737"/>
      <c r="L36" s="737"/>
      <c r="M36" s="737"/>
      <c r="N36" s="737"/>
      <c r="O36" s="737"/>
      <c r="P36" s="737"/>
      <c r="Q36" s="737"/>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5" t="s">
        <v>1335</v>
      </c>
      <c r="C37" s="743"/>
      <c r="D37" s="743"/>
      <c r="E37" s="743"/>
      <c r="F37" s="743"/>
      <c r="G37" s="743"/>
      <c r="H37" s="743"/>
      <c r="I37" s="743"/>
      <c r="J37" s="743"/>
      <c r="K37" s="743"/>
      <c r="L37" s="743"/>
      <c r="M37" s="743"/>
      <c r="N37" s="743"/>
      <c r="O37" s="743"/>
      <c r="P37" s="743"/>
      <c r="Q37" s="737"/>
      <c r="BD37" s="445"/>
      <c r="BE37" s="445"/>
      <c r="BF37" s="445"/>
      <c r="BK37" s="445"/>
      <c r="BL37" s="445"/>
      <c r="BM37" s="445"/>
      <c r="BN37" s="445"/>
      <c r="BO37" s="445"/>
      <c r="BP37" s="445"/>
      <c r="BQ37" s="445"/>
      <c r="BR37" s="445"/>
      <c r="BS37" s="445"/>
      <c r="BT37" s="445"/>
      <c r="BU37" s="445"/>
      <c r="BV37" s="445"/>
      <c r="BW37" s="445"/>
    </row>
    <row r="38" spans="1:75" ht="12" customHeight="1" x14ac:dyDescent="0.2">
      <c r="B38" s="781" t="s">
        <v>1336</v>
      </c>
      <c r="C38" s="781"/>
      <c r="D38" s="781"/>
      <c r="E38" s="781"/>
      <c r="F38" s="781"/>
      <c r="G38" s="781"/>
      <c r="H38" s="781"/>
      <c r="I38" s="781"/>
      <c r="J38" s="781"/>
      <c r="K38" s="781"/>
      <c r="L38" s="781"/>
      <c r="M38" s="781"/>
      <c r="N38" s="781"/>
      <c r="O38" s="781"/>
      <c r="P38" s="781"/>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
      <c r="A39" s="398"/>
      <c r="B39" s="751" t="str">
        <f>"Notes: "&amp;"EIA completed modeling and analysis for this report on " &amp;Dates!D2&amp;"."</f>
        <v>Notes: EIA completed modeling and analysis for this report on Thursday July 7, 2022.</v>
      </c>
      <c r="C39" s="750"/>
      <c r="D39" s="750"/>
      <c r="E39" s="750"/>
      <c r="F39" s="750"/>
      <c r="G39" s="750"/>
      <c r="H39" s="750"/>
      <c r="I39" s="750"/>
      <c r="J39" s="750"/>
      <c r="K39" s="750"/>
      <c r="L39" s="750"/>
      <c r="M39" s="750"/>
      <c r="N39" s="750"/>
      <c r="O39" s="750"/>
      <c r="P39" s="750"/>
      <c r="Q39" s="750"/>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
      <c r="A40" s="398"/>
      <c r="B40" s="751" t="s">
        <v>350</v>
      </c>
      <c r="C40" s="750"/>
      <c r="D40" s="750"/>
      <c r="E40" s="750"/>
      <c r="F40" s="750"/>
      <c r="G40" s="750"/>
      <c r="H40" s="750"/>
      <c r="I40" s="750"/>
      <c r="J40" s="750"/>
      <c r="K40" s="750"/>
      <c r="L40" s="750"/>
      <c r="M40" s="750"/>
      <c r="N40" s="750"/>
      <c r="O40" s="750"/>
      <c r="P40" s="750"/>
      <c r="Q40" s="750"/>
      <c r="AY40" s="483"/>
      <c r="AZ40" s="483"/>
      <c r="BA40" s="483"/>
      <c r="BB40" s="483"/>
      <c r="BC40" s="483"/>
      <c r="BD40" s="577"/>
      <c r="BE40" s="577"/>
      <c r="BF40" s="577"/>
      <c r="BG40" s="483"/>
      <c r="BH40" s="483"/>
      <c r="BI40" s="483"/>
      <c r="BJ40" s="483"/>
    </row>
    <row r="41" spans="1:75" s="397" customFormat="1" ht="12" customHeight="1" x14ac:dyDescent="0.2">
      <c r="A41" s="398"/>
      <c r="B41" s="771" t="s">
        <v>877</v>
      </c>
      <c r="C41" s="758"/>
      <c r="D41" s="758"/>
      <c r="E41" s="758"/>
      <c r="F41" s="758"/>
      <c r="G41" s="758"/>
      <c r="H41" s="758"/>
      <c r="I41" s="758"/>
      <c r="J41" s="758"/>
      <c r="K41" s="758"/>
      <c r="L41" s="758"/>
      <c r="M41" s="758"/>
      <c r="N41" s="758"/>
      <c r="O41" s="758"/>
      <c r="P41" s="758"/>
      <c r="Q41" s="758"/>
      <c r="AY41" s="483"/>
      <c r="AZ41" s="483"/>
      <c r="BA41" s="483"/>
      <c r="BB41" s="483"/>
      <c r="BC41" s="483"/>
      <c r="BD41" s="577"/>
      <c r="BE41" s="577"/>
      <c r="BF41" s="577"/>
      <c r="BG41" s="483"/>
      <c r="BH41" s="483"/>
      <c r="BI41" s="483"/>
      <c r="BJ41" s="483"/>
    </row>
    <row r="42" spans="1:75" s="397" customFormat="1" ht="12" customHeight="1" x14ac:dyDescent="0.2">
      <c r="A42" s="398"/>
      <c r="B42" s="777" t="s">
        <v>846</v>
      </c>
      <c r="C42" s="737"/>
      <c r="D42" s="737"/>
      <c r="E42" s="737"/>
      <c r="F42" s="737"/>
      <c r="G42" s="737"/>
      <c r="H42" s="737"/>
      <c r="I42" s="737"/>
      <c r="J42" s="737"/>
      <c r="K42" s="737"/>
      <c r="L42" s="737"/>
      <c r="M42" s="737"/>
      <c r="N42" s="737"/>
      <c r="O42" s="737"/>
      <c r="P42" s="737"/>
      <c r="Q42" s="737"/>
      <c r="AY42" s="483"/>
      <c r="AZ42" s="483"/>
      <c r="BA42" s="483"/>
      <c r="BB42" s="483"/>
      <c r="BC42" s="483"/>
      <c r="BD42" s="577"/>
      <c r="BE42" s="577"/>
      <c r="BF42" s="577"/>
      <c r="BG42" s="483"/>
      <c r="BH42" s="483"/>
      <c r="BI42" s="483"/>
      <c r="BJ42" s="483"/>
    </row>
    <row r="43" spans="1:75" s="397" customFormat="1" ht="12" customHeight="1" x14ac:dyDescent="0.2">
      <c r="A43" s="398"/>
      <c r="B43" s="746" t="s">
        <v>830</v>
      </c>
      <c r="C43" s="747"/>
      <c r="D43" s="747"/>
      <c r="E43" s="747"/>
      <c r="F43" s="747"/>
      <c r="G43" s="747"/>
      <c r="H43" s="747"/>
      <c r="I43" s="747"/>
      <c r="J43" s="747"/>
      <c r="K43" s="747"/>
      <c r="L43" s="747"/>
      <c r="M43" s="747"/>
      <c r="N43" s="747"/>
      <c r="O43" s="747"/>
      <c r="P43" s="747"/>
      <c r="Q43" s="737"/>
      <c r="AY43" s="483"/>
      <c r="AZ43" s="483"/>
      <c r="BA43" s="483"/>
      <c r="BB43" s="483"/>
      <c r="BC43" s="483"/>
      <c r="BD43" s="577"/>
      <c r="BE43" s="577"/>
      <c r="BF43" s="577"/>
      <c r="BG43" s="483"/>
      <c r="BH43" s="483"/>
      <c r="BI43" s="483"/>
      <c r="BJ43" s="483"/>
    </row>
    <row r="44" spans="1:75" s="397" customFormat="1" ht="12" customHeight="1" x14ac:dyDescent="0.2">
      <c r="A44" s="393"/>
      <c r="B44" s="766" t="s">
        <v>1359</v>
      </c>
      <c r="C44" s="737"/>
      <c r="D44" s="737"/>
      <c r="E44" s="737"/>
      <c r="F44" s="737"/>
      <c r="G44" s="737"/>
      <c r="H44" s="737"/>
      <c r="I44" s="737"/>
      <c r="J44" s="737"/>
      <c r="K44" s="737"/>
      <c r="L44" s="737"/>
      <c r="M44" s="737"/>
      <c r="N44" s="737"/>
      <c r="O44" s="737"/>
      <c r="P44" s="737"/>
      <c r="Q44" s="737"/>
      <c r="AY44" s="483"/>
      <c r="AZ44" s="483"/>
      <c r="BA44" s="483"/>
      <c r="BB44" s="483"/>
      <c r="BC44" s="483"/>
      <c r="BD44" s="577"/>
      <c r="BE44" s="577"/>
      <c r="BF44" s="577"/>
      <c r="BG44" s="483"/>
      <c r="BH44" s="483"/>
      <c r="BI44" s="483"/>
      <c r="BJ44" s="483"/>
    </row>
    <row r="45" spans="1:75" x14ac:dyDescent="0.2">
      <c r="BK45" s="370"/>
      <c r="BL45" s="370"/>
      <c r="BM45" s="370"/>
      <c r="BN45" s="370"/>
      <c r="BO45" s="370"/>
      <c r="BP45" s="370"/>
      <c r="BQ45" s="370"/>
      <c r="BR45" s="370"/>
      <c r="BS45" s="370"/>
      <c r="BT45" s="370"/>
      <c r="BU45" s="370"/>
      <c r="BV45" s="370"/>
    </row>
    <row r="46" spans="1:75" x14ac:dyDescent="0.2">
      <c r="BK46" s="370"/>
      <c r="BL46" s="370"/>
      <c r="BM46" s="370"/>
      <c r="BN46" s="370"/>
      <c r="BO46" s="370"/>
      <c r="BP46" s="370"/>
      <c r="BQ46" s="370"/>
      <c r="BR46" s="370"/>
      <c r="BS46" s="370"/>
      <c r="BT46" s="370"/>
      <c r="BU46" s="370"/>
      <c r="BV46" s="370"/>
    </row>
    <row r="47" spans="1:75" x14ac:dyDescent="0.2">
      <c r="BK47" s="370"/>
      <c r="BL47" s="370"/>
      <c r="BM47" s="370"/>
      <c r="BN47" s="370"/>
      <c r="BO47" s="370"/>
      <c r="BP47" s="370"/>
      <c r="BQ47" s="370"/>
      <c r="BR47" s="370"/>
      <c r="BS47" s="370"/>
      <c r="BT47" s="370"/>
      <c r="BU47" s="370"/>
      <c r="BV47" s="370"/>
    </row>
    <row r="48" spans="1:75" x14ac:dyDescent="0.2">
      <c r="BK48" s="370"/>
      <c r="BL48" s="370"/>
      <c r="BM48" s="370"/>
      <c r="BN48" s="370"/>
      <c r="BO48" s="370"/>
      <c r="BP48" s="370"/>
      <c r="BQ48" s="370"/>
      <c r="BR48" s="370"/>
      <c r="BS48" s="370"/>
      <c r="BT48" s="370"/>
      <c r="BU48" s="370"/>
      <c r="BV48" s="370"/>
    </row>
    <row r="49" spans="63:74" x14ac:dyDescent="0.2">
      <c r="BK49" s="370"/>
      <c r="BL49" s="370"/>
      <c r="BM49" s="370"/>
      <c r="BN49" s="370"/>
      <c r="BO49" s="370"/>
      <c r="BP49" s="370"/>
      <c r="BQ49" s="370"/>
      <c r="BR49" s="370"/>
      <c r="BS49" s="370"/>
      <c r="BT49" s="370"/>
      <c r="BU49" s="370"/>
      <c r="BV49" s="370"/>
    </row>
    <row r="50" spans="63:74" x14ac:dyDescent="0.2">
      <c r="BK50" s="370"/>
      <c r="BL50" s="370"/>
      <c r="BM50" s="370"/>
      <c r="BN50" s="370"/>
      <c r="BO50" s="370"/>
      <c r="BP50" s="370"/>
      <c r="BQ50" s="370"/>
      <c r="BR50" s="370"/>
      <c r="BS50" s="370"/>
      <c r="BT50" s="370"/>
      <c r="BU50" s="370"/>
      <c r="BV50" s="370"/>
    </row>
    <row r="51" spans="63:74" x14ac:dyDescent="0.2">
      <c r="BK51" s="370"/>
      <c r="BL51" s="370"/>
      <c r="BM51" s="370"/>
      <c r="BN51" s="370"/>
      <c r="BO51" s="370"/>
      <c r="BP51" s="370"/>
      <c r="BQ51" s="370"/>
      <c r="BR51" s="370"/>
      <c r="BS51" s="370"/>
      <c r="BT51" s="370"/>
      <c r="BU51" s="370"/>
      <c r="BV51" s="370"/>
    </row>
    <row r="52" spans="63:74" x14ac:dyDescent="0.2">
      <c r="BK52" s="370"/>
      <c r="BL52" s="370"/>
      <c r="BM52" s="370"/>
      <c r="BN52" s="370"/>
      <c r="BO52" s="370"/>
      <c r="BP52" s="370"/>
      <c r="BQ52" s="370"/>
      <c r="BR52" s="370"/>
      <c r="BS52" s="370"/>
      <c r="BT52" s="370"/>
      <c r="BU52" s="370"/>
      <c r="BV52" s="370"/>
    </row>
    <row r="53" spans="63:74" x14ac:dyDescent="0.2">
      <c r="BK53" s="370"/>
      <c r="BL53" s="370"/>
      <c r="BM53" s="370"/>
      <c r="BN53" s="370"/>
      <c r="BO53" s="370"/>
      <c r="BP53" s="370"/>
      <c r="BQ53" s="370"/>
      <c r="BR53" s="370"/>
      <c r="BS53" s="370"/>
      <c r="BT53" s="370"/>
      <c r="BU53" s="370"/>
      <c r="BV53" s="370"/>
    </row>
    <row r="54" spans="63:74" x14ac:dyDescent="0.2">
      <c r="BK54" s="370"/>
      <c r="BL54" s="370"/>
      <c r="BM54" s="370"/>
      <c r="BN54" s="370"/>
      <c r="BO54" s="370"/>
      <c r="BP54" s="370"/>
      <c r="BQ54" s="370"/>
      <c r="BR54" s="370"/>
      <c r="BS54" s="370"/>
      <c r="BT54" s="370"/>
      <c r="BU54" s="370"/>
      <c r="BV54" s="370"/>
    </row>
    <row r="55" spans="63:74" x14ac:dyDescent="0.2">
      <c r="BK55" s="370"/>
      <c r="BL55" s="370"/>
      <c r="BM55" s="370"/>
      <c r="BN55" s="370"/>
      <c r="BO55" s="370"/>
      <c r="BP55" s="370"/>
      <c r="BQ55" s="370"/>
      <c r="BR55" s="370"/>
      <c r="BS55" s="370"/>
      <c r="BT55" s="370"/>
      <c r="BU55" s="370"/>
      <c r="BV55" s="370"/>
    </row>
    <row r="56" spans="63:74" x14ac:dyDescent="0.2">
      <c r="BK56" s="370"/>
      <c r="BL56" s="370"/>
      <c r="BM56" s="370"/>
      <c r="BN56" s="370"/>
      <c r="BO56" s="370"/>
      <c r="BP56" s="370"/>
      <c r="BQ56" s="370"/>
      <c r="BR56" s="370"/>
      <c r="BS56" s="370"/>
      <c r="BT56" s="370"/>
      <c r="BU56" s="370"/>
      <c r="BV56" s="370"/>
    </row>
    <row r="57" spans="63:74" x14ac:dyDescent="0.2">
      <c r="BK57" s="370"/>
      <c r="BL57" s="370"/>
      <c r="BM57" s="370"/>
      <c r="BN57" s="370"/>
      <c r="BO57" s="370"/>
      <c r="BP57" s="370"/>
      <c r="BQ57" s="370"/>
      <c r="BR57" s="370"/>
      <c r="BS57" s="370"/>
      <c r="BT57" s="370"/>
      <c r="BU57" s="370"/>
      <c r="BV57" s="370"/>
    </row>
    <row r="58" spans="63:74" x14ac:dyDescent="0.2">
      <c r="BK58" s="370"/>
      <c r="BL58" s="370"/>
      <c r="BM58" s="370"/>
      <c r="BN58" s="370"/>
      <c r="BO58" s="370"/>
      <c r="BP58" s="370"/>
      <c r="BQ58" s="370"/>
      <c r="BR58" s="370"/>
      <c r="BS58" s="370"/>
      <c r="BT58" s="370"/>
      <c r="BU58" s="370"/>
      <c r="BV58" s="370"/>
    </row>
    <row r="59" spans="63:74" x14ac:dyDescent="0.2">
      <c r="BK59" s="370"/>
      <c r="BL59" s="370"/>
      <c r="BM59" s="370"/>
      <c r="BN59" s="370"/>
      <c r="BO59" s="370"/>
      <c r="BP59" s="370"/>
      <c r="BQ59" s="370"/>
      <c r="BR59" s="370"/>
      <c r="BS59" s="370"/>
      <c r="BT59" s="370"/>
      <c r="BU59" s="370"/>
      <c r="BV59" s="370"/>
    </row>
    <row r="60" spans="63:74" x14ac:dyDescent="0.2">
      <c r="BK60" s="370"/>
      <c r="BL60" s="370"/>
      <c r="BM60" s="370"/>
      <c r="BN60" s="370"/>
      <c r="BO60" s="370"/>
      <c r="BP60" s="370"/>
      <c r="BQ60" s="370"/>
      <c r="BR60" s="370"/>
      <c r="BS60" s="370"/>
      <c r="BT60" s="370"/>
      <c r="BU60" s="370"/>
      <c r="BV60" s="370"/>
    </row>
    <row r="61" spans="63:74" x14ac:dyDescent="0.2">
      <c r="BK61" s="370"/>
      <c r="BL61" s="370"/>
      <c r="BM61" s="370"/>
      <c r="BN61" s="370"/>
      <c r="BO61" s="370"/>
      <c r="BP61" s="370"/>
      <c r="BQ61" s="370"/>
      <c r="BR61" s="370"/>
      <c r="BS61" s="370"/>
      <c r="BT61" s="370"/>
      <c r="BU61" s="370"/>
      <c r="BV61" s="370"/>
    </row>
    <row r="62" spans="63:74" x14ac:dyDescent="0.2">
      <c r="BK62" s="370"/>
      <c r="BL62" s="370"/>
      <c r="BM62" s="370"/>
      <c r="BN62" s="370"/>
      <c r="BO62" s="370"/>
      <c r="BP62" s="370"/>
      <c r="BQ62" s="370"/>
      <c r="BR62" s="370"/>
      <c r="BS62" s="370"/>
      <c r="BT62" s="370"/>
      <c r="BU62" s="370"/>
      <c r="BV62" s="370"/>
    </row>
    <row r="63" spans="63:74" x14ac:dyDescent="0.2">
      <c r="BK63" s="370"/>
      <c r="BL63" s="370"/>
      <c r="BM63" s="370"/>
      <c r="BN63" s="370"/>
      <c r="BO63" s="370"/>
      <c r="BP63" s="370"/>
      <c r="BQ63" s="370"/>
      <c r="BR63" s="370"/>
      <c r="BS63" s="370"/>
      <c r="BT63" s="370"/>
      <c r="BU63" s="370"/>
      <c r="BV63" s="370"/>
    </row>
    <row r="64" spans="63:74" x14ac:dyDescent="0.2">
      <c r="BK64" s="370"/>
      <c r="BL64" s="370"/>
      <c r="BM64" s="370"/>
      <c r="BN64" s="370"/>
      <c r="BO64" s="370"/>
      <c r="BP64" s="370"/>
      <c r="BQ64" s="370"/>
      <c r="BR64" s="370"/>
      <c r="BS64" s="370"/>
      <c r="BT64" s="370"/>
      <c r="BU64" s="370"/>
      <c r="BV64" s="370"/>
    </row>
    <row r="65" spans="63:74" x14ac:dyDescent="0.2">
      <c r="BK65" s="370"/>
      <c r="BL65" s="370"/>
      <c r="BM65" s="370"/>
      <c r="BN65" s="370"/>
      <c r="BO65" s="370"/>
      <c r="BP65" s="370"/>
      <c r="BQ65" s="370"/>
      <c r="BR65" s="370"/>
      <c r="BS65" s="370"/>
      <c r="BT65" s="370"/>
      <c r="BU65" s="370"/>
      <c r="BV65" s="370"/>
    </row>
    <row r="66" spans="63:74" x14ac:dyDescent="0.2">
      <c r="BK66" s="370"/>
      <c r="BL66" s="370"/>
      <c r="BM66" s="370"/>
      <c r="BN66" s="370"/>
      <c r="BO66" s="370"/>
      <c r="BP66" s="370"/>
      <c r="BQ66" s="370"/>
      <c r="BR66" s="370"/>
      <c r="BS66" s="370"/>
      <c r="BT66" s="370"/>
      <c r="BU66" s="370"/>
      <c r="BV66" s="370"/>
    </row>
    <row r="67" spans="63:74" x14ac:dyDescent="0.2">
      <c r="BK67" s="370"/>
      <c r="BL67" s="370"/>
      <c r="BM67" s="370"/>
      <c r="BN67" s="370"/>
      <c r="BO67" s="370"/>
      <c r="BP67" s="370"/>
      <c r="BQ67" s="370"/>
      <c r="BR67" s="370"/>
      <c r="BS67" s="370"/>
      <c r="BT67" s="370"/>
      <c r="BU67" s="370"/>
      <c r="BV67" s="370"/>
    </row>
    <row r="68" spans="63:74" x14ac:dyDescent="0.2">
      <c r="BK68" s="370"/>
      <c r="BL68" s="370"/>
      <c r="BM68" s="370"/>
      <c r="BN68" s="370"/>
      <c r="BO68" s="370"/>
      <c r="BP68" s="370"/>
      <c r="BQ68" s="370"/>
      <c r="BR68" s="370"/>
      <c r="BS68" s="370"/>
      <c r="BT68" s="370"/>
      <c r="BU68" s="370"/>
      <c r="BV68" s="370"/>
    </row>
    <row r="69" spans="63:74" x14ac:dyDescent="0.2">
      <c r="BK69" s="370"/>
      <c r="BL69" s="370"/>
      <c r="BM69" s="370"/>
      <c r="BN69" s="370"/>
      <c r="BO69" s="370"/>
      <c r="BP69" s="370"/>
      <c r="BQ69" s="370"/>
      <c r="BR69" s="370"/>
      <c r="BS69" s="370"/>
      <c r="BT69" s="370"/>
      <c r="BU69" s="370"/>
      <c r="BV69" s="370"/>
    </row>
    <row r="70" spans="63:74" x14ac:dyDescent="0.2">
      <c r="BK70" s="370"/>
      <c r="BL70" s="370"/>
      <c r="BM70" s="370"/>
      <c r="BN70" s="370"/>
      <c r="BO70" s="370"/>
      <c r="BP70" s="370"/>
      <c r="BQ70" s="370"/>
      <c r="BR70" s="370"/>
      <c r="BS70" s="370"/>
      <c r="BT70" s="370"/>
      <c r="BU70" s="370"/>
      <c r="BV70" s="370"/>
    </row>
    <row r="71" spans="63:74" x14ac:dyDescent="0.2">
      <c r="BK71" s="370"/>
      <c r="BL71" s="370"/>
      <c r="BM71" s="370"/>
      <c r="BN71" s="370"/>
      <c r="BO71" s="370"/>
      <c r="BP71" s="370"/>
      <c r="BQ71" s="370"/>
      <c r="BR71" s="370"/>
      <c r="BS71" s="370"/>
      <c r="BT71" s="370"/>
      <c r="BU71" s="370"/>
      <c r="BV71" s="370"/>
    </row>
    <row r="72" spans="63:74" x14ac:dyDescent="0.2">
      <c r="BK72" s="370"/>
      <c r="BL72" s="370"/>
      <c r="BM72" s="370"/>
      <c r="BN72" s="370"/>
      <c r="BO72" s="370"/>
      <c r="BP72" s="370"/>
      <c r="BQ72" s="370"/>
      <c r="BR72" s="370"/>
      <c r="BS72" s="370"/>
      <c r="BT72" s="370"/>
      <c r="BU72" s="370"/>
      <c r="BV72" s="370"/>
    </row>
    <row r="73" spans="63:74" x14ac:dyDescent="0.2">
      <c r="BK73" s="370"/>
      <c r="BL73" s="370"/>
      <c r="BM73" s="370"/>
      <c r="BN73" s="370"/>
      <c r="BO73" s="370"/>
      <c r="BP73" s="370"/>
      <c r="BQ73" s="370"/>
      <c r="BR73" s="370"/>
      <c r="BS73" s="370"/>
      <c r="BT73" s="370"/>
      <c r="BU73" s="370"/>
      <c r="BV73" s="370"/>
    </row>
    <row r="74" spans="63:74" x14ac:dyDescent="0.2">
      <c r="BK74" s="370"/>
      <c r="BL74" s="370"/>
      <c r="BM74" s="370"/>
      <c r="BN74" s="370"/>
      <c r="BO74" s="370"/>
      <c r="BP74" s="370"/>
      <c r="BQ74" s="370"/>
      <c r="BR74" s="370"/>
      <c r="BS74" s="370"/>
      <c r="BT74" s="370"/>
      <c r="BU74" s="370"/>
      <c r="BV74" s="370"/>
    </row>
    <row r="75" spans="63:74" x14ac:dyDescent="0.2">
      <c r="BK75" s="370"/>
      <c r="BL75" s="370"/>
      <c r="BM75" s="370"/>
      <c r="BN75" s="370"/>
      <c r="BO75" s="370"/>
      <c r="BP75" s="370"/>
      <c r="BQ75" s="370"/>
      <c r="BR75" s="370"/>
      <c r="BS75" s="370"/>
      <c r="BT75" s="370"/>
      <c r="BU75" s="370"/>
      <c r="BV75" s="370"/>
    </row>
    <row r="76" spans="63:74" x14ac:dyDescent="0.2">
      <c r="BK76" s="370"/>
      <c r="BL76" s="370"/>
      <c r="BM76" s="370"/>
      <c r="BN76" s="370"/>
      <c r="BO76" s="370"/>
      <c r="BP76" s="370"/>
      <c r="BQ76" s="370"/>
      <c r="BR76" s="370"/>
      <c r="BS76" s="370"/>
      <c r="BT76" s="370"/>
      <c r="BU76" s="370"/>
      <c r="BV76" s="370"/>
    </row>
    <row r="77" spans="63:74" x14ac:dyDescent="0.2">
      <c r="BK77" s="370"/>
      <c r="BL77" s="370"/>
      <c r="BM77" s="370"/>
      <c r="BN77" s="370"/>
      <c r="BO77" s="370"/>
      <c r="BP77" s="370"/>
      <c r="BQ77" s="370"/>
      <c r="BR77" s="370"/>
      <c r="BS77" s="370"/>
      <c r="BT77" s="370"/>
      <c r="BU77" s="370"/>
      <c r="BV77" s="370"/>
    </row>
    <row r="78" spans="63:74" x14ac:dyDescent="0.2">
      <c r="BK78" s="370"/>
      <c r="BL78" s="370"/>
      <c r="BM78" s="370"/>
      <c r="BN78" s="370"/>
      <c r="BO78" s="370"/>
      <c r="BP78" s="370"/>
      <c r="BQ78" s="370"/>
      <c r="BR78" s="370"/>
      <c r="BS78" s="370"/>
      <c r="BT78" s="370"/>
      <c r="BU78" s="370"/>
      <c r="BV78" s="370"/>
    </row>
    <row r="79" spans="63:74" x14ac:dyDescent="0.2">
      <c r="BK79" s="370"/>
      <c r="BL79" s="370"/>
      <c r="BM79" s="370"/>
      <c r="BN79" s="370"/>
      <c r="BO79" s="370"/>
      <c r="BP79" s="370"/>
      <c r="BQ79" s="370"/>
      <c r="BR79" s="370"/>
      <c r="BS79" s="370"/>
      <c r="BT79" s="370"/>
      <c r="BU79" s="370"/>
      <c r="BV79" s="370"/>
    </row>
    <row r="80" spans="63: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1" sqref="B1:BV1"/>
    </sheetView>
  </sheetViews>
  <sheetFormatPr defaultColWidth="8.5703125" defaultRowHeight="11.25" x14ac:dyDescent="0.2"/>
  <cols>
    <col min="1" max="1" width="11.5703125" style="159" customWidth="1"/>
    <col min="2" max="2" width="35.85546875" style="152" customWidth="1"/>
    <col min="3" max="50" width="6.5703125" style="152" customWidth="1"/>
    <col min="51" max="55" width="6.5703125" style="445" customWidth="1"/>
    <col min="56" max="58" width="6.5703125" style="572" customWidth="1"/>
    <col min="59" max="62" width="6.5703125" style="445" customWidth="1"/>
    <col min="63" max="74" width="6.5703125" style="152" customWidth="1"/>
    <col min="75" max="16384" width="8.5703125" style="152"/>
  </cols>
  <sheetData>
    <row r="1" spans="1:74" ht="12.75" customHeight="1" x14ac:dyDescent="0.2">
      <c r="A1" s="761" t="s">
        <v>791</v>
      </c>
      <c r="B1" s="785" t="s">
        <v>1341</v>
      </c>
      <c r="C1" s="785"/>
      <c r="D1" s="785"/>
      <c r="E1" s="785"/>
      <c r="F1" s="785"/>
      <c r="G1" s="785"/>
      <c r="H1" s="785"/>
      <c r="I1" s="785"/>
      <c r="J1" s="785"/>
      <c r="K1" s="785"/>
      <c r="L1" s="785"/>
      <c r="M1" s="785"/>
      <c r="N1" s="785"/>
      <c r="O1" s="785"/>
      <c r="P1" s="785"/>
      <c r="Q1" s="785"/>
      <c r="R1" s="785"/>
      <c r="S1" s="785"/>
      <c r="T1" s="785"/>
      <c r="U1" s="785"/>
      <c r="V1" s="785"/>
      <c r="W1" s="785"/>
      <c r="X1" s="785"/>
      <c r="Y1" s="785"/>
      <c r="Z1" s="785"/>
      <c r="AA1" s="785"/>
      <c r="AB1" s="785"/>
      <c r="AC1" s="785"/>
      <c r="AD1" s="785"/>
      <c r="AE1" s="785"/>
      <c r="AF1" s="785"/>
      <c r="AG1" s="785"/>
      <c r="AH1" s="785"/>
      <c r="AI1" s="785"/>
      <c r="AJ1" s="785"/>
      <c r="AK1" s="785"/>
      <c r="AL1" s="785"/>
      <c r="AM1" s="785"/>
      <c r="AN1" s="785"/>
      <c r="AO1" s="785"/>
      <c r="AP1" s="785"/>
      <c r="AQ1" s="785"/>
      <c r="AR1" s="785"/>
      <c r="AS1" s="785"/>
      <c r="AT1" s="785"/>
      <c r="AU1" s="785"/>
      <c r="AV1" s="785"/>
      <c r="AW1" s="785"/>
      <c r="AX1" s="785"/>
      <c r="AY1" s="785"/>
      <c r="AZ1" s="785"/>
      <c r="BA1" s="785"/>
      <c r="BB1" s="785"/>
      <c r="BC1" s="785"/>
      <c r="BD1" s="785"/>
      <c r="BE1" s="785"/>
      <c r="BF1" s="785"/>
      <c r="BG1" s="785"/>
      <c r="BH1" s="785"/>
      <c r="BI1" s="785"/>
      <c r="BJ1" s="785"/>
      <c r="BK1" s="785"/>
      <c r="BL1" s="785"/>
      <c r="BM1" s="785"/>
      <c r="BN1" s="785"/>
      <c r="BO1" s="785"/>
      <c r="BP1" s="785"/>
      <c r="BQ1" s="785"/>
      <c r="BR1" s="785"/>
      <c r="BS1" s="785"/>
      <c r="BT1" s="785"/>
      <c r="BU1" s="785"/>
      <c r="BV1" s="785"/>
    </row>
    <row r="2" spans="1:74" ht="12.75" customHeight="1" x14ac:dyDescent="0.2">
      <c r="A2" s="762"/>
      <c r="B2" s="486" t="str">
        <f>"U.S. Energy Information Administration  |  Short-Term Energy Outlook  - "&amp;Dates!D1</f>
        <v>U.S. Energy Information Administration  |  Short-Term Energy Outlook  - July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2.75" x14ac:dyDescent="0.2">
      <c r="B3" s="432"/>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x14ac:dyDescent="0.2">
      <c r="B4" s="433"/>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Y5" s="152"/>
      <c r="BG5" s="572"/>
      <c r="BH5" s="572"/>
      <c r="BI5" s="572"/>
    </row>
    <row r="6" spans="1:74" ht="11.1" customHeight="1" x14ac:dyDescent="0.2">
      <c r="A6" s="159" t="s">
        <v>591</v>
      </c>
      <c r="B6" s="169" t="s">
        <v>231</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25.143364371000001</v>
      </c>
      <c r="P6" s="244">
        <v>24.948373370999999</v>
      </c>
      <c r="Q6" s="244">
        <v>24.565579370999998</v>
      </c>
      <c r="R6" s="244">
        <v>24.832524371000002</v>
      </c>
      <c r="S6" s="244">
        <v>24.901976371</v>
      </c>
      <c r="T6" s="244">
        <v>25.364424370999998</v>
      </c>
      <c r="U6" s="244">
        <v>25.499196371</v>
      </c>
      <c r="V6" s="244">
        <v>26.020218370999999</v>
      </c>
      <c r="W6" s="244">
        <v>24.865485370999998</v>
      </c>
      <c r="X6" s="244">
        <v>25.284124371000001</v>
      </c>
      <c r="Y6" s="244">
        <v>25.253156370999999</v>
      </c>
      <c r="Z6" s="244">
        <v>24.980943370999999</v>
      </c>
      <c r="AA6" s="244">
        <v>24.299284</v>
      </c>
      <c r="AB6" s="244">
        <v>24.680202000000001</v>
      </c>
      <c r="AC6" s="244">
        <v>22.669423999999999</v>
      </c>
      <c r="AD6" s="244">
        <v>17.827082999999998</v>
      </c>
      <c r="AE6" s="244">
        <v>19.510093000000001</v>
      </c>
      <c r="AF6" s="244">
        <v>21.388127999999998</v>
      </c>
      <c r="AG6" s="244">
        <v>22.186712</v>
      </c>
      <c r="AH6" s="244">
        <v>22.353397999999999</v>
      </c>
      <c r="AI6" s="244">
        <v>22.269469000000001</v>
      </c>
      <c r="AJ6" s="244">
        <v>22.446027000000001</v>
      </c>
      <c r="AK6" s="244">
        <v>22.695709999999998</v>
      </c>
      <c r="AL6" s="244">
        <v>22.662203000000002</v>
      </c>
      <c r="AM6" s="244">
        <v>22.384091000000002</v>
      </c>
      <c r="AN6" s="244">
        <v>21.268923999999998</v>
      </c>
      <c r="AO6" s="244">
        <v>23.252452000000002</v>
      </c>
      <c r="AP6" s="244">
        <v>23.201913000000001</v>
      </c>
      <c r="AQ6" s="244">
        <v>23.924572999999999</v>
      </c>
      <c r="AR6" s="244">
        <v>24.630220000000001</v>
      </c>
      <c r="AS6" s="244">
        <v>24.076121000000001</v>
      </c>
      <c r="AT6" s="244">
        <v>24.616795</v>
      </c>
      <c r="AU6" s="244">
        <v>24.247682999999999</v>
      </c>
      <c r="AV6" s="244">
        <v>23.801527</v>
      </c>
      <c r="AW6" s="244">
        <v>24.814540999999998</v>
      </c>
      <c r="AX6" s="244">
        <v>25.013586</v>
      </c>
      <c r="AY6" s="244">
        <v>23.720736956</v>
      </c>
      <c r="AZ6" s="244">
        <v>24.642099955999999</v>
      </c>
      <c r="BA6" s="244">
        <v>24.598001956000001</v>
      </c>
      <c r="BB6" s="244">
        <v>23.925282409000001</v>
      </c>
      <c r="BC6" s="244">
        <v>24.502730505999999</v>
      </c>
      <c r="BD6" s="244">
        <v>24.582254948999999</v>
      </c>
      <c r="BE6" s="368">
        <v>24.565245126000001</v>
      </c>
      <c r="BF6" s="368">
        <v>24.954696105</v>
      </c>
      <c r="BG6" s="368">
        <v>24.513150603</v>
      </c>
      <c r="BH6" s="368">
        <v>24.816315005</v>
      </c>
      <c r="BI6" s="368">
        <v>25.096675438999998</v>
      </c>
      <c r="BJ6" s="368">
        <v>25.147046236000001</v>
      </c>
      <c r="BK6" s="368">
        <v>24.247274591</v>
      </c>
      <c r="BL6" s="368">
        <v>24.437903674000001</v>
      </c>
      <c r="BM6" s="368">
        <v>24.798115108000001</v>
      </c>
      <c r="BN6" s="368">
        <v>24.523232277999998</v>
      </c>
      <c r="BO6" s="368">
        <v>24.788238880000002</v>
      </c>
      <c r="BP6" s="368">
        <v>25.098746544000001</v>
      </c>
      <c r="BQ6" s="368">
        <v>25.113876015999999</v>
      </c>
      <c r="BR6" s="368">
        <v>25.360103143</v>
      </c>
      <c r="BS6" s="368">
        <v>24.843993712</v>
      </c>
      <c r="BT6" s="368">
        <v>25.124836697999999</v>
      </c>
      <c r="BU6" s="368">
        <v>25.220997841999999</v>
      </c>
      <c r="BV6" s="368">
        <v>25.351961643999999</v>
      </c>
    </row>
    <row r="7" spans="1:74" ht="11.1" customHeight="1" x14ac:dyDescent="0.2">
      <c r="A7" s="159" t="s">
        <v>277</v>
      </c>
      <c r="B7" s="170" t="s">
        <v>335</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2.6348029999999998</v>
      </c>
      <c r="P7" s="244">
        <v>2.6977530000000001</v>
      </c>
      <c r="Q7" s="244">
        <v>2.5169410000000001</v>
      </c>
      <c r="R7" s="244">
        <v>2.3422670000000001</v>
      </c>
      <c r="S7" s="244">
        <v>2.5472929999999998</v>
      </c>
      <c r="T7" s="244">
        <v>2.6244679999999998</v>
      </c>
      <c r="U7" s="244">
        <v>2.6890610000000001</v>
      </c>
      <c r="V7" s="244">
        <v>2.847248</v>
      </c>
      <c r="W7" s="244">
        <v>2.7249430000000001</v>
      </c>
      <c r="X7" s="244">
        <v>2.6739999999999999</v>
      </c>
      <c r="Y7" s="244">
        <v>2.6416080000000002</v>
      </c>
      <c r="Z7" s="244">
        <v>2.611872</v>
      </c>
      <c r="AA7" s="244">
        <v>2.5146950000000001</v>
      </c>
      <c r="AB7" s="244">
        <v>2.6685400000000001</v>
      </c>
      <c r="AC7" s="244">
        <v>2.3580920000000001</v>
      </c>
      <c r="AD7" s="244">
        <v>1.902633</v>
      </c>
      <c r="AE7" s="244">
        <v>2.0819450000000002</v>
      </c>
      <c r="AF7" s="244">
        <v>2.3124180000000001</v>
      </c>
      <c r="AG7" s="244">
        <v>2.2922220000000002</v>
      </c>
      <c r="AH7" s="244">
        <v>2.308297</v>
      </c>
      <c r="AI7" s="244">
        <v>2.3360569999999998</v>
      </c>
      <c r="AJ7" s="244">
        <v>2.2575409999999998</v>
      </c>
      <c r="AK7" s="244">
        <v>2.428299</v>
      </c>
      <c r="AL7" s="244">
        <v>2.196844</v>
      </c>
      <c r="AM7" s="244">
        <v>2.2412550000000002</v>
      </c>
      <c r="AN7" s="244">
        <v>2.2327129999999999</v>
      </c>
      <c r="AO7" s="244">
        <v>2.3137099999999999</v>
      </c>
      <c r="AP7" s="244">
        <v>2.1216719999999998</v>
      </c>
      <c r="AQ7" s="244">
        <v>2.1704639999999999</v>
      </c>
      <c r="AR7" s="244">
        <v>2.427241</v>
      </c>
      <c r="AS7" s="244">
        <v>2.537706</v>
      </c>
      <c r="AT7" s="244">
        <v>2.513401</v>
      </c>
      <c r="AU7" s="244">
        <v>2.4500489999999999</v>
      </c>
      <c r="AV7" s="244">
        <v>2.342578</v>
      </c>
      <c r="AW7" s="244">
        <v>2.4687730000000001</v>
      </c>
      <c r="AX7" s="244">
        <v>2.4055420000000001</v>
      </c>
      <c r="AY7" s="244">
        <v>2.3613360000000001</v>
      </c>
      <c r="AZ7" s="244">
        <v>2.4772650000000001</v>
      </c>
      <c r="BA7" s="244">
        <v>2.1799789999999999</v>
      </c>
      <c r="BB7" s="244">
        <v>2.3217289999999999</v>
      </c>
      <c r="BC7" s="244">
        <v>2.381348</v>
      </c>
      <c r="BD7" s="244">
        <v>2.4392130000000001</v>
      </c>
      <c r="BE7" s="368">
        <v>2.481026</v>
      </c>
      <c r="BF7" s="368">
        <v>2.540581</v>
      </c>
      <c r="BG7" s="368">
        <v>2.4900709999999999</v>
      </c>
      <c r="BH7" s="368">
        <v>2.4643090000000001</v>
      </c>
      <c r="BI7" s="368">
        <v>2.488953</v>
      </c>
      <c r="BJ7" s="368">
        <v>2.4916510000000001</v>
      </c>
      <c r="BK7" s="368">
        <v>2.4629940000000001</v>
      </c>
      <c r="BL7" s="368">
        <v>2.509938</v>
      </c>
      <c r="BM7" s="368">
        <v>2.40124</v>
      </c>
      <c r="BN7" s="368">
        <v>2.3426170000000002</v>
      </c>
      <c r="BO7" s="368">
        <v>2.403006</v>
      </c>
      <c r="BP7" s="368">
        <v>2.4636689999999999</v>
      </c>
      <c r="BQ7" s="368">
        <v>2.4846689999999998</v>
      </c>
      <c r="BR7" s="368">
        <v>2.5425080000000002</v>
      </c>
      <c r="BS7" s="368">
        <v>2.4935770000000002</v>
      </c>
      <c r="BT7" s="368">
        <v>2.4671650000000001</v>
      </c>
      <c r="BU7" s="368">
        <v>2.4892699999999999</v>
      </c>
      <c r="BV7" s="368">
        <v>2.4946839999999999</v>
      </c>
    </row>
    <row r="8" spans="1:74" ht="11.1" customHeight="1" x14ac:dyDescent="0.2">
      <c r="A8" s="159" t="s">
        <v>592</v>
      </c>
      <c r="B8" s="170" t="s">
        <v>336</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1.656738</v>
      </c>
      <c r="AS8" s="244">
        <v>1.6353200000000001</v>
      </c>
      <c r="AT8" s="244">
        <v>1.583728</v>
      </c>
      <c r="AU8" s="244">
        <v>1.5650120000000001</v>
      </c>
      <c r="AV8" s="244">
        <v>1.5582739999999999</v>
      </c>
      <c r="AW8" s="244">
        <v>1.742065</v>
      </c>
      <c r="AX8" s="244">
        <v>1.8345549999999999</v>
      </c>
      <c r="AY8" s="244">
        <v>1.6199619999999999</v>
      </c>
      <c r="AZ8" s="244">
        <v>1.7207669999999999</v>
      </c>
      <c r="BA8" s="244">
        <v>1.897721</v>
      </c>
      <c r="BB8" s="244">
        <v>1.637747453</v>
      </c>
      <c r="BC8" s="244">
        <v>1.6461937339999999</v>
      </c>
      <c r="BD8" s="244">
        <v>1.6721181430000001</v>
      </c>
      <c r="BE8" s="368">
        <v>1.6636801699999999</v>
      </c>
      <c r="BF8" s="368">
        <v>1.645706149</v>
      </c>
      <c r="BG8" s="368">
        <v>1.6123706470000001</v>
      </c>
      <c r="BH8" s="368">
        <v>1.6288370489999999</v>
      </c>
      <c r="BI8" s="368">
        <v>1.6083434830000001</v>
      </c>
      <c r="BJ8" s="368">
        <v>1.7040262799999999</v>
      </c>
      <c r="BK8" s="368">
        <v>1.586315666</v>
      </c>
      <c r="BL8" s="368">
        <v>1.6377607489999999</v>
      </c>
      <c r="BM8" s="368">
        <v>1.628750183</v>
      </c>
      <c r="BN8" s="368">
        <v>1.625090353</v>
      </c>
      <c r="BO8" s="368">
        <v>1.635027955</v>
      </c>
      <c r="BP8" s="368">
        <v>1.6609226189999999</v>
      </c>
      <c r="BQ8" s="368">
        <v>1.6571420910000001</v>
      </c>
      <c r="BR8" s="368">
        <v>1.6430702180000001</v>
      </c>
      <c r="BS8" s="368">
        <v>1.614941787</v>
      </c>
      <c r="BT8" s="368">
        <v>1.6322767730000001</v>
      </c>
      <c r="BU8" s="368">
        <v>1.6160729170000001</v>
      </c>
      <c r="BV8" s="368">
        <v>1.7109427189999999</v>
      </c>
    </row>
    <row r="9" spans="1:74" ht="11.1" customHeight="1" x14ac:dyDescent="0.2">
      <c r="A9" s="159" t="s">
        <v>275</v>
      </c>
      <c r="B9" s="170" t="s">
        <v>337</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19.933385999999999</v>
      </c>
      <c r="AB9" s="244">
        <v>20.132245999999999</v>
      </c>
      <c r="AC9" s="244">
        <v>18.462838000000001</v>
      </c>
      <c r="AD9" s="244">
        <v>14.548503</v>
      </c>
      <c r="AE9" s="244">
        <v>16.078182999999999</v>
      </c>
      <c r="AF9" s="244">
        <v>17.578056</v>
      </c>
      <c r="AG9" s="244">
        <v>18.381069</v>
      </c>
      <c r="AH9" s="244">
        <v>18.557874000000002</v>
      </c>
      <c r="AI9" s="244">
        <v>18.414828</v>
      </c>
      <c r="AJ9" s="244">
        <v>18.613648000000001</v>
      </c>
      <c r="AK9" s="244">
        <v>18.742515999999998</v>
      </c>
      <c r="AL9" s="244">
        <v>18.801689</v>
      </c>
      <c r="AM9" s="244">
        <v>18.595396000000001</v>
      </c>
      <c r="AN9" s="244">
        <v>17.444196999999999</v>
      </c>
      <c r="AO9" s="244">
        <v>19.203827</v>
      </c>
      <c r="AP9" s="244">
        <v>19.45936</v>
      </c>
      <c r="AQ9" s="244">
        <v>20.093637999999999</v>
      </c>
      <c r="AR9" s="244">
        <v>20.537154000000001</v>
      </c>
      <c r="AS9" s="244">
        <v>19.894007999999999</v>
      </c>
      <c r="AT9" s="244">
        <v>20.510579</v>
      </c>
      <c r="AU9" s="244">
        <v>20.223534999999998</v>
      </c>
      <c r="AV9" s="244">
        <v>19.891587999999999</v>
      </c>
      <c r="AW9" s="244">
        <v>20.594615999999998</v>
      </c>
      <c r="AX9" s="244">
        <v>20.764402</v>
      </c>
      <c r="AY9" s="244">
        <v>19.731010000000001</v>
      </c>
      <c r="AZ9" s="244">
        <v>20.435638999999998</v>
      </c>
      <c r="BA9" s="244">
        <v>20.511873000000001</v>
      </c>
      <c r="BB9" s="244">
        <v>19.957377000000001</v>
      </c>
      <c r="BC9" s="244">
        <v>20.466759816</v>
      </c>
      <c r="BD9" s="244">
        <v>20.462494849999999</v>
      </c>
      <c r="BE9" s="368">
        <v>20.412109999999998</v>
      </c>
      <c r="BF9" s="368">
        <v>20.759979999999999</v>
      </c>
      <c r="BG9" s="368">
        <v>20.402280000000001</v>
      </c>
      <c r="BH9" s="368">
        <v>20.714739999999999</v>
      </c>
      <c r="BI9" s="368">
        <v>20.990950000000002</v>
      </c>
      <c r="BJ9" s="368">
        <v>20.94294</v>
      </c>
      <c r="BK9" s="368">
        <v>20.188300000000002</v>
      </c>
      <c r="BL9" s="368">
        <v>20.280539999999998</v>
      </c>
      <c r="BM9" s="368">
        <v>20.758459999999999</v>
      </c>
      <c r="BN9" s="368">
        <v>20.545860000000001</v>
      </c>
      <c r="BO9" s="368">
        <v>20.740539999999999</v>
      </c>
      <c r="BP9" s="368">
        <v>20.964490000000001</v>
      </c>
      <c r="BQ9" s="368">
        <v>20.962399999999999</v>
      </c>
      <c r="BR9" s="368">
        <v>21.164860000000001</v>
      </c>
      <c r="BS9" s="368">
        <v>20.725809999999999</v>
      </c>
      <c r="BT9" s="368">
        <v>21.015730000000001</v>
      </c>
      <c r="BU9" s="368">
        <v>21.105989999999998</v>
      </c>
      <c r="BV9" s="368">
        <v>21.136669999999999</v>
      </c>
    </row>
    <row r="10" spans="1:74" ht="11.1" customHeight="1" x14ac:dyDescent="0.2">
      <c r="AY10" s="152"/>
      <c r="AZ10" s="152"/>
      <c r="BA10" s="152"/>
      <c r="BB10" s="152"/>
      <c r="BC10" s="152"/>
      <c r="BD10" s="152"/>
      <c r="BE10" s="445"/>
      <c r="BF10" s="445"/>
      <c r="BJ10" s="152"/>
    </row>
    <row r="11" spans="1:74" ht="11.1" customHeight="1" x14ac:dyDescent="0.2">
      <c r="A11" s="159" t="s">
        <v>593</v>
      </c>
      <c r="B11" s="169" t="s">
        <v>377</v>
      </c>
      <c r="C11" s="244">
        <v>6.6355150515999997</v>
      </c>
      <c r="D11" s="244">
        <v>6.9310139211999999</v>
      </c>
      <c r="E11" s="244">
        <v>6.9597630291000003</v>
      </c>
      <c r="F11" s="244">
        <v>7.0202794393000003</v>
      </c>
      <c r="G11" s="244">
        <v>6.8859666800000001</v>
      </c>
      <c r="H11" s="244">
        <v>7.0718294968000004</v>
      </c>
      <c r="I11" s="244">
        <v>7.0619583043</v>
      </c>
      <c r="J11" s="244">
        <v>7.1000766141999998</v>
      </c>
      <c r="K11" s="244">
        <v>7.1210151294999999</v>
      </c>
      <c r="L11" s="244">
        <v>7.0550744589000001</v>
      </c>
      <c r="M11" s="244">
        <v>6.9489873761999998</v>
      </c>
      <c r="N11" s="244">
        <v>7.0488237133</v>
      </c>
      <c r="O11" s="244">
        <v>6.5437024087999998</v>
      </c>
      <c r="P11" s="244">
        <v>6.8514509051000001</v>
      </c>
      <c r="Q11" s="244">
        <v>6.8795514599000001</v>
      </c>
      <c r="R11" s="244">
        <v>6.9611295739000001</v>
      </c>
      <c r="S11" s="244">
        <v>6.8203941589000001</v>
      </c>
      <c r="T11" s="244">
        <v>6.9922837148000001</v>
      </c>
      <c r="U11" s="244">
        <v>7.0250192953999999</v>
      </c>
      <c r="V11" s="244">
        <v>7.040442509</v>
      </c>
      <c r="W11" s="244">
        <v>7.0466516407000004</v>
      </c>
      <c r="X11" s="244">
        <v>7.0182340316999996</v>
      </c>
      <c r="Y11" s="244">
        <v>6.9536740510000001</v>
      </c>
      <c r="Z11" s="244">
        <v>7.0193054884999997</v>
      </c>
      <c r="AA11" s="244">
        <v>5.3881493300000001</v>
      </c>
      <c r="AB11" s="244">
        <v>5.6329837700000001</v>
      </c>
      <c r="AC11" s="244">
        <v>5.714363852</v>
      </c>
      <c r="AD11" s="244">
        <v>5.5651383353000003</v>
      </c>
      <c r="AE11" s="244">
        <v>5.5021004972999998</v>
      </c>
      <c r="AF11" s="244">
        <v>5.6829079742999999</v>
      </c>
      <c r="AG11" s="244">
        <v>5.6689131133000004</v>
      </c>
      <c r="AH11" s="244">
        <v>5.6971664419000003</v>
      </c>
      <c r="AI11" s="244">
        <v>5.7591780032999997</v>
      </c>
      <c r="AJ11" s="244">
        <v>5.8635794895000002</v>
      </c>
      <c r="AK11" s="244">
        <v>5.7270457886999999</v>
      </c>
      <c r="AL11" s="244">
        <v>5.7676755334000003</v>
      </c>
      <c r="AM11" s="244">
        <v>5.6249707603000001</v>
      </c>
      <c r="AN11" s="244">
        <v>5.9531769406999997</v>
      </c>
      <c r="AO11" s="244">
        <v>6.0616381344999999</v>
      </c>
      <c r="AP11" s="244">
        <v>6.0031061873000002</v>
      </c>
      <c r="AQ11" s="244">
        <v>5.9686447888999998</v>
      </c>
      <c r="AR11" s="244">
        <v>6.0888946270000002</v>
      </c>
      <c r="AS11" s="244">
        <v>6.1743908742000002</v>
      </c>
      <c r="AT11" s="244">
        <v>6.2599103864999996</v>
      </c>
      <c r="AU11" s="244">
        <v>6.2926265453000001</v>
      </c>
      <c r="AV11" s="244">
        <v>6.4026782409000003</v>
      </c>
      <c r="AW11" s="244">
        <v>6.302398814</v>
      </c>
      <c r="AX11" s="244">
        <v>6.3772129292999997</v>
      </c>
      <c r="AY11" s="244">
        <v>5.9611908317999998</v>
      </c>
      <c r="AZ11" s="244">
        <v>6.2323029169000002</v>
      </c>
      <c r="BA11" s="244">
        <v>6.3211815101999997</v>
      </c>
      <c r="BB11" s="244">
        <v>6.203243037</v>
      </c>
      <c r="BC11" s="244">
        <v>6.1635322820000003</v>
      </c>
      <c r="BD11" s="244">
        <v>6.3201183920000004</v>
      </c>
      <c r="BE11" s="368">
        <v>6.3052557949999999</v>
      </c>
      <c r="BF11" s="368">
        <v>6.3462293489999997</v>
      </c>
      <c r="BG11" s="368">
        <v>6.36891578</v>
      </c>
      <c r="BH11" s="368">
        <v>6.4014815629999999</v>
      </c>
      <c r="BI11" s="368">
        <v>6.2798234190000004</v>
      </c>
      <c r="BJ11" s="368">
        <v>6.3646156359999999</v>
      </c>
      <c r="BK11" s="368">
        <v>6.007572379</v>
      </c>
      <c r="BL11" s="368">
        <v>6.2752961029999996</v>
      </c>
      <c r="BM11" s="368">
        <v>6.3249227640000001</v>
      </c>
      <c r="BN11" s="368">
        <v>6.3321286690000003</v>
      </c>
      <c r="BO11" s="368">
        <v>6.249282794</v>
      </c>
      <c r="BP11" s="368">
        <v>6.4153173460000001</v>
      </c>
      <c r="BQ11" s="368">
        <v>6.4120744539999999</v>
      </c>
      <c r="BR11" s="368">
        <v>6.4386917459999999</v>
      </c>
      <c r="BS11" s="368">
        <v>6.4656627660000003</v>
      </c>
      <c r="BT11" s="368">
        <v>6.415688007</v>
      </c>
      <c r="BU11" s="368">
        <v>6.3023068740000001</v>
      </c>
      <c r="BV11" s="368">
        <v>6.4139818569999996</v>
      </c>
    </row>
    <row r="12" spans="1:74" ht="11.1" customHeight="1" x14ac:dyDescent="0.2">
      <c r="A12" s="159" t="s">
        <v>594</v>
      </c>
      <c r="B12" s="170" t="s">
        <v>339</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2.7880440000000002</v>
      </c>
      <c r="AZ12" s="244">
        <v>2.9943810000000002</v>
      </c>
      <c r="BA12" s="244">
        <v>3.0519379999999998</v>
      </c>
      <c r="BB12" s="244">
        <v>2.957525</v>
      </c>
      <c r="BC12" s="244">
        <v>2.8980389999999998</v>
      </c>
      <c r="BD12" s="244">
        <v>3.0034329999999998</v>
      </c>
      <c r="BE12" s="368">
        <v>2.9686370000000002</v>
      </c>
      <c r="BF12" s="368">
        <v>3.038904</v>
      </c>
      <c r="BG12" s="368">
        <v>3.0912920000000002</v>
      </c>
      <c r="BH12" s="368">
        <v>3.0975579999999998</v>
      </c>
      <c r="BI12" s="368">
        <v>2.986113</v>
      </c>
      <c r="BJ12" s="368">
        <v>3.0141439999999999</v>
      </c>
      <c r="BK12" s="368">
        <v>2.8048709999999999</v>
      </c>
      <c r="BL12" s="368">
        <v>2.9942039999999999</v>
      </c>
      <c r="BM12" s="368">
        <v>3.0429330000000001</v>
      </c>
      <c r="BN12" s="368">
        <v>3.0132469999999998</v>
      </c>
      <c r="BO12" s="368">
        <v>2.9507509999999999</v>
      </c>
      <c r="BP12" s="368">
        <v>3.0468730000000002</v>
      </c>
      <c r="BQ12" s="368">
        <v>3.0236000000000001</v>
      </c>
      <c r="BR12" s="368">
        <v>3.0835089999999998</v>
      </c>
      <c r="BS12" s="368">
        <v>3.1284559999999999</v>
      </c>
      <c r="BT12" s="368">
        <v>3.1283189999999998</v>
      </c>
      <c r="BU12" s="368">
        <v>3.0166019999999998</v>
      </c>
      <c r="BV12" s="368">
        <v>3.0412279999999998</v>
      </c>
    </row>
    <row r="13" spans="1:74" ht="11.1" customHeight="1" x14ac:dyDescent="0.2">
      <c r="AY13" s="152"/>
      <c r="AZ13" s="152"/>
      <c r="BA13" s="152"/>
      <c r="BB13" s="152"/>
      <c r="BC13" s="152"/>
      <c r="BD13" s="152"/>
      <c r="BE13" s="445"/>
      <c r="BF13" s="445"/>
      <c r="BJ13" s="152"/>
    </row>
    <row r="14" spans="1:74" ht="11.1" customHeight="1" x14ac:dyDescent="0.2">
      <c r="A14" s="159" t="s">
        <v>595</v>
      </c>
      <c r="B14" s="169" t="s">
        <v>378</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14.05114889</v>
      </c>
      <c r="AB14" s="244">
        <v>14.608667787</v>
      </c>
      <c r="AC14" s="244">
        <v>13.431921553</v>
      </c>
      <c r="AD14" s="244">
        <v>11.054276601</v>
      </c>
      <c r="AE14" s="244">
        <v>11.413029852999999</v>
      </c>
      <c r="AF14" s="244">
        <v>12.720753345</v>
      </c>
      <c r="AG14" s="244">
        <v>13.705280233</v>
      </c>
      <c r="AH14" s="244">
        <v>13.157936239</v>
      </c>
      <c r="AI14" s="244">
        <v>13.913612877</v>
      </c>
      <c r="AJ14" s="244">
        <v>13.677948896</v>
      </c>
      <c r="AK14" s="244">
        <v>13.054812803000001</v>
      </c>
      <c r="AL14" s="244">
        <v>12.946442777</v>
      </c>
      <c r="AM14" s="244">
        <v>11.953989366</v>
      </c>
      <c r="AN14" s="244">
        <v>12.759336402000001</v>
      </c>
      <c r="AO14" s="244">
        <v>13.254494236999999</v>
      </c>
      <c r="AP14" s="244">
        <v>13.045776327</v>
      </c>
      <c r="AQ14" s="244">
        <v>12.89943463</v>
      </c>
      <c r="AR14" s="244">
        <v>14.157350042999999</v>
      </c>
      <c r="AS14" s="244">
        <v>14.465807287000001</v>
      </c>
      <c r="AT14" s="244">
        <v>14.359768789</v>
      </c>
      <c r="AU14" s="244">
        <v>14.900835603999999</v>
      </c>
      <c r="AV14" s="244">
        <v>14.880477497999999</v>
      </c>
      <c r="AW14" s="244">
        <v>14.570770851000001</v>
      </c>
      <c r="AX14" s="244">
        <v>14.492166633</v>
      </c>
      <c r="AY14" s="244">
        <v>13.123005949</v>
      </c>
      <c r="AZ14" s="244">
        <v>14.292548878</v>
      </c>
      <c r="BA14" s="244">
        <v>14.134594764999999</v>
      </c>
      <c r="BB14" s="244">
        <v>14.120226591</v>
      </c>
      <c r="BC14" s="244">
        <v>13.826741713000001</v>
      </c>
      <c r="BD14" s="244">
        <v>14.309647151</v>
      </c>
      <c r="BE14" s="368">
        <v>14.394403483</v>
      </c>
      <c r="BF14" s="368">
        <v>14.2338544</v>
      </c>
      <c r="BG14" s="368">
        <v>14.615945797</v>
      </c>
      <c r="BH14" s="368">
        <v>14.426427148</v>
      </c>
      <c r="BI14" s="368">
        <v>14.076385681</v>
      </c>
      <c r="BJ14" s="368">
        <v>13.845828897000001</v>
      </c>
      <c r="BK14" s="368">
        <v>13.712683881</v>
      </c>
      <c r="BL14" s="368">
        <v>14.216303466999999</v>
      </c>
      <c r="BM14" s="368">
        <v>13.934288415999999</v>
      </c>
      <c r="BN14" s="368">
        <v>14.004790477</v>
      </c>
      <c r="BO14" s="368">
        <v>13.704384095</v>
      </c>
      <c r="BP14" s="368">
        <v>14.241742783999999</v>
      </c>
      <c r="BQ14" s="368">
        <v>14.348772608999999</v>
      </c>
      <c r="BR14" s="368">
        <v>14.218604888</v>
      </c>
      <c r="BS14" s="368">
        <v>14.602907819</v>
      </c>
      <c r="BT14" s="368">
        <v>14.478445083</v>
      </c>
      <c r="BU14" s="368">
        <v>14.042068652999999</v>
      </c>
      <c r="BV14" s="368">
        <v>13.945703766999999</v>
      </c>
    </row>
    <row r="15" spans="1:74" ht="11.1" customHeight="1" x14ac:dyDescent="0.2">
      <c r="AY15" s="152"/>
      <c r="AZ15" s="152"/>
      <c r="BA15" s="152"/>
      <c r="BB15" s="152"/>
      <c r="BC15" s="152"/>
      <c r="BD15" s="152"/>
      <c r="BE15" s="445"/>
      <c r="BF15" s="445"/>
      <c r="BJ15" s="152"/>
    </row>
    <row r="16" spans="1:74" ht="11.1" customHeight="1" x14ac:dyDescent="0.2">
      <c r="A16" s="159" t="s">
        <v>596</v>
      </c>
      <c r="B16" s="169" t="s">
        <v>916</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4.4703143839999999</v>
      </c>
      <c r="AZ16" s="244">
        <v>4.6824172710000003</v>
      </c>
      <c r="BA16" s="244">
        <v>4.3114551409999997</v>
      </c>
      <c r="BB16" s="244">
        <v>4.2062008210000004</v>
      </c>
      <c r="BC16" s="244">
        <v>4.3087193050000003</v>
      </c>
      <c r="BD16" s="244">
        <v>4.4895908950000001</v>
      </c>
      <c r="BE16" s="368">
        <v>4.6427175439999999</v>
      </c>
      <c r="BF16" s="368">
        <v>4.7420115169999999</v>
      </c>
      <c r="BG16" s="368">
        <v>4.6768379319999998</v>
      </c>
      <c r="BH16" s="368">
        <v>4.5209571799999999</v>
      </c>
      <c r="BI16" s="368">
        <v>4.6388726980000001</v>
      </c>
      <c r="BJ16" s="368">
        <v>4.6954429040000001</v>
      </c>
      <c r="BK16" s="368">
        <v>4.1753169410000002</v>
      </c>
      <c r="BL16" s="368">
        <v>4.4252950139999996</v>
      </c>
      <c r="BM16" s="368">
        <v>4.3148593310000001</v>
      </c>
      <c r="BN16" s="368">
        <v>4.297256601</v>
      </c>
      <c r="BO16" s="368">
        <v>4.4298406300000002</v>
      </c>
      <c r="BP16" s="368">
        <v>4.6393424110000003</v>
      </c>
      <c r="BQ16" s="368">
        <v>4.7146670630000003</v>
      </c>
      <c r="BR16" s="368">
        <v>4.8367013200000004</v>
      </c>
      <c r="BS16" s="368">
        <v>4.7546974210000004</v>
      </c>
      <c r="BT16" s="368">
        <v>4.6504349170000001</v>
      </c>
      <c r="BU16" s="368">
        <v>4.7006989770000001</v>
      </c>
      <c r="BV16" s="368">
        <v>4.7050260120000003</v>
      </c>
    </row>
    <row r="17" spans="1:74" ht="11.1" customHeight="1" x14ac:dyDescent="0.2">
      <c r="A17" s="159" t="s">
        <v>597</v>
      </c>
      <c r="B17" s="170" t="s">
        <v>365</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3.2522259880000002</v>
      </c>
      <c r="AZ17" s="244">
        <v>3.4813843019999999</v>
      </c>
      <c r="BA17" s="244">
        <v>3.1695250480000001</v>
      </c>
      <c r="BB17" s="244">
        <v>3.068539613</v>
      </c>
      <c r="BC17" s="244">
        <v>3.1805845019999999</v>
      </c>
      <c r="BD17" s="244">
        <v>3.3663591159999999</v>
      </c>
      <c r="BE17" s="368">
        <v>3.4241783400000001</v>
      </c>
      <c r="BF17" s="368">
        <v>3.5415091849999998</v>
      </c>
      <c r="BG17" s="368">
        <v>3.4614041000000002</v>
      </c>
      <c r="BH17" s="368">
        <v>3.2969912830000001</v>
      </c>
      <c r="BI17" s="368">
        <v>3.4099941249999999</v>
      </c>
      <c r="BJ17" s="368">
        <v>3.4553886290000002</v>
      </c>
      <c r="BK17" s="368">
        <v>3.047306802</v>
      </c>
      <c r="BL17" s="368">
        <v>3.276687006</v>
      </c>
      <c r="BM17" s="368">
        <v>3.1720962500000001</v>
      </c>
      <c r="BN17" s="368">
        <v>3.095088675</v>
      </c>
      <c r="BO17" s="368">
        <v>3.228783602</v>
      </c>
      <c r="BP17" s="368">
        <v>3.4233403990000002</v>
      </c>
      <c r="BQ17" s="368">
        <v>3.484557272</v>
      </c>
      <c r="BR17" s="368">
        <v>3.6011538930000002</v>
      </c>
      <c r="BS17" s="368">
        <v>3.512062282</v>
      </c>
      <c r="BT17" s="368">
        <v>3.33414184</v>
      </c>
      <c r="BU17" s="368">
        <v>3.4001546149999999</v>
      </c>
      <c r="BV17" s="368">
        <v>3.4446633969999998</v>
      </c>
    </row>
    <row r="18" spans="1:74" ht="11.1" customHeight="1" x14ac:dyDescent="0.2">
      <c r="AY18" s="152"/>
      <c r="AZ18" s="152"/>
      <c r="BA18" s="152"/>
      <c r="BB18" s="152"/>
      <c r="BC18" s="152"/>
      <c r="BD18" s="152"/>
      <c r="BE18" s="445"/>
      <c r="BF18" s="445"/>
      <c r="BJ18" s="152"/>
    </row>
    <row r="19" spans="1:74" ht="11.1" customHeight="1" x14ac:dyDescent="0.2">
      <c r="A19" s="159" t="s">
        <v>598</v>
      </c>
      <c r="B19" s="169" t="s">
        <v>379</v>
      </c>
      <c r="C19" s="244">
        <v>8.6281048604000006</v>
      </c>
      <c r="D19" s="244">
        <v>8.5761274551</v>
      </c>
      <c r="E19" s="244">
        <v>8.5865928653000001</v>
      </c>
      <c r="F19" s="244">
        <v>8.6832411878000002</v>
      </c>
      <c r="G19" s="244">
        <v>9.2730522602000001</v>
      </c>
      <c r="H19" s="244">
        <v>9.6703635926999993</v>
      </c>
      <c r="I19" s="244">
        <v>9.5990144042000001</v>
      </c>
      <c r="J19" s="244">
        <v>9.6584446034999996</v>
      </c>
      <c r="K19" s="244">
        <v>9.4139936285000001</v>
      </c>
      <c r="L19" s="244">
        <v>9.2591541985999992</v>
      </c>
      <c r="M19" s="244">
        <v>8.8527923437999991</v>
      </c>
      <c r="N19" s="244">
        <v>8.8170096878000006</v>
      </c>
      <c r="O19" s="244">
        <v>8.5056037623999998</v>
      </c>
      <c r="P19" s="244">
        <v>8.4571168220999997</v>
      </c>
      <c r="Q19" s="244">
        <v>8.4675309306000006</v>
      </c>
      <c r="R19" s="244">
        <v>8.5658084672000001</v>
      </c>
      <c r="S19" s="244">
        <v>9.1375705431000007</v>
      </c>
      <c r="T19" s="244">
        <v>9.5300554606999999</v>
      </c>
      <c r="U19" s="244">
        <v>9.4560822225999992</v>
      </c>
      <c r="V19" s="244">
        <v>9.5127964419000008</v>
      </c>
      <c r="W19" s="244">
        <v>9.3044394642999997</v>
      </c>
      <c r="X19" s="244">
        <v>9.1033080734999992</v>
      </c>
      <c r="Y19" s="244">
        <v>8.7061400306000003</v>
      </c>
      <c r="Z19" s="244">
        <v>8.6634597191000005</v>
      </c>
      <c r="AA19" s="244">
        <v>8.2406753394999992</v>
      </c>
      <c r="AB19" s="244">
        <v>8.2326914118999994</v>
      </c>
      <c r="AC19" s="244">
        <v>7.9011240773000004</v>
      </c>
      <c r="AD19" s="244">
        <v>7.4502045027000001</v>
      </c>
      <c r="AE19" s="244">
        <v>8.1797868204000004</v>
      </c>
      <c r="AF19" s="244">
        <v>8.7496966805999996</v>
      </c>
      <c r="AG19" s="244">
        <v>8.6796102225999991</v>
      </c>
      <c r="AH19" s="244">
        <v>8.7803366427</v>
      </c>
      <c r="AI19" s="244">
        <v>8.6285994943999995</v>
      </c>
      <c r="AJ19" s="244">
        <v>8.3273149965000002</v>
      </c>
      <c r="AK19" s="244">
        <v>8.3149296201999991</v>
      </c>
      <c r="AL19" s="244">
        <v>8.4713966869000004</v>
      </c>
      <c r="AM19" s="244">
        <v>8.2134331202999995</v>
      </c>
      <c r="AN19" s="244">
        <v>8.0860027162999994</v>
      </c>
      <c r="AO19" s="244">
        <v>7.9323697568</v>
      </c>
      <c r="AP19" s="244">
        <v>7.9949275093000001</v>
      </c>
      <c r="AQ19" s="244">
        <v>8.4791655427000006</v>
      </c>
      <c r="AR19" s="244">
        <v>9.0148282623</v>
      </c>
      <c r="AS19" s="244">
        <v>9.0297338341</v>
      </c>
      <c r="AT19" s="244">
        <v>9.0768529916999992</v>
      </c>
      <c r="AU19" s="244">
        <v>8.9839766067000006</v>
      </c>
      <c r="AV19" s="244">
        <v>8.780299608</v>
      </c>
      <c r="AW19" s="244">
        <v>8.7044051116999999</v>
      </c>
      <c r="AX19" s="244">
        <v>8.8349382940000005</v>
      </c>
      <c r="AY19" s="244">
        <v>8.9912368489999999</v>
      </c>
      <c r="AZ19" s="244">
        <v>8.8357337629000003</v>
      </c>
      <c r="BA19" s="244">
        <v>8.5516885189000007</v>
      </c>
      <c r="BB19" s="244">
        <v>8.5575558899999997</v>
      </c>
      <c r="BC19" s="244">
        <v>9.2248681220000002</v>
      </c>
      <c r="BD19" s="244">
        <v>9.5270894439999996</v>
      </c>
      <c r="BE19" s="368">
        <v>9.5593144970000008</v>
      </c>
      <c r="BF19" s="368">
        <v>9.5658370189999999</v>
      </c>
      <c r="BG19" s="368">
        <v>9.3922662270000004</v>
      </c>
      <c r="BH19" s="368">
        <v>8.9780205320000004</v>
      </c>
      <c r="BI19" s="368">
        <v>8.5669206540000005</v>
      </c>
      <c r="BJ19" s="368">
        <v>8.7229906689999996</v>
      </c>
      <c r="BK19" s="368">
        <v>9.2400824939999993</v>
      </c>
      <c r="BL19" s="368">
        <v>9.0696271710000005</v>
      </c>
      <c r="BM19" s="368">
        <v>8.7625848449999992</v>
      </c>
      <c r="BN19" s="368">
        <v>8.6805029719999993</v>
      </c>
      <c r="BO19" s="368">
        <v>9.2513746270000006</v>
      </c>
      <c r="BP19" s="368">
        <v>9.8016966280000002</v>
      </c>
      <c r="BQ19" s="368">
        <v>9.7916246480000009</v>
      </c>
      <c r="BR19" s="368">
        <v>9.8604204899999992</v>
      </c>
      <c r="BS19" s="368">
        <v>9.6545568759999991</v>
      </c>
      <c r="BT19" s="368">
        <v>9.2429911409999992</v>
      </c>
      <c r="BU19" s="368">
        <v>8.9944288629999996</v>
      </c>
      <c r="BV19" s="368">
        <v>9.2366174660000002</v>
      </c>
    </row>
    <row r="20" spans="1:74" ht="11.1" customHeight="1" x14ac:dyDescent="0.2">
      <c r="AY20" s="152"/>
      <c r="AZ20" s="152"/>
      <c r="BA20" s="152"/>
      <c r="BB20" s="152"/>
      <c r="BC20" s="152"/>
      <c r="BD20" s="152"/>
      <c r="BE20" s="445"/>
      <c r="BF20" s="445"/>
      <c r="BJ20" s="152"/>
    </row>
    <row r="21" spans="1:74" ht="11.1" customHeight="1" x14ac:dyDescent="0.2">
      <c r="A21" s="159" t="s">
        <v>599</v>
      </c>
      <c r="B21" s="169" t="s">
        <v>380</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35.170090960000003</v>
      </c>
      <c r="AB21" s="244">
        <v>35.897952044999997</v>
      </c>
      <c r="AC21" s="244">
        <v>34.005003633999998</v>
      </c>
      <c r="AD21" s="244">
        <v>31.658378707000001</v>
      </c>
      <c r="AE21" s="244">
        <v>32.88585175</v>
      </c>
      <c r="AF21" s="244">
        <v>33.303470185000002</v>
      </c>
      <c r="AG21" s="244">
        <v>33.101939086000002</v>
      </c>
      <c r="AH21" s="244">
        <v>32.390898356000001</v>
      </c>
      <c r="AI21" s="244">
        <v>33.706381292000003</v>
      </c>
      <c r="AJ21" s="244">
        <v>33.371455163999997</v>
      </c>
      <c r="AK21" s="244">
        <v>35.380445100000003</v>
      </c>
      <c r="AL21" s="244">
        <v>35.93273318</v>
      </c>
      <c r="AM21" s="244">
        <v>35.661669023999998</v>
      </c>
      <c r="AN21" s="244">
        <v>36.845051902000002</v>
      </c>
      <c r="AO21" s="244">
        <v>36.370164553000002</v>
      </c>
      <c r="AP21" s="244">
        <v>36.004776245999999</v>
      </c>
      <c r="AQ21" s="244">
        <v>34.948162205000003</v>
      </c>
      <c r="AR21" s="244">
        <v>35.199738070000002</v>
      </c>
      <c r="AS21" s="244">
        <v>34.931123307</v>
      </c>
      <c r="AT21" s="244">
        <v>34.055741933</v>
      </c>
      <c r="AU21" s="244">
        <v>35.510096128000001</v>
      </c>
      <c r="AV21" s="244">
        <v>35.222952247999999</v>
      </c>
      <c r="AW21" s="244">
        <v>36.57375313</v>
      </c>
      <c r="AX21" s="244">
        <v>38.330286942000001</v>
      </c>
      <c r="AY21" s="244">
        <v>36.820003608999997</v>
      </c>
      <c r="AZ21" s="244">
        <v>37.501713584999997</v>
      </c>
      <c r="BA21" s="244">
        <v>36.321801172999997</v>
      </c>
      <c r="BB21" s="244">
        <v>36.156089168000001</v>
      </c>
      <c r="BC21" s="244">
        <v>36.174391331999999</v>
      </c>
      <c r="BD21" s="244">
        <v>35.932776431999997</v>
      </c>
      <c r="BE21" s="368">
        <v>35.777312498000001</v>
      </c>
      <c r="BF21" s="368">
        <v>35.59400291</v>
      </c>
      <c r="BG21" s="368">
        <v>36.413029254000001</v>
      </c>
      <c r="BH21" s="368">
        <v>35.835577854999997</v>
      </c>
      <c r="BI21" s="368">
        <v>37.496924657000001</v>
      </c>
      <c r="BJ21" s="368">
        <v>38.586090761000001</v>
      </c>
      <c r="BK21" s="368">
        <v>38.396944265999998</v>
      </c>
      <c r="BL21" s="368">
        <v>39.519823213999999</v>
      </c>
      <c r="BM21" s="368">
        <v>38.901325475999997</v>
      </c>
      <c r="BN21" s="368">
        <v>38.378959287999997</v>
      </c>
      <c r="BO21" s="368">
        <v>37.933726661999998</v>
      </c>
      <c r="BP21" s="368">
        <v>37.492233493999997</v>
      </c>
      <c r="BQ21" s="368">
        <v>36.92543139</v>
      </c>
      <c r="BR21" s="368">
        <v>36.363303520999999</v>
      </c>
      <c r="BS21" s="368">
        <v>37.018340944999998</v>
      </c>
      <c r="BT21" s="368">
        <v>36.076854977000004</v>
      </c>
      <c r="BU21" s="368">
        <v>37.641375099999998</v>
      </c>
      <c r="BV21" s="368">
        <v>38.616093083999999</v>
      </c>
    </row>
    <row r="22" spans="1:74" ht="11.1" customHeight="1" x14ac:dyDescent="0.2">
      <c r="A22" s="159" t="s">
        <v>284</v>
      </c>
      <c r="B22" s="170" t="s">
        <v>331</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15.34933</v>
      </c>
      <c r="AZ22" s="244">
        <v>15.541499999999999</v>
      </c>
      <c r="BA22" s="244">
        <v>14.88199</v>
      </c>
      <c r="BB22" s="244">
        <v>15.18135</v>
      </c>
      <c r="BC22" s="244">
        <v>15.311389999999999</v>
      </c>
      <c r="BD22" s="244">
        <v>15.215540000000001</v>
      </c>
      <c r="BE22" s="368">
        <v>15.217599999999999</v>
      </c>
      <c r="BF22" s="368">
        <v>14.94567</v>
      </c>
      <c r="BG22" s="368">
        <v>15.85369</v>
      </c>
      <c r="BH22" s="368">
        <v>14.951280000000001</v>
      </c>
      <c r="BI22" s="368">
        <v>15.94861</v>
      </c>
      <c r="BJ22" s="368">
        <v>16.44079</v>
      </c>
      <c r="BK22" s="368">
        <v>16.366060000000001</v>
      </c>
      <c r="BL22" s="368">
        <v>16.732530000000001</v>
      </c>
      <c r="BM22" s="368">
        <v>16.528420000000001</v>
      </c>
      <c r="BN22" s="368">
        <v>16.754799999999999</v>
      </c>
      <c r="BO22" s="368">
        <v>16.412949999999999</v>
      </c>
      <c r="BP22" s="368">
        <v>16.124759999999998</v>
      </c>
      <c r="BQ22" s="368">
        <v>15.955450000000001</v>
      </c>
      <c r="BR22" s="368">
        <v>15.36266</v>
      </c>
      <c r="BS22" s="368">
        <v>16.090769999999999</v>
      </c>
      <c r="BT22" s="368">
        <v>15.03477</v>
      </c>
      <c r="BU22" s="368">
        <v>15.88622</v>
      </c>
      <c r="BV22" s="368">
        <v>16.23339</v>
      </c>
    </row>
    <row r="23" spans="1:74" ht="11.1" customHeight="1" x14ac:dyDescent="0.2">
      <c r="A23" s="159" t="s">
        <v>279</v>
      </c>
      <c r="B23" s="170" t="s">
        <v>600</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3.3458709676999998</v>
      </c>
      <c r="AW23" s="244">
        <v>3.5219999999999998</v>
      </c>
      <c r="AX23" s="244">
        <v>4.1403548387000004</v>
      </c>
      <c r="AY23" s="244">
        <v>3.8035161290000001</v>
      </c>
      <c r="AZ23" s="244">
        <v>3.8721071429</v>
      </c>
      <c r="BA23" s="244">
        <v>3.5374193547999999</v>
      </c>
      <c r="BB23" s="244">
        <v>3.2432405690000001</v>
      </c>
      <c r="BC23" s="244">
        <v>3.0004679009999999</v>
      </c>
      <c r="BD23" s="244">
        <v>3.0317809009999999</v>
      </c>
      <c r="BE23" s="368">
        <v>3.1659293740000001</v>
      </c>
      <c r="BF23" s="368">
        <v>3.2526497640000001</v>
      </c>
      <c r="BG23" s="368">
        <v>3.1602009839999998</v>
      </c>
      <c r="BH23" s="368">
        <v>3.1962754840000001</v>
      </c>
      <c r="BI23" s="368">
        <v>3.434914596</v>
      </c>
      <c r="BJ23" s="368">
        <v>3.9396362260000002</v>
      </c>
      <c r="BK23" s="368">
        <v>3.7326719590000002</v>
      </c>
      <c r="BL23" s="368">
        <v>3.9721296229999998</v>
      </c>
      <c r="BM23" s="368">
        <v>3.6510014630000001</v>
      </c>
      <c r="BN23" s="368">
        <v>3.298561292</v>
      </c>
      <c r="BO23" s="368">
        <v>3.0227682379999998</v>
      </c>
      <c r="BP23" s="368">
        <v>3.04263942</v>
      </c>
      <c r="BQ23" s="368">
        <v>3.1141520800000002</v>
      </c>
      <c r="BR23" s="368">
        <v>3.204498504</v>
      </c>
      <c r="BS23" s="368">
        <v>3.116313624</v>
      </c>
      <c r="BT23" s="368">
        <v>3.1364030390000002</v>
      </c>
      <c r="BU23" s="368">
        <v>3.3689853200000002</v>
      </c>
      <c r="BV23" s="368">
        <v>3.8480491099999998</v>
      </c>
    </row>
    <row r="24" spans="1:74" ht="11.1" customHeight="1" x14ac:dyDescent="0.2">
      <c r="A24" s="159" t="s">
        <v>601</v>
      </c>
      <c r="B24" s="170" t="s">
        <v>332</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4.9735346399999996</v>
      </c>
      <c r="AY24" s="244">
        <v>4.7883958560000002</v>
      </c>
      <c r="AZ24" s="244">
        <v>5.2502180039999997</v>
      </c>
      <c r="BA24" s="244">
        <v>5.2084152850000001</v>
      </c>
      <c r="BB24" s="244">
        <v>5.1765438489999998</v>
      </c>
      <c r="BC24" s="244">
        <v>5.1479086079999998</v>
      </c>
      <c r="BD24" s="244">
        <v>5.0556918709999996</v>
      </c>
      <c r="BE24" s="368">
        <v>4.8025372700000002</v>
      </c>
      <c r="BF24" s="368">
        <v>4.6923119939999998</v>
      </c>
      <c r="BG24" s="368">
        <v>4.7680478920000002</v>
      </c>
      <c r="BH24" s="368">
        <v>4.8944484539999999</v>
      </c>
      <c r="BI24" s="368">
        <v>5.0945007369999997</v>
      </c>
      <c r="BJ24" s="368">
        <v>5.1483668549999999</v>
      </c>
      <c r="BK24" s="368">
        <v>5.0358446319999999</v>
      </c>
      <c r="BL24" s="368">
        <v>5.4028773919999997</v>
      </c>
      <c r="BM24" s="368">
        <v>5.3982563609999996</v>
      </c>
      <c r="BN24" s="368">
        <v>5.31865144</v>
      </c>
      <c r="BO24" s="368">
        <v>5.3976665869999998</v>
      </c>
      <c r="BP24" s="368">
        <v>5.3109788189999998</v>
      </c>
      <c r="BQ24" s="368">
        <v>5.036009065</v>
      </c>
      <c r="BR24" s="368">
        <v>4.9240244720000002</v>
      </c>
      <c r="BS24" s="368">
        <v>5.0086245150000002</v>
      </c>
      <c r="BT24" s="368">
        <v>5.1418479870000002</v>
      </c>
      <c r="BU24" s="368">
        <v>5.35838298</v>
      </c>
      <c r="BV24" s="368">
        <v>5.4200759029999999</v>
      </c>
    </row>
    <row r="25" spans="1:74" ht="11.1" customHeight="1" x14ac:dyDescent="0.2">
      <c r="AY25" s="152"/>
      <c r="AZ25" s="152"/>
      <c r="BA25" s="152"/>
      <c r="BB25" s="152"/>
      <c r="BC25" s="152"/>
      <c r="BD25" s="152"/>
      <c r="BE25" s="445"/>
      <c r="BF25" s="445"/>
      <c r="BJ25" s="152"/>
    </row>
    <row r="26" spans="1:74" ht="11.1" customHeight="1" x14ac:dyDescent="0.2">
      <c r="A26" s="159" t="s">
        <v>602</v>
      </c>
      <c r="B26" s="169" t="s">
        <v>381</v>
      </c>
      <c r="C26" s="244">
        <v>4.3056712820999996</v>
      </c>
      <c r="D26" s="244">
        <v>4.3018513674000003</v>
      </c>
      <c r="E26" s="244">
        <v>4.3029220097999996</v>
      </c>
      <c r="F26" s="244">
        <v>4.3013465503999999</v>
      </c>
      <c r="G26" s="244">
        <v>4.30810125</v>
      </c>
      <c r="H26" s="244">
        <v>4.3176154576999997</v>
      </c>
      <c r="I26" s="244">
        <v>4.2531652147000001</v>
      </c>
      <c r="J26" s="244">
        <v>4.2678381757999997</v>
      </c>
      <c r="K26" s="244">
        <v>4.2600538834000004</v>
      </c>
      <c r="L26" s="244">
        <v>4.3030271583999999</v>
      </c>
      <c r="M26" s="244">
        <v>4.3247623957999997</v>
      </c>
      <c r="N26" s="244">
        <v>4.3402236438999999</v>
      </c>
      <c r="O26" s="244">
        <v>4.4106808638999997</v>
      </c>
      <c r="P26" s="244">
        <v>4.4062841731000004</v>
      </c>
      <c r="Q26" s="244">
        <v>4.4077430667000002</v>
      </c>
      <c r="R26" s="244">
        <v>4.4054994244000003</v>
      </c>
      <c r="S26" s="244">
        <v>4.4133532977999996</v>
      </c>
      <c r="T26" s="244">
        <v>4.4235798317999997</v>
      </c>
      <c r="U26" s="244">
        <v>4.3549077434000001</v>
      </c>
      <c r="V26" s="244">
        <v>4.3716010574000004</v>
      </c>
      <c r="W26" s="244">
        <v>4.3626274674000003</v>
      </c>
      <c r="X26" s="244">
        <v>4.4074025611999996</v>
      </c>
      <c r="Y26" s="244">
        <v>4.4314654520000003</v>
      </c>
      <c r="Z26" s="244">
        <v>4.4477279702999999</v>
      </c>
      <c r="AA26" s="244">
        <v>4.1204288128000002</v>
      </c>
      <c r="AB26" s="244">
        <v>4.1783919296000001</v>
      </c>
      <c r="AC26" s="244">
        <v>4.1641731785999996</v>
      </c>
      <c r="AD26" s="244">
        <v>4.0219592499000001</v>
      </c>
      <c r="AE26" s="244">
        <v>3.9817647375999998</v>
      </c>
      <c r="AF26" s="244">
        <v>4.0929222787999997</v>
      </c>
      <c r="AG26" s="244">
        <v>4.0727972565000004</v>
      </c>
      <c r="AH26" s="244">
        <v>4.0979576555000001</v>
      </c>
      <c r="AI26" s="244">
        <v>4.1511502568000003</v>
      </c>
      <c r="AJ26" s="244">
        <v>4.2043096310000001</v>
      </c>
      <c r="AK26" s="244">
        <v>4.27250804</v>
      </c>
      <c r="AL26" s="244">
        <v>4.2779535043000001</v>
      </c>
      <c r="AM26" s="244">
        <v>4.3102385569999999</v>
      </c>
      <c r="AN26" s="244">
        <v>4.3815050879999999</v>
      </c>
      <c r="AO26" s="244">
        <v>4.3791330979999996</v>
      </c>
      <c r="AP26" s="244">
        <v>4.383485415</v>
      </c>
      <c r="AQ26" s="244">
        <v>4.3483156440000004</v>
      </c>
      <c r="AR26" s="244">
        <v>4.3968484849999996</v>
      </c>
      <c r="AS26" s="244">
        <v>4.2103659220000003</v>
      </c>
      <c r="AT26" s="244">
        <v>4.2794690129999999</v>
      </c>
      <c r="AU26" s="244">
        <v>4.3489509200000001</v>
      </c>
      <c r="AV26" s="244">
        <v>4.4994556450000003</v>
      </c>
      <c r="AW26" s="244">
        <v>4.5359875000000001</v>
      </c>
      <c r="AX26" s="244">
        <v>4.3623421410000001</v>
      </c>
      <c r="AY26" s="244">
        <v>4.4378538699999996</v>
      </c>
      <c r="AZ26" s="244">
        <v>4.5376715890000003</v>
      </c>
      <c r="BA26" s="244">
        <v>4.4740678489999999</v>
      </c>
      <c r="BB26" s="244">
        <v>4.4717067479999999</v>
      </c>
      <c r="BC26" s="244">
        <v>4.4379482880000003</v>
      </c>
      <c r="BD26" s="244">
        <v>4.5189064300000004</v>
      </c>
      <c r="BE26" s="368">
        <v>4.3700626419999997</v>
      </c>
      <c r="BF26" s="368">
        <v>4.3784184660000003</v>
      </c>
      <c r="BG26" s="368">
        <v>4.4479178639999999</v>
      </c>
      <c r="BH26" s="368">
        <v>4.5881722659999999</v>
      </c>
      <c r="BI26" s="368">
        <v>4.6354878279999996</v>
      </c>
      <c r="BJ26" s="368">
        <v>4.5436453080000003</v>
      </c>
      <c r="BK26" s="368">
        <v>4.5263811580000004</v>
      </c>
      <c r="BL26" s="368">
        <v>4.6307368709999999</v>
      </c>
      <c r="BM26" s="368">
        <v>4.6080134319999999</v>
      </c>
      <c r="BN26" s="368">
        <v>4.6174673310000003</v>
      </c>
      <c r="BO26" s="368">
        <v>4.5602200100000001</v>
      </c>
      <c r="BP26" s="368">
        <v>4.6322303460000001</v>
      </c>
      <c r="BQ26" s="368">
        <v>4.4667555879999998</v>
      </c>
      <c r="BR26" s="368">
        <v>4.5073457609999998</v>
      </c>
      <c r="BS26" s="368">
        <v>4.585844625</v>
      </c>
      <c r="BT26" s="368">
        <v>4.6108298100000003</v>
      </c>
      <c r="BU26" s="368">
        <v>4.7100498919999998</v>
      </c>
      <c r="BV26" s="368">
        <v>4.7253690779999999</v>
      </c>
    </row>
    <row r="27" spans="1:74" ht="11.1" customHeight="1" x14ac:dyDescent="0.2">
      <c r="AY27" s="152"/>
      <c r="AZ27" s="152"/>
      <c r="BA27" s="152"/>
      <c r="BB27" s="152"/>
      <c r="BC27" s="152"/>
      <c r="BD27" s="152"/>
      <c r="BE27" s="445"/>
      <c r="BF27" s="445"/>
      <c r="BJ27" s="152"/>
    </row>
    <row r="28" spans="1:74" ht="11.1" customHeight="1" x14ac:dyDescent="0.2">
      <c r="A28" s="159" t="s">
        <v>281</v>
      </c>
      <c r="B28" s="169" t="s">
        <v>529</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48.076149295</v>
      </c>
      <c r="P28" s="244">
        <v>48.443758942999999</v>
      </c>
      <c r="Q28" s="244">
        <v>46.938717068000003</v>
      </c>
      <c r="R28" s="244">
        <v>47.622604434000003</v>
      </c>
      <c r="S28" s="244">
        <v>46.798166858000002</v>
      </c>
      <c r="T28" s="244">
        <v>47.494658459999997</v>
      </c>
      <c r="U28" s="244">
        <v>48.645146773999997</v>
      </c>
      <c r="V28" s="244">
        <v>48.899873908000004</v>
      </c>
      <c r="W28" s="244">
        <v>47.523012545</v>
      </c>
      <c r="X28" s="244">
        <v>47.888533219000003</v>
      </c>
      <c r="Y28" s="244">
        <v>47.981585031999998</v>
      </c>
      <c r="Z28" s="244">
        <v>47.855862311999999</v>
      </c>
      <c r="AA28" s="244">
        <v>46.175938387999999</v>
      </c>
      <c r="AB28" s="244">
        <v>47.322343863999997</v>
      </c>
      <c r="AC28" s="244">
        <v>43.377461052999998</v>
      </c>
      <c r="AD28" s="244">
        <v>35.100024445000003</v>
      </c>
      <c r="AE28" s="244">
        <v>37.261765975000003</v>
      </c>
      <c r="AF28" s="244">
        <v>40.475577270000002</v>
      </c>
      <c r="AG28" s="244">
        <v>42.293423019999999</v>
      </c>
      <c r="AH28" s="244">
        <v>41.955247219</v>
      </c>
      <c r="AI28" s="244">
        <v>42.774582066000001</v>
      </c>
      <c r="AJ28" s="244">
        <v>42.881282788999997</v>
      </c>
      <c r="AK28" s="244">
        <v>42.905213916999998</v>
      </c>
      <c r="AL28" s="244">
        <v>43.217754077999999</v>
      </c>
      <c r="AM28" s="244">
        <v>41.645152336999999</v>
      </c>
      <c r="AN28" s="244">
        <v>41.756727085000001</v>
      </c>
      <c r="AO28" s="244">
        <v>43.891859848000003</v>
      </c>
      <c r="AP28" s="244">
        <v>43.119848091000001</v>
      </c>
      <c r="AQ28" s="244">
        <v>43.474388799000003</v>
      </c>
      <c r="AR28" s="244">
        <v>45.672477264999998</v>
      </c>
      <c r="AS28" s="244">
        <v>45.418138046999999</v>
      </c>
      <c r="AT28" s="244">
        <v>45.794909249</v>
      </c>
      <c r="AU28" s="244">
        <v>46.269082365000003</v>
      </c>
      <c r="AV28" s="244">
        <v>45.782537073</v>
      </c>
      <c r="AW28" s="244">
        <v>46.819146646999997</v>
      </c>
      <c r="AX28" s="244">
        <v>47.826761371000003</v>
      </c>
      <c r="AY28" s="244">
        <v>44.678544584999997</v>
      </c>
      <c r="AZ28" s="244">
        <v>46.835798201999999</v>
      </c>
      <c r="BA28" s="244">
        <v>46.250394151000002</v>
      </c>
      <c r="BB28" s="244">
        <v>44.972667798000003</v>
      </c>
      <c r="BC28" s="244">
        <v>45.165400462999997</v>
      </c>
      <c r="BD28" s="244">
        <v>45.723443547999999</v>
      </c>
      <c r="BE28" s="368">
        <v>45.913295292000001</v>
      </c>
      <c r="BF28" s="368">
        <v>46.352500843999998</v>
      </c>
      <c r="BG28" s="368">
        <v>46.084617500999997</v>
      </c>
      <c r="BH28" s="368">
        <v>46.317636769000003</v>
      </c>
      <c r="BI28" s="368">
        <v>46.663959036999998</v>
      </c>
      <c r="BJ28" s="368">
        <v>46.986961758</v>
      </c>
      <c r="BK28" s="368">
        <v>45.663633869000002</v>
      </c>
      <c r="BL28" s="368">
        <v>46.713935210000002</v>
      </c>
      <c r="BM28" s="368">
        <v>46.360586708</v>
      </c>
      <c r="BN28" s="368">
        <v>45.567467473000001</v>
      </c>
      <c r="BO28" s="368">
        <v>45.330582472000003</v>
      </c>
      <c r="BP28" s="368">
        <v>46.183829363000001</v>
      </c>
      <c r="BQ28" s="368">
        <v>46.361957306000001</v>
      </c>
      <c r="BR28" s="368">
        <v>46.660137536999997</v>
      </c>
      <c r="BS28" s="368">
        <v>46.342013403000003</v>
      </c>
      <c r="BT28" s="368">
        <v>46.556674153000003</v>
      </c>
      <c r="BU28" s="368">
        <v>46.629494940000001</v>
      </c>
      <c r="BV28" s="368">
        <v>47.180468994000002</v>
      </c>
    </row>
    <row r="29" spans="1:74" ht="11.1" customHeight="1" x14ac:dyDescent="0.2">
      <c r="A29" s="159" t="s">
        <v>287</v>
      </c>
      <c r="B29" s="169" t="s">
        <v>530</v>
      </c>
      <c r="C29" s="244">
        <v>50.762606413999997</v>
      </c>
      <c r="D29" s="244">
        <v>51.537823179</v>
      </c>
      <c r="E29" s="244">
        <v>51.834101488000002</v>
      </c>
      <c r="F29" s="244">
        <v>52.001872026999997</v>
      </c>
      <c r="G29" s="244">
        <v>52.627724925999999</v>
      </c>
      <c r="H29" s="244">
        <v>53.013725014000002</v>
      </c>
      <c r="I29" s="244">
        <v>52.769308913000003</v>
      </c>
      <c r="J29" s="244">
        <v>52.478448018000002</v>
      </c>
      <c r="K29" s="244">
        <v>52.856412485</v>
      </c>
      <c r="L29" s="244">
        <v>51.989329474000002</v>
      </c>
      <c r="M29" s="244">
        <v>52.430205872999998</v>
      </c>
      <c r="N29" s="244">
        <v>53.115375211</v>
      </c>
      <c r="O29" s="244">
        <v>51.439785651000001</v>
      </c>
      <c r="P29" s="244">
        <v>52.116163479999997</v>
      </c>
      <c r="Q29" s="244">
        <v>52.462737982999997</v>
      </c>
      <c r="R29" s="244">
        <v>52.702362366999999</v>
      </c>
      <c r="S29" s="244">
        <v>53.3273577</v>
      </c>
      <c r="T29" s="244">
        <v>53.612880769</v>
      </c>
      <c r="U29" s="244">
        <v>53.567813428000001</v>
      </c>
      <c r="V29" s="244">
        <v>53.257108967000001</v>
      </c>
      <c r="W29" s="244">
        <v>53.404918586000001</v>
      </c>
      <c r="X29" s="244">
        <v>52.574977556</v>
      </c>
      <c r="Y29" s="244">
        <v>53.277551865</v>
      </c>
      <c r="Z29" s="244">
        <v>53.819619762999999</v>
      </c>
      <c r="AA29" s="244">
        <v>49.315110027999999</v>
      </c>
      <c r="AB29" s="244">
        <v>50.370714104000001</v>
      </c>
      <c r="AC29" s="244">
        <v>48.863230604000002</v>
      </c>
      <c r="AD29" s="244">
        <v>46.816674525000003</v>
      </c>
      <c r="AE29" s="244">
        <v>48.677232783999997</v>
      </c>
      <c r="AF29" s="244">
        <v>50.130194049000004</v>
      </c>
      <c r="AG29" s="244">
        <v>49.861948554000001</v>
      </c>
      <c r="AH29" s="244">
        <v>49.379334393999997</v>
      </c>
      <c r="AI29" s="244">
        <v>50.431009457999998</v>
      </c>
      <c r="AJ29" s="244">
        <v>49.688553448</v>
      </c>
      <c r="AK29" s="244">
        <v>51.265988790000002</v>
      </c>
      <c r="AL29" s="244">
        <v>51.567518628000002</v>
      </c>
      <c r="AM29" s="244">
        <v>51.060105941000003</v>
      </c>
      <c r="AN29" s="244">
        <v>52.316701446000003</v>
      </c>
      <c r="AO29" s="244">
        <v>52.011427668000003</v>
      </c>
      <c r="AP29" s="244">
        <v>52.092611568999999</v>
      </c>
      <c r="AQ29" s="244">
        <v>51.807055444</v>
      </c>
      <c r="AR29" s="244">
        <v>52.727987777000003</v>
      </c>
      <c r="AS29" s="244">
        <v>52.525573295999997</v>
      </c>
      <c r="AT29" s="244">
        <v>52.004507732999997</v>
      </c>
      <c r="AU29" s="244">
        <v>53.084102131000002</v>
      </c>
      <c r="AV29" s="244">
        <v>52.703815900000002</v>
      </c>
      <c r="AW29" s="244">
        <v>53.584338322000001</v>
      </c>
      <c r="AX29" s="244">
        <v>54.624442594000001</v>
      </c>
      <c r="AY29" s="244">
        <v>52.845797863000001</v>
      </c>
      <c r="AZ29" s="244">
        <v>53.888689757000002</v>
      </c>
      <c r="BA29" s="244">
        <v>52.462396761999997</v>
      </c>
      <c r="BB29" s="244">
        <v>52.667636866000002</v>
      </c>
      <c r="BC29" s="244">
        <v>53.473531084999998</v>
      </c>
      <c r="BD29" s="244">
        <v>53.956940144999997</v>
      </c>
      <c r="BE29" s="368">
        <v>53.701016293000002</v>
      </c>
      <c r="BF29" s="368">
        <v>53.462548922000003</v>
      </c>
      <c r="BG29" s="368">
        <v>54.343445955999996</v>
      </c>
      <c r="BH29" s="368">
        <v>53.249314779999999</v>
      </c>
      <c r="BI29" s="368">
        <v>54.127131339000002</v>
      </c>
      <c r="BJ29" s="368">
        <v>54.918698653</v>
      </c>
      <c r="BK29" s="368">
        <v>54.642621841</v>
      </c>
      <c r="BL29" s="368">
        <v>55.861050304000003</v>
      </c>
      <c r="BM29" s="368">
        <v>55.283522664000003</v>
      </c>
      <c r="BN29" s="368">
        <v>55.266870142999998</v>
      </c>
      <c r="BO29" s="368">
        <v>55.586485226000001</v>
      </c>
      <c r="BP29" s="368">
        <v>56.137480189999998</v>
      </c>
      <c r="BQ29" s="368">
        <v>55.411244461999999</v>
      </c>
      <c r="BR29" s="368">
        <v>54.925033331999998</v>
      </c>
      <c r="BS29" s="368">
        <v>55.583990761000003</v>
      </c>
      <c r="BT29" s="368">
        <v>54.043406480000002</v>
      </c>
      <c r="BU29" s="368">
        <v>54.982431261000002</v>
      </c>
      <c r="BV29" s="368">
        <v>55.814283914000001</v>
      </c>
    </row>
    <row r="30" spans="1:74" ht="11.1" customHeight="1" x14ac:dyDescent="0.2">
      <c r="B30" s="169"/>
      <c r="AY30" s="152"/>
      <c r="AZ30" s="152"/>
      <c r="BA30" s="152"/>
      <c r="BB30" s="152"/>
      <c r="BC30" s="152"/>
      <c r="BD30" s="152"/>
      <c r="BE30" s="445"/>
      <c r="BF30" s="445"/>
      <c r="BJ30" s="152"/>
    </row>
    <row r="31" spans="1:74" ht="11.1" customHeight="1" x14ac:dyDescent="0.2">
      <c r="A31" s="159" t="s">
        <v>288</v>
      </c>
      <c r="B31" s="171" t="s">
        <v>531</v>
      </c>
      <c r="C31" s="245">
        <v>98.153988881000004</v>
      </c>
      <c r="D31" s="245">
        <v>99.771992396000002</v>
      </c>
      <c r="E31" s="245">
        <v>99.961421853000004</v>
      </c>
      <c r="F31" s="245">
        <v>98.973935866000005</v>
      </c>
      <c r="G31" s="245">
        <v>99.686144460999998</v>
      </c>
      <c r="H31" s="245">
        <v>100.69541913</v>
      </c>
      <c r="I31" s="245">
        <v>101.11225537</v>
      </c>
      <c r="J31" s="245">
        <v>101.47177888</v>
      </c>
      <c r="K31" s="245">
        <v>100.1849856</v>
      </c>
      <c r="L31" s="245">
        <v>100.13459186</v>
      </c>
      <c r="M31" s="245">
        <v>100.49395403</v>
      </c>
      <c r="N31" s="245">
        <v>100.22097282</v>
      </c>
      <c r="O31" s="245">
        <v>99.515934946000002</v>
      </c>
      <c r="P31" s="245">
        <v>100.55992242000001</v>
      </c>
      <c r="Q31" s="245">
        <v>99.401455050999999</v>
      </c>
      <c r="R31" s="245">
        <v>100.3249668</v>
      </c>
      <c r="S31" s="245">
        <v>100.12552456</v>
      </c>
      <c r="T31" s="245">
        <v>101.10753923</v>
      </c>
      <c r="U31" s="245">
        <v>102.2129602</v>
      </c>
      <c r="V31" s="245">
        <v>102.15698286999999</v>
      </c>
      <c r="W31" s="245">
        <v>100.92793113</v>
      </c>
      <c r="X31" s="245">
        <v>100.46351077999999</v>
      </c>
      <c r="Y31" s="245">
        <v>101.2591369</v>
      </c>
      <c r="Z31" s="245">
        <v>101.67548207</v>
      </c>
      <c r="AA31" s="245">
        <v>95.491048415999998</v>
      </c>
      <c r="AB31" s="245">
        <v>97.693057967000001</v>
      </c>
      <c r="AC31" s="245">
        <v>92.240691658000003</v>
      </c>
      <c r="AD31" s="245">
        <v>81.916698969999999</v>
      </c>
      <c r="AE31" s="245">
        <v>85.938998759</v>
      </c>
      <c r="AF31" s="245">
        <v>90.605771318999999</v>
      </c>
      <c r="AG31" s="245">
        <v>92.155371574</v>
      </c>
      <c r="AH31" s="245">
        <v>91.334581612999997</v>
      </c>
      <c r="AI31" s="245">
        <v>93.205591523999999</v>
      </c>
      <c r="AJ31" s="245">
        <v>92.569836237000004</v>
      </c>
      <c r="AK31" s="245">
        <v>94.171202706000003</v>
      </c>
      <c r="AL31" s="245">
        <v>94.785272706000001</v>
      </c>
      <c r="AM31" s="245">
        <v>92.705258278000002</v>
      </c>
      <c r="AN31" s="245">
        <v>94.073428531000005</v>
      </c>
      <c r="AO31" s="245">
        <v>95.903287516000006</v>
      </c>
      <c r="AP31" s="245">
        <v>95.212459659999993</v>
      </c>
      <c r="AQ31" s="245">
        <v>95.281444242999996</v>
      </c>
      <c r="AR31" s="245">
        <v>98.400465041999993</v>
      </c>
      <c r="AS31" s="245">
        <v>97.943711343000004</v>
      </c>
      <c r="AT31" s="245">
        <v>97.799416981999997</v>
      </c>
      <c r="AU31" s="245">
        <v>99.353184495999997</v>
      </c>
      <c r="AV31" s="245">
        <v>98.486352972999995</v>
      </c>
      <c r="AW31" s="245">
        <v>100.40348496999999</v>
      </c>
      <c r="AX31" s="245">
        <v>102.45120396999999</v>
      </c>
      <c r="AY31" s="245">
        <v>97.524342447999999</v>
      </c>
      <c r="AZ31" s="245">
        <v>100.72448796</v>
      </c>
      <c r="BA31" s="245">
        <v>98.712790913000006</v>
      </c>
      <c r="BB31" s="245">
        <v>97.640304663999999</v>
      </c>
      <c r="BC31" s="245">
        <v>98.638931548000002</v>
      </c>
      <c r="BD31" s="245">
        <v>99.680383692999996</v>
      </c>
      <c r="BE31" s="559">
        <v>99.614311584999996</v>
      </c>
      <c r="BF31" s="559">
        <v>99.815049766000001</v>
      </c>
      <c r="BG31" s="559">
        <v>100.42806346</v>
      </c>
      <c r="BH31" s="559">
        <v>99.566951548999995</v>
      </c>
      <c r="BI31" s="559">
        <v>100.79109038</v>
      </c>
      <c r="BJ31" s="559">
        <v>101.90566041</v>
      </c>
      <c r="BK31" s="559">
        <v>100.30625571</v>
      </c>
      <c r="BL31" s="559">
        <v>102.57498551</v>
      </c>
      <c r="BM31" s="559">
        <v>101.64410937</v>
      </c>
      <c r="BN31" s="559">
        <v>100.83433762</v>
      </c>
      <c r="BO31" s="559">
        <v>100.9170677</v>
      </c>
      <c r="BP31" s="559">
        <v>102.32130955</v>
      </c>
      <c r="BQ31" s="559">
        <v>101.77320177</v>
      </c>
      <c r="BR31" s="559">
        <v>101.58517087</v>
      </c>
      <c r="BS31" s="559">
        <v>101.92600416000001</v>
      </c>
      <c r="BT31" s="559">
        <v>100.60008062999999</v>
      </c>
      <c r="BU31" s="559">
        <v>101.6119262</v>
      </c>
      <c r="BV31" s="559">
        <v>102.99475291</v>
      </c>
    </row>
    <row r="32" spans="1:74" ht="12" customHeight="1" x14ac:dyDescent="0.2">
      <c r="B32" s="757" t="s">
        <v>807</v>
      </c>
      <c r="C32" s="758"/>
      <c r="D32" s="758"/>
      <c r="E32" s="758"/>
      <c r="F32" s="758"/>
      <c r="G32" s="758"/>
      <c r="H32" s="758"/>
      <c r="I32" s="758"/>
      <c r="J32" s="758"/>
      <c r="K32" s="758"/>
      <c r="L32" s="758"/>
      <c r="M32" s="758"/>
      <c r="N32" s="758"/>
      <c r="O32" s="758"/>
      <c r="P32" s="758"/>
      <c r="Q32" s="758"/>
      <c r="BD32" s="445"/>
      <c r="BE32" s="445"/>
      <c r="BF32" s="445"/>
    </row>
    <row r="33" spans="2:58" ht="12" customHeight="1" x14ac:dyDescent="0.2">
      <c r="B33" s="775" t="s">
        <v>644</v>
      </c>
      <c r="C33" s="743"/>
      <c r="D33" s="743"/>
      <c r="E33" s="743"/>
      <c r="F33" s="743"/>
      <c r="G33" s="743"/>
      <c r="H33" s="743"/>
      <c r="I33" s="743"/>
      <c r="J33" s="743"/>
      <c r="K33" s="743"/>
      <c r="L33" s="743"/>
      <c r="M33" s="743"/>
      <c r="N33" s="743"/>
      <c r="O33" s="743"/>
      <c r="P33" s="743"/>
      <c r="Q33" s="737"/>
      <c r="BD33" s="445"/>
      <c r="BE33" s="445"/>
      <c r="BF33" s="445"/>
    </row>
    <row r="34" spans="2:58" ht="12" customHeight="1" x14ac:dyDescent="0.2">
      <c r="B34" s="775" t="s">
        <v>1328</v>
      </c>
      <c r="C34" s="737"/>
      <c r="D34" s="737"/>
      <c r="E34" s="737"/>
      <c r="F34" s="737"/>
      <c r="G34" s="737"/>
      <c r="H34" s="737"/>
      <c r="I34" s="737"/>
      <c r="J34" s="737"/>
      <c r="K34" s="737"/>
      <c r="L34" s="737"/>
      <c r="M34" s="737"/>
      <c r="N34" s="737"/>
      <c r="O34" s="737"/>
      <c r="P34" s="737"/>
      <c r="Q34" s="737"/>
      <c r="BD34" s="445"/>
      <c r="BE34" s="445"/>
      <c r="BF34" s="445"/>
    </row>
    <row r="35" spans="2:58" ht="12" customHeight="1" x14ac:dyDescent="0.2">
      <c r="B35" s="775" t="s">
        <v>1327</v>
      </c>
      <c r="C35" s="737"/>
      <c r="D35" s="737"/>
      <c r="E35" s="737"/>
      <c r="F35" s="737"/>
      <c r="G35" s="737"/>
      <c r="H35" s="737"/>
      <c r="I35" s="737"/>
      <c r="J35" s="737"/>
      <c r="K35" s="737"/>
      <c r="L35" s="737"/>
      <c r="M35" s="737"/>
      <c r="N35" s="737"/>
      <c r="O35" s="737"/>
      <c r="P35" s="737"/>
      <c r="Q35" s="737"/>
      <c r="BD35" s="445"/>
      <c r="BE35" s="445"/>
      <c r="BF35" s="445"/>
    </row>
    <row r="36" spans="2:58" ht="12" customHeight="1" x14ac:dyDescent="0.2">
      <c r="B36" s="786" t="str">
        <f>"Notes: "&amp;"EIA completed modeling and analysis for this report on " &amp;Dates!D2&amp;"."</f>
        <v>Notes: EIA completed modeling and analysis for this report on Thursday July 7, 2022.</v>
      </c>
      <c r="C36" s="758"/>
      <c r="D36" s="758"/>
      <c r="E36" s="758"/>
      <c r="F36" s="758"/>
      <c r="G36" s="758"/>
      <c r="H36" s="758"/>
      <c r="I36" s="758"/>
      <c r="J36" s="758"/>
      <c r="K36" s="758"/>
      <c r="L36" s="758"/>
      <c r="M36" s="758"/>
      <c r="N36" s="758"/>
      <c r="O36" s="758"/>
      <c r="P36" s="758"/>
      <c r="Q36" s="758"/>
    </row>
    <row r="37" spans="2:58" ht="12" customHeight="1" x14ac:dyDescent="0.2">
      <c r="B37" s="751" t="s">
        <v>350</v>
      </c>
      <c r="C37" s="750"/>
      <c r="D37" s="750"/>
      <c r="E37" s="750"/>
      <c r="F37" s="750"/>
      <c r="G37" s="750"/>
      <c r="H37" s="750"/>
      <c r="I37" s="750"/>
      <c r="J37" s="750"/>
      <c r="K37" s="750"/>
      <c r="L37" s="750"/>
      <c r="M37" s="750"/>
      <c r="N37" s="750"/>
      <c r="O37" s="750"/>
      <c r="P37" s="750"/>
      <c r="Q37" s="750"/>
    </row>
    <row r="38" spans="2:58" ht="12" customHeight="1" x14ac:dyDescent="0.2">
      <c r="B38" s="777" t="s">
        <v>846</v>
      </c>
      <c r="C38" s="737"/>
      <c r="D38" s="737"/>
      <c r="E38" s="737"/>
      <c r="F38" s="737"/>
      <c r="G38" s="737"/>
      <c r="H38" s="737"/>
      <c r="I38" s="737"/>
      <c r="J38" s="737"/>
      <c r="K38" s="737"/>
      <c r="L38" s="737"/>
      <c r="M38" s="737"/>
      <c r="N38" s="737"/>
      <c r="O38" s="737"/>
      <c r="P38" s="737"/>
      <c r="Q38" s="737"/>
    </row>
    <row r="39" spans="2:58" ht="12" customHeight="1" x14ac:dyDescent="0.2">
      <c r="B39" s="746" t="s">
        <v>830</v>
      </c>
      <c r="C39" s="747"/>
      <c r="D39" s="747"/>
      <c r="E39" s="747"/>
      <c r="F39" s="747"/>
      <c r="G39" s="747"/>
      <c r="H39" s="747"/>
      <c r="I39" s="747"/>
      <c r="J39" s="747"/>
      <c r="K39" s="747"/>
      <c r="L39" s="747"/>
      <c r="M39" s="747"/>
      <c r="N39" s="747"/>
      <c r="O39" s="747"/>
      <c r="P39" s="747"/>
      <c r="Q39" s="737"/>
    </row>
    <row r="40" spans="2:58" ht="12" customHeight="1" x14ac:dyDescent="0.2">
      <c r="B40" s="766" t="s">
        <v>1359</v>
      </c>
      <c r="C40" s="737"/>
      <c r="D40" s="737"/>
      <c r="E40" s="737"/>
      <c r="F40" s="737"/>
      <c r="G40" s="737"/>
      <c r="H40" s="737"/>
      <c r="I40" s="737"/>
      <c r="J40" s="737"/>
      <c r="K40" s="737"/>
      <c r="L40" s="737"/>
      <c r="M40" s="737"/>
      <c r="N40" s="737"/>
      <c r="O40" s="737"/>
      <c r="P40" s="737"/>
      <c r="Q40" s="737"/>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X23"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367" customWidth="1"/>
    <col min="56" max="58" width="6.5703125" style="584" customWidth="1"/>
    <col min="59" max="62" width="6.5703125" style="367" customWidth="1"/>
    <col min="63" max="74" width="6.5703125" style="47" customWidth="1"/>
    <col min="75" max="16384" width="9.5703125" style="47"/>
  </cols>
  <sheetData>
    <row r="1" spans="1:74" ht="13.35" customHeight="1" x14ac:dyDescent="0.2">
      <c r="A1" s="761" t="s">
        <v>791</v>
      </c>
      <c r="B1" s="789" t="s">
        <v>893</v>
      </c>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275"/>
    </row>
    <row r="2" spans="1:74"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57"/>
      <c r="B5" s="59" t="s">
        <v>765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 customHeight="1" x14ac:dyDescent="0.2">
      <c r="A6" s="57"/>
      <c r="B6" s="44" t="s">
        <v>734</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 customHeight="1" x14ac:dyDescent="0.2">
      <c r="A7" s="61" t="s">
        <v>496</v>
      </c>
      <c r="B7" s="172" t="s">
        <v>116</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12.784808999999999</v>
      </c>
      <c r="AB7" s="210">
        <v>12.825811</v>
      </c>
      <c r="AC7" s="210">
        <v>12.816057000000001</v>
      </c>
      <c r="AD7" s="210">
        <v>11.911472</v>
      </c>
      <c r="AE7" s="210">
        <v>9.7111169999999998</v>
      </c>
      <c r="AF7" s="210">
        <v>10.419767999999999</v>
      </c>
      <c r="AG7" s="210">
        <v>10.956484</v>
      </c>
      <c r="AH7" s="210">
        <v>10.557567000000001</v>
      </c>
      <c r="AI7" s="210">
        <v>10.868058</v>
      </c>
      <c r="AJ7" s="210">
        <v>10.413411999999999</v>
      </c>
      <c r="AK7" s="210">
        <v>11.120706999999999</v>
      </c>
      <c r="AL7" s="210">
        <v>11.083595000000001</v>
      </c>
      <c r="AM7" s="210">
        <v>11.056365</v>
      </c>
      <c r="AN7" s="210">
        <v>9.7730589999999999</v>
      </c>
      <c r="AO7" s="210">
        <v>11.159560000000001</v>
      </c>
      <c r="AP7" s="210">
        <v>11.230181</v>
      </c>
      <c r="AQ7" s="210">
        <v>11.333753</v>
      </c>
      <c r="AR7" s="210">
        <v>11.288152</v>
      </c>
      <c r="AS7" s="210">
        <v>11.329927</v>
      </c>
      <c r="AT7" s="210">
        <v>11.206238000000001</v>
      </c>
      <c r="AU7" s="210">
        <v>10.851266000000001</v>
      </c>
      <c r="AV7" s="210">
        <v>11.526268999999999</v>
      </c>
      <c r="AW7" s="210">
        <v>11.769166</v>
      </c>
      <c r="AX7" s="210">
        <v>11.603532</v>
      </c>
      <c r="AY7" s="210">
        <v>11.369338000000001</v>
      </c>
      <c r="AZ7" s="210">
        <v>11.316119</v>
      </c>
      <c r="BA7" s="210">
        <v>11.688029999999999</v>
      </c>
      <c r="BB7" s="210">
        <v>11.628304</v>
      </c>
      <c r="BC7" s="210">
        <v>11.743349013</v>
      </c>
      <c r="BD7" s="210">
        <v>11.893733189000001</v>
      </c>
      <c r="BE7" s="299">
        <v>11.96275</v>
      </c>
      <c r="BF7" s="299">
        <v>12.07287</v>
      </c>
      <c r="BG7" s="299">
        <v>12.20025</v>
      </c>
      <c r="BH7" s="299">
        <v>12.15325</v>
      </c>
      <c r="BI7" s="299">
        <v>12.38199</v>
      </c>
      <c r="BJ7" s="299">
        <v>12.49587</v>
      </c>
      <c r="BK7" s="299">
        <v>12.39706</v>
      </c>
      <c r="BL7" s="299">
        <v>12.479430000000001</v>
      </c>
      <c r="BM7" s="299">
        <v>12.48094</v>
      </c>
      <c r="BN7" s="299">
        <v>12.53444</v>
      </c>
      <c r="BO7" s="299">
        <v>12.562110000000001</v>
      </c>
      <c r="BP7" s="299">
        <v>12.64527</v>
      </c>
      <c r="BQ7" s="299">
        <v>12.76801</v>
      </c>
      <c r="BR7" s="299">
        <v>12.931279999999999</v>
      </c>
      <c r="BS7" s="299">
        <v>12.91991</v>
      </c>
      <c r="BT7" s="299">
        <v>12.90926</v>
      </c>
      <c r="BU7" s="299">
        <v>13.262700000000001</v>
      </c>
      <c r="BV7" s="299">
        <v>13.33728</v>
      </c>
    </row>
    <row r="8" spans="1:74" ht="11.1" customHeight="1" x14ac:dyDescent="0.2">
      <c r="A8" s="61" t="s">
        <v>497</v>
      </c>
      <c r="B8" s="172" t="s">
        <v>390</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0.450264</v>
      </c>
      <c r="BA8" s="210">
        <v>0.43951899999999999</v>
      </c>
      <c r="BB8" s="210">
        <v>0.44152000000000002</v>
      </c>
      <c r="BC8" s="210">
        <v>0.42440349107000003</v>
      </c>
      <c r="BD8" s="210">
        <v>0.40793042822999998</v>
      </c>
      <c r="BE8" s="299">
        <v>0.39234509785999999</v>
      </c>
      <c r="BF8" s="299">
        <v>0.42290849339999997</v>
      </c>
      <c r="BG8" s="299">
        <v>0.41039338979000001</v>
      </c>
      <c r="BH8" s="299">
        <v>0.41033872331999999</v>
      </c>
      <c r="BI8" s="299">
        <v>0.42866613765</v>
      </c>
      <c r="BJ8" s="299">
        <v>0.42576246517999999</v>
      </c>
      <c r="BK8" s="299">
        <v>0.44315742355999999</v>
      </c>
      <c r="BL8" s="299">
        <v>0.44710627645000001</v>
      </c>
      <c r="BM8" s="299">
        <v>0.43441388145999998</v>
      </c>
      <c r="BN8" s="299">
        <v>0.44060147343</v>
      </c>
      <c r="BO8" s="299">
        <v>0.41440578124999999</v>
      </c>
      <c r="BP8" s="299">
        <v>0.43198412249000001</v>
      </c>
      <c r="BQ8" s="299">
        <v>0.38710113065000001</v>
      </c>
      <c r="BR8" s="299">
        <v>0.44320133198</v>
      </c>
      <c r="BS8" s="299">
        <v>0.42135270228999999</v>
      </c>
      <c r="BT8" s="299">
        <v>0.41753796449000002</v>
      </c>
      <c r="BU8" s="299">
        <v>0.47710569684999998</v>
      </c>
      <c r="BV8" s="299">
        <v>0.44436176640000002</v>
      </c>
    </row>
    <row r="9" spans="1:74" ht="11.1" customHeight="1" x14ac:dyDescent="0.2">
      <c r="A9" s="61" t="s">
        <v>498</v>
      </c>
      <c r="B9" s="172" t="s">
        <v>230</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1.988113</v>
      </c>
      <c r="AB9" s="210">
        <v>1.994734</v>
      </c>
      <c r="AC9" s="210">
        <v>1.9750840000000001</v>
      </c>
      <c r="AD9" s="210">
        <v>1.9111210000000001</v>
      </c>
      <c r="AE9" s="210">
        <v>1.5614950000000001</v>
      </c>
      <c r="AF9" s="210">
        <v>1.5167269999999999</v>
      </c>
      <c r="AG9" s="210">
        <v>1.6184989999999999</v>
      </c>
      <c r="AH9" s="210">
        <v>1.1642140000000001</v>
      </c>
      <c r="AI9" s="210">
        <v>1.5094449999999999</v>
      </c>
      <c r="AJ9" s="210">
        <v>1.0500499999999999</v>
      </c>
      <c r="AK9" s="210">
        <v>1.68597</v>
      </c>
      <c r="AL9" s="210">
        <v>1.7779259999999999</v>
      </c>
      <c r="AM9" s="210">
        <v>1.7835490000000001</v>
      </c>
      <c r="AN9" s="210">
        <v>1.7622709999999999</v>
      </c>
      <c r="AO9" s="210">
        <v>1.854311</v>
      </c>
      <c r="AP9" s="210">
        <v>1.7678879999999999</v>
      </c>
      <c r="AQ9" s="210">
        <v>1.8144899999999999</v>
      </c>
      <c r="AR9" s="210">
        <v>1.791337</v>
      </c>
      <c r="AS9" s="210">
        <v>1.8517589999999999</v>
      </c>
      <c r="AT9" s="210">
        <v>1.5291360000000001</v>
      </c>
      <c r="AU9" s="210">
        <v>1.06246</v>
      </c>
      <c r="AV9" s="210">
        <v>1.6873100000000001</v>
      </c>
      <c r="AW9" s="210">
        <v>1.7910999999999999</v>
      </c>
      <c r="AX9" s="210">
        <v>1.709349</v>
      </c>
      <c r="AY9" s="210">
        <v>1.7084490000000001</v>
      </c>
      <c r="AZ9" s="210">
        <v>1.615229</v>
      </c>
      <c r="BA9" s="210">
        <v>1.690534</v>
      </c>
      <c r="BB9" s="210">
        <v>1.763145</v>
      </c>
      <c r="BC9" s="210">
        <v>1.7233792041</v>
      </c>
      <c r="BD9" s="210">
        <v>1.7612285881</v>
      </c>
      <c r="BE9" s="299">
        <v>1.7704832654</v>
      </c>
      <c r="BF9" s="299">
        <v>1.7207214051999999</v>
      </c>
      <c r="BG9" s="299">
        <v>1.7811901296999999</v>
      </c>
      <c r="BH9" s="299">
        <v>1.6800805352999999</v>
      </c>
      <c r="BI9" s="299">
        <v>1.8813494092</v>
      </c>
      <c r="BJ9" s="299">
        <v>1.8950435873</v>
      </c>
      <c r="BK9" s="299">
        <v>1.8903997051999999</v>
      </c>
      <c r="BL9" s="299">
        <v>1.8854241205</v>
      </c>
      <c r="BM9" s="299">
        <v>1.8802452279999999</v>
      </c>
      <c r="BN9" s="299">
        <v>1.8734631510999999</v>
      </c>
      <c r="BO9" s="299">
        <v>1.8672318984</v>
      </c>
      <c r="BP9" s="299">
        <v>1.8327512329</v>
      </c>
      <c r="BQ9" s="299">
        <v>1.8166605617</v>
      </c>
      <c r="BR9" s="299">
        <v>1.7642469233</v>
      </c>
      <c r="BS9" s="299">
        <v>1.7488525441</v>
      </c>
      <c r="BT9" s="299">
        <v>1.6514446232</v>
      </c>
      <c r="BU9" s="299">
        <v>1.8078438238000001</v>
      </c>
      <c r="BV9" s="299">
        <v>1.8196853693999999</v>
      </c>
    </row>
    <row r="10" spans="1:74" ht="11.1" customHeight="1" x14ac:dyDescent="0.2">
      <c r="A10" s="61" t="s">
        <v>499</v>
      </c>
      <c r="B10" s="172" t="s">
        <v>115</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10.314247</v>
      </c>
      <c r="AB10" s="210">
        <v>10.354411000000001</v>
      </c>
      <c r="AC10" s="210">
        <v>10.371420000000001</v>
      </c>
      <c r="AD10" s="210">
        <v>9.5376480000000008</v>
      </c>
      <c r="AE10" s="210">
        <v>7.745501</v>
      </c>
      <c r="AF10" s="210">
        <v>8.5420660000000002</v>
      </c>
      <c r="AG10" s="210">
        <v>8.8939800000000009</v>
      </c>
      <c r="AH10" s="210">
        <v>8.9497710000000001</v>
      </c>
      <c r="AI10" s="210">
        <v>8.9168780000000005</v>
      </c>
      <c r="AJ10" s="210">
        <v>8.9040009999999992</v>
      </c>
      <c r="AK10" s="210">
        <v>8.9707609999999995</v>
      </c>
      <c r="AL10" s="210">
        <v>8.8427089999999993</v>
      </c>
      <c r="AM10" s="210">
        <v>8.8145220000000002</v>
      </c>
      <c r="AN10" s="210">
        <v>7.5541479999999996</v>
      </c>
      <c r="AO10" s="210">
        <v>8.8519349999999992</v>
      </c>
      <c r="AP10" s="210">
        <v>9.0159599999999998</v>
      </c>
      <c r="AQ10" s="210">
        <v>9.0759240000000005</v>
      </c>
      <c r="AR10" s="210">
        <v>9.0568190000000008</v>
      </c>
      <c r="AS10" s="210">
        <v>9.0981810000000003</v>
      </c>
      <c r="AT10" s="210">
        <v>9.2685870000000001</v>
      </c>
      <c r="AU10" s="210">
        <v>9.3591219999999993</v>
      </c>
      <c r="AV10" s="210">
        <v>9.4019949999999994</v>
      </c>
      <c r="AW10" s="210">
        <v>9.5320990000000005</v>
      </c>
      <c r="AX10" s="210">
        <v>9.4430589999999999</v>
      </c>
      <c r="AY10" s="210">
        <v>9.2112739999999995</v>
      </c>
      <c r="AZ10" s="210">
        <v>9.2506260000000005</v>
      </c>
      <c r="BA10" s="210">
        <v>9.5579769999999993</v>
      </c>
      <c r="BB10" s="210">
        <v>9.4236389999999997</v>
      </c>
      <c r="BC10" s="210">
        <v>9.5955663181999995</v>
      </c>
      <c r="BD10" s="210">
        <v>9.7245741725000006</v>
      </c>
      <c r="BE10" s="299">
        <v>9.7999247106999992</v>
      </c>
      <c r="BF10" s="299">
        <v>9.9292421246</v>
      </c>
      <c r="BG10" s="299">
        <v>10.00866355</v>
      </c>
      <c r="BH10" s="299">
        <v>10.062830031000001</v>
      </c>
      <c r="BI10" s="299">
        <v>10.07197875</v>
      </c>
      <c r="BJ10" s="299">
        <v>10.175061369</v>
      </c>
      <c r="BK10" s="299">
        <v>10.063500656</v>
      </c>
      <c r="BL10" s="299">
        <v>10.146902914</v>
      </c>
      <c r="BM10" s="299">
        <v>10.166284435</v>
      </c>
      <c r="BN10" s="299">
        <v>10.220378229</v>
      </c>
      <c r="BO10" s="299">
        <v>10.280473475999999</v>
      </c>
      <c r="BP10" s="299">
        <v>10.380538276999999</v>
      </c>
      <c r="BQ10" s="299">
        <v>10.564246800999999</v>
      </c>
      <c r="BR10" s="299">
        <v>10.723827843</v>
      </c>
      <c r="BS10" s="299">
        <v>10.749699943</v>
      </c>
      <c r="BT10" s="299">
        <v>10.8402774</v>
      </c>
      <c r="BU10" s="299">
        <v>10.977753155</v>
      </c>
      <c r="BV10" s="299">
        <v>11.073229381000001</v>
      </c>
    </row>
    <row r="11" spans="1:74" ht="11.1" customHeight="1" x14ac:dyDescent="0.2">
      <c r="A11" s="61" t="s">
        <v>731</v>
      </c>
      <c r="B11" s="172" t="s">
        <v>117</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2.6182940000000001</v>
      </c>
      <c r="AN11" s="210">
        <v>2.8868520000000002</v>
      </c>
      <c r="AO11" s="210">
        <v>3.1017480000000002</v>
      </c>
      <c r="AP11" s="210">
        <v>2.5353530000000002</v>
      </c>
      <c r="AQ11" s="210">
        <v>3.0916030000000001</v>
      </c>
      <c r="AR11" s="210">
        <v>3.2522319999999998</v>
      </c>
      <c r="AS11" s="210">
        <v>3.695103</v>
      </c>
      <c r="AT11" s="210">
        <v>3.240529</v>
      </c>
      <c r="AU11" s="210">
        <v>3.8596170000000001</v>
      </c>
      <c r="AV11" s="210">
        <v>3.071097</v>
      </c>
      <c r="AW11" s="210">
        <v>3.2233010000000002</v>
      </c>
      <c r="AX11" s="210">
        <v>2.9692069999999999</v>
      </c>
      <c r="AY11" s="210">
        <v>3.0359159999999998</v>
      </c>
      <c r="AZ11" s="210">
        <v>2.8453789999999999</v>
      </c>
      <c r="BA11" s="210">
        <v>3.096781</v>
      </c>
      <c r="BB11" s="210">
        <v>2.8197540000000001</v>
      </c>
      <c r="BC11" s="210">
        <v>2.8550645161000001</v>
      </c>
      <c r="BD11" s="210">
        <v>3.2385666667000002</v>
      </c>
      <c r="BE11" s="299">
        <v>3.3737379999999999</v>
      </c>
      <c r="BF11" s="299">
        <v>3.5288369999999998</v>
      </c>
      <c r="BG11" s="299">
        <v>2.9307609999999999</v>
      </c>
      <c r="BH11" s="299">
        <v>2.5884499999999999</v>
      </c>
      <c r="BI11" s="299">
        <v>3.2305769999999998</v>
      </c>
      <c r="BJ11" s="299">
        <v>3.3626330000000002</v>
      </c>
      <c r="BK11" s="299">
        <v>3.2306010000000001</v>
      </c>
      <c r="BL11" s="299">
        <v>2.4254760000000002</v>
      </c>
      <c r="BM11" s="299">
        <v>3.14567</v>
      </c>
      <c r="BN11" s="299">
        <v>3.440877</v>
      </c>
      <c r="BO11" s="299">
        <v>3.427832</v>
      </c>
      <c r="BP11" s="299">
        <v>3.348627</v>
      </c>
      <c r="BQ11" s="299">
        <v>3.196663</v>
      </c>
      <c r="BR11" s="299">
        <v>3.2784110000000002</v>
      </c>
      <c r="BS11" s="299">
        <v>2.8849230000000001</v>
      </c>
      <c r="BT11" s="299">
        <v>2.5344920000000002</v>
      </c>
      <c r="BU11" s="299">
        <v>2.3252190000000001</v>
      </c>
      <c r="BV11" s="299">
        <v>1.754842</v>
      </c>
    </row>
    <row r="12" spans="1:74" ht="11.1" customHeight="1" x14ac:dyDescent="0.2">
      <c r="A12" s="61" t="s">
        <v>733</v>
      </c>
      <c r="B12" s="172" t="s">
        <v>121</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0.33732142857000003</v>
      </c>
      <c r="BA12" s="210">
        <v>0.41325806452000002</v>
      </c>
      <c r="BB12" s="210">
        <v>0.60650000000000004</v>
      </c>
      <c r="BC12" s="210">
        <v>0.92074193548000005</v>
      </c>
      <c r="BD12" s="210">
        <v>0.90983333333000005</v>
      </c>
      <c r="BE12" s="299">
        <v>0.96774190000000004</v>
      </c>
      <c r="BF12" s="299">
        <v>0.96774190000000004</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 customHeight="1" x14ac:dyDescent="0.2">
      <c r="A13" s="61" t="s">
        <v>732</v>
      </c>
      <c r="B13" s="172" t="s">
        <v>391</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8.7300000000000003E-2</v>
      </c>
      <c r="AX13" s="210">
        <v>0.40490322580999999</v>
      </c>
      <c r="AY13" s="210">
        <v>0.2305483871</v>
      </c>
      <c r="AZ13" s="210">
        <v>0.18371428571000001</v>
      </c>
      <c r="BA13" s="210">
        <v>-0.16970967742000001</v>
      </c>
      <c r="BB13" s="210">
        <v>-0.15753333333</v>
      </c>
      <c r="BC13" s="210">
        <v>7.6064516129000004E-2</v>
      </c>
      <c r="BD13" s="210">
        <v>-0.23473333332999999</v>
      </c>
      <c r="BE13" s="299">
        <v>0.24731739999999999</v>
      </c>
      <c r="BF13" s="299">
        <v>0.23049720000000001</v>
      </c>
      <c r="BG13" s="299">
        <v>-0.32966519999999999</v>
      </c>
      <c r="BH13" s="299">
        <v>-0.61397990000000002</v>
      </c>
      <c r="BI13" s="299">
        <v>-0.252996</v>
      </c>
      <c r="BJ13" s="299">
        <v>0.34439649999999999</v>
      </c>
      <c r="BK13" s="299">
        <v>-0.40627000000000002</v>
      </c>
      <c r="BL13" s="299">
        <v>-0.52982249999999997</v>
      </c>
      <c r="BM13" s="299">
        <v>-0.26962700000000001</v>
      </c>
      <c r="BN13" s="299">
        <v>-0.30968950000000001</v>
      </c>
      <c r="BO13" s="299">
        <v>8.8283200000000006E-2</v>
      </c>
      <c r="BP13" s="299">
        <v>0.54815670000000005</v>
      </c>
      <c r="BQ13" s="299">
        <v>0.30063590000000001</v>
      </c>
      <c r="BR13" s="299">
        <v>0.32663950000000003</v>
      </c>
      <c r="BS13" s="299">
        <v>-5.7721300000000003E-3</v>
      </c>
      <c r="BT13" s="299">
        <v>-0.51788389999999995</v>
      </c>
      <c r="BU13" s="299">
        <v>-0.17237730000000001</v>
      </c>
      <c r="BV13" s="299">
        <v>0.49778339999999999</v>
      </c>
    </row>
    <row r="14" spans="1:74" ht="11.1" customHeight="1" x14ac:dyDescent="0.2">
      <c r="A14" s="61" t="s">
        <v>501</v>
      </c>
      <c r="B14" s="172" t="s">
        <v>118</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0.66195358064999998</v>
      </c>
      <c r="AB14" s="210">
        <v>0.48193675862000002</v>
      </c>
      <c r="AC14" s="210">
        <v>0.73639770967999996</v>
      </c>
      <c r="AD14" s="210">
        <v>-0.15762066666999999</v>
      </c>
      <c r="AE14" s="210">
        <v>0.44588216129000002</v>
      </c>
      <c r="AF14" s="210">
        <v>0.29437866667000001</v>
      </c>
      <c r="AG14" s="210">
        <v>0.41349187097000001</v>
      </c>
      <c r="AH14" s="210">
        <v>0.80067299999999997</v>
      </c>
      <c r="AI14" s="210">
        <v>0.17119966667</v>
      </c>
      <c r="AJ14" s="210">
        <v>0.43728606452000002</v>
      </c>
      <c r="AK14" s="210">
        <v>0.43087066667000001</v>
      </c>
      <c r="AL14" s="210">
        <v>0.20704977419000001</v>
      </c>
      <c r="AM14" s="210">
        <v>0.54014667742</v>
      </c>
      <c r="AN14" s="210">
        <v>0.32040971428999998</v>
      </c>
      <c r="AO14" s="210">
        <v>0.40391754838999999</v>
      </c>
      <c r="AP14" s="210">
        <v>0.84419900000000003</v>
      </c>
      <c r="AQ14" s="210">
        <v>0.55732119354999998</v>
      </c>
      <c r="AR14" s="210">
        <v>0.48571566666999999</v>
      </c>
      <c r="AS14" s="210">
        <v>0.5353563871</v>
      </c>
      <c r="AT14" s="210">
        <v>0.71778103226000001</v>
      </c>
      <c r="AU14" s="210">
        <v>0.35361633332999998</v>
      </c>
      <c r="AV14" s="210">
        <v>0.74214929031999999</v>
      </c>
      <c r="AW14" s="210">
        <v>0.34786633333</v>
      </c>
      <c r="AX14" s="210">
        <v>0.52874474193999998</v>
      </c>
      <c r="AY14" s="210">
        <v>0.64213309676999997</v>
      </c>
      <c r="AZ14" s="210">
        <v>0.69378728571000003</v>
      </c>
      <c r="BA14" s="210">
        <v>0.79435061289999997</v>
      </c>
      <c r="BB14" s="210">
        <v>0.71477533332999998</v>
      </c>
      <c r="BC14" s="210">
        <v>0.47168324462</v>
      </c>
      <c r="BD14" s="210">
        <v>0.61203347783999995</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 customHeight="1" x14ac:dyDescent="0.2">
      <c r="A15" s="61" t="s">
        <v>502</v>
      </c>
      <c r="B15" s="172" t="s">
        <v>163</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v>
      </c>
      <c r="AC15" s="210">
        <v>15.230451</v>
      </c>
      <c r="AD15" s="210">
        <v>12.772333</v>
      </c>
      <c r="AE15" s="210">
        <v>12.968031999999999</v>
      </c>
      <c r="AF15" s="210">
        <v>13.734366</v>
      </c>
      <c r="AG15" s="210">
        <v>14.33358</v>
      </c>
      <c r="AH15" s="210">
        <v>14.151709</v>
      </c>
      <c r="AI15" s="210">
        <v>13.572832999999999</v>
      </c>
      <c r="AJ15" s="210">
        <v>13.444741</v>
      </c>
      <c r="AK15" s="210">
        <v>14.123699999999999</v>
      </c>
      <c r="AL15" s="210">
        <v>14.139806</v>
      </c>
      <c r="AM15" s="210">
        <v>14.525096</v>
      </c>
      <c r="AN15" s="210">
        <v>12.373535</v>
      </c>
      <c r="AO15" s="210">
        <v>14.383032</v>
      </c>
      <c r="AP15" s="210">
        <v>15.160333</v>
      </c>
      <c r="AQ15" s="210">
        <v>15.594903</v>
      </c>
      <c r="AR15" s="210">
        <v>16.190232999999999</v>
      </c>
      <c r="AS15" s="210">
        <v>15.851838000000001</v>
      </c>
      <c r="AT15" s="210">
        <v>15.719419</v>
      </c>
      <c r="AU15" s="210">
        <v>15.227866000000001</v>
      </c>
      <c r="AV15" s="210">
        <v>15.045354</v>
      </c>
      <c r="AW15" s="210">
        <v>15.733599999999999</v>
      </c>
      <c r="AX15" s="210">
        <v>15.757516000000001</v>
      </c>
      <c r="AY15" s="210">
        <v>15.451000000000001</v>
      </c>
      <c r="AZ15" s="210">
        <v>15.376321000000001</v>
      </c>
      <c r="BA15" s="210">
        <v>15.822710000000001</v>
      </c>
      <c r="BB15" s="210">
        <v>15.611800000000001</v>
      </c>
      <c r="BC15" s="210">
        <v>16.066903226000001</v>
      </c>
      <c r="BD15" s="210">
        <v>16.419433333000001</v>
      </c>
      <c r="BE15" s="299">
        <v>16.787520000000001</v>
      </c>
      <c r="BF15" s="299">
        <v>16.996259999999999</v>
      </c>
      <c r="BG15" s="299">
        <v>16.045400000000001</v>
      </c>
      <c r="BH15" s="299">
        <v>15.33733</v>
      </c>
      <c r="BI15" s="299">
        <v>15.604699999999999</v>
      </c>
      <c r="BJ15" s="299">
        <v>16.457789999999999</v>
      </c>
      <c r="BK15" s="299">
        <v>15.5076</v>
      </c>
      <c r="BL15" s="299">
        <v>14.627829999999999</v>
      </c>
      <c r="BM15" s="299">
        <v>15.6073</v>
      </c>
      <c r="BN15" s="299">
        <v>15.90305</v>
      </c>
      <c r="BO15" s="299">
        <v>16.37913</v>
      </c>
      <c r="BP15" s="299">
        <v>16.9071</v>
      </c>
      <c r="BQ15" s="299">
        <v>16.585149999999999</v>
      </c>
      <c r="BR15" s="299">
        <v>16.73264</v>
      </c>
      <c r="BS15" s="299">
        <v>16.043109999999999</v>
      </c>
      <c r="BT15" s="299">
        <v>15.196770000000001</v>
      </c>
      <c r="BU15" s="299">
        <v>15.690670000000001</v>
      </c>
      <c r="BV15" s="299">
        <v>15.87383</v>
      </c>
    </row>
    <row r="16" spans="1:74" ht="11.1" customHeight="1" x14ac:dyDescent="0.2">
      <c r="A16" s="57"/>
      <c r="B16" s="44" t="s">
        <v>735</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10"/>
      <c r="BC16" s="210"/>
      <c r="BD16" s="210"/>
      <c r="BE16" s="299"/>
      <c r="BF16" s="299"/>
      <c r="BG16" s="299"/>
      <c r="BH16" s="299"/>
      <c r="BI16" s="299"/>
      <c r="BJ16" s="366"/>
      <c r="BK16" s="366"/>
      <c r="BL16" s="366"/>
      <c r="BM16" s="366"/>
      <c r="BN16" s="366"/>
      <c r="BO16" s="366"/>
      <c r="BP16" s="366"/>
      <c r="BQ16" s="366"/>
      <c r="BR16" s="366"/>
      <c r="BS16" s="366"/>
      <c r="BT16" s="366"/>
      <c r="BU16" s="366"/>
      <c r="BV16" s="366"/>
    </row>
    <row r="17" spans="1:74" ht="11.1" customHeight="1" x14ac:dyDescent="0.2">
      <c r="A17" s="61" t="s">
        <v>504</v>
      </c>
      <c r="B17" s="172" t="s">
        <v>392</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1.128091</v>
      </c>
      <c r="AB17" s="210">
        <v>0.94133999999999995</v>
      </c>
      <c r="AC17" s="210">
        <v>0.97412600000000005</v>
      </c>
      <c r="AD17" s="210">
        <v>0.77373199999999998</v>
      </c>
      <c r="AE17" s="210">
        <v>0.80803000000000003</v>
      </c>
      <c r="AF17" s="210">
        <v>0.87066299999999996</v>
      </c>
      <c r="AG17" s="210">
        <v>0.92867299999999997</v>
      </c>
      <c r="AH17" s="210">
        <v>0.923902</v>
      </c>
      <c r="AI17" s="210">
        <v>0.94806299999999999</v>
      </c>
      <c r="AJ17" s="210">
        <v>0.92428699999999997</v>
      </c>
      <c r="AK17" s="210">
        <v>0.93443200000000004</v>
      </c>
      <c r="AL17" s="210">
        <v>0.91493100000000005</v>
      </c>
      <c r="AM17" s="210">
        <v>0.89135200000000003</v>
      </c>
      <c r="AN17" s="210">
        <v>0.76456800000000003</v>
      </c>
      <c r="AO17" s="210">
        <v>0.86360800000000004</v>
      </c>
      <c r="AP17" s="210">
        <v>0.94893099999999997</v>
      </c>
      <c r="AQ17" s="210">
        <v>1.0244139999999999</v>
      </c>
      <c r="AR17" s="210">
        <v>0.92243299999999995</v>
      </c>
      <c r="AS17" s="210">
        <v>0.95986700000000003</v>
      </c>
      <c r="AT17" s="210">
        <v>1.008737</v>
      </c>
      <c r="AU17" s="210">
        <v>0.936666</v>
      </c>
      <c r="AV17" s="210">
        <v>1.013287</v>
      </c>
      <c r="AW17" s="210">
        <v>1.0125949999999999</v>
      </c>
      <c r="AX17" s="210">
        <v>1.0832520000000001</v>
      </c>
      <c r="AY17" s="210">
        <v>0.98418499999999998</v>
      </c>
      <c r="AZ17" s="210">
        <v>0.90092899999999998</v>
      </c>
      <c r="BA17" s="210">
        <v>0.96767999999999998</v>
      </c>
      <c r="BB17" s="210">
        <v>1.033469</v>
      </c>
      <c r="BC17" s="210">
        <v>1.044983</v>
      </c>
      <c r="BD17" s="210">
        <v>1.096006</v>
      </c>
      <c r="BE17" s="299">
        <v>1.083413</v>
      </c>
      <c r="BF17" s="299">
        <v>1.069242</v>
      </c>
      <c r="BG17" s="299">
        <v>1.045841</v>
      </c>
      <c r="BH17" s="299">
        <v>1.000607</v>
      </c>
      <c r="BI17" s="299">
        <v>1.0681560000000001</v>
      </c>
      <c r="BJ17" s="299">
        <v>1.0758509999999999</v>
      </c>
      <c r="BK17" s="299">
        <v>1.0587660000000001</v>
      </c>
      <c r="BL17" s="299">
        <v>1.0058130000000001</v>
      </c>
      <c r="BM17" s="299">
        <v>1.000604</v>
      </c>
      <c r="BN17" s="299">
        <v>1.0151159999999999</v>
      </c>
      <c r="BO17" s="299">
        <v>1.0176799999999999</v>
      </c>
      <c r="BP17" s="299">
        <v>0.98120019999999997</v>
      </c>
      <c r="BQ17" s="299">
        <v>1.014737</v>
      </c>
      <c r="BR17" s="299">
        <v>1.0231650000000001</v>
      </c>
      <c r="BS17" s="299">
        <v>0.97235110000000002</v>
      </c>
      <c r="BT17" s="299">
        <v>0.94623539999999995</v>
      </c>
      <c r="BU17" s="299">
        <v>0.99842010000000003</v>
      </c>
      <c r="BV17" s="299">
        <v>1.0320640000000001</v>
      </c>
    </row>
    <row r="18" spans="1:74" ht="11.1" customHeight="1" x14ac:dyDescent="0.2">
      <c r="A18" s="61" t="s">
        <v>503</v>
      </c>
      <c r="B18" s="172" t="s">
        <v>891</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5.7675000000000001</v>
      </c>
      <c r="AX18" s="210">
        <v>5.7326449999999998</v>
      </c>
      <c r="AY18" s="210">
        <v>5.4461940000000002</v>
      </c>
      <c r="AZ18" s="210">
        <v>5.4746790000000001</v>
      </c>
      <c r="BA18" s="210">
        <v>5.9088070000000004</v>
      </c>
      <c r="BB18" s="210">
        <v>5.8765999999999998</v>
      </c>
      <c r="BC18" s="210">
        <v>5.8601443273999996</v>
      </c>
      <c r="BD18" s="210">
        <v>5.8698303699999999</v>
      </c>
      <c r="BE18" s="299">
        <v>5.9037490000000004</v>
      </c>
      <c r="BF18" s="299">
        <v>5.9825689999999998</v>
      </c>
      <c r="BG18" s="299">
        <v>6.0041700000000002</v>
      </c>
      <c r="BH18" s="299">
        <v>6.0656689999999998</v>
      </c>
      <c r="BI18" s="299">
        <v>6.1590660000000002</v>
      </c>
      <c r="BJ18" s="299">
        <v>6.0893230000000003</v>
      </c>
      <c r="BK18" s="299">
        <v>6.0483799999999999</v>
      </c>
      <c r="BL18" s="299">
        <v>6.1113160000000004</v>
      </c>
      <c r="BM18" s="299">
        <v>6.1513689999999999</v>
      </c>
      <c r="BN18" s="299">
        <v>6.161537</v>
      </c>
      <c r="BO18" s="299">
        <v>6.2257470000000001</v>
      </c>
      <c r="BP18" s="299">
        <v>6.1857160000000002</v>
      </c>
      <c r="BQ18" s="299">
        <v>6.1797370000000003</v>
      </c>
      <c r="BR18" s="299">
        <v>6.2750190000000003</v>
      </c>
      <c r="BS18" s="299">
        <v>6.3092449999999998</v>
      </c>
      <c r="BT18" s="299">
        <v>6.3818789999999996</v>
      </c>
      <c r="BU18" s="299">
        <v>6.404928</v>
      </c>
      <c r="BV18" s="299">
        <v>6.3294779999999999</v>
      </c>
    </row>
    <row r="19" spans="1:74" ht="11.1" customHeight="1" x14ac:dyDescent="0.2">
      <c r="A19" s="61" t="s">
        <v>869</v>
      </c>
      <c r="B19" s="172" t="s">
        <v>870</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0.66970399999999997</v>
      </c>
      <c r="AE19" s="210">
        <v>0.78595000000000004</v>
      </c>
      <c r="AF19" s="210">
        <v>0.96711599999999998</v>
      </c>
      <c r="AG19" s="210">
        <v>1.0307489999999999</v>
      </c>
      <c r="AH19" s="210">
        <v>1.0227630000000001</v>
      </c>
      <c r="AI19" s="210">
        <v>1.0330170000000001</v>
      </c>
      <c r="AJ19" s="210">
        <v>1.0555319999999999</v>
      </c>
      <c r="AK19" s="210">
        <v>1.096816</v>
      </c>
      <c r="AL19" s="210">
        <v>1.0719799999999999</v>
      </c>
      <c r="AM19" s="210">
        <v>1.0606450000000001</v>
      </c>
      <c r="AN19" s="210">
        <v>0.93417899999999998</v>
      </c>
      <c r="AO19" s="210">
        <v>1.080214</v>
      </c>
      <c r="AP19" s="210">
        <v>1.0715920000000001</v>
      </c>
      <c r="AQ19" s="210">
        <v>1.151294</v>
      </c>
      <c r="AR19" s="210">
        <v>1.153902</v>
      </c>
      <c r="AS19" s="210">
        <v>1.157424</v>
      </c>
      <c r="AT19" s="210">
        <v>1.0821529999999999</v>
      </c>
      <c r="AU19" s="210">
        <v>1.059372</v>
      </c>
      <c r="AV19" s="210">
        <v>1.198893</v>
      </c>
      <c r="AW19" s="210">
        <v>1.2507839999999999</v>
      </c>
      <c r="AX19" s="210">
        <v>1.2589399999999999</v>
      </c>
      <c r="AY19" s="210">
        <v>1.2036469999999999</v>
      </c>
      <c r="AZ19" s="210">
        <v>1.180175</v>
      </c>
      <c r="BA19" s="210">
        <v>1.1912510000000001</v>
      </c>
      <c r="BB19" s="210">
        <v>1.1518040000000001</v>
      </c>
      <c r="BC19" s="210">
        <v>1.1922372000000001</v>
      </c>
      <c r="BD19" s="210">
        <v>1.2401646</v>
      </c>
      <c r="BE19" s="299">
        <v>1.206302</v>
      </c>
      <c r="BF19" s="299">
        <v>1.20198</v>
      </c>
      <c r="BG19" s="299">
        <v>1.1705989999999999</v>
      </c>
      <c r="BH19" s="299">
        <v>1.190069</v>
      </c>
      <c r="BI19" s="299">
        <v>1.2542629999999999</v>
      </c>
      <c r="BJ19" s="299">
        <v>1.260338</v>
      </c>
      <c r="BK19" s="299">
        <v>1.1824920000000001</v>
      </c>
      <c r="BL19" s="299">
        <v>1.194626</v>
      </c>
      <c r="BM19" s="299">
        <v>1.196982</v>
      </c>
      <c r="BN19" s="299">
        <v>1.1851400000000001</v>
      </c>
      <c r="BO19" s="299">
        <v>1.2171369999999999</v>
      </c>
      <c r="BP19" s="299">
        <v>1.229619</v>
      </c>
      <c r="BQ19" s="299">
        <v>1.2262169999999999</v>
      </c>
      <c r="BR19" s="299">
        <v>1.2040759999999999</v>
      </c>
      <c r="BS19" s="299">
        <v>1.175101</v>
      </c>
      <c r="BT19" s="299">
        <v>1.203241</v>
      </c>
      <c r="BU19" s="299">
        <v>1.2751459999999999</v>
      </c>
      <c r="BV19" s="299">
        <v>1.291925</v>
      </c>
    </row>
    <row r="20" spans="1:74" ht="11.1" customHeight="1" x14ac:dyDescent="0.2">
      <c r="A20" s="61" t="s">
        <v>782</v>
      </c>
      <c r="B20" s="172" t="s">
        <v>107</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0.56676599999999999</v>
      </c>
      <c r="AE20" s="210">
        <v>0.68248299999999995</v>
      </c>
      <c r="AF20" s="210">
        <v>0.86529999999999996</v>
      </c>
      <c r="AG20" s="210">
        <v>0.926064</v>
      </c>
      <c r="AH20" s="210">
        <v>0.91677399999999998</v>
      </c>
      <c r="AI20" s="210">
        <v>0.92596599999999996</v>
      </c>
      <c r="AJ20" s="210">
        <v>0.95528000000000002</v>
      </c>
      <c r="AK20" s="210">
        <v>0.99715200000000004</v>
      </c>
      <c r="AL20" s="210">
        <v>0.97121999999999997</v>
      </c>
      <c r="AM20" s="210">
        <v>0.93054800000000004</v>
      </c>
      <c r="AN20" s="210">
        <v>0.81885699999999995</v>
      </c>
      <c r="AO20" s="210">
        <v>0.94639700000000004</v>
      </c>
      <c r="AP20" s="210">
        <v>0.94060200000000005</v>
      </c>
      <c r="AQ20" s="210">
        <v>1.0072030000000001</v>
      </c>
      <c r="AR20" s="210">
        <v>1.0227329999999999</v>
      </c>
      <c r="AS20" s="210">
        <v>1.014052</v>
      </c>
      <c r="AT20" s="210">
        <v>0.93794699999999998</v>
      </c>
      <c r="AU20" s="210">
        <v>0.93623699999999999</v>
      </c>
      <c r="AV20" s="210">
        <v>1.0375650000000001</v>
      </c>
      <c r="AW20" s="210">
        <v>1.0794790000000001</v>
      </c>
      <c r="AX20" s="210">
        <v>1.0683069999999999</v>
      </c>
      <c r="AY20" s="210">
        <v>1.0389390000000001</v>
      </c>
      <c r="AZ20" s="210">
        <v>1.011477</v>
      </c>
      <c r="BA20" s="210">
        <v>1.018877</v>
      </c>
      <c r="BB20" s="210">
        <v>0.96569700000000003</v>
      </c>
      <c r="BC20" s="210">
        <v>1.002</v>
      </c>
      <c r="BD20" s="210">
        <v>1.0516000000000001</v>
      </c>
      <c r="BE20" s="299">
        <v>1.0118</v>
      </c>
      <c r="BF20" s="299">
        <v>1.014097</v>
      </c>
      <c r="BG20" s="299">
        <v>1.0016579999999999</v>
      </c>
      <c r="BH20" s="299">
        <v>0.99670479999999995</v>
      </c>
      <c r="BI20" s="299">
        <v>1.040041</v>
      </c>
      <c r="BJ20" s="299">
        <v>1.034624</v>
      </c>
      <c r="BK20" s="299">
        <v>0.98639049999999995</v>
      </c>
      <c r="BL20" s="299">
        <v>0.98947989999999997</v>
      </c>
      <c r="BM20" s="299">
        <v>0.98842699999999994</v>
      </c>
      <c r="BN20" s="299">
        <v>0.9715608</v>
      </c>
      <c r="BO20" s="299">
        <v>1.0035959999999999</v>
      </c>
      <c r="BP20" s="299">
        <v>1.0137750000000001</v>
      </c>
      <c r="BQ20" s="299">
        <v>0.99586110000000005</v>
      </c>
      <c r="BR20" s="299">
        <v>0.99147870000000005</v>
      </c>
      <c r="BS20" s="299">
        <v>0.98183019999999999</v>
      </c>
      <c r="BT20" s="299">
        <v>0.9869599</v>
      </c>
      <c r="BU20" s="299">
        <v>1.0289250000000001</v>
      </c>
      <c r="BV20" s="299">
        <v>1.031541</v>
      </c>
    </row>
    <row r="21" spans="1:74" ht="11.1" customHeight="1" x14ac:dyDescent="0.2">
      <c r="A21" s="61" t="s">
        <v>871</v>
      </c>
      <c r="B21" s="172" t="s">
        <v>872</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0.22435641935</v>
      </c>
      <c r="AB21" s="210">
        <v>0.20613889655000001</v>
      </c>
      <c r="AC21" s="210">
        <v>0.21832225806</v>
      </c>
      <c r="AD21" s="210">
        <v>0.18726733333000001</v>
      </c>
      <c r="AE21" s="210">
        <v>0.19396751612999999</v>
      </c>
      <c r="AF21" s="210">
        <v>0.17730166667</v>
      </c>
      <c r="AG21" s="210">
        <v>0.20712993548</v>
      </c>
      <c r="AH21" s="210">
        <v>0.19493441935</v>
      </c>
      <c r="AI21" s="210">
        <v>0.18493266667</v>
      </c>
      <c r="AJ21" s="210">
        <v>0.19324206452000001</v>
      </c>
      <c r="AK21" s="210">
        <v>0.1995403</v>
      </c>
      <c r="AL21" s="210">
        <v>0.18784261290000001</v>
      </c>
      <c r="AM21" s="210">
        <v>0.20264270968</v>
      </c>
      <c r="AN21" s="210">
        <v>0.17764271429</v>
      </c>
      <c r="AO21" s="210">
        <v>0.19611203226000001</v>
      </c>
      <c r="AP21" s="210">
        <v>0.20686146666999999</v>
      </c>
      <c r="AQ21" s="210">
        <v>0.21765629032</v>
      </c>
      <c r="AR21" s="210">
        <v>0.22625816667000001</v>
      </c>
      <c r="AS21" s="210">
        <v>0.22281474194000001</v>
      </c>
      <c r="AT21" s="210">
        <v>0.22027416128999999</v>
      </c>
      <c r="AU21" s="210">
        <v>0.22197723333</v>
      </c>
      <c r="AV21" s="210">
        <v>0.21973699999999999</v>
      </c>
      <c r="AW21" s="210">
        <v>0.22811183333000001</v>
      </c>
      <c r="AX21" s="210">
        <v>0.24390625805999999</v>
      </c>
      <c r="AY21" s="210">
        <v>0.22698612903000001</v>
      </c>
      <c r="AZ21" s="210">
        <v>0.20669767856999999</v>
      </c>
      <c r="BA21" s="210">
        <v>0.21958629031999999</v>
      </c>
      <c r="BB21" s="210">
        <v>0.22878343333000001</v>
      </c>
      <c r="BC21" s="210">
        <v>0.21960579999999999</v>
      </c>
      <c r="BD21" s="210">
        <v>0.22292799999999999</v>
      </c>
      <c r="BE21" s="299">
        <v>0.22290090000000001</v>
      </c>
      <c r="BF21" s="299">
        <v>0.2195666</v>
      </c>
      <c r="BG21" s="299">
        <v>0.2136161</v>
      </c>
      <c r="BH21" s="299">
        <v>0.20863680000000001</v>
      </c>
      <c r="BI21" s="299">
        <v>0.21766779999999999</v>
      </c>
      <c r="BJ21" s="299">
        <v>0.22526679999999999</v>
      </c>
      <c r="BK21" s="299">
        <v>0.208066</v>
      </c>
      <c r="BL21" s="299">
        <v>0.20015769999999999</v>
      </c>
      <c r="BM21" s="299">
        <v>0.20720669999999999</v>
      </c>
      <c r="BN21" s="299">
        <v>0.21413360000000001</v>
      </c>
      <c r="BO21" s="299">
        <v>0.21647649999999999</v>
      </c>
      <c r="BP21" s="299">
        <v>0.22064629999999999</v>
      </c>
      <c r="BQ21" s="299">
        <v>0.22049920000000001</v>
      </c>
      <c r="BR21" s="299">
        <v>0.2166149</v>
      </c>
      <c r="BS21" s="299">
        <v>0.2111498</v>
      </c>
      <c r="BT21" s="299">
        <v>0.2051057</v>
      </c>
      <c r="BU21" s="299">
        <v>0.21740880000000001</v>
      </c>
      <c r="BV21" s="299">
        <v>0.2242507</v>
      </c>
    </row>
    <row r="22" spans="1:74" ht="11.1" customHeight="1" x14ac:dyDescent="0.2">
      <c r="A22" s="61" t="s">
        <v>505</v>
      </c>
      <c r="B22" s="172" t="s">
        <v>119</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-3.4319440000000001</v>
      </c>
      <c r="AN22" s="210">
        <v>-2.8997670000000002</v>
      </c>
      <c r="AO22" s="210">
        <v>-2.4924110000000002</v>
      </c>
      <c r="AP22" s="210">
        <v>-3.3783219999999998</v>
      </c>
      <c r="AQ22" s="210">
        <v>-2.7925209999999998</v>
      </c>
      <c r="AR22" s="210">
        <v>-3.2156920000000002</v>
      </c>
      <c r="AS22" s="210">
        <v>-3.5464829999999998</v>
      </c>
      <c r="AT22" s="210">
        <v>-3.4249459999999998</v>
      </c>
      <c r="AU22" s="210">
        <v>-2.7358189999999998</v>
      </c>
      <c r="AV22" s="210">
        <v>-3.6089540000000002</v>
      </c>
      <c r="AW22" s="210">
        <v>-3.9333909999999999</v>
      </c>
      <c r="AX22" s="210">
        <v>-4.031555</v>
      </c>
      <c r="AY22" s="210">
        <v>-3.6406139999999998</v>
      </c>
      <c r="AZ22" s="210">
        <v>-3.3960680000000001</v>
      </c>
      <c r="BA22" s="210">
        <v>-4.1495100000000003</v>
      </c>
      <c r="BB22" s="210">
        <v>-4.1072759999999997</v>
      </c>
      <c r="BC22" s="210">
        <v>-3.7092895194</v>
      </c>
      <c r="BD22" s="210">
        <v>-3.8231978233000001</v>
      </c>
      <c r="BE22" s="299">
        <v>-3.8442500000000002</v>
      </c>
      <c r="BF22" s="299">
        <v>-4.238181</v>
      </c>
      <c r="BG22" s="299">
        <v>-3.7260520000000001</v>
      </c>
      <c r="BH22" s="299">
        <v>-3.622798</v>
      </c>
      <c r="BI22" s="299">
        <v>-3.4549210000000001</v>
      </c>
      <c r="BJ22" s="299">
        <v>-4.462154</v>
      </c>
      <c r="BK22" s="299">
        <v>-3.8047749999999998</v>
      </c>
      <c r="BL22" s="299">
        <v>-3.4396740000000001</v>
      </c>
      <c r="BM22" s="299">
        <v>-3.78471</v>
      </c>
      <c r="BN22" s="299">
        <v>-3.4506619999999999</v>
      </c>
      <c r="BO22" s="299">
        <v>-3.5335040000000002</v>
      </c>
      <c r="BP22" s="299">
        <v>-4.0650329999999997</v>
      </c>
      <c r="BQ22" s="299">
        <v>-3.729711</v>
      </c>
      <c r="BR22" s="299">
        <v>-4.0255190000000001</v>
      </c>
      <c r="BS22" s="299">
        <v>-3.8027259999999998</v>
      </c>
      <c r="BT22" s="299">
        <v>-3.4006419999999999</v>
      </c>
      <c r="BU22" s="299">
        <v>-3.7289639999999999</v>
      </c>
      <c r="BV22" s="299">
        <v>-3.9323570000000001</v>
      </c>
    </row>
    <row r="23" spans="1:74" ht="11.1" customHeight="1" x14ac:dyDescent="0.2">
      <c r="A23" s="565" t="s">
        <v>965</v>
      </c>
      <c r="B23" s="66" t="s">
        <v>966</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-2.1455890000000002</v>
      </c>
      <c r="AN23" s="210">
        <v>-1.932968</v>
      </c>
      <c r="AO23" s="210">
        <v>-1.9849589999999999</v>
      </c>
      <c r="AP23" s="210">
        <v>-2.328627</v>
      </c>
      <c r="AQ23" s="210">
        <v>-2.1592159999999998</v>
      </c>
      <c r="AR23" s="210">
        <v>-2.2001750000000002</v>
      </c>
      <c r="AS23" s="210">
        <v>-2.1780810000000002</v>
      </c>
      <c r="AT23" s="210">
        <v>-2.258991</v>
      </c>
      <c r="AU23" s="210">
        <v>-2.026519</v>
      </c>
      <c r="AV23" s="210">
        <v>-2.2137199999999999</v>
      </c>
      <c r="AW23" s="210">
        <v>-2.2468249999999999</v>
      </c>
      <c r="AX23" s="210">
        <v>-2.1143770000000002</v>
      </c>
      <c r="AY23" s="210">
        <v>-2.0634570000000001</v>
      </c>
      <c r="AZ23" s="210">
        <v>-2.007889</v>
      </c>
      <c r="BA23" s="210">
        <v>-2.3294790000000001</v>
      </c>
      <c r="BB23" s="210">
        <v>-2.2178070000000001</v>
      </c>
      <c r="BC23" s="210">
        <v>-2.2324202065000001</v>
      </c>
      <c r="BD23" s="210">
        <v>-2.3399266666999998</v>
      </c>
      <c r="BE23" s="299">
        <v>-2.3554629999999999</v>
      </c>
      <c r="BF23" s="299">
        <v>-2.2485040000000001</v>
      </c>
      <c r="BG23" s="299">
        <v>-2.3117260000000002</v>
      </c>
      <c r="BH23" s="299">
        <v>-2.3250980000000001</v>
      </c>
      <c r="BI23" s="299">
        <v>-2.4676170000000002</v>
      </c>
      <c r="BJ23" s="299">
        <v>-2.4021819999999998</v>
      </c>
      <c r="BK23" s="299">
        <v>-2.3944930000000002</v>
      </c>
      <c r="BL23" s="299">
        <v>-2.4744480000000002</v>
      </c>
      <c r="BM23" s="299">
        <v>-2.3469639999999998</v>
      </c>
      <c r="BN23" s="299">
        <v>-2.4377200000000001</v>
      </c>
      <c r="BO23" s="299">
        <v>-2.4824299999999999</v>
      </c>
      <c r="BP23" s="299">
        <v>-2.5418319999999999</v>
      </c>
      <c r="BQ23" s="299">
        <v>-2.5850499999999998</v>
      </c>
      <c r="BR23" s="299">
        <v>-2.5552519999999999</v>
      </c>
      <c r="BS23" s="299">
        <v>-2.5442640000000001</v>
      </c>
      <c r="BT23" s="299">
        <v>-2.5834999999999999</v>
      </c>
      <c r="BU23" s="299">
        <v>-2.5891449999999998</v>
      </c>
      <c r="BV23" s="299">
        <v>-2.5717889999999999</v>
      </c>
    </row>
    <row r="24" spans="1:74" ht="11.1" customHeight="1" x14ac:dyDescent="0.2">
      <c r="A24" s="61" t="s">
        <v>172</v>
      </c>
      <c r="B24" s="172" t="s">
        <v>173</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4.0496999999999998E-2</v>
      </c>
      <c r="AN24" s="210">
        <v>8.8261000000000006E-2</v>
      </c>
      <c r="AO24" s="210">
        <v>0.27441900000000002</v>
      </c>
      <c r="AP24" s="210">
        <v>0.21038499999999999</v>
      </c>
      <c r="AQ24" s="210">
        <v>0.236738</v>
      </c>
      <c r="AR24" s="210">
        <v>0.31046400000000002</v>
      </c>
      <c r="AS24" s="210">
        <v>0.29766599999999999</v>
      </c>
      <c r="AT24" s="210">
        <v>0.184637</v>
      </c>
      <c r="AU24" s="210">
        <v>0.19159200000000001</v>
      </c>
      <c r="AV24" s="210">
        <v>0.20543400000000001</v>
      </c>
      <c r="AW24" s="210">
        <v>1.3417E-2</v>
      </c>
      <c r="AX24" s="210">
        <v>1.3514999999999999E-2</v>
      </c>
      <c r="AY24" s="210">
        <v>5.8199000000000001E-2</v>
      </c>
      <c r="AZ24" s="210">
        <v>9.0520000000000003E-2</v>
      </c>
      <c r="BA24" s="210">
        <v>0.13487199999999999</v>
      </c>
      <c r="BB24" s="210">
        <v>0.30310199999999998</v>
      </c>
      <c r="BC24" s="210">
        <v>0.32497930000000003</v>
      </c>
      <c r="BD24" s="210">
        <v>0.32086379999999998</v>
      </c>
      <c r="BE24" s="299">
        <v>0.34229100000000001</v>
      </c>
      <c r="BF24" s="299">
        <v>0.36306139999999998</v>
      </c>
      <c r="BG24" s="299">
        <v>0.3316655</v>
      </c>
      <c r="BH24" s="299">
        <v>0.27674270000000001</v>
      </c>
      <c r="BI24" s="299">
        <v>0.17558650000000001</v>
      </c>
      <c r="BJ24" s="299">
        <v>0.174627</v>
      </c>
      <c r="BK24" s="299">
        <v>0.2324387</v>
      </c>
      <c r="BL24" s="299">
        <v>0.1214755</v>
      </c>
      <c r="BM24" s="299">
        <v>0.18933269999999999</v>
      </c>
      <c r="BN24" s="299">
        <v>0.2413949</v>
      </c>
      <c r="BO24" s="299">
        <v>0.26513979999999998</v>
      </c>
      <c r="BP24" s="299">
        <v>0.24187980000000001</v>
      </c>
      <c r="BQ24" s="299">
        <v>0.37927119999999998</v>
      </c>
      <c r="BR24" s="299">
        <v>0.39958979999999999</v>
      </c>
      <c r="BS24" s="299">
        <v>0.34849619999999998</v>
      </c>
      <c r="BT24" s="299">
        <v>0.2757791</v>
      </c>
      <c r="BU24" s="299">
        <v>0.1797397</v>
      </c>
      <c r="BV24" s="299">
        <v>0.1600133</v>
      </c>
    </row>
    <row r="25" spans="1:74" ht="11.1" customHeight="1" x14ac:dyDescent="0.2">
      <c r="A25" s="61" t="s">
        <v>177</v>
      </c>
      <c r="B25" s="172" t="s">
        <v>176</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-0.10254099999999999</v>
      </c>
      <c r="AN25" s="210">
        <v>-5.5337999999999998E-2</v>
      </c>
      <c r="AO25" s="210">
        <v>-7.0293999999999995E-2</v>
      </c>
      <c r="AP25" s="210">
        <v>-5.5850999999999998E-2</v>
      </c>
      <c r="AQ25" s="210">
        <v>-3.5020999999999997E-2</v>
      </c>
      <c r="AR25" s="210">
        <v>-2.5545000000000002E-2</v>
      </c>
      <c r="AS25" s="210">
        <v>-1.4062E-2</v>
      </c>
      <c r="AT25" s="210">
        <v>-4.2318000000000001E-2</v>
      </c>
      <c r="AU25" s="210">
        <v>-2.9242000000000001E-2</v>
      </c>
      <c r="AV25" s="210">
        <v>-3.8348E-2</v>
      </c>
      <c r="AW25" s="210">
        <v>-7.2470000000000007E-2</v>
      </c>
      <c r="AX25" s="210">
        <v>-6.4443E-2</v>
      </c>
      <c r="AY25" s="210">
        <v>-9.0193999999999996E-2</v>
      </c>
      <c r="AZ25" s="210">
        <v>-0.107361</v>
      </c>
      <c r="BA25" s="210">
        <v>-7.0951E-2</v>
      </c>
      <c r="BB25" s="210">
        <v>-0.12948399999999999</v>
      </c>
      <c r="BC25" s="210">
        <v>-7.5666893547E-2</v>
      </c>
      <c r="BD25" s="210">
        <v>-6.0534723334999999E-2</v>
      </c>
      <c r="BE25" s="299">
        <v>-5.4722699999999999E-2</v>
      </c>
      <c r="BF25" s="299">
        <v>-5.7690199999999997E-2</v>
      </c>
      <c r="BG25" s="299">
        <v>-4.51902E-2</v>
      </c>
      <c r="BH25" s="299">
        <v>-3.3609899999999998E-2</v>
      </c>
      <c r="BI25" s="299">
        <v>-2.6124700000000001E-2</v>
      </c>
      <c r="BJ25" s="299">
        <v>-2.88829E-2</v>
      </c>
      <c r="BK25" s="299">
        <v>-3.5147400000000002E-2</v>
      </c>
      <c r="BL25" s="299">
        <v>-3.41271E-2</v>
      </c>
      <c r="BM25" s="299">
        <v>-3.5166599999999999E-2</v>
      </c>
      <c r="BN25" s="299">
        <v>-3.0862400000000002E-2</v>
      </c>
      <c r="BO25" s="299">
        <v>-3.7073000000000002E-2</v>
      </c>
      <c r="BP25" s="299">
        <v>-2.7076699999999999E-2</v>
      </c>
      <c r="BQ25" s="299">
        <v>-3.117E-2</v>
      </c>
      <c r="BR25" s="299">
        <v>-2.4778600000000001E-2</v>
      </c>
      <c r="BS25" s="299">
        <v>-2.0723999999999999E-2</v>
      </c>
      <c r="BT25" s="299">
        <v>-2.0417399999999999E-2</v>
      </c>
      <c r="BU25" s="299">
        <v>-1.3361700000000001E-2</v>
      </c>
      <c r="BV25" s="299">
        <v>-1.5023099999999999E-2</v>
      </c>
    </row>
    <row r="26" spans="1:74" ht="11.1" customHeight="1" x14ac:dyDescent="0.2">
      <c r="A26" s="61" t="s">
        <v>168</v>
      </c>
      <c r="B26" s="172" t="s">
        <v>675</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0.41550999999999999</v>
      </c>
      <c r="AN26" s="210">
        <v>0.50917699999999999</v>
      </c>
      <c r="AO26" s="210">
        <v>0.72934299999999996</v>
      </c>
      <c r="AP26" s="210">
        <v>0.77208399999999999</v>
      </c>
      <c r="AQ26" s="210">
        <v>0.82546600000000003</v>
      </c>
      <c r="AR26" s="210">
        <v>0.78552200000000005</v>
      </c>
      <c r="AS26" s="210">
        <v>0.65271599999999996</v>
      </c>
      <c r="AT26" s="210">
        <v>0.66822899999999996</v>
      </c>
      <c r="AU26" s="210">
        <v>0.67320500000000005</v>
      </c>
      <c r="AV26" s="210">
        <v>0.346026</v>
      </c>
      <c r="AW26" s="210">
        <v>0.44228800000000001</v>
      </c>
      <c r="AX26" s="210">
        <v>0.415574</v>
      </c>
      <c r="AY26" s="210">
        <v>0.28243400000000002</v>
      </c>
      <c r="AZ26" s="210">
        <v>0.48869400000000002</v>
      </c>
      <c r="BA26" s="210">
        <v>0.42537700000000001</v>
      </c>
      <c r="BB26" s="210">
        <v>0.51273400000000002</v>
      </c>
      <c r="BC26" s="210">
        <v>0.62970846451999996</v>
      </c>
      <c r="BD26" s="210">
        <v>0.65611813333000002</v>
      </c>
      <c r="BE26" s="299">
        <v>0.62073820000000002</v>
      </c>
      <c r="BF26" s="299">
        <v>0.46325329999999998</v>
      </c>
      <c r="BG26" s="299">
        <v>0.41551939999999998</v>
      </c>
      <c r="BH26" s="299">
        <v>0.36993569999999998</v>
      </c>
      <c r="BI26" s="299">
        <v>0.38871869999999997</v>
      </c>
      <c r="BJ26" s="299">
        <v>-0.11714049999999999</v>
      </c>
      <c r="BK26" s="299">
        <v>0.46663080000000001</v>
      </c>
      <c r="BL26" s="299">
        <v>0.33538370000000001</v>
      </c>
      <c r="BM26" s="299">
        <v>0.32017020000000002</v>
      </c>
      <c r="BN26" s="299">
        <v>0.70098389999999999</v>
      </c>
      <c r="BO26" s="299">
        <v>0.67878070000000001</v>
      </c>
      <c r="BP26" s="299">
        <v>0.49625279999999999</v>
      </c>
      <c r="BQ26" s="299">
        <v>0.39620949999999999</v>
      </c>
      <c r="BR26" s="299">
        <v>0.4550922</v>
      </c>
      <c r="BS26" s="299">
        <v>0.27280149999999997</v>
      </c>
      <c r="BT26" s="299">
        <v>0.35384339999999997</v>
      </c>
      <c r="BU26" s="299">
        <v>0.39206489999999999</v>
      </c>
      <c r="BV26" s="299">
        <v>0.55063079999999998</v>
      </c>
    </row>
    <row r="27" spans="1:74" ht="11.1" customHeight="1" x14ac:dyDescent="0.2">
      <c r="A27" s="61" t="s">
        <v>167</v>
      </c>
      <c r="B27" s="172" t="s">
        <v>400</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-0.62568800000000002</v>
      </c>
      <c r="AO27" s="210">
        <v>-0.602881</v>
      </c>
      <c r="AP27" s="210">
        <v>-0.56372199999999995</v>
      </c>
      <c r="AQ27" s="210">
        <v>-0.646899</v>
      </c>
      <c r="AR27" s="210">
        <v>-0.76094799999999996</v>
      </c>
      <c r="AS27" s="210">
        <v>-0.65057699999999996</v>
      </c>
      <c r="AT27" s="210">
        <v>-0.79640699999999998</v>
      </c>
      <c r="AU27" s="210">
        <v>-0.59547899999999998</v>
      </c>
      <c r="AV27" s="210">
        <v>-0.77815000000000001</v>
      </c>
      <c r="AW27" s="210">
        <v>-0.89977200000000002</v>
      </c>
      <c r="AX27" s="210">
        <v>-0.88655899999999999</v>
      </c>
      <c r="AY27" s="210">
        <v>-0.736572</v>
      </c>
      <c r="AZ27" s="210">
        <v>-0.75216899999999998</v>
      </c>
      <c r="BA27" s="210">
        <v>-0.80381899999999995</v>
      </c>
      <c r="BB27" s="210">
        <v>-0.75414000000000003</v>
      </c>
      <c r="BC27" s="210">
        <v>-0.85667741934999997</v>
      </c>
      <c r="BD27" s="210">
        <v>-0.85550000000000004</v>
      </c>
      <c r="BE27" s="299">
        <v>-0.7037371</v>
      </c>
      <c r="BF27" s="299">
        <v>-1.0675570000000001</v>
      </c>
      <c r="BG27" s="299">
        <v>-0.81449499999999997</v>
      </c>
      <c r="BH27" s="299">
        <v>-0.75895330000000005</v>
      </c>
      <c r="BI27" s="299">
        <v>-0.56137440000000005</v>
      </c>
      <c r="BJ27" s="299">
        <v>-0.57939160000000001</v>
      </c>
      <c r="BK27" s="299">
        <v>-1.080962</v>
      </c>
      <c r="BL27" s="299">
        <v>-0.48953010000000002</v>
      </c>
      <c r="BM27" s="299">
        <v>-0.50534699999999999</v>
      </c>
      <c r="BN27" s="299">
        <v>-0.62563780000000002</v>
      </c>
      <c r="BO27" s="299">
        <v>-0.75642310000000001</v>
      </c>
      <c r="BP27" s="299">
        <v>-0.65246020000000005</v>
      </c>
      <c r="BQ27" s="299">
        <v>-0.55460560000000003</v>
      </c>
      <c r="BR27" s="299">
        <v>-0.83814449999999996</v>
      </c>
      <c r="BS27" s="299">
        <v>-0.71934489999999995</v>
      </c>
      <c r="BT27" s="299">
        <v>-0.64253470000000001</v>
      </c>
      <c r="BU27" s="299">
        <v>-0.68489250000000002</v>
      </c>
      <c r="BV27" s="299">
        <v>-0.79340540000000004</v>
      </c>
    </row>
    <row r="28" spans="1:74" ht="11.1" customHeight="1" x14ac:dyDescent="0.2">
      <c r="A28" s="61" t="s">
        <v>169</v>
      </c>
      <c r="B28" s="172" t="s">
        <v>165</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4.5111999999999999E-2</v>
      </c>
      <c r="AO28" s="210">
        <v>2.7949999999999999E-2</v>
      </c>
      <c r="AP28" s="210">
        <v>6.7745E-2</v>
      </c>
      <c r="AQ28" s="210">
        <v>0.101174</v>
      </c>
      <c r="AR28" s="210">
        <v>8.6559999999999998E-2</v>
      </c>
      <c r="AS28" s="210">
        <v>3.7420000000000002E-2</v>
      </c>
      <c r="AT28" s="210">
        <v>0.101712</v>
      </c>
      <c r="AU28" s="210">
        <v>0.124238</v>
      </c>
      <c r="AV28" s="210">
        <v>6.6558000000000006E-2</v>
      </c>
      <c r="AW28" s="210">
        <v>-5.6638000000000001E-2</v>
      </c>
      <c r="AX28" s="210">
        <v>-1.7644E-2</v>
      </c>
      <c r="AY28" s="210">
        <v>-4.1209999999999997E-3</v>
      </c>
      <c r="AZ28" s="210">
        <v>-5.6417000000000002E-2</v>
      </c>
      <c r="BA28" s="210">
        <v>-5.1264999999999998E-2</v>
      </c>
      <c r="BB28" s="210">
        <v>-9.3025999999999998E-2</v>
      </c>
      <c r="BC28" s="210">
        <v>-7.5032258064999996E-2</v>
      </c>
      <c r="BD28" s="210">
        <v>-7.4300000000000005E-2</v>
      </c>
      <c r="BE28" s="299">
        <v>-7.7896999999999994E-2</v>
      </c>
      <c r="BF28" s="299">
        <v>-9.7135799999999994E-3</v>
      </c>
      <c r="BG28" s="299">
        <v>5.8708400000000001E-2</v>
      </c>
      <c r="BH28" s="299">
        <v>5.4216500000000001E-2</v>
      </c>
      <c r="BI28" s="299">
        <v>-4.6332900000000003E-2</v>
      </c>
      <c r="BJ28" s="299">
        <v>1.9442000000000001E-2</v>
      </c>
      <c r="BK28" s="299">
        <v>-5.9316899999999999E-2</v>
      </c>
      <c r="BL28" s="299">
        <v>-8.27378E-2</v>
      </c>
      <c r="BM28" s="299">
        <v>-3.7788099999999998E-2</v>
      </c>
      <c r="BN28" s="299">
        <v>2.82799E-2</v>
      </c>
      <c r="BO28" s="299">
        <v>5.6845899999999998E-2</v>
      </c>
      <c r="BP28" s="299">
        <v>3.4045800000000001E-2</v>
      </c>
      <c r="BQ28" s="299">
        <v>6.5532199999999999E-2</v>
      </c>
      <c r="BR28" s="299">
        <v>3.4377499999999998E-2</v>
      </c>
      <c r="BS28" s="299">
        <v>6.1863799999999997E-2</v>
      </c>
      <c r="BT28" s="299">
        <v>0.10428610000000001</v>
      </c>
      <c r="BU28" s="299">
        <v>2.6155499999999999E-3</v>
      </c>
      <c r="BV28" s="299">
        <v>9.7333699999999995E-2</v>
      </c>
    </row>
    <row r="29" spans="1:74" ht="11.1" customHeight="1" x14ac:dyDescent="0.2">
      <c r="A29" s="61" t="s">
        <v>170</v>
      </c>
      <c r="B29" s="172" t="s">
        <v>164</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-0.51340699999999995</v>
      </c>
      <c r="AO29" s="210">
        <v>-0.40631</v>
      </c>
      <c r="AP29" s="210">
        <v>-0.93474500000000005</v>
      </c>
      <c r="AQ29" s="210">
        <v>-0.74490100000000004</v>
      </c>
      <c r="AR29" s="210">
        <v>-1.010826</v>
      </c>
      <c r="AS29" s="210">
        <v>-1.131734</v>
      </c>
      <c r="AT29" s="210">
        <v>-1.0005379999999999</v>
      </c>
      <c r="AU29" s="210">
        <v>-0.68204399999999998</v>
      </c>
      <c r="AV29" s="210">
        <v>-0.80218900000000004</v>
      </c>
      <c r="AW29" s="210">
        <v>-0.81179699999999999</v>
      </c>
      <c r="AX29" s="210">
        <v>-1.0450390000000001</v>
      </c>
      <c r="AY29" s="210">
        <v>-0.72278399999999998</v>
      </c>
      <c r="AZ29" s="210">
        <v>-0.63708600000000004</v>
      </c>
      <c r="BA29" s="210">
        <v>-1.0400609999999999</v>
      </c>
      <c r="BB29" s="210">
        <v>-1.3017179999999999</v>
      </c>
      <c r="BC29" s="210">
        <v>-1.1478709677000001</v>
      </c>
      <c r="BD29" s="210">
        <v>-1.2434000000000001</v>
      </c>
      <c r="BE29" s="299">
        <v>-1.1784300000000001</v>
      </c>
      <c r="BF29" s="299">
        <v>-1.166274</v>
      </c>
      <c r="BG29" s="299">
        <v>-1.044419</v>
      </c>
      <c r="BH29" s="299">
        <v>-0.88506410000000002</v>
      </c>
      <c r="BI29" s="299">
        <v>-0.73128870000000001</v>
      </c>
      <c r="BJ29" s="299">
        <v>-1.101647</v>
      </c>
      <c r="BK29" s="299">
        <v>-0.6313976</v>
      </c>
      <c r="BL29" s="299">
        <v>-0.36247360000000001</v>
      </c>
      <c r="BM29" s="299">
        <v>-0.94298219999999999</v>
      </c>
      <c r="BN29" s="299">
        <v>-0.9526329</v>
      </c>
      <c r="BO29" s="299">
        <v>-0.94392640000000005</v>
      </c>
      <c r="BP29" s="299">
        <v>-1.1898789999999999</v>
      </c>
      <c r="BQ29" s="299">
        <v>-1.0718179999999999</v>
      </c>
      <c r="BR29" s="299">
        <v>-0.94767299999999999</v>
      </c>
      <c r="BS29" s="299">
        <v>-0.93290470000000003</v>
      </c>
      <c r="BT29" s="299">
        <v>-0.63575769999999998</v>
      </c>
      <c r="BU29" s="299">
        <v>-0.85010520000000001</v>
      </c>
      <c r="BV29" s="299">
        <v>-1.0349429999999999</v>
      </c>
    </row>
    <row r="30" spans="1:74" ht="11.1" customHeight="1" x14ac:dyDescent="0.2">
      <c r="A30" s="61" t="s">
        <v>171</v>
      </c>
      <c r="B30" s="172" t="s">
        <v>166</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0.13092000000000001</v>
      </c>
      <c r="AN30" s="210">
        <v>3.9844999999999998E-2</v>
      </c>
      <c r="AO30" s="210">
        <v>5.5999E-2</v>
      </c>
      <c r="AP30" s="210">
        <v>-2.6515E-2</v>
      </c>
      <c r="AQ30" s="210">
        <v>6.6434999999999994E-2</v>
      </c>
      <c r="AR30" s="210">
        <v>0.100949</v>
      </c>
      <c r="AS30" s="210">
        <v>2.6855E-2</v>
      </c>
      <c r="AT30" s="210">
        <v>0.138735</v>
      </c>
      <c r="AU30" s="210">
        <v>8.8363999999999998E-2</v>
      </c>
      <c r="AV30" s="210">
        <v>0.165108</v>
      </c>
      <c r="AW30" s="210">
        <v>0.15526999999999999</v>
      </c>
      <c r="AX30" s="210">
        <v>0.150949</v>
      </c>
      <c r="AY30" s="210">
        <v>0.115231</v>
      </c>
      <c r="AZ30" s="210">
        <v>0.17296800000000001</v>
      </c>
      <c r="BA30" s="210">
        <v>0.147842</v>
      </c>
      <c r="BB30" s="210">
        <v>0.12693199999999999</v>
      </c>
      <c r="BC30" s="210">
        <v>0.10264516128999999</v>
      </c>
      <c r="BD30" s="210">
        <v>0.14133333333</v>
      </c>
      <c r="BE30" s="299">
        <v>8.9037199999999997E-2</v>
      </c>
      <c r="BF30" s="299">
        <v>3.11601E-2</v>
      </c>
      <c r="BG30" s="299">
        <v>0.1008131</v>
      </c>
      <c r="BH30" s="299">
        <v>8.2028900000000002E-2</v>
      </c>
      <c r="BI30" s="299">
        <v>0.2275402</v>
      </c>
      <c r="BJ30" s="299">
        <v>0.1110293</v>
      </c>
      <c r="BK30" s="299">
        <v>4.8047800000000002E-2</v>
      </c>
      <c r="BL30" s="299">
        <v>3.5209499999999998E-2</v>
      </c>
      <c r="BM30" s="299">
        <v>2.52532E-2</v>
      </c>
      <c r="BN30" s="299">
        <v>3.7552200000000001E-2</v>
      </c>
      <c r="BO30" s="299">
        <v>0.1082094</v>
      </c>
      <c r="BP30" s="299">
        <v>5.79864E-2</v>
      </c>
      <c r="BQ30" s="299">
        <v>3.7481599999999997E-2</v>
      </c>
      <c r="BR30" s="299">
        <v>-8.8367700000000007E-3</v>
      </c>
      <c r="BS30" s="299">
        <v>8.0166699999999994E-2</v>
      </c>
      <c r="BT30" s="299">
        <v>8.7306099999999998E-2</v>
      </c>
      <c r="BU30" s="299">
        <v>0.2300111</v>
      </c>
      <c r="BV30" s="299">
        <v>9.9090999999999999E-2</v>
      </c>
    </row>
    <row r="31" spans="1:74" ht="11.1" customHeight="1" x14ac:dyDescent="0.2">
      <c r="A31" s="61" t="s">
        <v>178</v>
      </c>
      <c r="B31" s="571" t="s">
        <v>964</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-0.49981399999999998</v>
      </c>
      <c r="AN31" s="210">
        <v>-0.45476100000000003</v>
      </c>
      <c r="AO31" s="210">
        <v>-0.51567799999999997</v>
      </c>
      <c r="AP31" s="210">
        <v>-0.51907599999999998</v>
      </c>
      <c r="AQ31" s="210">
        <v>-0.43629699999999999</v>
      </c>
      <c r="AR31" s="210">
        <v>-0.50169299999999994</v>
      </c>
      <c r="AS31" s="210">
        <v>-0.58668600000000004</v>
      </c>
      <c r="AT31" s="210">
        <v>-0.42000500000000002</v>
      </c>
      <c r="AU31" s="210">
        <v>-0.47993400000000003</v>
      </c>
      <c r="AV31" s="210">
        <v>-0.55967299999999998</v>
      </c>
      <c r="AW31" s="210">
        <v>-0.45686399999999999</v>
      </c>
      <c r="AX31" s="210">
        <v>-0.48353099999999999</v>
      </c>
      <c r="AY31" s="210">
        <v>-0.47935</v>
      </c>
      <c r="AZ31" s="210">
        <v>-0.58732799999999996</v>
      </c>
      <c r="BA31" s="210">
        <v>-0.56202600000000003</v>
      </c>
      <c r="BB31" s="210">
        <v>-0.55386899999999994</v>
      </c>
      <c r="BC31" s="210">
        <v>-0.37895469999999998</v>
      </c>
      <c r="BD31" s="210">
        <v>-0.3678517</v>
      </c>
      <c r="BE31" s="299">
        <v>-0.5260667</v>
      </c>
      <c r="BF31" s="299">
        <v>-0.54591590000000001</v>
      </c>
      <c r="BG31" s="299">
        <v>-0.41692800000000002</v>
      </c>
      <c r="BH31" s="299">
        <v>-0.40299580000000002</v>
      </c>
      <c r="BI31" s="299">
        <v>-0.41402879999999997</v>
      </c>
      <c r="BJ31" s="299">
        <v>-0.5380085</v>
      </c>
      <c r="BK31" s="299">
        <v>-0.35057480000000002</v>
      </c>
      <c r="BL31" s="299">
        <v>-0.48842609999999997</v>
      </c>
      <c r="BM31" s="299">
        <v>-0.45121909999999998</v>
      </c>
      <c r="BN31" s="299">
        <v>-0.41202030000000001</v>
      </c>
      <c r="BO31" s="299">
        <v>-0.42262680000000002</v>
      </c>
      <c r="BP31" s="299">
        <v>-0.4839502</v>
      </c>
      <c r="BQ31" s="299">
        <v>-0.36556090000000002</v>
      </c>
      <c r="BR31" s="299">
        <v>-0.53989319999999996</v>
      </c>
      <c r="BS31" s="299">
        <v>-0.34881689999999999</v>
      </c>
      <c r="BT31" s="299">
        <v>-0.33964759999999999</v>
      </c>
      <c r="BU31" s="299">
        <v>-0.39589049999999998</v>
      </c>
      <c r="BV31" s="299">
        <v>-0.4242648</v>
      </c>
    </row>
    <row r="32" spans="1:74" ht="11.1" customHeight="1" x14ac:dyDescent="0.2">
      <c r="A32" s="61" t="s">
        <v>736</v>
      </c>
      <c r="B32" s="172" t="s">
        <v>120</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-0.33976012903000002</v>
      </c>
      <c r="AB32" s="210">
        <v>1.0169140000000001</v>
      </c>
      <c r="AC32" s="210">
        <v>-0.42681709677000002</v>
      </c>
      <c r="AD32" s="210">
        <v>-1.0394444</v>
      </c>
      <c r="AE32" s="210">
        <v>-1.1639073871000001</v>
      </c>
      <c r="AF32" s="210">
        <v>-0.48002223332999999</v>
      </c>
      <c r="AG32" s="210">
        <v>-0.28444703226000001</v>
      </c>
      <c r="AH32" s="210">
        <v>2.2096000000000001E-2</v>
      </c>
      <c r="AI32" s="210">
        <v>0.25739230000000002</v>
      </c>
      <c r="AJ32" s="210">
        <v>1.0661289032000001</v>
      </c>
      <c r="AK32" s="210">
        <v>0.14784146667</v>
      </c>
      <c r="AL32" s="210">
        <v>0.97081609677000003</v>
      </c>
      <c r="AM32" s="210">
        <v>0.118281</v>
      </c>
      <c r="AN32" s="210">
        <v>1.8790714286000001</v>
      </c>
      <c r="AO32" s="210">
        <v>5.7103290323000003E-2</v>
      </c>
      <c r="AP32" s="210">
        <v>6.7695000000000003E-3</v>
      </c>
      <c r="AQ32" s="210">
        <v>-0.56369396774000002</v>
      </c>
      <c r="AR32" s="210">
        <v>-0.21500906667</v>
      </c>
      <c r="AS32" s="210">
        <v>-0.20714432258000001</v>
      </c>
      <c r="AT32" s="210">
        <v>0.33646664516000002</v>
      </c>
      <c r="AU32" s="210">
        <v>-2.7286333332999999E-2</v>
      </c>
      <c r="AV32" s="210">
        <v>0.30928893548000003</v>
      </c>
      <c r="AW32" s="210">
        <v>0.53517756667000005</v>
      </c>
      <c r="AX32" s="210">
        <v>0.71952400000000005</v>
      </c>
      <c r="AY32" s="210">
        <v>-0.10662703226</v>
      </c>
      <c r="AZ32" s="210">
        <v>0.69260603571000001</v>
      </c>
      <c r="BA32" s="210">
        <v>0.55104519355000003</v>
      </c>
      <c r="BB32" s="210">
        <v>0.16183863333000001</v>
      </c>
      <c r="BC32" s="210">
        <v>-0.20828109032</v>
      </c>
      <c r="BD32" s="210">
        <v>-0.56286007667000004</v>
      </c>
      <c r="BE32" s="299">
        <v>-0.94752700000000001</v>
      </c>
      <c r="BF32" s="299">
        <v>-0.47145409999999999</v>
      </c>
      <c r="BG32" s="299">
        <v>-0.351296</v>
      </c>
      <c r="BH32" s="299">
        <v>0.53522049999999999</v>
      </c>
      <c r="BI32" s="299">
        <v>0.1420199</v>
      </c>
      <c r="BJ32" s="299">
        <v>0.29652149999999999</v>
      </c>
      <c r="BK32" s="299">
        <v>-1.2221900000000001E-2</v>
      </c>
      <c r="BL32" s="299">
        <v>0.58047329999999997</v>
      </c>
      <c r="BM32" s="299">
        <v>0.37970589999999999</v>
      </c>
      <c r="BN32" s="299">
        <v>-0.4824541</v>
      </c>
      <c r="BO32" s="299">
        <v>-0.7821226</v>
      </c>
      <c r="BP32" s="299">
        <v>-0.49475629999999998</v>
      </c>
      <c r="BQ32" s="299">
        <v>-0.53423120000000002</v>
      </c>
      <c r="BR32" s="299">
        <v>-0.26112970000000002</v>
      </c>
      <c r="BS32" s="299">
        <v>-0.1824218</v>
      </c>
      <c r="BT32" s="299">
        <v>0.48314069999999998</v>
      </c>
      <c r="BU32" s="299">
        <v>0.2483813</v>
      </c>
      <c r="BV32" s="299">
        <v>0.3174767</v>
      </c>
    </row>
    <row r="33" spans="1:74" s="64" customFormat="1" ht="11.1" customHeight="1" x14ac:dyDescent="0.2">
      <c r="A33" s="61" t="s">
        <v>741</v>
      </c>
      <c r="B33" s="172" t="s">
        <v>393</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19.93354429</v>
      </c>
      <c r="AB33" s="210">
        <v>20.132419896999998</v>
      </c>
      <c r="AC33" s="210">
        <v>18.463001161000001</v>
      </c>
      <c r="AD33" s="210">
        <v>14.548502933</v>
      </c>
      <c r="AE33" s="210">
        <v>16.078216129000001</v>
      </c>
      <c r="AF33" s="210">
        <v>17.578089432999999</v>
      </c>
      <c r="AG33" s="210">
        <v>18.381100903</v>
      </c>
      <c r="AH33" s="210">
        <v>18.557907418999999</v>
      </c>
      <c r="AI33" s="210">
        <v>18.414890967000002</v>
      </c>
      <c r="AJ33" s="210">
        <v>18.613669968</v>
      </c>
      <c r="AK33" s="210">
        <v>18.742549767</v>
      </c>
      <c r="AL33" s="210">
        <v>18.801704709999999</v>
      </c>
      <c r="AM33" s="210">
        <v>18.55416971</v>
      </c>
      <c r="AN33" s="210">
        <v>17.444122143000001</v>
      </c>
      <c r="AO33" s="210">
        <v>19.203465323</v>
      </c>
      <c r="AP33" s="210">
        <v>19.458864967</v>
      </c>
      <c r="AQ33" s="210">
        <v>20.093149322999999</v>
      </c>
      <c r="AR33" s="210">
        <v>20.536558100000001</v>
      </c>
      <c r="AS33" s="210">
        <v>19.893510418999998</v>
      </c>
      <c r="AT33" s="210">
        <v>20.510297806000001</v>
      </c>
      <c r="AU33" s="210">
        <v>20.2229429</v>
      </c>
      <c r="AV33" s="210">
        <v>19.891089935</v>
      </c>
      <c r="AW33" s="210">
        <v>20.594377399999999</v>
      </c>
      <c r="AX33" s="210">
        <v>20.764228257999999</v>
      </c>
      <c r="AY33" s="210">
        <v>19.564771097000001</v>
      </c>
      <c r="AZ33" s="210">
        <v>20.435339714000001</v>
      </c>
      <c r="BA33" s="210">
        <v>20.511569483999999</v>
      </c>
      <c r="BB33" s="210">
        <v>19.957019067000001</v>
      </c>
      <c r="BC33" s="210">
        <v>20.466302943999999</v>
      </c>
      <c r="BD33" s="210">
        <v>20.462304403000001</v>
      </c>
      <c r="BE33" s="299">
        <v>20.412109999999998</v>
      </c>
      <c r="BF33" s="299">
        <v>20.759979999999999</v>
      </c>
      <c r="BG33" s="299">
        <v>20.402280000000001</v>
      </c>
      <c r="BH33" s="299">
        <v>20.714739999999999</v>
      </c>
      <c r="BI33" s="299">
        <v>20.990950000000002</v>
      </c>
      <c r="BJ33" s="299">
        <v>20.94294</v>
      </c>
      <c r="BK33" s="299">
        <v>20.188300000000002</v>
      </c>
      <c r="BL33" s="299">
        <v>20.280539999999998</v>
      </c>
      <c r="BM33" s="299">
        <v>20.758459999999999</v>
      </c>
      <c r="BN33" s="299">
        <v>20.545860000000001</v>
      </c>
      <c r="BO33" s="299">
        <v>20.740539999999999</v>
      </c>
      <c r="BP33" s="299">
        <v>20.964490000000001</v>
      </c>
      <c r="BQ33" s="299">
        <v>20.962399999999999</v>
      </c>
      <c r="BR33" s="299">
        <v>21.164860000000001</v>
      </c>
      <c r="BS33" s="299">
        <v>20.725809999999999</v>
      </c>
      <c r="BT33" s="299">
        <v>21.015730000000001</v>
      </c>
      <c r="BU33" s="299">
        <v>21.105989999999998</v>
      </c>
      <c r="BV33" s="299">
        <v>21.136669999999999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726"/>
      <c r="BC34" s="726"/>
      <c r="BD34" s="726"/>
      <c r="BE34" s="302"/>
      <c r="BF34" s="302"/>
      <c r="BG34" s="302"/>
      <c r="BH34" s="302"/>
      <c r="BI34" s="302"/>
      <c r="BJ34" s="302"/>
      <c r="BK34" s="302"/>
      <c r="BL34" s="302"/>
      <c r="BM34" s="302"/>
      <c r="BN34" s="302"/>
      <c r="BO34" s="302"/>
      <c r="BP34" s="302"/>
      <c r="BQ34" s="302"/>
      <c r="BR34" s="302"/>
      <c r="BS34" s="302"/>
      <c r="BT34" s="302"/>
      <c r="BU34" s="302"/>
      <c r="BV34" s="302"/>
    </row>
    <row r="35" spans="1:74" ht="11.1" customHeight="1" x14ac:dyDescent="0.2">
      <c r="A35" s="57"/>
      <c r="B35" s="65" t="s">
        <v>766</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 customHeight="1" x14ac:dyDescent="0.2">
      <c r="A36" s="564" t="s">
        <v>959</v>
      </c>
      <c r="B36" s="571" t="s">
        <v>962</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3.6129069999999999</v>
      </c>
      <c r="AX36" s="210">
        <v>4.0629900000000001</v>
      </c>
      <c r="AY36" s="210">
        <v>4.081099</v>
      </c>
      <c r="AZ36" s="210">
        <v>4.0016559999999997</v>
      </c>
      <c r="BA36" s="210">
        <v>3.553223</v>
      </c>
      <c r="BB36" s="210">
        <v>3.516337</v>
      </c>
      <c r="BC36" s="210">
        <v>3.4634763968</v>
      </c>
      <c r="BD36" s="210">
        <v>3.3636494333</v>
      </c>
      <c r="BE36" s="299">
        <v>3.3214440000000001</v>
      </c>
      <c r="BF36" s="299">
        <v>3.417691</v>
      </c>
      <c r="BG36" s="299">
        <v>3.477859</v>
      </c>
      <c r="BH36" s="299">
        <v>3.6593399999999998</v>
      </c>
      <c r="BI36" s="299">
        <v>3.870816</v>
      </c>
      <c r="BJ36" s="299">
        <v>4.0684240000000003</v>
      </c>
      <c r="BK36" s="299">
        <v>4.0521200000000004</v>
      </c>
      <c r="BL36" s="299">
        <v>3.9568089999999998</v>
      </c>
      <c r="BM36" s="299">
        <v>3.8997860000000002</v>
      </c>
      <c r="BN36" s="299">
        <v>3.5793189999999999</v>
      </c>
      <c r="BO36" s="299">
        <v>3.464696</v>
      </c>
      <c r="BP36" s="299">
        <v>3.4337019999999998</v>
      </c>
      <c r="BQ36" s="299">
        <v>3.4078569999999999</v>
      </c>
      <c r="BR36" s="299">
        <v>3.494799</v>
      </c>
      <c r="BS36" s="299">
        <v>3.5877140000000001</v>
      </c>
      <c r="BT36" s="299">
        <v>3.7051090000000002</v>
      </c>
      <c r="BU36" s="299">
        <v>3.8974570000000002</v>
      </c>
      <c r="BV36" s="299">
        <v>4.1380759999999999</v>
      </c>
    </row>
    <row r="37" spans="1:74" ht="11.1" customHeight="1" x14ac:dyDescent="0.2">
      <c r="A37" s="564" t="s">
        <v>738</v>
      </c>
      <c r="B37" s="173" t="s">
        <v>394</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0.21806200000000001</v>
      </c>
      <c r="AC37" s="210">
        <v>0.244699</v>
      </c>
      <c r="AD37" s="210">
        <v>0.106626</v>
      </c>
      <c r="AE37" s="210">
        <v>0.198659</v>
      </c>
      <c r="AF37" s="210">
        <v>5.8417999999999998E-2</v>
      </c>
      <c r="AG37" s="210">
        <v>5.0208999999999997E-2</v>
      </c>
      <c r="AH37" s="210">
        <v>7.8211000000000003E-2</v>
      </c>
      <c r="AI37" s="210">
        <v>-4.5710000000000001E-2</v>
      </c>
      <c r="AJ37" s="210">
        <v>-5.0042000000000003E-2</v>
      </c>
      <c r="AK37" s="210">
        <v>4.7972000000000001E-2</v>
      </c>
      <c r="AL37" s="210">
        <v>9.3696000000000002E-2</v>
      </c>
      <c r="AM37" s="210">
        <v>-8.4664000000000003E-2</v>
      </c>
      <c r="AN37" s="210">
        <v>3.0047000000000001E-2</v>
      </c>
      <c r="AO37" s="210">
        <v>0.190161</v>
      </c>
      <c r="AP37" s="210">
        <v>0.21165100000000001</v>
      </c>
      <c r="AQ37" s="210">
        <v>-3.0714000000000002E-2</v>
      </c>
      <c r="AR37" s="210">
        <v>-8.4335999999999994E-2</v>
      </c>
      <c r="AS37" s="210">
        <v>-8.6914000000000005E-2</v>
      </c>
      <c r="AT37" s="210">
        <v>-4.9168999999999997E-2</v>
      </c>
      <c r="AU37" s="210">
        <v>-2.1507999999999999E-2</v>
      </c>
      <c r="AV37" s="210">
        <v>0.115692</v>
      </c>
      <c r="AW37" s="210">
        <v>-8.2449999999999996E-2</v>
      </c>
      <c r="AX37" s="210">
        <v>-6.2774999999999997E-2</v>
      </c>
      <c r="AY37" s="210">
        <v>7.6230999999999993E-2</v>
      </c>
      <c r="AZ37" s="210">
        <v>0.18809200000000001</v>
      </c>
      <c r="BA37" s="210">
        <v>0.121452</v>
      </c>
      <c r="BB37" s="210">
        <v>9.9368999999999999E-2</v>
      </c>
      <c r="BC37" s="210">
        <v>4.9999858283999998E-2</v>
      </c>
      <c r="BD37" s="210">
        <v>2.0116849999999999E-2</v>
      </c>
      <c r="BE37" s="299">
        <v>-1.96467E-3</v>
      </c>
      <c r="BF37" s="299">
        <v>1.91876E-4</v>
      </c>
      <c r="BG37" s="299">
        <v>-1.8739100000000002E-5</v>
      </c>
      <c r="BH37" s="299">
        <v>1.83012E-6</v>
      </c>
      <c r="BI37" s="299">
        <v>-1.7873499999999999E-7</v>
      </c>
      <c r="BJ37" s="299">
        <v>0</v>
      </c>
      <c r="BK37" s="299">
        <v>0</v>
      </c>
      <c r="BL37" s="299">
        <v>0</v>
      </c>
      <c r="BM37" s="299">
        <v>0</v>
      </c>
      <c r="BN37" s="299">
        <v>0</v>
      </c>
      <c r="BO37" s="299">
        <v>0</v>
      </c>
      <c r="BP37" s="299">
        <v>0</v>
      </c>
      <c r="BQ37" s="299">
        <v>0</v>
      </c>
      <c r="BR37" s="299">
        <v>0</v>
      </c>
      <c r="BS37" s="299">
        <v>0</v>
      </c>
      <c r="BT37" s="299">
        <v>0</v>
      </c>
      <c r="BU37" s="299">
        <v>0</v>
      </c>
      <c r="BV37" s="299">
        <v>0</v>
      </c>
    </row>
    <row r="38" spans="1:74" ht="11.1" customHeight="1" x14ac:dyDescent="0.2">
      <c r="A38" s="564" t="s">
        <v>1387</v>
      </c>
      <c r="B38" s="571" t="s">
        <v>398</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8.2456000000000002E-2</v>
      </c>
      <c r="AN38" s="210">
        <v>0.111689</v>
      </c>
      <c r="AO38" s="210">
        <v>0.129639</v>
      </c>
      <c r="AP38" s="210">
        <v>0.123834</v>
      </c>
      <c r="AQ38" s="210">
        <v>0.13608700000000001</v>
      </c>
      <c r="AR38" s="210">
        <v>0.12442599999999999</v>
      </c>
      <c r="AS38" s="210">
        <v>0.109915</v>
      </c>
      <c r="AT38" s="210">
        <v>0.13239000000000001</v>
      </c>
      <c r="AU38" s="210">
        <v>9.7250000000000003E-2</v>
      </c>
      <c r="AV38" s="210">
        <v>0.16414699999999999</v>
      </c>
      <c r="AW38" s="210">
        <v>0.15087999999999999</v>
      </c>
      <c r="AX38" s="210">
        <v>0.154192</v>
      </c>
      <c r="AY38" s="210">
        <v>0.103856</v>
      </c>
      <c r="AZ38" s="210">
        <v>0.13739000000000001</v>
      </c>
      <c r="BA38" s="210">
        <v>0.14960100000000001</v>
      </c>
      <c r="BB38" s="210">
        <v>0.165299</v>
      </c>
      <c r="BC38" s="210">
        <v>0.17810280000000001</v>
      </c>
      <c r="BD38" s="210">
        <v>0.18049380000000001</v>
      </c>
      <c r="BE38" s="299">
        <v>0.1907538</v>
      </c>
      <c r="BF38" s="299">
        <v>0.17515030000000001</v>
      </c>
      <c r="BG38" s="299">
        <v>0.16113340000000001</v>
      </c>
      <c r="BH38" s="299">
        <v>0.2094606</v>
      </c>
      <c r="BI38" s="299">
        <v>0.23872109999999999</v>
      </c>
      <c r="BJ38" s="299">
        <v>0.25227690000000003</v>
      </c>
      <c r="BK38" s="299">
        <v>0.2166496</v>
      </c>
      <c r="BL38" s="299">
        <v>0.22406380000000001</v>
      </c>
      <c r="BM38" s="299">
        <v>0.2241387</v>
      </c>
      <c r="BN38" s="299">
        <v>0.2201803</v>
      </c>
      <c r="BO38" s="299">
        <v>0.20347779999999999</v>
      </c>
      <c r="BP38" s="299">
        <v>0.21137210000000001</v>
      </c>
      <c r="BQ38" s="299">
        <v>0.21764729999999999</v>
      </c>
      <c r="BR38" s="299">
        <v>0.19788710000000001</v>
      </c>
      <c r="BS38" s="299">
        <v>0.18560099999999999</v>
      </c>
      <c r="BT38" s="299">
        <v>0.22382959999999999</v>
      </c>
      <c r="BU38" s="299">
        <v>0.26772240000000003</v>
      </c>
      <c r="BV38" s="299">
        <v>0.29056179999999998</v>
      </c>
    </row>
    <row r="39" spans="1:74" ht="11.1" customHeight="1" x14ac:dyDescent="0.2">
      <c r="A39" s="61" t="s">
        <v>506</v>
      </c>
      <c r="B39" s="571" t="s">
        <v>395</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7.666347</v>
      </c>
      <c r="AN39" s="210">
        <v>7.7435349999999996</v>
      </c>
      <c r="AO39" s="210">
        <v>8.577458</v>
      </c>
      <c r="AP39" s="210">
        <v>8.7913429999999995</v>
      </c>
      <c r="AQ39" s="210">
        <v>9.1372330000000002</v>
      </c>
      <c r="AR39" s="210">
        <v>9.2729660000000003</v>
      </c>
      <c r="AS39" s="210">
        <v>9.3128770000000003</v>
      </c>
      <c r="AT39" s="210">
        <v>9.1113350000000004</v>
      </c>
      <c r="AU39" s="210">
        <v>8.9662740000000003</v>
      </c>
      <c r="AV39" s="210">
        <v>8.9487559999999995</v>
      </c>
      <c r="AW39" s="210">
        <v>8.9891629999999996</v>
      </c>
      <c r="AX39" s="210">
        <v>8.9494150000000001</v>
      </c>
      <c r="AY39" s="210">
        <v>7.9822480000000002</v>
      </c>
      <c r="AZ39" s="210">
        <v>8.5980019999999993</v>
      </c>
      <c r="BA39" s="210">
        <v>8.8560730000000003</v>
      </c>
      <c r="BB39" s="210">
        <v>8.7538149999999995</v>
      </c>
      <c r="BC39" s="210">
        <v>8.9393225806000007</v>
      </c>
      <c r="BD39" s="210">
        <v>8.9976333332999996</v>
      </c>
      <c r="BE39" s="299">
        <v>9.0687999999999995</v>
      </c>
      <c r="BF39" s="299">
        <v>9.1038770000000007</v>
      </c>
      <c r="BG39" s="299">
        <v>8.9137070000000005</v>
      </c>
      <c r="BH39" s="299">
        <v>8.9232220000000009</v>
      </c>
      <c r="BI39" s="299">
        <v>8.9747430000000001</v>
      </c>
      <c r="BJ39" s="299">
        <v>8.9285759999999996</v>
      </c>
      <c r="BK39" s="299">
        <v>8.1806439999999991</v>
      </c>
      <c r="BL39" s="299">
        <v>8.5957830000000008</v>
      </c>
      <c r="BM39" s="299">
        <v>8.8725360000000002</v>
      </c>
      <c r="BN39" s="299">
        <v>8.9195879999999992</v>
      </c>
      <c r="BO39" s="299">
        <v>9.0918829999999993</v>
      </c>
      <c r="BP39" s="299">
        <v>9.2652809999999999</v>
      </c>
      <c r="BQ39" s="299">
        <v>9.25596</v>
      </c>
      <c r="BR39" s="299">
        <v>9.2087599999999998</v>
      </c>
      <c r="BS39" s="299">
        <v>8.9384770000000007</v>
      </c>
      <c r="BT39" s="299">
        <v>8.9570419999999995</v>
      </c>
      <c r="BU39" s="299">
        <v>8.9461890000000004</v>
      </c>
      <c r="BV39" s="299">
        <v>8.9169009999999993</v>
      </c>
    </row>
    <row r="40" spans="1:74" ht="11.1" customHeight="1" x14ac:dyDescent="0.2">
      <c r="A40" s="61" t="s">
        <v>889</v>
      </c>
      <c r="B40" s="571" t="s">
        <v>890</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0.54013033333000005</v>
      </c>
      <c r="AE40" s="210">
        <v>0.75485122580999997</v>
      </c>
      <c r="AF40" s="210">
        <v>0.89922100000000005</v>
      </c>
      <c r="AG40" s="210">
        <v>0.86821248387000005</v>
      </c>
      <c r="AH40" s="210">
        <v>0.85834361290000005</v>
      </c>
      <c r="AI40" s="210">
        <v>0.87976666667000003</v>
      </c>
      <c r="AJ40" s="210">
        <v>0.81801429031999995</v>
      </c>
      <c r="AK40" s="210">
        <v>0.86814876666999996</v>
      </c>
      <c r="AL40" s="210">
        <v>0.85474429031999999</v>
      </c>
      <c r="AM40" s="210">
        <v>0.75722412903000003</v>
      </c>
      <c r="AN40" s="210">
        <v>0.780582</v>
      </c>
      <c r="AO40" s="210">
        <v>0.90411348387000001</v>
      </c>
      <c r="AP40" s="210">
        <v>0.86715129999999996</v>
      </c>
      <c r="AQ40" s="210">
        <v>0.96349093547999998</v>
      </c>
      <c r="AR40" s="210">
        <v>0.96887433332999995</v>
      </c>
      <c r="AS40" s="210">
        <v>0.96318496773999995</v>
      </c>
      <c r="AT40" s="210">
        <v>0.93416741935000003</v>
      </c>
      <c r="AU40" s="210">
        <v>0.91426503332999998</v>
      </c>
      <c r="AV40" s="210">
        <v>0.96959019354999998</v>
      </c>
      <c r="AW40" s="210">
        <v>0.94830323332999999</v>
      </c>
      <c r="AX40" s="210">
        <v>0.92709783870999996</v>
      </c>
      <c r="AY40" s="210">
        <v>0.83105754839000001</v>
      </c>
      <c r="AZ40" s="210">
        <v>0.86403942857000005</v>
      </c>
      <c r="BA40" s="210">
        <v>0.91794135483999995</v>
      </c>
      <c r="BB40" s="210">
        <v>0.89721193333000004</v>
      </c>
      <c r="BC40" s="210">
        <v>0.91153082581</v>
      </c>
      <c r="BD40" s="210">
        <v>0.96718186666999995</v>
      </c>
      <c r="BE40" s="299">
        <v>0.92149250000000005</v>
      </c>
      <c r="BF40" s="299">
        <v>0.93358490000000005</v>
      </c>
      <c r="BG40" s="299">
        <v>0.91072390000000003</v>
      </c>
      <c r="BH40" s="299">
        <v>0.92428949999999999</v>
      </c>
      <c r="BI40" s="299">
        <v>0.93790929999999995</v>
      </c>
      <c r="BJ40" s="299">
        <v>0.92769679999999999</v>
      </c>
      <c r="BK40" s="299">
        <v>0.83153200000000005</v>
      </c>
      <c r="BL40" s="299">
        <v>0.89436539999999998</v>
      </c>
      <c r="BM40" s="299">
        <v>0.89977810000000003</v>
      </c>
      <c r="BN40" s="299">
        <v>0.89916289999999999</v>
      </c>
      <c r="BO40" s="299">
        <v>0.94436169999999997</v>
      </c>
      <c r="BP40" s="299">
        <v>0.96180529999999997</v>
      </c>
      <c r="BQ40" s="299">
        <v>0.93828800000000001</v>
      </c>
      <c r="BR40" s="299">
        <v>0.9457605</v>
      </c>
      <c r="BS40" s="299">
        <v>0.91505820000000004</v>
      </c>
      <c r="BT40" s="299">
        <v>0.93623749999999994</v>
      </c>
      <c r="BU40" s="299">
        <v>0.94242510000000002</v>
      </c>
      <c r="BV40" s="299">
        <v>0.93485700000000005</v>
      </c>
    </row>
    <row r="41" spans="1:74" ht="11.1" customHeight="1" x14ac:dyDescent="0.2">
      <c r="A41" s="61" t="s">
        <v>507</v>
      </c>
      <c r="B41" s="571" t="s">
        <v>384</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1.619013</v>
      </c>
      <c r="AC41" s="210">
        <v>1.3877360000000001</v>
      </c>
      <c r="AD41" s="210">
        <v>0.67801299999999998</v>
      </c>
      <c r="AE41" s="210">
        <v>0.59705299999999994</v>
      </c>
      <c r="AF41" s="210">
        <v>0.78411399999999998</v>
      </c>
      <c r="AG41" s="210">
        <v>0.96757700000000002</v>
      </c>
      <c r="AH41" s="210">
        <v>1.015676</v>
      </c>
      <c r="AI41" s="210">
        <v>0.92109600000000003</v>
      </c>
      <c r="AJ41" s="210">
        <v>1.0057449999999999</v>
      </c>
      <c r="AK41" s="210">
        <v>1.1295839999999999</v>
      </c>
      <c r="AL41" s="210">
        <v>1.148334</v>
      </c>
      <c r="AM41" s="210">
        <v>1.1310199999999999</v>
      </c>
      <c r="AN41" s="210">
        <v>1.091861</v>
      </c>
      <c r="AO41" s="210">
        <v>1.1576340000000001</v>
      </c>
      <c r="AP41" s="210">
        <v>1.27874</v>
      </c>
      <c r="AQ41" s="210">
        <v>1.317663</v>
      </c>
      <c r="AR41" s="210">
        <v>1.424866</v>
      </c>
      <c r="AS41" s="210">
        <v>1.4902599999999999</v>
      </c>
      <c r="AT41" s="210">
        <v>1.578276</v>
      </c>
      <c r="AU41" s="210">
        <v>1.498904</v>
      </c>
      <c r="AV41" s="210">
        <v>1.4405509999999999</v>
      </c>
      <c r="AW41" s="210">
        <v>1.499503</v>
      </c>
      <c r="AX41" s="210">
        <v>1.524686</v>
      </c>
      <c r="AY41" s="210">
        <v>1.422895</v>
      </c>
      <c r="AZ41" s="210">
        <v>1.401948</v>
      </c>
      <c r="BA41" s="210">
        <v>1.5230919999999999</v>
      </c>
      <c r="BB41" s="210">
        <v>1.5372980000000001</v>
      </c>
      <c r="BC41" s="210">
        <v>1.5782580644999999</v>
      </c>
      <c r="BD41" s="210">
        <v>1.6167333333</v>
      </c>
      <c r="BE41" s="299">
        <v>1.5917330000000001</v>
      </c>
      <c r="BF41" s="299">
        <v>1.616438</v>
      </c>
      <c r="BG41" s="299">
        <v>1.5141610000000001</v>
      </c>
      <c r="BH41" s="299">
        <v>1.506365</v>
      </c>
      <c r="BI41" s="299">
        <v>1.549385</v>
      </c>
      <c r="BJ41" s="299">
        <v>1.5873949999999999</v>
      </c>
      <c r="BK41" s="299">
        <v>1.427467</v>
      </c>
      <c r="BL41" s="299">
        <v>1.4084019999999999</v>
      </c>
      <c r="BM41" s="299">
        <v>1.530179</v>
      </c>
      <c r="BN41" s="299">
        <v>1.5524960000000001</v>
      </c>
      <c r="BO41" s="299">
        <v>1.5995470000000001</v>
      </c>
      <c r="BP41" s="299">
        <v>1.6763129999999999</v>
      </c>
      <c r="BQ41" s="299">
        <v>1.6692089999999999</v>
      </c>
      <c r="BR41" s="299">
        <v>1.6979599999999999</v>
      </c>
      <c r="BS41" s="299">
        <v>1.5846450000000001</v>
      </c>
      <c r="BT41" s="299">
        <v>1.6127629999999999</v>
      </c>
      <c r="BU41" s="299">
        <v>1.5967629999999999</v>
      </c>
      <c r="BV41" s="299">
        <v>1.645845</v>
      </c>
    </row>
    <row r="42" spans="1:74" ht="11.1" customHeight="1" x14ac:dyDescent="0.2">
      <c r="A42" s="61" t="s">
        <v>508</v>
      </c>
      <c r="B42" s="571" t="s">
        <v>396</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3.9341430000000002</v>
      </c>
      <c r="AN42" s="210">
        <v>3.9456639999999998</v>
      </c>
      <c r="AO42" s="210">
        <v>4.0330069999999996</v>
      </c>
      <c r="AP42" s="210">
        <v>3.987644</v>
      </c>
      <c r="AQ42" s="210">
        <v>3.8738630000000001</v>
      </c>
      <c r="AR42" s="210">
        <v>3.9400770000000001</v>
      </c>
      <c r="AS42" s="210">
        <v>3.657959</v>
      </c>
      <c r="AT42" s="210">
        <v>3.8857900000000001</v>
      </c>
      <c r="AU42" s="210">
        <v>4.0751020000000002</v>
      </c>
      <c r="AV42" s="210">
        <v>3.890787</v>
      </c>
      <c r="AW42" s="210">
        <v>4.174112</v>
      </c>
      <c r="AX42" s="210">
        <v>3.9312849999999999</v>
      </c>
      <c r="AY42" s="210">
        <v>4.0805470000000001</v>
      </c>
      <c r="AZ42" s="210">
        <v>4.1766259999999997</v>
      </c>
      <c r="BA42" s="210">
        <v>4.1607459999999996</v>
      </c>
      <c r="BB42" s="210">
        <v>3.808163</v>
      </c>
      <c r="BC42" s="210">
        <v>3.8290000000000002</v>
      </c>
      <c r="BD42" s="210">
        <v>3.8439000000000001</v>
      </c>
      <c r="BE42" s="299">
        <v>3.7295020000000001</v>
      </c>
      <c r="BF42" s="299">
        <v>3.9203589999999999</v>
      </c>
      <c r="BG42" s="299">
        <v>3.8982480000000002</v>
      </c>
      <c r="BH42" s="299">
        <v>4.1279690000000002</v>
      </c>
      <c r="BI42" s="299">
        <v>4.0404109999999998</v>
      </c>
      <c r="BJ42" s="299">
        <v>3.9357120000000001</v>
      </c>
      <c r="BK42" s="299">
        <v>4.1146149999999997</v>
      </c>
      <c r="BL42" s="299">
        <v>4.1211580000000003</v>
      </c>
      <c r="BM42" s="299">
        <v>4.0805910000000001</v>
      </c>
      <c r="BN42" s="299">
        <v>4.0073439999999998</v>
      </c>
      <c r="BO42" s="299">
        <v>4.0164460000000002</v>
      </c>
      <c r="BP42" s="299">
        <v>3.8807200000000002</v>
      </c>
      <c r="BQ42" s="299">
        <v>3.848284</v>
      </c>
      <c r="BR42" s="299">
        <v>4.0327929999999999</v>
      </c>
      <c r="BS42" s="299">
        <v>3.9617</v>
      </c>
      <c r="BT42" s="299">
        <v>4.1660360000000001</v>
      </c>
      <c r="BU42" s="299">
        <v>4.0450290000000004</v>
      </c>
      <c r="BV42" s="299">
        <v>3.9377110000000002</v>
      </c>
    </row>
    <row r="43" spans="1:74" ht="11.1" customHeight="1" x14ac:dyDescent="0.2">
      <c r="A43" s="61" t="s">
        <v>509</v>
      </c>
      <c r="B43" s="571" t="s">
        <v>397</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0.23836599999999999</v>
      </c>
      <c r="AB43" s="210">
        <v>0.188162</v>
      </c>
      <c r="AC43" s="210">
        <v>9.1184000000000001E-2</v>
      </c>
      <c r="AD43" s="210">
        <v>7.4344999999999994E-2</v>
      </c>
      <c r="AE43" s="210">
        <v>6.1272E-2</v>
      </c>
      <c r="AF43" s="210">
        <v>0.20866699999999999</v>
      </c>
      <c r="AG43" s="210">
        <v>0.34600999999999998</v>
      </c>
      <c r="AH43" s="210">
        <v>0.30596699999999999</v>
      </c>
      <c r="AI43" s="210">
        <v>0.322328</v>
      </c>
      <c r="AJ43" s="210">
        <v>0.25484600000000002</v>
      </c>
      <c r="AK43" s="210">
        <v>0.20774799999999999</v>
      </c>
      <c r="AL43" s="210">
        <v>0.194439</v>
      </c>
      <c r="AM43" s="210">
        <v>0.242145</v>
      </c>
      <c r="AN43" s="210">
        <v>0.25888</v>
      </c>
      <c r="AO43" s="210">
        <v>0.29099900000000001</v>
      </c>
      <c r="AP43" s="210">
        <v>0.14258399999999999</v>
      </c>
      <c r="AQ43" s="210">
        <v>0.25917699999999999</v>
      </c>
      <c r="AR43" s="210">
        <v>0.335115</v>
      </c>
      <c r="AS43" s="210">
        <v>0.32672600000000002</v>
      </c>
      <c r="AT43" s="210">
        <v>0.34754099999999999</v>
      </c>
      <c r="AU43" s="210">
        <v>0.31909700000000002</v>
      </c>
      <c r="AV43" s="210">
        <v>0.37659100000000001</v>
      </c>
      <c r="AW43" s="210">
        <v>0.43166900000000002</v>
      </c>
      <c r="AX43" s="210">
        <v>0.41530299999999998</v>
      </c>
      <c r="AY43" s="210">
        <v>0.334036</v>
      </c>
      <c r="AZ43" s="210">
        <v>0.36300399999999999</v>
      </c>
      <c r="BA43" s="210">
        <v>0.43584200000000001</v>
      </c>
      <c r="BB43" s="210">
        <v>0.304232</v>
      </c>
      <c r="BC43" s="210">
        <v>0.40906451613</v>
      </c>
      <c r="BD43" s="210">
        <v>0.32919999999999999</v>
      </c>
      <c r="BE43" s="299">
        <v>0.34864840000000002</v>
      </c>
      <c r="BF43" s="299">
        <v>0.32139010000000001</v>
      </c>
      <c r="BG43" s="299">
        <v>0.33742549999999999</v>
      </c>
      <c r="BH43" s="299">
        <v>0.31370189999999998</v>
      </c>
      <c r="BI43" s="299">
        <v>0.34408929999999999</v>
      </c>
      <c r="BJ43" s="299">
        <v>0.34876020000000002</v>
      </c>
      <c r="BK43" s="299">
        <v>0.3361557</v>
      </c>
      <c r="BL43" s="299">
        <v>0.268071</v>
      </c>
      <c r="BM43" s="299">
        <v>0.2908135</v>
      </c>
      <c r="BN43" s="299">
        <v>0.32279289999999999</v>
      </c>
      <c r="BO43" s="299">
        <v>0.30933310000000003</v>
      </c>
      <c r="BP43" s="299">
        <v>0.29055769999999997</v>
      </c>
      <c r="BQ43" s="299">
        <v>0.3329915</v>
      </c>
      <c r="BR43" s="299">
        <v>0.30135410000000001</v>
      </c>
      <c r="BS43" s="299">
        <v>0.32637620000000001</v>
      </c>
      <c r="BT43" s="299">
        <v>0.32518079999999999</v>
      </c>
      <c r="BU43" s="299">
        <v>0.35334270000000001</v>
      </c>
      <c r="BV43" s="299">
        <v>0.33559070000000002</v>
      </c>
    </row>
    <row r="44" spans="1:74" ht="11.1" customHeight="1" x14ac:dyDescent="0.2">
      <c r="A44" s="61" t="s">
        <v>739</v>
      </c>
      <c r="B44" s="725" t="s">
        <v>963</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1.7582850000000001</v>
      </c>
      <c r="AB44" s="210">
        <v>1.6637839999999999</v>
      </c>
      <c r="AC44" s="210">
        <v>1.6377949999999999</v>
      </c>
      <c r="AD44" s="210">
        <v>1.570816</v>
      </c>
      <c r="AE44" s="210">
        <v>1.640036</v>
      </c>
      <c r="AF44" s="210">
        <v>1.8455299999999999</v>
      </c>
      <c r="AG44" s="210">
        <v>1.9170579999999999</v>
      </c>
      <c r="AH44" s="210">
        <v>1.9920629999999999</v>
      </c>
      <c r="AI44" s="210">
        <v>1.8448040000000001</v>
      </c>
      <c r="AJ44" s="210">
        <v>1.733768</v>
      </c>
      <c r="AK44" s="210">
        <v>1.744516</v>
      </c>
      <c r="AL44" s="210">
        <v>1.640064</v>
      </c>
      <c r="AM44" s="210">
        <v>1.624538</v>
      </c>
      <c r="AN44" s="210">
        <v>1.369918</v>
      </c>
      <c r="AO44" s="210">
        <v>1.5680940000000001</v>
      </c>
      <c r="AP44" s="210">
        <v>1.7860210000000001</v>
      </c>
      <c r="AQ44" s="210">
        <v>1.958796</v>
      </c>
      <c r="AR44" s="210">
        <v>2.1115050000000002</v>
      </c>
      <c r="AS44" s="210">
        <v>1.9506030000000001</v>
      </c>
      <c r="AT44" s="210">
        <v>2.079958</v>
      </c>
      <c r="AU44" s="210">
        <v>1.9204639999999999</v>
      </c>
      <c r="AV44" s="210">
        <v>1.8302609999999999</v>
      </c>
      <c r="AW44" s="210">
        <v>1.818832</v>
      </c>
      <c r="AX44" s="210">
        <v>1.7893060000000001</v>
      </c>
      <c r="AY44" s="210">
        <v>1.6500980000000001</v>
      </c>
      <c r="AZ44" s="210">
        <v>1.568921</v>
      </c>
      <c r="BA44" s="210">
        <v>1.7118439999999999</v>
      </c>
      <c r="BB44" s="210">
        <v>1.772864</v>
      </c>
      <c r="BC44" s="210">
        <v>2.0195356000000002</v>
      </c>
      <c r="BD44" s="210">
        <v>2.1107681</v>
      </c>
      <c r="BE44" s="299">
        <v>2.163195</v>
      </c>
      <c r="BF44" s="299">
        <v>2.2048830000000001</v>
      </c>
      <c r="BG44" s="299">
        <v>2.099761</v>
      </c>
      <c r="BH44" s="299">
        <v>1.974677</v>
      </c>
      <c r="BI44" s="299">
        <v>1.972785</v>
      </c>
      <c r="BJ44" s="299">
        <v>1.8217939999999999</v>
      </c>
      <c r="BK44" s="299">
        <v>1.8606529999999999</v>
      </c>
      <c r="BL44" s="299">
        <v>1.706256</v>
      </c>
      <c r="BM44" s="299">
        <v>1.860417</v>
      </c>
      <c r="BN44" s="299">
        <v>1.944142</v>
      </c>
      <c r="BO44" s="299">
        <v>2.055158</v>
      </c>
      <c r="BP44" s="299">
        <v>2.2065429999999999</v>
      </c>
      <c r="BQ44" s="299">
        <v>2.230451</v>
      </c>
      <c r="BR44" s="299">
        <v>2.2313079999999998</v>
      </c>
      <c r="BS44" s="299">
        <v>2.1412949999999999</v>
      </c>
      <c r="BT44" s="299">
        <v>2.0257719999999999</v>
      </c>
      <c r="BU44" s="299">
        <v>1.999485</v>
      </c>
      <c r="BV44" s="299">
        <v>1.87198</v>
      </c>
    </row>
    <row r="45" spans="1:74" ht="11.1" customHeight="1" x14ac:dyDescent="0.2">
      <c r="A45" s="61" t="s">
        <v>510</v>
      </c>
      <c r="B45" s="571" t="s">
        <v>182</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19.933385999999999</v>
      </c>
      <c r="AB45" s="210">
        <v>20.132245999999999</v>
      </c>
      <c r="AC45" s="210">
        <v>18.462838000000001</v>
      </c>
      <c r="AD45" s="210">
        <v>14.548503</v>
      </c>
      <c r="AE45" s="210">
        <v>16.078182999999999</v>
      </c>
      <c r="AF45" s="210">
        <v>17.578056</v>
      </c>
      <c r="AG45" s="210">
        <v>18.381069</v>
      </c>
      <c r="AH45" s="210">
        <v>18.557874000000002</v>
      </c>
      <c r="AI45" s="210">
        <v>18.414828</v>
      </c>
      <c r="AJ45" s="210">
        <v>18.613648000000001</v>
      </c>
      <c r="AK45" s="210">
        <v>18.742515999999998</v>
      </c>
      <c r="AL45" s="210">
        <v>18.801689</v>
      </c>
      <c r="AM45" s="210">
        <v>18.595396000000001</v>
      </c>
      <c r="AN45" s="210">
        <v>17.444196999999999</v>
      </c>
      <c r="AO45" s="210">
        <v>19.203827</v>
      </c>
      <c r="AP45" s="210">
        <v>19.45936</v>
      </c>
      <c r="AQ45" s="210">
        <v>20.093637999999999</v>
      </c>
      <c r="AR45" s="210">
        <v>20.537154000000001</v>
      </c>
      <c r="AS45" s="210">
        <v>19.894007999999999</v>
      </c>
      <c r="AT45" s="210">
        <v>20.510579</v>
      </c>
      <c r="AU45" s="210">
        <v>20.223534999999998</v>
      </c>
      <c r="AV45" s="210">
        <v>19.891587999999999</v>
      </c>
      <c r="AW45" s="210">
        <v>20.594615999999998</v>
      </c>
      <c r="AX45" s="210">
        <v>20.764402</v>
      </c>
      <c r="AY45" s="210">
        <v>19.731010000000001</v>
      </c>
      <c r="AZ45" s="210">
        <v>20.435638999999998</v>
      </c>
      <c r="BA45" s="210">
        <v>20.511873000000001</v>
      </c>
      <c r="BB45" s="210">
        <v>19.957377000000001</v>
      </c>
      <c r="BC45" s="210">
        <v>20.466759816</v>
      </c>
      <c r="BD45" s="210">
        <v>20.462494849999999</v>
      </c>
      <c r="BE45" s="299">
        <v>20.412109999999998</v>
      </c>
      <c r="BF45" s="299">
        <v>20.759979999999999</v>
      </c>
      <c r="BG45" s="299">
        <v>20.402280000000001</v>
      </c>
      <c r="BH45" s="299">
        <v>20.714739999999999</v>
      </c>
      <c r="BI45" s="299">
        <v>20.990950000000002</v>
      </c>
      <c r="BJ45" s="299">
        <v>20.94294</v>
      </c>
      <c r="BK45" s="299">
        <v>20.188300000000002</v>
      </c>
      <c r="BL45" s="299">
        <v>20.280539999999998</v>
      </c>
      <c r="BM45" s="299">
        <v>20.758459999999999</v>
      </c>
      <c r="BN45" s="299">
        <v>20.545860000000001</v>
      </c>
      <c r="BO45" s="299">
        <v>20.740539999999999</v>
      </c>
      <c r="BP45" s="299">
        <v>20.964490000000001</v>
      </c>
      <c r="BQ45" s="299">
        <v>20.962399999999999</v>
      </c>
      <c r="BR45" s="299">
        <v>21.164860000000001</v>
      </c>
      <c r="BS45" s="299">
        <v>20.725809999999999</v>
      </c>
      <c r="BT45" s="299">
        <v>21.015730000000001</v>
      </c>
      <c r="BU45" s="299">
        <v>21.105989999999998</v>
      </c>
      <c r="BV45" s="299">
        <v>21.136669999999999</v>
      </c>
    </row>
    <row r="46" spans="1:74" ht="11.1" customHeight="1" x14ac:dyDescent="0.2">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675"/>
      <c r="BC46" s="675"/>
      <c r="BD46" s="675"/>
      <c r="BE46" s="726"/>
      <c r="BF46" s="726"/>
      <c r="BG46" s="726"/>
      <c r="BH46" s="726"/>
      <c r="BI46" s="726"/>
      <c r="BJ46" s="675"/>
      <c r="BK46" s="675"/>
      <c r="BL46" s="302"/>
      <c r="BM46" s="302"/>
      <c r="BN46" s="302"/>
      <c r="BO46" s="302"/>
      <c r="BP46" s="302"/>
      <c r="BQ46" s="302"/>
      <c r="BR46" s="302"/>
      <c r="BS46" s="302"/>
      <c r="BT46" s="302"/>
      <c r="BU46" s="302"/>
      <c r="BV46" s="302"/>
    </row>
    <row r="47" spans="1:74" ht="11.1" customHeight="1" x14ac:dyDescent="0.2">
      <c r="A47" s="61" t="s">
        <v>740</v>
      </c>
      <c r="B47" s="174" t="s">
        <v>971</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-0.81364999999999998</v>
      </c>
      <c r="AN47" s="210">
        <v>-1.2914999999999999E-2</v>
      </c>
      <c r="AO47" s="210">
        <v>0.60933700000000002</v>
      </c>
      <c r="AP47" s="210">
        <v>-0.84296899999999997</v>
      </c>
      <c r="AQ47" s="210">
        <v>0.29908200000000001</v>
      </c>
      <c r="AR47" s="210">
        <v>3.6540000000000003E-2</v>
      </c>
      <c r="AS47" s="210">
        <v>0.14862</v>
      </c>
      <c r="AT47" s="210">
        <v>-0.184417</v>
      </c>
      <c r="AU47" s="210">
        <v>1.1237980000000001</v>
      </c>
      <c r="AV47" s="210">
        <v>-0.53785700000000003</v>
      </c>
      <c r="AW47" s="210">
        <v>-0.71009</v>
      </c>
      <c r="AX47" s="210">
        <v>-1.0623480000000001</v>
      </c>
      <c r="AY47" s="210">
        <v>-0.60469799999999996</v>
      </c>
      <c r="AZ47" s="210">
        <v>-0.55068899999999998</v>
      </c>
      <c r="BA47" s="210">
        <v>-1.052729</v>
      </c>
      <c r="BB47" s="210">
        <v>-1.2875220000000001</v>
      </c>
      <c r="BC47" s="210">
        <v>-0.85422500321999995</v>
      </c>
      <c r="BD47" s="210">
        <v>-0.58463115666999999</v>
      </c>
      <c r="BE47" s="299">
        <v>-0.4705126</v>
      </c>
      <c r="BF47" s="299">
        <v>-0.70934399999999997</v>
      </c>
      <c r="BG47" s="299">
        <v>-0.79529030000000001</v>
      </c>
      <c r="BH47" s="299">
        <v>-1.034348</v>
      </c>
      <c r="BI47" s="299">
        <v>-0.22434470000000001</v>
      </c>
      <c r="BJ47" s="299">
        <v>-1.099521</v>
      </c>
      <c r="BK47" s="299">
        <v>-0.57417390000000001</v>
      </c>
      <c r="BL47" s="299">
        <v>-1.0141979999999999</v>
      </c>
      <c r="BM47" s="299">
        <v>-0.63904090000000002</v>
      </c>
      <c r="BN47" s="299">
        <v>-9.7857399999999994E-3</v>
      </c>
      <c r="BO47" s="299">
        <v>-0.10567120000000001</v>
      </c>
      <c r="BP47" s="299">
        <v>-0.7164066</v>
      </c>
      <c r="BQ47" s="299">
        <v>-0.53304799999999997</v>
      </c>
      <c r="BR47" s="299">
        <v>-0.74710790000000005</v>
      </c>
      <c r="BS47" s="299">
        <v>-0.91780269999999997</v>
      </c>
      <c r="BT47" s="299">
        <v>-0.86615059999999999</v>
      </c>
      <c r="BU47" s="299">
        <v>-1.403745</v>
      </c>
      <c r="BV47" s="299">
        <v>-2.1775150000000001</v>
      </c>
    </row>
    <row r="48" spans="1:74" ht="11.1" customHeight="1" x14ac:dyDescent="0.2">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302"/>
      <c r="BF48" s="302"/>
      <c r="BG48" s="302"/>
      <c r="BH48" s="302"/>
      <c r="BI48" s="302"/>
      <c r="BJ48" s="302"/>
      <c r="BK48" s="302"/>
      <c r="BL48" s="302"/>
      <c r="BM48" s="302"/>
      <c r="BN48" s="302"/>
      <c r="BO48" s="302"/>
      <c r="BP48" s="302"/>
      <c r="BQ48" s="302"/>
      <c r="BR48" s="302"/>
      <c r="BS48" s="302"/>
      <c r="BT48" s="302"/>
      <c r="BU48" s="302"/>
      <c r="BV48" s="302"/>
    </row>
    <row r="49" spans="1:74" ht="11.1" customHeight="1" x14ac:dyDescent="0.2">
      <c r="A49" s="57"/>
      <c r="B49" s="65" t="s">
        <v>742</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366"/>
      <c r="BF49" s="366"/>
      <c r="BG49" s="366"/>
      <c r="BH49" s="366"/>
      <c r="BI49" s="366"/>
      <c r="BJ49" s="366"/>
      <c r="BK49" s="63"/>
      <c r="BL49" s="63"/>
      <c r="BM49" s="63"/>
      <c r="BN49" s="63"/>
      <c r="BO49" s="63"/>
      <c r="BP49" s="63"/>
      <c r="BQ49" s="63"/>
      <c r="BR49" s="63"/>
      <c r="BS49" s="63"/>
      <c r="BT49" s="63"/>
      <c r="BU49" s="63"/>
      <c r="BV49" s="366"/>
    </row>
    <row r="50" spans="1:74" ht="11.1" customHeight="1" x14ac:dyDescent="0.2">
      <c r="A50" s="57"/>
      <c r="B50" s="66" t="s">
        <v>109</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366"/>
      <c r="BF50" s="366"/>
      <c r="BG50" s="366"/>
      <c r="BH50" s="366"/>
      <c r="BI50" s="366"/>
      <c r="BJ50" s="366"/>
      <c r="BK50" s="366"/>
      <c r="BL50" s="366"/>
      <c r="BM50" s="366"/>
      <c r="BN50" s="366"/>
      <c r="BO50" s="366"/>
      <c r="BP50" s="366"/>
      <c r="BQ50" s="366"/>
      <c r="BR50" s="366"/>
      <c r="BS50" s="366"/>
      <c r="BT50" s="366"/>
      <c r="BU50" s="366"/>
      <c r="BV50" s="366"/>
    </row>
    <row r="51" spans="1:74" ht="11.1" customHeight="1" x14ac:dyDescent="0.2">
      <c r="A51" s="61" t="s">
        <v>511</v>
      </c>
      <c r="B51" s="571" t="s">
        <v>1351</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475.85300000000001</v>
      </c>
      <c r="AN51" s="68">
        <v>493.15499999999997</v>
      </c>
      <c r="AO51" s="68">
        <v>501.90199999999999</v>
      </c>
      <c r="AP51" s="68">
        <v>489.73</v>
      </c>
      <c r="AQ51" s="68">
        <v>476.59399999999999</v>
      </c>
      <c r="AR51" s="68">
        <v>447.95100000000002</v>
      </c>
      <c r="AS51" s="68">
        <v>438.91800000000001</v>
      </c>
      <c r="AT51" s="68">
        <v>421.71699999999998</v>
      </c>
      <c r="AU51" s="68">
        <v>420.35</v>
      </c>
      <c r="AV51" s="68">
        <v>436.59100000000001</v>
      </c>
      <c r="AW51" s="68">
        <v>433.97199999999998</v>
      </c>
      <c r="AX51" s="68">
        <v>421.42</v>
      </c>
      <c r="AY51" s="68">
        <v>414.27300000000002</v>
      </c>
      <c r="AZ51" s="68">
        <v>409.12900000000002</v>
      </c>
      <c r="BA51" s="68">
        <v>414.39</v>
      </c>
      <c r="BB51" s="68">
        <v>419.11599999999999</v>
      </c>
      <c r="BC51" s="68">
        <v>416.75799999999998</v>
      </c>
      <c r="BD51" s="68">
        <v>423.8</v>
      </c>
      <c r="BE51" s="301">
        <v>416.13319999999999</v>
      </c>
      <c r="BF51" s="301">
        <v>408.98770000000002</v>
      </c>
      <c r="BG51" s="301">
        <v>418.8777</v>
      </c>
      <c r="BH51" s="301">
        <v>437.91109999999998</v>
      </c>
      <c r="BI51" s="301">
        <v>445.50099999999998</v>
      </c>
      <c r="BJ51" s="301">
        <v>434.82470000000001</v>
      </c>
      <c r="BK51" s="301">
        <v>447.41899999999998</v>
      </c>
      <c r="BL51" s="301">
        <v>462.25409999999999</v>
      </c>
      <c r="BM51" s="301">
        <v>470.61250000000001</v>
      </c>
      <c r="BN51" s="301">
        <v>479.90320000000003</v>
      </c>
      <c r="BO51" s="301">
        <v>477.16640000000001</v>
      </c>
      <c r="BP51" s="301">
        <v>460.7217</v>
      </c>
      <c r="BQ51" s="301">
        <v>451.40199999999999</v>
      </c>
      <c r="BR51" s="301">
        <v>441.27620000000002</v>
      </c>
      <c r="BS51" s="301">
        <v>441.44929999999999</v>
      </c>
      <c r="BT51" s="301">
        <v>457.50369999999998</v>
      </c>
      <c r="BU51" s="301">
        <v>462.67509999999999</v>
      </c>
      <c r="BV51" s="301">
        <v>447.24380000000002</v>
      </c>
    </row>
    <row r="52" spans="1:74" ht="11.1" customHeight="1" x14ac:dyDescent="0.2">
      <c r="A52" s="565" t="s">
        <v>961</v>
      </c>
      <c r="B52" s="66" t="s">
        <v>962</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286.69053400000001</v>
      </c>
      <c r="AK52" s="68">
        <v>265.56374799999998</v>
      </c>
      <c r="AL52" s="68">
        <v>228.168397</v>
      </c>
      <c r="AM52" s="68">
        <v>192.06200000000001</v>
      </c>
      <c r="AN52" s="68">
        <v>170.654</v>
      </c>
      <c r="AO52" s="68">
        <v>168.58439799999999</v>
      </c>
      <c r="AP52" s="68">
        <v>177.09004300000001</v>
      </c>
      <c r="AQ52" s="68">
        <v>186.61466200000001</v>
      </c>
      <c r="AR52" s="68">
        <v>195.77227400000001</v>
      </c>
      <c r="AS52" s="68">
        <v>212.49515099999999</v>
      </c>
      <c r="AT52" s="68">
        <v>219.805522</v>
      </c>
      <c r="AU52" s="68">
        <v>225.565371</v>
      </c>
      <c r="AV52" s="68">
        <v>230.29978700000001</v>
      </c>
      <c r="AW52" s="68">
        <v>215.513767</v>
      </c>
      <c r="AX52" s="68">
        <v>188.360107</v>
      </c>
      <c r="AY52" s="68">
        <v>161.101224</v>
      </c>
      <c r="AZ52" s="68">
        <v>140.31167400000001</v>
      </c>
      <c r="BA52" s="68">
        <v>142.02496600000001</v>
      </c>
      <c r="BB52" s="68">
        <v>154.28840299999999</v>
      </c>
      <c r="BC52" s="68">
        <v>170.22499999999999</v>
      </c>
      <c r="BD52" s="68">
        <v>187.22900000000001</v>
      </c>
      <c r="BE52" s="301">
        <v>206.92670000000001</v>
      </c>
      <c r="BF52" s="301">
        <v>227.10400000000001</v>
      </c>
      <c r="BG52" s="301">
        <v>233.6497</v>
      </c>
      <c r="BH52" s="301">
        <v>229.59379999999999</v>
      </c>
      <c r="BI52" s="301">
        <v>212.7362</v>
      </c>
      <c r="BJ52" s="301">
        <v>189.8526</v>
      </c>
      <c r="BK52" s="301">
        <v>167.9589</v>
      </c>
      <c r="BL52" s="301">
        <v>154.12110000000001</v>
      </c>
      <c r="BM52" s="301">
        <v>154.1841</v>
      </c>
      <c r="BN52" s="301">
        <v>166.8526</v>
      </c>
      <c r="BO52" s="301">
        <v>186.5718</v>
      </c>
      <c r="BP52" s="301">
        <v>204.81209999999999</v>
      </c>
      <c r="BQ52" s="301">
        <v>223.05330000000001</v>
      </c>
      <c r="BR52" s="301">
        <v>240.32040000000001</v>
      </c>
      <c r="BS52" s="301">
        <v>245.6251</v>
      </c>
      <c r="BT52" s="301">
        <v>241.75890000000001</v>
      </c>
      <c r="BU52" s="301">
        <v>227.27690000000001</v>
      </c>
      <c r="BV52" s="301">
        <v>203.30520000000001</v>
      </c>
    </row>
    <row r="53" spans="1:74" ht="11.1" customHeight="1" x14ac:dyDescent="0.2">
      <c r="A53" s="61" t="s">
        <v>743</v>
      </c>
      <c r="B53" s="172" t="s">
        <v>394</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84.656999999999996</v>
      </c>
      <c r="AN53" s="68">
        <v>89.537000000000006</v>
      </c>
      <c r="AO53" s="68">
        <v>93.33</v>
      </c>
      <c r="AP53" s="68">
        <v>92.168999999999997</v>
      </c>
      <c r="AQ53" s="68">
        <v>90.772000000000006</v>
      </c>
      <c r="AR53" s="68">
        <v>93.02</v>
      </c>
      <c r="AS53" s="68">
        <v>91.498999999999995</v>
      </c>
      <c r="AT53" s="68">
        <v>85.995999999999995</v>
      </c>
      <c r="AU53" s="68">
        <v>90.180999999999997</v>
      </c>
      <c r="AV53" s="68">
        <v>91.006</v>
      </c>
      <c r="AW53" s="68">
        <v>88.033000000000001</v>
      </c>
      <c r="AX53" s="68">
        <v>80.251000000000005</v>
      </c>
      <c r="AY53" s="68">
        <v>82.948999999999998</v>
      </c>
      <c r="AZ53" s="68">
        <v>85.379000000000005</v>
      </c>
      <c r="BA53" s="68">
        <v>87.912999999999997</v>
      </c>
      <c r="BB53" s="68">
        <v>86.59</v>
      </c>
      <c r="BC53" s="68">
        <v>86.113</v>
      </c>
      <c r="BD53" s="68">
        <v>87.995999999999995</v>
      </c>
      <c r="BE53" s="301">
        <v>88.199380000000005</v>
      </c>
      <c r="BF53" s="301">
        <v>88.137150000000005</v>
      </c>
      <c r="BG53" s="301">
        <v>89.224080000000001</v>
      </c>
      <c r="BH53" s="301">
        <v>91.318960000000004</v>
      </c>
      <c r="BI53" s="301">
        <v>88.608350000000002</v>
      </c>
      <c r="BJ53" s="301">
        <v>82.842529999999996</v>
      </c>
      <c r="BK53" s="301">
        <v>87.911450000000002</v>
      </c>
      <c r="BL53" s="301">
        <v>90.101990000000001</v>
      </c>
      <c r="BM53" s="301">
        <v>92.276560000000003</v>
      </c>
      <c r="BN53" s="301">
        <v>94.02252</v>
      </c>
      <c r="BO53" s="301">
        <v>91.420090000000002</v>
      </c>
      <c r="BP53" s="301">
        <v>89.330650000000006</v>
      </c>
      <c r="BQ53" s="301">
        <v>88.638469999999998</v>
      </c>
      <c r="BR53" s="301">
        <v>88.301289999999995</v>
      </c>
      <c r="BS53" s="301">
        <v>89.193430000000006</v>
      </c>
      <c r="BT53" s="301">
        <v>91.049270000000007</v>
      </c>
      <c r="BU53" s="301">
        <v>88.369889999999998</v>
      </c>
      <c r="BV53" s="301">
        <v>82.391379999999998</v>
      </c>
    </row>
    <row r="54" spans="1:74" ht="11.1" customHeight="1" x14ac:dyDescent="0.2">
      <c r="A54" s="61" t="s">
        <v>745</v>
      </c>
      <c r="B54" s="172" t="s">
        <v>398</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29.927185000000001</v>
      </c>
      <c r="AB54" s="68">
        <v>30.241679000000001</v>
      </c>
      <c r="AC54" s="68">
        <v>33.430008999999998</v>
      </c>
      <c r="AD54" s="68">
        <v>32.151341000000002</v>
      </c>
      <c r="AE54" s="68">
        <v>28.504470000000001</v>
      </c>
      <c r="AF54" s="68">
        <v>25.385137</v>
      </c>
      <c r="AG54" s="68">
        <v>25.232994999999999</v>
      </c>
      <c r="AH54" s="68">
        <v>25.151019000000002</v>
      </c>
      <c r="AI54" s="68">
        <v>24.638249999999999</v>
      </c>
      <c r="AJ54" s="68">
        <v>26.637853</v>
      </c>
      <c r="AK54" s="68">
        <v>28.670565</v>
      </c>
      <c r="AL54" s="68">
        <v>29.655564999999999</v>
      </c>
      <c r="AM54" s="68">
        <v>32.518999999999998</v>
      </c>
      <c r="AN54" s="68">
        <v>31.123999999999999</v>
      </c>
      <c r="AO54" s="68">
        <v>29.082207</v>
      </c>
      <c r="AP54" s="68">
        <v>28.41414</v>
      </c>
      <c r="AQ54" s="68">
        <v>27.684885000000001</v>
      </c>
      <c r="AR54" s="68">
        <v>27.524709999999999</v>
      </c>
      <c r="AS54" s="68">
        <v>28.52739</v>
      </c>
      <c r="AT54" s="68">
        <v>26.396702000000001</v>
      </c>
      <c r="AU54" s="68">
        <v>25.430175999999999</v>
      </c>
      <c r="AV54" s="68">
        <v>25.144577999999999</v>
      </c>
      <c r="AW54" s="68">
        <v>26.387581000000001</v>
      </c>
      <c r="AX54" s="68">
        <v>28.646296</v>
      </c>
      <c r="AY54" s="68">
        <v>33.030715999999998</v>
      </c>
      <c r="AZ54" s="68">
        <v>33.926800999999998</v>
      </c>
      <c r="BA54" s="68">
        <v>34.147221000000002</v>
      </c>
      <c r="BB54" s="68">
        <v>31.425771000000001</v>
      </c>
      <c r="BC54" s="68">
        <v>30.8086308</v>
      </c>
      <c r="BD54" s="68">
        <v>30.365963099999998</v>
      </c>
      <c r="BE54" s="301">
        <v>30.210080000000001</v>
      </c>
      <c r="BF54" s="301">
        <v>29.881889999999999</v>
      </c>
      <c r="BG54" s="301">
        <v>30.07366</v>
      </c>
      <c r="BH54" s="301">
        <v>29.495380000000001</v>
      </c>
      <c r="BI54" s="301">
        <v>29.88184</v>
      </c>
      <c r="BJ54" s="301">
        <v>30.360969999999998</v>
      </c>
      <c r="BK54" s="301">
        <v>32.370040000000003</v>
      </c>
      <c r="BL54" s="301">
        <v>32.518450000000001</v>
      </c>
      <c r="BM54" s="301">
        <v>32.416170000000001</v>
      </c>
      <c r="BN54" s="301">
        <v>32.063049999999997</v>
      </c>
      <c r="BO54" s="301">
        <v>31.662520000000001</v>
      </c>
      <c r="BP54" s="301">
        <v>31.182919999999999</v>
      </c>
      <c r="BQ54" s="301">
        <v>31.02702</v>
      </c>
      <c r="BR54" s="301">
        <v>30.700289999999999</v>
      </c>
      <c r="BS54" s="301">
        <v>30.893360000000001</v>
      </c>
      <c r="BT54" s="301">
        <v>30.315059999999999</v>
      </c>
      <c r="BU54" s="301">
        <v>30.70139</v>
      </c>
      <c r="BV54" s="301">
        <v>31.183910000000001</v>
      </c>
    </row>
    <row r="55" spans="1:74" ht="11.1" customHeight="1" x14ac:dyDescent="0.2">
      <c r="A55" s="61" t="s">
        <v>487</v>
      </c>
      <c r="B55" s="172" t="s">
        <v>399</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241.22969699999999</v>
      </c>
      <c r="AL55" s="68">
        <v>243.39474899999999</v>
      </c>
      <c r="AM55" s="68">
        <v>255.13900000000001</v>
      </c>
      <c r="AN55" s="68">
        <v>241.09299999999999</v>
      </c>
      <c r="AO55" s="68">
        <v>237.64709099999999</v>
      </c>
      <c r="AP55" s="68">
        <v>238.42045100000001</v>
      </c>
      <c r="AQ55" s="68">
        <v>239.85271499999999</v>
      </c>
      <c r="AR55" s="68">
        <v>237.23922099999999</v>
      </c>
      <c r="AS55" s="68">
        <v>230.768698</v>
      </c>
      <c r="AT55" s="68">
        <v>225.694031</v>
      </c>
      <c r="AU55" s="68">
        <v>227.045557</v>
      </c>
      <c r="AV55" s="68">
        <v>216.69439</v>
      </c>
      <c r="AW55" s="68">
        <v>220.606607</v>
      </c>
      <c r="AX55" s="68">
        <v>232.236535</v>
      </c>
      <c r="AY55" s="68">
        <v>251.75343699999999</v>
      </c>
      <c r="AZ55" s="68">
        <v>250.43103600000001</v>
      </c>
      <c r="BA55" s="68">
        <v>238.47202100000001</v>
      </c>
      <c r="BB55" s="68">
        <v>230.05525299999999</v>
      </c>
      <c r="BC55" s="68">
        <v>218.184</v>
      </c>
      <c r="BD55" s="68">
        <v>219.11099999999999</v>
      </c>
      <c r="BE55" s="301">
        <v>220.96889999999999</v>
      </c>
      <c r="BF55" s="301">
        <v>216.86179999999999</v>
      </c>
      <c r="BG55" s="301">
        <v>218.9813</v>
      </c>
      <c r="BH55" s="301">
        <v>214.50659999999999</v>
      </c>
      <c r="BI55" s="301">
        <v>224.65110000000001</v>
      </c>
      <c r="BJ55" s="301">
        <v>235.08410000000001</v>
      </c>
      <c r="BK55" s="301">
        <v>246.41030000000001</v>
      </c>
      <c r="BL55" s="301">
        <v>243.3075</v>
      </c>
      <c r="BM55" s="301">
        <v>233.62639999999999</v>
      </c>
      <c r="BN55" s="301">
        <v>233.804</v>
      </c>
      <c r="BO55" s="301">
        <v>235.83</v>
      </c>
      <c r="BP55" s="301">
        <v>235.9495</v>
      </c>
      <c r="BQ55" s="301">
        <v>231.7449</v>
      </c>
      <c r="BR55" s="301">
        <v>226.2612</v>
      </c>
      <c r="BS55" s="301">
        <v>226.67930000000001</v>
      </c>
      <c r="BT55" s="301">
        <v>223.66759999999999</v>
      </c>
      <c r="BU55" s="301">
        <v>229.52260000000001</v>
      </c>
      <c r="BV55" s="301">
        <v>241.18039999999999</v>
      </c>
    </row>
    <row r="56" spans="1:74" ht="11.1" customHeight="1" x14ac:dyDescent="0.2">
      <c r="A56" s="61" t="s">
        <v>488</v>
      </c>
      <c r="B56" s="172" t="s">
        <v>400</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25.398053000000001</v>
      </c>
      <c r="AM56" s="68">
        <v>22.939</v>
      </c>
      <c r="AN56" s="68">
        <v>20.896000000000001</v>
      </c>
      <c r="AO56" s="68">
        <v>20.259074999999999</v>
      </c>
      <c r="AP56" s="68">
        <v>21.279779000000001</v>
      </c>
      <c r="AQ56" s="68">
        <v>20.360513999999998</v>
      </c>
      <c r="AR56" s="68">
        <v>18.600299</v>
      </c>
      <c r="AS56" s="68">
        <v>17.886856999999999</v>
      </c>
      <c r="AT56" s="68">
        <v>18.165272999999999</v>
      </c>
      <c r="AU56" s="68">
        <v>18.506229999999999</v>
      </c>
      <c r="AV56" s="68">
        <v>18.285882000000001</v>
      </c>
      <c r="AW56" s="68">
        <v>18.044886999999999</v>
      </c>
      <c r="AX56" s="68">
        <v>17.742737999999999</v>
      </c>
      <c r="AY56" s="68">
        <v>18.089321999999999</v>
      </c>
      <c r="AZ56" s="68">
        <v>18.624253</v>
      </c>
      <c r="BA56" s="68">
        <v>17.260479</v>
      </c>
      <c r="BB56" s="68">
        <v>17.831721999999999</v>
      </c>
      <c r="BC56" s="68">
        <v>18.021000000000001</v>
      </c>
      <c r="BD56" s="68">
        <v>17.620999999999999</v>
      </c>
      <c r="BE56" s="301">
        <v>18.835070000000002</v>
      </c>
      <c r="BF56" s="301">
        <v>20.524979999999999</v>
      </c>
      <c r="BG56" s="301">
        <v>21.070119999999999</v>
      </c>
      <c r="BH56" s="301">
        <v>22.33314</v>
      </c>
      <c r="BI56" s="301">
        <v>23.298469999999998</v>
      </c>
      <c r="BJ56" s="301">
        <v>24.791350000000001</v>
      </c>
      <c r="BK56" s="301">
        <v>25.30585</v>
      </c>
      <c r="BL56" s="301">
        <v>24.27609</v>
      </c>
      <c r="BM56" s="301">
        <v>21.75967</v>
      </c>
      <c r="BN56" s="301">
        <v>21.615690000000001</v>
      </c>
      <c r="BO56" s="301">
        <v>22.59768</v>
      </c>
      <c r="BP56" s="301">
        <v>23.119340000000001</v>
      </c>
      <c r="BQ56" s="301">
        <v>23.125859999999999</v>
      </c>
      <c r="BR56" s="301">
        <v>24.141670000000001</v>
      </c>
      <c r="BS56" s="301">
        <v>24.07377</v>
      </c>
      <c r="BT56" s="301">
        <v>25.136399999999998</v>
      </c>
      <c r="BU56" s="301">
        <v>25.37567</v>
      </c>
      <c r="BV56" s="301">
        <v>26.802420000000001</v>
      </c>
    </row>
    <row r="57" spans="1:74" ht="11.1" customHeight="1" x14ac:dyDescent="0.2">
      <c r="A57" s="61" t="s">
        <v>489</v>
      </c>
      <c r="B57" s="172" t="s">
        <v>675</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216.19064299999999</v>
      </c>
      <c r="AL57" s="68">
        <v>217.99669599999999</v>
      </c>
      <c r="AM57" s="68">
        <v>232.2</v>
      </c>
      <c r="AN57" s="68">
        <v>220.197</v>
      </c>
      <c r="AO57" s="68">
        <v>217.38801599999999</v>
      </c>
      <c r="AP57" s="68">
        <v>217.140672</v>
      </c>
      <c r="AQ57" s="68">
        <v>219.49220099999999</v>
      </c>
      <c r="AR57" s="68">
        <v>218.63892200000001</v>
      </c>
      <c r="AS57" s="68">
        <v>212.88184100000001</v>
      </c>
      <c r="AT57" s="68">
        <v>207.52875800000001</v>
      </c>
      <c r="AU57" s="68">
        <v>208.53932699999999</v>
      </c>
      <c r="AV57" s="68">
        <v>198.40850800000001</v>
      </c>
      <c r="AW57" s="68">
        <v>202.56172000000001</v>
      </c>
      <c r="AX57" s="68">
        <v>214.493797</v>
      </c>
      <c r="AY57" s="68">
        <v>233.66411500000001</v>
      </c>
      <c r="AZ57" s="68">
        <v>231.806783</v>
      </c>
      <c r="BA57" s="68">
        <v>221.21154200000001</v>
      </c>
      <c r="BB57" s="68">
        <v>212.22353100000001</v>
      </c>
      <c r="BC57" s="68">
        <v>200.16300000000001</v>
      </c>
      <c r="BD57" s="68">
        <v>201.49100000000001</v>
      </c>
      <c r="BE57" s="301">
        <v>202.13380000000001</v>
      </c>
      <c r="BF57" s="301">
        <v>196.33680000000001</v>
      </c>
      <c r="BG57" s="301">
        <v>197.91120000000001</v>
      </c>
      <c r="BH57" s="301">
        <v>192.17339999999999</v>
      </c>
      <c r="BI57" s="301">
        <v>201.3526</v>
      </c>
      <c r="BJ57" s="301">
        <v>210.2927</v>
      </c>
      <c r="BK57" s="301">
        <v>221.1044</v>
      </c>
      <c r="BL57" s="301">
        <v>219.03139999999999</v>
      </c>
      <c r="BM57" s="301">
        <v>211.86670000000001</v>
      </c>
      <c r="BN57" s="301">
        <v>212.1883</v>
      </c>
      <c r="BO57" s="301">
        <v>213.23230000000001</v>
      </c>
      <c r="BP57" s="301">
        <v>212.83019999999999</v>
      </c>
      <c r="BQ57" s="301">
        <v>208.619</v>
      </c>
      <c r="BR57" s="301">
        <v>202.11959999999999</v>
      </c>
      <c r="BS57" s="301">
        <v>202.60560000000001</v>
      </c>
      <c r="BT57" s="301">
        <v>198.53120000000001</v>
      </c>
      <c r="BU57" s="301">
        <v>204.14689999999999</v>
      </c>
      <c r="BV57" s="301">
        <v>214.37790000000001</v>
      </c>
    </row>
    <row r="58" spans="1:74" ht="11.1" customHeight="1" x14ac:dyDescent="0.2">
      <c r="A58" s="61" t="s">
        <v>512</v>
      </c>
      <c r="B58" s="172" t="s">
        <v>384</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42.558</v>
      </c>
      <c r="AN58" s="68">
        <v>39.835999999999999</v>
      </c>
      <c r="AO58" s="68">
        <v>38.953651999999998</v>
      </c>
      <c r="AP58" s="68">
        <v>40.509784000000003</v>
      </c>
      <c r="AQ58" s="68">
        <v>43.355421</v>
      </c>
      <c r="AR58" s="68">
        <v>44.708741000000003</v>
      </c>
      <c r="AS58" s="68">
        <v>43.804578999999997</v>
      </c>
      <c r="AT58" s="68">
        <v>42.528813</v>
      </c>
      <c r="AU58" s="68">
        <v>41.968598999999998</v>
      </c>
      <c r="AV58" s="68">
        <v>40.336942000000001</v>
      </c>
      <c r="AW58" s="68">
        <v>36.726464999999997</v>
      </c>
      <c r="AX58" s="68">
        <v>35.797570999999998</v>
      </c>
      <c r="AY58" s="68">
        <v>38.582630000000002</v>
      </c>
      <c r="AZ58" s="68">
        <v>39.857602999999997</v>
      </c>
      <c r="BA58" s="68">
        <v>35.573813000000001</v>
      </c>
      <c r="BB58" s="68">
        <v>37.657814000000002</v>
      </c>
      <c r="BC58" s="68">
        <v>40.256999999999998</v>
      </c>
      <c r="BD58" s="68">
        <v>39.930999999999997</v>
      </c>
      <c r="BE58" s="301">
        <v>41.289729999999999</v>
      </c>
      <c r="BF58" s="301">
        <v>40.991660000000003</v>
      </c>
      <c r="BG58" s="301">
        <v>42.45711</v>
      </c>
      <c r="BH58" s="301">
        <v>41.649030000000003</v>
      </c>
      <c r="BI58" s="301">
        <v>39.51905</v>
      </c>
      <c r="BJ58" s="301">
        <v>39.332479999999997</v>
      </c>
      <c r="BK58" s="301">
        <v>39.801789999999997</v>
      </c>
      <c r="BL58" s="301">
        <v>39.282420000000002</v>
      </c>
      <c r="BM58" s="301">
        <v>38.793460000000003</v>
      </c>
      <c r="BN58" s="301">
        <v>39.483960000000003</v>
      </c>
      <c r="BO58" s="301">
        <v>40.154800000000002</v>
      </c>
      <c r="BP58" s="301">
        <v>39.631909999999998</v>
      </c>
      <c r="BQ58" s="301">
        <v>40.995199999999997</v>
      </c>
      <c r="BR58" s="301">
        <v>40.726529999999997</v>
      </c>
      <c r="BS58" s="301">
        <v>42.19708</v>
      </c>
      <c r="BT58" s="301">
        <v>41.323450000000001</v>
      </c>
      <c r="BU58" s="301">
        <v>39.206650000000003</v>
      </c>
      <c r="BV58" s="301">
        <v>39.049039999999998</v>
      </c>
    </row>
    <row r="59" spans="1:74" ht="11.1" customHeight="1" x14ac:dyDescent="0.2">
      <c r="A59" s="61" t="s">
        <v>468</v>
      </c>
      <c r="B59" s="172" t="s">
        <v>396</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162.81</v>
      </c>
      <c r="AN59" s="68">
        <v>143.404</v>
      </c>
      <c r="AO59" s="68">
        <v>145.47745</v>
      </c>
      <c r="AP59" s="68">
        <v>136.014295</v>
      </c>
      <c r="AQ59" s="68">
        <v>139.960543</v>
      </c>
      <c r="AR59" s="68">
        <v>140.059552</v>
      </c>
      <c r="AS59" s="68">
        <v>142.04915399999999</v>
      </c>
      <c r="AT59" s="68">
        <v>137.850438</v>
      </c>
      <c r="AU59" s="68">
        <v>131.65639300000001</v>
      </c>
      <c r="AV59" s="68">
        <v>132.55944199999999</v>
      </c>
      <c r="AW59" s="68">
        <v>131.60939200000001</v>
      </c>
      <c r="AX59" s="68">
        <v>129.92805899999999</v>
      </c>
      <c r="AY59" s="68">
        <v>124.98899900000001</v>
      </c>
      <c r="AZ59" s="68">
        <v>120.84792299999999</v>
      </c>
      <c r="BA59" s="68">
        <v>114.646615</v>
      </c>
      <c r="BB59" s="68">
        <v>106.44823599999999</v>
      </c>
      <c r="BC59" s="68">
        <v>108.983</v>
      </c>
      <c r="BD59" s="68">
        <v>111.136</v>
      </c>
      <c r="BE59" s="301">
        <v>120.3048</v>
      </c>
      <c r="BF59" s="301">
        <v>124.6174</v>
      </c>
      <c r="BG59" s="301">
        <v>124.9162</v>
      </c>
      <c r="BH59" s="301">
        <v>117.4906</v>
      </c>
      <c r="BI59" s="301">
        <v>121.5633</v>
      </c>
      <c r="BJ59" s="301">
        <v>127.8396</v>
      </c>
      <c r="BK59" s="301">
        <v>126.55719999999999</v>
      </c>
      <c r="BL59" s="301">
        <v>122.8849</v>
      </c>
      <c r="BM59" s="301">
        <v>116.9282</v>
      </c>
      <c r="BN59" s="301">
        <v>116.0574</v>
      </c>
      <c r="BO59" s="301">
        <v>119.3552</v>
      </c>
      <c r="BP59" s="301">
        <v>121.79519999999999</v>
      </c>
      <c r="BQ59" s="301">
        <v>127.1251</v>
      </c>
      <c r="BR59" s="301">
        <v>129.9314</v>
      </c>
      <c r="BS59" s="301">
        <v>128.7047</v>
      </c>
      <c r="BT59" s="301">
        <v>121.893</v>
      </c>
      <c r="BU59" s="301">
        <v>124.93</v>
      </c>
      <c r="BV59" s="301">
        <v>130.80189999999999</v>
      </c>
    </row>
    <row r="60" spans="1:74" ht="11.1" customHeight="1" x14ac:dyDescent="0.2">
      <c r="A60" s="61" t="s">
        <v>513</v>
      </c>
      <c r="B60" s="172" t="s">
        <v>397</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32.033000000000001</v>
      </c>
      <c r="AN60" s="68">
        <v>31.15</v>
      </c>
      <c r="AO60" s="68">
        <v>30.908000000000001</v>
      </c>
      <c r="AP60" s="68">
        <v>31.274999999999999</v>
      </c>
      <c r="AQ60" s="68">
        <v>31.683</v>
      </c>
      <c r="AR60" s="68">
        <v>31.149000000000001</v>
      </c>
      <c r="AS60" s="68">
        <v>29.109000000000002</v>
      </c>
      <c r="AT60" s="68">
        <v>29.43</v>
      </c>
      <c r="AU60" s="68">
        <v>28.024999999999999</v>
      </c>
      <c r="AV60" s="68">
        <v>28.378</v>
      </c>
      <c r="AW60" s="68">
        <v>27.622</v>
      </c>
      <c r="AX60" s="68">
        <v>25.388999999999999</v>
      </c>
      <c r="AY60" s="68">
        <v>26.748999999999999</v>
      </c>
      <c r="AZ60" s="68">
        <v>27.541</v>
      </c>
      <c r="BA60" s="68">
        <v>27.931000000000001</v>
      </c>
      <c r="BB60" s="68">
        <v>29.413</v>
      </c>
      <c r="BC60" s="68">
        <v>27.856000000000002</v>
      </c>
      <c r="BD60" s="68">
        <v>28.442</v>
      </c>
      <c r="BE60" s="301">
        <v>27.953939999999999</v>
      </c>
      <c r="BF60" s="301">
        <v>27.387920000000001</v>
      </c>
      <c r="BG60" s="301">
        <v>28.193750000000001</v>
      </c>
      <c r="BH60" s="301">
        <v>29.20562</v>
      </c>
      <c r="BI60" s="301">
        <v>31.139060000000001</v>
      </c>
      <c r="BJ60" s="301">
        <v>30.219850000000001</v>
      </c>
      <c r="BK60" s="301">
        <v>30.24389</v>
      </c>
      <c r="BL60" s="301">
        <v>29.927019999999999</v>
      </c>
      <c r="BM60" s="301">
        <v>30.06587</v>
      </c>
      <c r="BN60" s="301">
        <v>29.39218</v>
      </c>
      <c r="BO60" s="301">
        <v>30.877549999999999</v>
      </c>
      <c r="BP60" s="301">
        <v>30.935600000000001</v>
      </c>
      <c r="BQ60" s="301">
        <v>29.964279999999999</v>
      </c>
      <c r="BR60" s="301">
        <v>28.99944</v>
      </c>
      <c r="BS60" s="301">
        <v>29.493590000000001</v>
      </c>
      <c r="BT60" s="301">
        <v>30.269629999999999</v>
      </c>
      <c r="BU60" s="301">
        <v>32.026290000000003</v>
      </c>
      <c r="BV60" s="301">
        <v>31.016200000000001</v>
      </c>
    </row>
    <row r="61" spans="1:74" ht="11.1" customHeight="1" x14ac:dyDescent="0.2">
      <c r="A61" s="61" t="s">
        <v>746</v>
      </c>
      <c r="B61" s="571" t="s">
        <v>963</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52.432000000000002</v>
      </c>
      <c r="AN61" s="68">
        <v>54.798000000000002</v>
      </c>
      <c r="AO61" s="68">
        <v>55.843000000000004</v>
      </c>
      <c r="AP61" s="68">
        <v>55.73</v>
      </c>
      <c r="AQ61" s="68">
        <v>57.173999999999999</v>
      </c>
      <c r="AR61" s="68">
        <v>54.073999999999998</v>
      </c>
      <c r="AS61" s="68">
        <v>51.716000000000001</v>
      </c>
      <c r="AT61" s="68">
        <v>51.837000000000003</v>
      </c>
      <c r="AU61" s="68">
        <v>50.484999999999999</v>
      </c>
      <c r="AV61" s="68">
        <v>46.35</v>
      </c>
      <c r="AW61" s="68">
        <v>48.215000000000003</v>
      </c>
      <c r="AX61" s="68">
        <v>51.8</v>
      </c>
      <c r="AY61" s="68">
        <v>56.558999999999997</v>
      </c>
      <c r="AZ61" s="68">
        <v>58.026000000000003</v>
      </c>
      <c r="BA61" s="68">
        <v>58.53</v>
      </c>
      <c r="BB61" s="68">
        <v>58.505000000000003</v>
      </c>
      <c r="BC61" s="68">
        <v>58.413559999999997</v>
      </c>
      <c r="BD61" s="68">
        <v>53.514029999999998</v>
      </c>
      <c r="BE61" s="301">
        <v>51.245829999999998</v>
      </c>
      <c r="BF61" s="301">
        <v>46.73254</v>
      </c>
      <c r="BG61" s="301">
        <v>44.757539999999999</v>
      </c>
      <c r="BH61" s="301">
        <v>42.401449999999997</v>
      </c>
      <c r="BI61" s="301">
        <v>43.30198</v>
      </c>
      <c r="BJ61" s="301">
        <v>46.676499999999997</v>
      </c>
      <c r="BK61" s="301">
        <v>51.334029999999998</v>
      </c>
      <c r="BL61" s="301">
        <v>54.190919999999998</v>
      </c>
      <c r="BM61" s="301">
        <v>56.272680000000001</v>
      </c>
      <c r="BN61" s="301">
        <v>57.361319999999999</v>
      </c>
      <c r="BO61" s="301">
        <v>57.410910000000001</v>
      </c>
      <c r="BP61" s="301">
        <v>54.487690000000001</v>
      </c>
      <c r="BQ61" s="301">
        <v>52.138370000000002</v>
      </c>
      <c r="BR61" s="301">
        <v>47.541139999999999</v>
      </c>
      <c r="BS61" s="301">
        <v>45.467820000000003</v>
      </c>
      <c r="BT61" s="301">
        <v>43.000120000000003</v>
      </c>
      <c r="BU61" s="301">
        <v>43.791899999999998</v>
      </c>
      <c r="BV61" s="301">
        <v>47.05583</v>
      </c>
    </row>
    <row r="62" spans="1:74" ht="11.1" customHeight="1" x14ac:dyDescent="0.2">
      <c r="A62" s="61" t="s">
        <v>514</v>
      </c>
      <c r="B62" s="172" t="s">
        <v>108</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1299.8931849999999</v>
      </c>
      <c r="AB62" s="680">
        <v>1282.712679</v>
      </c>
      <c r="AC62" s="680">
        <v>1326.7220090000001</v>
      </c>
      <c r="AD62" s="680">
        <v>1403.5993410000001</v>
      </c>
      <c r="AE62" s="680">
        <v>1432.23847</v>
      </c>
      <c r="AF62" s="680">
        <v>1457.703137</v>
      </c>
      <c r="AG62" s="680">
        <v>1453.987995</v>
      </c>
      <c r="AH62" s="680">
        <v>1437.578019</v>
      </c>
      <c r="AI62" s="680">
        <v>1423.1812500000001</v>
      </c>
      <c r="AJ62" s="680">
        <v>1386.329254</v>
      </c>
      <c r="AK62" s="680">
        <v>1388.7240099999999</v>
      </c>
      <c r="AL62" s="680">
        <v>1343.3477109999999</v>
      </c>
      <c r="AM62" s="680">
        <v>1330.0630000000001</v>
      </c>
      <c r="AN62" s="680">
        <v>1294.751</v>
      </c>
      <c r="AO62" s="680">
        <v>1301.7277979999999</v>
      </c>
      <c r="AP62" s="680">
        <v>1289.352713</v>
      </c>
      <c r="AQ62" s="680">
        <v>1293.6912259999999</v>
      </c>
      <c r="AR62" s="680">
        <v>1271.4984979999999</v>
      </c>
      <c r="AS62" s="680">
        <v>1268.886972</v>
      </c>
      <c r="AT62" s="680">
        <v>1241.255506</v>
      </c>
      <c r="AU62" s="680">
        <v>1240.7070960000001</v>
      </c>
      <c r="AV62" s="680">
        <v>1247.3601389999999</v>
      </c>
      <c r="AW62" s="680">
        <v>1228.6858119999999</v>
      </c>
      <c r="AX62" s="680">
        <v>1193.8285679999999</v>
      </c>
      <c r="AY62" s="680">
        <v>1189.9870060000001</v>
      </c>
      <c r="AZ62" s="680">
        <v>1165.4500370000001</v>
      </c>
      <c r="BA62" s="680">
        <v>1153.6286359999999</v>
      </c>
      <c r="BB62" s="680">
        <v>1153.4994770000001</v>
      </c>
      <c r="BC62" s="680">
        <v>1157.5981908000001</v>
      </c>
      <c r="BD62" s="680">
        <v>1181.5259931000001</v>
      </c>
      <c r="BE62" s="681">
        <v>1203.232</v>
      </c>
      <c r="BF62" s="681">
        <v>1210.702</v>
      </c>
      <c r="BG62" s="681">
        <v>1231.1310000000001</v>
      </c>
      <c r="BH62" s="681">
        <v>1233.5730000000001</v>
      </c>
      <c r="BI62" s="681">
        <v>1236.902</v>
      </c>
      <c r="BJ62" s="681">
        <v>1217.0329999999999</v>
      </c>
      <c r="BK62" s="681">
        <v>1230.0070000000001</v>
      </c>
      <c r="BL62" s="681">
        <v>1228.588</v>
      </c>
      <c r="BM62" s="681">
        <v>1225.1759999999999</v>
      </c>
      <c r="BN62" s="681">
        <v>1248.94</v>
      </c>
      <c r="BO62" s="681">
        <v>1270.4490000000001</v>
      </c>
      <c r="BP62" s="681">
        <v>1268.847</v>
      </c>
      <c r="BQ62" s="681">
        <v>1276.0889999999999</v>
      </c>
      <c r="BR62" s="681">
        <v>1274.058</v>
      </c>
      <c r="BS62" s="681">
        <v>1279.704</v>
      </c>
      <c r="BT62" s="681">
        <v>1280.7809999999999</v>
      </c>
      <c r="BU62" s="681">
        <v>1278.501</v>
      </c>
      <c r="BV62" s="681">
        <v>1253.2280000000001</v>
      </c>
    </row>
    <row r="63" spans="1:74" ht="11.1" customHeight="1" x14ac:dyDescent="0.2">
      <c r="A63" s="61" t="s">
        <v>515</v>
      </c>
      <c r="B63" s="175" t="s">
        <v>401</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578.87199999999996</v>
      </c>
      <c r="BA63" s="688">
        <v>566.06100000000004</v>
      </c>
      <c r="BB63" s="688">
        <v>547.86599999999999</v>
      </c>
      <c r="BC63" s="688">
        <v>519.32299999999998</v>
      </c>
      <c r="BD63" s="688">
        <v>492.02800000000002</v>
      </c>
      <c r="BE63" s="689">
        <v>462.02800000000002</v>
      </c>
      <c r="BF63" s="689">
        <v>432.02800000000002</v>
      </c>
      <c r="BG63" s="689">
        <v>402.02800000000002</v>
      </c>
      <c r="BH63" s="689">
        <v>369.428</v>
      </c>
      <c r="BI63" s="689">
        <v>366.82799999999997</v>
      </c>
      <c r="BJ63" s="689">
        <v>364.22800000000001</v>
      </c>
      <c r="BK63" s="689">
        <v>362.72800000000001</v>
      </c>
      <c r="BL63" s="689">
        <v>361.22800000000001</v>
      </c>
      <c r="BM63" s="689">
        <v>360.428</v>
      </c>
      <c r="BN63" s="689">
        <v>357.82799999999997</v>
      </c>
      <c r="BO63" s="689">
        <v>355.22800000000001</v>
      </c>
      <c r="BP63" s="689">
        <v>352.62799999999999</v>
      </c>
      <c r="BQ63" s="689">
        <v>350.02800000000002</v>
      </c>
      <c r="BR63" s="689">
        <v>350.02800000000002</v>
      </c>
      <c r="BS63" s="689">
        <v>350.02800000000002</v>
      </c>
      <c r="BT63" s="689">
        <v>346.52800000000002</v>
      </c>
      <c r="BU63" s="689">
        <v>343.02800000000002</v>
      </c>
      <c r="BV63" s="689">
        <v>339.52800000000002</v>
      </c>
    </row>
    <row r="64" spans="1:74" s="400" customFormat="1" ht="12" customHeight="1" x14ac:dyDescent="0.2">
      <c r="A64" s="399"/>
      <c r="B64" s="787" t="s">
        <v>808</v>
      </c>
      <c r="C64" s="743"/>
      <c r="D64" s="743"/>
      <c r="E64" s="743"/>
      <c r="F64" s="743"/>
      <c r="G64" s="743"/>
      <c r="H64" s="743"/>
      <c r="I64" s="743"/>
      <c r="J64" s="743"/>
      <c r="K64" s="743"/>
      <c r="L64" s="743"/>
      <c r="M64" s="743"/>
      <c r="N64" s="743"/>
      <c r="O64" s="743"/>
      <c r="P64" s="743"/>
      <c r="Q64" s="737"/>
      <c r="AY64" s="481"/>
      <c r="AZ64" s="481"/>
      <c r="BA64" s="481"/>
      <c r="BB64" s="481"/>
      <c r="BC64" s="481"/>
      <c r="BD64" s="481"/>
      <c r="BE64" s="481"/>
      <c r="BF64" s="481"/>
      <c r="BG64" s="481"/>
      <c r="BH64" s="481"/>
      <c r="BI64" s="481"/>
      <c r="BJ64" s="481"/>
    </row>
    <row r="65" spans="1:74" s="400" customFormat="1" ht="12" customHeight="1" x14ac:dyDescent="0.2">
      <c r="A65" s="399"/>
      <c r="B65" s="788" t="s">
        <v>836</v>
      </c>
      <c r="C65" s="743"/>
      <c r="D65" s="743"/>
      <c r="E65" s="743"/>
      <c r="F65" s="743"/>
      <c r="G65" s="743"/>
      <c r="H65" s="743"/>
      <c r="I65" s="743"/>
      <c r="J65" s="743"/>
      <c r="K65" s="743"/>
      <c r="L65" s="743"/>
      <c r="M65" s="743"/>
      <c r="N65" s="743"/>
      <c r="O65" s="743"/>
      <c r="P65" s="743"/>
      <c r="Q65" s="737"/>
      <c r="AY65" s="481"/>
      <c r="AZ65" s="481"/>
      <c r="BA65" s="481"/>
      <c r="BB65" s="481"/>
      <c r="BC65" s="481"/>
      <c r="BD65" s="481"/>
      <c r="BE65" s="481"/>
      <c r="BF65" s="481"/>
      <c r="BG65" s="481"/>
      <c r="BH65" s="481"/>
      <c r="BI65" s="481"/>
      <c r="BJ65" s="481"/>
    </row>
    <row r="66" spans="1:74" s="400" customFormat="1" ht="12" customHeight="1" x14ac:dyDescent="0.2">
      <c r="A66" s="399"/>
      <c r="B66" s="788" t="s">
        <v>837</v>
      </c>
      <c r="C66" s="743"/>
      <c r="D66" s="743"/>
      <c r="E66" s="743"/>
      <c r="F66" s="743"/>
      <c r="G66" s="743"/>
      <c r="H66" s="743"/>
      <c r="I66" s="743"/>
      <c r="J66" s="743"/>
      <c r="K66" s="743"/>
      <c r="L66" s="743"/>
      <c r="M66" s="743"/>
      <c r="N66" s="743"/>
      <c r="O66" s="743"/>
      <c r="P66" s="743"/>
      <c r="Q66" s="737"/>
      <c r="AY66" s="481"/>
      <c r="AZ66" s="481"/>
      <c r="BA66" s="481"/>
      <c r="BB66" s="481"/>
      <c r="BC66" s="481"/>
      <c r="BD66" s="481"/>
      <c r="BE66" s="481"/>
      <c r="BF66" s="481"/>
      <c r="BG66" s="481"/>
      <c r="BH66" s="481"/>
      <c r="BI66" s="481"/>
      <c r="BJ66" s="481"/>
    </row>
    <row r="67" spans="1:74" s="400" customFormat="1" ht="12" customHeight="1" x14ac:dyDescent="0.2">
      <c r="A67" s="399"/>
      <c r="B67" s="788" t="s">
        <v>838</v>
      </c>
      <c r="C67" s="743"/>
      <c r="D67" s="743"/>
      <c r="E67" s="743"/>
      <c r="F67" s="743"/>
      <c r="G67" s="743"/>
      <c r="H67" s="743"/>
      <c r="I67" s="743"/>
      <c r="J67" s="743"/>
      <c r="K67" s="743"/>
      <c r="L67" s="743"/>
      <c r="M67" s="743"/>
      <c r="N67" s="743"/>
      <c r="O67" s="743"/>
      <c r="P67" s="743"/>
      <c r="Q67" s="737"/>
      <c r="AY67" s="481"/>
      <c r="AZ67" s="481"/>
      <c r="BA67" s="481"/>
      <c r="BB67" s="481"/>
      <c r="BC67" s="481"/>
      <c r="BD67" s="481"/>
      <c r="BE67" s="481"/>
      <c r="BF67" s="481"/>
      <c r="BG67" s="481"/>
      <c r="BH67" s="481"/>
      <c r="BI67" s="481"/>
      <c r="BJ67" s="481"/>
    </row>
    <row r="68" spans="1:74" s="400" customFormat="1" ht="20.45" customHeight="1" x14ac:dyDescent="0.2">
      <c r="A68" s="399"/>
      <c r="B68" s="787" t="s">
        <v>1375</v>
      </c>
      <c r="C68" s="737"/>
      <c r="D68" s="737"/>
      <c r="E68" s="737"/>
      <c r="F68" s="737"/>
      <c r="G68" s="737"/>
      <c r="H68" s="737"/>
      <c r="I68" s="737"/>
      <c r="J68" s="737"/>
      <c r="K68" s="737"/>
      <c r="L68" s="737"/>
      <c r="M68" s="737"/>
      <c r="N68" s="737"/>
      <c r="O68" s="737"/>
      <c r="P68" s="737"/>
      <c r="Q68" s="737"/>
      <c r="AY68" s="481"/>
      <c r="AZ68" s="481"/>
      <c r="BA68" s="481"/>
      <c r="BB68" s="481"/>
      <c r="BC68" s="481"/>
      <c r="BD68" s="481"/>
      <c r="BE68" s="481"/>
      <c r="BF68" s="481"/>
      <c r="BG68" s="481"/>
      <c r="BH68" s="481"/>
      <c r="BI68" s="481"/>
      <c r="BJ68" s="481"/>
    </row>
    <row r="69" spans="1:74" s="400" customFormat="1" ht="12" customHeight="1" x14ac:dyDescent="0.2">
      <c r="A69" s="399"/>
      <c r="B69" s="787" t="s">
        <v>873</v>
      </c>
      <c r="C69" s="743"/>
      <c r="D69" s="743"/>
      <c r="E69" s="743"/>
      <c r="F69" s="743"/>
      <c r="G69" s="743"/>
      <c r="H69" s="743"/>
      <c r="I69" s="743"/>
      <c r="J69" s="743"/>
      <c r="K69" s="743"/>
      <c r="L69" s="743"/>
      <c r="M69" s="743"/>
      <c r="N69" s="743"/>
      <c r="O69" s="743"/>
      <c r="P69" s="743"/>
      <c r="Q69" s="737"/>
      <c r="AY69" s="481"/>
      <c r="AZ69" s="481"/>
      <c r="BA69" s="481"/>
      <c r="BB69" s="481"/>
      <c r="BC69" s="481"/>
      <c r="BD69" s="481"/>
      <c r="BE69" s="481"/>
      <c r="BF69" s="481"/>
      <c r="BG69" s="481"/>
      <c r="BH69" s="481"/>
      <c r="BI69" s="481"/>
      <c r="BJ69" s="481"/>
    </row>
    <row r="70" spans="1:74" s="400" customFormat="1" ht="19.7" customHeight="1" x14ac:dyDescent="0.2">
      <c r="A70" s="399"/>
      <c r="B70" s="787" t="s">
        <v>1388</v>
      </c>
      <c r="C70" s="743"/>
      <c r="D70" s="743"/>
      <c r="E70" s="743"/>
      <c r="F70" s="743"/>
      <c r="G70" s="743"/>
      <c r="H70" s="743"/>
      <c r="I70" s="743"/>
      <c r="J70" s="743"/>
      <c r="K70" s="743"/>
      <c r="L70" s="743"/>
      <c r="M70" s="743"/>
      <c r="N70" s="743"/>
      <c r="O70" s="743"/>
      <c r="P70" s="743"/>
      <c r="Q70" s="737"/>
      <c r="AY70" s="481"/>
      <c r="AZ70" s="481"/>
      <c r="BA70" s="481"/>
      <c r="BB70" s="481"/>
      <c r="BC70" s="481"/>
      <c r="BD70" s="481"/>
      <c r="BE70" s="481"/>
      <c r="BF70" s="481"/>
      <c r="BG70" s="481"/>
      <c r="BH70" s="481"/>
      <c r="BI70" s="481"/>
      <c r="BJ70" s="481"/>
    </row>
    <row r="71" spans="1:74" s="400" customFormat="1" ht="12" customHeight="1" x14ac:dyDescent="0.2">
      <c r="A71" s="399"/>
      <c r="B71" s="757" t="s">
        <v>807</v>
      </c>
      <c r="C71" s="758"/>
      <c r="D71" s="758"/>
      <c r="E71" s="758"/>
      <c r="F71" s="758"/>
      <c r="G71" s="758"/>
      <c r="H71" s="758"/>
      <c r="I71" s="758"/>
      <c r="J71" s="758"/>
      <c r="K71" s="758"/>
      <c r="L71" s="758"/>
      <c r="M71" s="758"/>
      <c r="N71" s="758"/>
      <c r="O71" s="758"/>
      <c r="P71" s="758"/>
      <c r="Q71" s="758"/>
      <c r="AY71" s="481"/>
      <c r="AZ71" s="481"/>
      <c r="BA71" s="481"/>
      <c r="BB71" s="481"/>
      <c r="BC71" s="481"/>
      <c r="BD71" s="481"/>
      <c r="BE71" s="481"/>
      <c r="BF71" s="481"/>
      <c r="BG71" s="481"/>
      <c r="BH71" s="481"/>
      <c r="BI71" s="481"/>
      <c r="BJ71" s="481"/>
    </row>
    <row r="72" spans="1:74" s="400" customFormat="1" ht="12" customHeight="1" x14ac:dyDescent="0.2">
      <c r="A72" s="399"/>
      <c r="B72" s="791" t="s">
        <v>839</v>
      </c>
      <c r="C72" s="743"/>
      <c r="D72" s="743"/>
      <c r="E72" s="743"/>
      <c r="F72" s="743"/>
      <c r="G72" s="743"/>
      <c r="H72" s="743"/>
      <c r="I72" s="743"/>
      <c r="J72" s="743"/>
      <c r="K72" s="743"/>
      <c r="L72" s="743"/>
      <c r="M72" s="743"/>
      <c r="N72" s="743"/>
      <c r="O72" s="743"/>
      <c r="P72" s="743"/>
      <c r="Q72" s="737"/>
      <c r="AY72" s="481"/>
      <c r="AZ72" s="481"/>
      <c r="BA72" s="481"/>
      <c r="BB72" s="481"/>
      <c r="BC72" s="481"/>
      <c r="BD72" s="481"/>
      <c r="BE72" s="481"/>
      <c r="BF72" s="481"/>
      <c r="BG72" s="481"/>
      <c r="BH72" s="481"/>
      <c r="BI72" s="481"/>
      <c r="BJ72" s="481"/>
    </row>
    <row r="73" spans="1:74" s="400" customFormat="1" ht="12" customHeight="1" x14ac:dyDescent="0.2">
      <c r="A73" s="399"/>
      <c r="B73" s="792" t="s">
        <v>840</v>
      </c>
      <c r="C73" s="737"/>
      <c r="D73" s="737"/>
      <c r="E73" s="737"/>
      <c r="F73" s="737"/>
      <c r="G73" s="737"/>
      <c r="H73" s="737"/>
      <c r="I73" s="737"/>
      <c r="J73" s="737"/>
      <c r="K73" s="737"/>
      <c r="L73" s="737"/>
      <c r="M73" s="737"/>
      <c r="N73" s="737"/>
      <c r="O73" s="737"/>
      <c r="P73" s="737"/>
      <c r="Q73" s="737"/>
      <c r="AY73" s="481"/>
      <c r="AZ73" s="481"/>
      <c r="BA73" s="481"/>
      <c r="BB73" s="481"/>
      <c r="BC73" s="481"/>
      <c r="BD73" s="481"/>
      <c r="BE73" s="481"/>
      <c r="BF73" s="481"/>
      <c r="BG73" s="481"/>
      <c r="BH73" s="481"/>
      <c r="BI73" s="481"/>
      <c r="BJ73" s="481"/>
    </row>
    <row r="74" spans="1:74" s="400" customFormat="1" ht="12" customHeight="1" x14ac:dyDescent="0.2">
      <c r="A74" s="399"/>
      <c r="B74" s="751" t="str">
        <f>"Notes: "&amp;"EIA completed modeling and analysis for this report on " &amp;Dates!D2&amp;"."</f>
        <v>Notes: EIA completed modeling and analysis for this report on Thursday July 7, 2022.</v>
      </c>
      <c r="C74" s="750"/>
      <c r="D74" s="750"/>
      <c r="E74" s="750"/>
      <c r="F74" s="750"/>
      <c r="G74" s="750"/>
      <c r="H74" s="750"/>
      <c r="I74" s="750"/>
      <c r="J74" s="750"/>
      <c r="K74" s="750"/>
      <c r="L74" s="750"/>
      <c r="M74" s="750"/>
      <c r="N74" s="750"/>
      <c r="O74" s="750"/>
      <c r="P74" s="750"/>
      <c r="Q74" s="750"/>
      <c r="AY74" s="481"/>
      <c r="AZ74" s="481"/>
      <c r="BA74" s="481"/>
      <c r="BB74" s="481"/>
      <c r="BC74" s="481"/>
      <c r="BD74" s="481"/>
      <c r="BE74" s="481"/>
      <c r="BF74" s="481"/>
      <c r="BG74" s="481"/>
      <c r="BH74" s="481"/>
      <c r="BI74" s="481"/>
      <c r="BJ74" s="481"/>
    </row>
    <row r="75" spans="1:74" s="400" customFormat="1" ht="12" customHeight="1" x14ac:dyDescent="0.2">
      <c r="A75" s="399"/>
      <c r="B75" s="751" t="s">
        <v>350</v>
      </c>
      <c r="C75" s="750"/>
      <c r="D75" s="750"/>
      <c r="E75" s="750"/>
      <c r="F75" s="750"/>
      <c r="G75" s="750"/>
      <c r="H75" s="750"/>
      <c r="I75" s="750"/>
      <c r="J75" s="750"/>
      <c r="K75" s="750"/>
      <c r="L75" s="750"/>
      <c r="M75" s="750"/>
      <c r="N75" s="750"/>
      <c r="O75" s="750"/>
      <c r="P75" s="750"/>
      <c r="Q75" s="750"/>
      <c r="AY75" s="481"/>
      <c r="AZ75" s="481"/>
      <c r="BA75" s="481"/>
      <c r="BB75" s="481"/>
      <c r="BC75" s="481"/>
      <c r="BD75" s="481"/>
      <c r="BE75" s="481"/>
      <c r="BF75" s="481"/>
      <c r="BG75" s="481"/>
      <c r="BH75" s="481"/>
      <c r="BI75" s="481"/>
      <c r="BJ75" s="481"/>
    </row>
    <row r="76" spans="1:74" s="400" customFormat="1" ht="12" customHeight="1" x14ac:dyDescent="0.2">
      <c r="A76" s="399"/>
      <c r="B76" s="744" t="s">
        <v>841</v>
      </c>
      <c r="C76" s="743"/>
      <c r="D76" s="743"/>
      <c r="E76" s="743"/>
      <c r="F76" s="743"/>
      <c r="G76" s="743"/>
      <c r="H76" s="743"/>
      <c r="I76" s="743"/>
      <c r="J76" s="743"/>
      <c r="K76" s="743"/>
      <c r="L76" s="743"/>
      <c r="M76" s="743"/>
      <c r="N76" s="743"/>
      <c r="O76" s="743"/>
      <c r="P76" s="743"/>
      <c r="Q76" s="737"/>
      <c r="AY76" s="481"/>
      <c r="AZ76" s="481"/>
      <c r="BA76" s="481"/>
      <c r="BB76" s="481"/>
      <c r="BC76" s="481"/>
      <c r="BD76" s="481"/>
      <c r="BE76" s="481"/>
      <c r="BF76" s="481"/>
      <c r="BG76" s="481"/>
      <c r="BH76" s="481"/>
      <c r="BI76" s="481"/>
      <c r="BJ76" s="481"/>
    </row>
    <row r="77" spans="1:74" s="400" customFormat="1" ht="12" customHeight="1" x14ac:dyDescent="0.2">
      <c r="A77" s="399"/>
      <c r="B77" s="745" t="s">
        <v>842</v>
      </c>
      <c r="C77" s="747"/>
      <c r="D77" s="747"/>
      <c r="E77" s="747"/>
      <c r="F77" s="747"/>
      <c r="G77" s="747"/>
      <c r="H77" s="747"/>
      <c r="I77" s="747"/>
      <c r="J77" s="747"/>
      <c r="K77" s="747"/>
      <c r="L77" s="747"/>
      <c r="M77" s="747"/>
      <c r="N77" s="747"/>
      <c r="O77" s="747"/>
      <c r="P77" s="747"/>
      <c r="Q77" s="737"/>
      <c r="AY77" s="481"/>
      <c r="AZ77" s="481"/>
      <c r="BA77" s="481"/>
      <c r="BB77" s="481"/>
      <c r="BC77" s="481"/>
      <c r="BD77" s="481"/>
      <c r="BE77" s="481"/>
      <c r="BF77" s="481"/>
      <c r="BG77" s="481"/>
      <c r="BH77" s="481"/>
      <c r="BI77" s="481"/>
      <c r="BJ77" s="481"/>
    </row>
    <row r="78" spans="1:74" s="400" customFormat="1" ht="12" customHeight="1" x14ac:dyDescent="0.2">
      <c r="A78" s="399"/>
      <c r="B78" s="746" t="s">
        <v>830</v>
      </c>
      <c r="C78" s="747"/>
      <c r="D78" s="747"/>
      <c r="E78" s="747"/>
      <c r="F78" s="747"/>
      <c r="G78" s="747"/>
      <c r="H78" s="747"/>
      <c r="I78" s="747"/>
      <c r="J78" s="747"/>
      <c r="K78" s="747"/>
      <c r="L78" s="747"/>
      <c r="M78" s="747"/>
      <c r="N78" s="747"/>
      <c r="O78" s="747"/>
      <c r="P78" s="747"/>
      <c r="Q78" s="737"/>
      <c r="AY78" s="481"/>
      <c r="AZ78" s="481"/>
      <c r="BA78" s="481"/>
      <c r="BB78" s="481"/>
      <c r="BC78" s="481"/>
      <c r="BD78" s="481"/>
      <c r="BE78" s="481"/>
      <c r="BF78" s="481"/>
      <c r="BG78" s="481"/>
      <c r="BH78" s="481"/>
      <c r="BI78" s="481"/>
      <c r="BJ78" s="481"/>
    </row>
    <row r="79" spans="1:74" s="401" customFormat="1" ht="12" customHeight="1" x14ac:dyDescent="0.2">
      <c r="A79" s="393"/>
      <c r="B79" s="766" t="s">
        <v>1359</v>
      </c>
      <c r="C79" s="737"/>
      <c r="D79" s="737"/>
      <c r="E79" s="737"/>
      <c r="F79" s="737"/>
      <c r="G79" s="737"/>
      <c r="H79" s="737"/>
      <c r="I79" s="737"/>
      <c r="J79" s="737"/>
      <c r="K79" s="737"/>
      <c r="L79" s="737"/>
      <c r="M79" s="737"/>
      <c r="N79" s="737"/>
      <c r="O79" s="737"/>
      <c r="P79" s="737"/>
      <c r="Q79" s="737"/>
      <c r="AY79" s="482"/>
      <c r="AZ79" s="482"/>
      <c r="BA79" s="482"/>
      <c r="BB79" s="482"/>
      <c r="BC79" s="482"/>
      <c r="BD79" s="482"/>
      <c r="BE79" s="482"/>
      <c r="BF79" s="482"/>
      <c r="BG79" s="482"/>
      <c r="BH79" s="482"/>
      <c r="BI79" s="482"/>
      <c r="BJ79" s="482"/>
    </row>
    <row r="80" spans="1:74" x14ac:dyDescent="0.2">
      <c r="BD80" s="367"/>
      <c r="BE80" s="367"/>
      <c r="BF80" s="367"/>
      <c r="BK80" s="367"/>
      <c r="BL80" s="367"/>
      <c r="BM80" s="367"/>
      <c r="BN80" s="367"/>
      <c r="BO80" s="367"/>
      <c r="BP80" s="367"/>
      <c r="BQ80" s="367"/>
      <c r="BR80" s="367"/>
      <c r="BS80" s="367"/>
      <c r="BT80" s="367"/>
      <c r="BU80" s="367"/>
      <c r="BV80" s="367"/>
    </row>
    <row r="81" spans="56:74" x14ac:dyDescent="0.2">
      <c r="BD81" s="367"/>
      <c r="BE81" s="367"/>
      <c r="BF81" s="367"/>
      <c r="BK81" s="367"/>
      <c r="BL81" s="367"/>
      <c r="BM81" s="367"/>
      <c r="BN81" s="367"/>
      <c r="BO81" s="367"/>
      <c r="BP81" s="367"/>
      <c r="BQ81" s="367"/>
      <c r="BR81" s="367"/>
      <c r="BS81" s="367"/>
      <c r="BT81" s="367"/>
      <c r="BU81" s="367"/>
      <c r="BV81" s="367"/>
    </row>
    <row r="82" spans="56:74" x14ac:dyDescent="0.2">
      <c r="BD82" s="367"/>
      <c r="BE82" s="367"/>
      <c r="BF82" s="367"/>
      <c r="BK82" s="367"/>
      <c r="BL82" s="367"/>
      <c r="BM82" s="367"/>
      <c r="BN82" s="367"/>
      <c r="BO82" s="367"/>
      <c r="BP82" s="367"/>
      <c r="BQ82" s="367"/>
      <c r="BR82" s="367"/>
      <c r="BS82" s="367"/>
      <c r="BT82" s="367"/>
      <c r="BU82" s="367"/>
      <c r="BV82" s="367"/>
    </row>
    <row r="83" spans="56:74" x14ac:dyDescent="0.2">
      <c r="BD83" s="367"/>
      <c r="BE83" s="367"/>
      <c r="BF83" s="367"/>
      <c r="BK83" s="367"/>
      <c r="BL83" s="367"/>
      <c r="BM83" s="367"/>
      <c r="BN83" s="367"/>
      <c r="BO83" s="367"/>
      <c r="BP83" s="367"/>
      <c r="BQ83" s="367"/>
      <c r="BR83" s="367"/>
      <c r="BS83" s="367"/>
      <c r="BT83" s="367"/>
      <c r="BU83" s="367"/>
      <c r="BV83" s="367"/>
    </row>
    <row r="84" spans="56:74" x14ac:dyDescent="0.2">
      <c r="BD84" s="367"/>
      <c r="BE84" s="367"/>
      <c r="BF84" s="367"/>
      <c r="BK84" s="367"/>
      <c r="BL84" s="367"/>
      <c r="BM84" s="367"/>
      <c r="BN84" s="367"/>
      <c r="BO84" s="367"/>
      <c r="BP84" s="367"/>
      <c r="BQ84" s="367"/>
      <c r="BR84" s="367"/>
      <c r="BS84" s="367"/>
      <c r="BT84" s="367"/>
      <c r="BU84" s="367"/>
      <c r="BV84" s="367"/>
    </row>
    <row r="85" spans="56:74" x14ac:dyDescent="0.2">
      <c r="BD85" s="367"/>
      <c r="BE85" s="367"/>
      <c r="BF85" s="367"/>
      <c r="BK85" s="367"/>
      <c r="BL85" s="367"/>
      <c r="BM85" s="367"/>
      <c r="BN85" s="367"/>
      <c r="BO85" s="367"/>
      <c r="BP85" s="367"/>
      <c r="BQ85" s="367"/>
      <c r="BR85" s="367"/>
      <c r="BS85" s="367"/>
      <c r="BT85" s="367"/>
      <c r="BU85" s="367"/>
      <c r="BV85" s="367"/>
    </row>
    <row r="86" spans="56:74" x14ac:dyDescent="0.2">
      <c r="BD86" s="367"/>
      <c r="BE86" s="367"/>
      <c r="BF86" s="367"/>
      <c r="BK86" s="367"/>
      <c r="BL86" s="367"/>
      <c r="BM86" s="367"/>
      <c r="BN86" s="367"/>
      <c r="BO86" s="367"/>
      <c r="BP86" s="367"/>
      <c r="BQ86" s="367"/>
      <c r="BR86" s="367"/>
      <c r="BS86" s="367"/>
      <c r="BT86" s="367"/>
      <c r="BU86" s="367"/>
      <c r="BV86" s="367"/>
    </row>
    <row r="87" spans="56:74" x14ac:dyDescent="0.2">
      <c r="BD87" s="367"/>
      <c r="BE87" s="367"/>
      <c r="BF87" s="367"/>
      <c r="BK87" s="367"/>
      <c r="BL87" s="367"/>
      <c r="BM87" s="367"/>
      <c r="BN87" s="367"/>
      <c r="BO87" s="367"/>
      <c r="BP87" s="367"/>
      <c r="BQ87" s="367"/>
      <c r="BR87" s="367"/>
      <c r="BS87" s="367"/>
      <c r="BT87" s="367"/>
      <c r="BU87" s="367"/>
      <c r="BV87" s="367"/>
    </row>
    <row r="88" spans="56:74" x14ac:dyDescent="0.2">
      <c r="BD88" s="367"/>
      <c r="BE88" s="367"/>
      <c r="BF88" s="367"/>
      <c r="BK88" s="367"/>
      <c r="BL88" s="367"/>
      <c r="BM88" s="367"/>
      <c r="BN88" s="367"/>
      <c r="BO88" s="367"/>
      <c r="BP88" s="367"/>
      <c r="BQ88" s="367"/>
      <c r="BR88" s="367"/>
      <c r="BS88" s="367"/>
      <c r="BT88" s="367"/>
      <c r="BU88" s="367"/>
      <c r="BV88" s="367"/>
    </row>
    <row r="89" spans="56:74" x14ac:dyDescent="0.2">
      <c r="BD89" s="367"/>
      <c r="BE89" s="367"/>
      <c r="BF89" s="367"/>
      <c r="BK89" s="367"/>
      <c r="BL89" s="367"/>
      <c r="BM89" s="367"/>
      <c r="BN89" s="367"/>
      <c r="BO89" s="367"/>
      <c r="BP89" s="367"/>
      <c r="BQ89" s="367"/>
      <c r="BR89" s="367"/>
      <c r="BS89" s="367"/>
      <c r="BT89" s="367"/>
      <c r="BU89" s="367"/>
      <c r="BV89" s="367"/>
    </row>
    <row r="90" spans="56:74" x14ac:dyDescent="0.2">
      <c r="BD90" s="367"/>
      <c r="BE90" s="367"/>
      <c r="BF90" s="367"/>
      <c r="BK90" s="367"/>
      <c r="BL90" s="367"/>
      <c r="BM90" s="367"/>
      <c r="BN90" s="367"/>
      <c r="BO90" s="367"/>
      <c r="BP90" s="367"/>
      <c r="BQ90" s="367"/>
      <c r="BR90" s="367"/>
      <c r="BS90" s="367"/>
      <c r="BT90" s="367"/>
      <c r="BU90" s="367"/>
      <c r="BV90" s="367"/>
    </row>
    <row r="91" spans="56:74" x14ac:dyDescent="0.2">
      <c r="BD91" s="367"/>
      <c r="BE91" s="367"/>
      <c r="BF91" s="367"/>
      <c r="BK91" s="367"/>
      <c r="BL91" s="367"/>
      <c r="BM91" s="367"/>
      <c r="BN91" s="367"/>
      <c r="BO91" s="367"/>
      <c r="BP91" s="367"/>
      <c r="BQ91" s="367"/>
      <c r="BR91" s="367"/>
      <c r="BS91" s="367"/>
      <c r="BT91" s="367"/>
      <c r="BU91" s="367"/>
      <c r="BV91" s="367"/>
    </row>
    <row r="92" spans="56:74" x14ac:dyDescent="0.2">
      <c r="BD92" s="367"/>
      <c r="BE92" s="367"/>
      <c r="BF92" s="367"/>
      <c r="BK92" s="367"/>
      <c r="BL92" s="367"/>
      <c r="BM92" s="367"/>
      <c r="BN92" s="367"/>
      <c r="BO92" s="367"/>
      <c r="BP92" s="367"/>
      <c r="BQ92" s="367"/>
      <c r="BR92" s="367"/>
      <c r="BS92" s="367"/>
      <c r="BT92" s="367"/>
      <c r="BU92" s="367"/>
      <c r="BV92" s="367"/>
    </row>
    <row r="93" spans="56:74" x14ac:dyDescent="0.2">
      <c r="BD93" s="367"/>
      <c r="BE93" s="367"/>
      <c r="BF93" s="367"/>
      <c r="BK93" s="367"/>
      <c r="BL93" s="367"/>
      <c r="BM93" s="367"/>
      <c r="BN93" s="367"/>
      <c r="BO93" s="367"/>
      <c r="BP93" s="367"/>
      <c r="BQ93" s="367"/>
      <c r="BR93" s="367"/>
      <c r="BS93" s="367"/>
      <c r="BT93" s="367"/>
      <c r="BU93" s="367"/>
      <c r="BV93" s="367"/>
    </row>
    <row r="94" spans="56:74" x14ac:dyDescent="0.2">
      <c r="BD94" s="367"/>
      <c r="BE94" s="367"/>
      <c r="BF94" s="367"/>
      <c r="BK94" s="367"/>
      <c r="BL94" s="367"/>
      <c r="BM94" s="367"/>
      <c r="BN94" s="367"/>
      <c r="BO94" s="367"/>
      <c r="BP94" s="367"/>
      <c r="BQ94" s="367"/>
      <c r="BR94" s="367"/>
      <c r="BS94" s="367"/>
      <c r="BT94" s="367"/>
      <c r="BU94" s="367"/>
      <c r="BV94" s="367"/>
    </row>
    <row r="95" spans="56:74" x14ac:dyDescent="0.2">
      <c r="BD95" s="367"/>
      <c r="BE95" s="367"/>
      <c r="BF95" s="367"/>
      <c r="BK95" s="367"/>
      <c r="BL95" s="367"/>
      <c r="BM95" s="367"/>
      <c r="BN95" s="367"/>
      <c r="BO95" s="367"/>
      <c r="BP95" s="367"/>
      <c r="BQ95" s="367"/>
      <c r="BR95" s="367"/>
      <c r="BS95" s="367"/>
      <c r="BT95" s="367"/>
      <c r="BU95" s="367"/>
      <c r="BV95" s="367"/>
    </row>
    <row r="96" spans="56:74" x14ac:dyDescent="0.2">
      <c r="BD96" s="367"/>
      <c r="BE96" s="367"/>
      <c r="BF96" s="367"/>
      <c r="BK96" s="367"/>
      <c r="BL96" s="367"/>
      <c r="BM96" s="367"/>
      <c r="BN96" s="367"/>
      <c r="BO96" s="367"/>
      <c r="BP96" s="367"/>
      <c r="BQ96" s="367"/>
      <c r="BR96" s="367"/>
      <c r="BS96" s="367"/>
      <c r="BT96" s="367"/>
      <c r="BU96" s="367"/>
      <c r="BV96" s="367"/>
    </row>
    <row r="97" spans="56:74" x14ac:dyDescent="0.2">
      <c r="BD97" s="367"/>
      <c r="BE97" s="367"/>
      <c r="BF97" s="367"/>
      <c r="BK97" s="367"/>
      <c r="BL97" s="367"/>
      <c r="BM97" s="367"/>
      <c r="BN97" s="367"/>
      <c r="BO97" s="367"/>
      <c r="BP97" s="367"/>
      <c r="BQ97" s="367"/>
      <c r="BR97" s="367"/>
      <c r="BS97" s="367"/>
      <c r="BT97" s="367"/>
      <c r="BU97" s="367"/>
      <c r="BV97" s="367"/>
    </row>
    <row r="98" spans="56:74" x14ac:dyDescent="0.2">
      <c r="BD98" s="367"/>
      <c r="BE98" s="367"/>
      <c r="BF98" s="367"/>
      <c r="BK98" s="367"/>
      <c r="BL98" s="367"/>
      <c r="BM98" s="367"/>
      <c r="BN98" s="367"/>
      <c r="BO98" s="367"/>
      <c r="BP98" s="367"/>
      <c r="BQ98" s="367"/>
      <c r="BR98" s="367"/>
      <c r="BS98" s="367"/>
      <c r="BT98" s="367"/>
      <c r="BU98" s="367"/>
      <c r="BV98" s="367"/>
    </row>
    <row r="99" spans="56:74" x14ac:dyDescent="0.2">
      <c r="BD99" s="367"/>
      <c r="BE99" s="367"/>
      <c r="BF99" s="367"/>
      <c r="BK99" s="367"/>
      <c r="BL99" s="367"/>
      <c r="BM99" s="367"/>
      <c r="BN99" s="367"/>
      <c r="BO99" s="367"/>
      <c r="BP99" s="367"/>
      <c r="BQ99" s="367"/>
      <c r="BR99" s="367"/>
      <c r="BS99" s="367"/>
      <c r="BT99" s="367"/>
      <c r="BU99" s="367"/>
      <c r="BV99" s="367"/>
    </row>
    <row r="100" spans="56:74" x14ac:dyDescent="0.2">
      <c r="BD100" s="367"/>
      <c r="BE100" s="367"/>
      <c r="BF100" s="367"/>
      <c r="BK100" s="367"/>
      <c r="BL100" s="367"/>
      <c r="BM100" s="367"/>
      <c r="BN100" s="367"/>
      <c r="BO100" s="367"/>
      <c r="BP100" s="367"/>
      <c r="BQ100" s="367"/>
      <c r="BR100" s="367"/>
      <c r="BS100" s="367"/>
      <c r="BT100" s="367"/>
      <c r="BU100" s="367"/>
      <c r="BV100" s="367"/>
    </row>
    <row r="101" spans="56:74" x14ac:dyDescent="0.2">
      <c r="BD101" s="367"/>
      <c r="BE101" s="367"/>
      <c r="BF101" s="367"/>
      <c r="BK101" s="367"/>
      <c r="BL101" s="367"/>
      <c r="BM101" s="367"/>
      <c r="BN101" s="367"/>
      <c r="BO101" s="367"/>
      <c r="BP101" s="367"/>
      <c r="BQ101" s="367"/>
      <c r="BR101" s="367"/>
      <c r="BS101" s="367"/>
      <c r="BT101" s="367"/>
      <c r="BU101" s="367"/>
      <c r="BV101" s="367"/>
    </row>
    <row r="102" spans="56:74" x14ac:dyDescent="0.2">
      <c r="BD102" s="367"/>
      <c r="BE102" s="367"/>
      <c r="BF102" s="367"/>
      <c r="BK102" s="367"/>
      <c r="BL102" s="367"/>
      <c r="BM102" s="367"/>
      <c r="BN102" s="367"/>
      <c r="BO102" s="367"/>
      <c r="BP102" s="367"/>
      <c r="BQ102" s="367"/>
      <c r="BR102" s="367"/>
      <c r="BS102" s="367"/>
      <c r="BT102" s="367"/>
      <c r="BU102" s="367"/>
      <c r="BV102" s="367"/>
    </row>
    <row r="103" spans="56:74" x14ac:dyDescent="0.2">
      <c r="BD103" s="367"/>
      <c r="BE103" s="367"/>
      <c r="BF103" s="367"/>
      <c r="BK103" s="367"/>
      <c r="BL103" s="367"/>
      <c r="BM103" s="367"/>
      <c r="BN103" s="367"/>
      <c r="BO103" s="367"/>
      <c r="BP103" s="367"/>
      <c r="BQ103" s="367"/>
      <c r="BR103" s="367"/>
      <c r="BS103" s="367"/>
      <c r="BT103" s="367"/>
      <c r="BU103" s="367"/>
      <c r="BV103" s="367"/>
    </row>
    <row r="104" spans="56:74" x14ac:dyDescent="0.2">
      <c r="BD104" s="367"/>
      <c r="BE104" s="367"/>
      <c r="BF104" s="367"/>
      <c r="BK104" s="367"/>
      <c r="BL104" s="367"/>
      <c r="BM104" s="367"/>
      <c r="BN104" s="367"/>
      <c r="BO104" s="367"/>
      <c r="BP104" s="367"/>
      <c r="BQ104" s="367"/>
      <c r="BR104" s="367"/>
      <c r="BS104" s="367"/>
      <c r="BT104" s="367"/>
      <c r="BU104" s="367"/>
      <c r="BV104" s="367"/>
    </row>
    <row r="105" spans="56:74" x14ac:dyDescent="0.2">
      <c r="BK105" s="367"/>
      <c r="BL105" s="367"/>
      <c r="BM105" s="367"/>
      <c r="BN105" s="367"/>
      <c r="BO105" s="367"/>
      <c r="BP105" s="367"/>
      <c r="BQ105" s="367"/>
      <c r="BR105" s="367"/>
      <c r="BS105" s="367"/>
      <c r="BT105" s="367"/>
      <c r="BU105" s="367"/>
      <c r="BV105" s="367"/>
    </row>
    <row r="106" spans="56:74" x14ac:dyDescent="0.2">
      <c r="BK106" s="367"/>
      <c r="BL106" s="367"/>
      <c r="BM106" s="367"/>
      <c r="BN106" s="367"/>
      <c r="BO106" s="367"/>
      <c r="BP106" s="367"/>
      <c r="BQ106" s="367"/>
      <c r="BR106" s="367"/>
      <c r="BS106" s="367"/>
      <c r="BT106" s="367"/>
      <c r="BU106" s="367"/>
      <c r="BV106" s="367"/>
    </row>
    <row r="107" spans="56:74" x14ac:dyDescent="0.2">
      <c r="BK107" s="367"/>
      <c r="BL107" s="367"/>
      <c r="BM107" s="367"/>
      <c r="BN107" s="367"/>
      <c r="BO107" s="367"/>
      <c r="BP107" s="367"/>
      <c r="BQ107" s="367"/>
      <c r="BR107" s="367"/>
      <c r="BS107" s="367"/>
      <c r="BT107" s="367"/>
      <c r="BU107" s="367"/>
      <c r="BV107" s="367"/>
    </row>
    <row r="108" spans="56:74" x14ac:dyDescent="0.2">
      <c r="BK108" s="367"/>
      <c r="BL108" s="367"/>
      <c r="BM108" s="367"/>
      <c r="BN108" s="367"/>
      <c r="BO108" s="367"/>
      <c r="BP108" s="367"/>
      <c r="BQ108" s="367"/>
      <c r="BR108" s="367"/>
      <c r="BS108" s="367"/>
      <c r="BT108" s="367"/>
      <c r="BU108" s="367"/>
      <c r="BV108" s="367"/>
    </row>
    <row r="109" spans="56:74" x14ac:dyDescent="0.2">
      <c r="BK109" s="367"/>
      <c r="BL109" s="367"/>
      <c r="BM109" s="367"/>
      <c r="BN109" s="367"/>
      <c r="BO109" s="367"/>
      <c r="BP109" s="367"/>
      <c r="BQ109" s="367"/>
      <c r="BR109" s="367"/>
      <c r="BS109" s="367"/>
      <c r="BT109" s="367"/>
      <c r="BU109" s="367"/>
      <c r="BV109" s="367"/>
    </row>
    <row r="110" spans="56:74" x14ac:dyDescent="0.2">
      <c r="BK110" s="367"/>
      <c r="BL110" s="367"/>
      <c r="BM110" s="367"/>
      <c r="BN110" s="367"/>
      <c r="BO110" s="367"/>
      <c r="BP110" s="367"/>
      <c r="BQ110" s="367"/>
      <c r="BR110" s="367"/>
      <c r="BS110" s="367"/>
      <c r="BT110" s="367"/>
      <c r="BU110" s="367"/>
      <c r="BV110" s="367"/>
    </row>
    <row r="111" spans="56:74" x14ac:dyDescent="0.2">
      <c r="BK111" s="367"/>
      <c r="BL111" s="367"/>
      <c r="BM111" s="367"/>
      <c r="BN111" s="367"/>
      <c r="BO111" s="367"/>
      <c r="BP111" s="367"/>
      <c r="BQ111" s="367"/>
      <c r="BR111" s="367"/>
      <c r="BS111" s="367"/>
      <c r="BT111" s="367"/>
      <c r="BU111" s="367"/>
      <c r="BV111" s="367"/>
    </row>
    <row r="112" spans="56:74" x14ac:dyDescent="0.2">
      <c r="BK112" s="367"/>
      <c r="BL112" s="367"/>
      <c r="BM112" s="367"/>
      <c r="BN112" s="367"/>
      <c r="BO112" s="367"/>
      <c r="BP112" s="367"/>
      <c r="BQ112" s="367"/>
      <c r="BR112" s="367"/>
      <c r="BS112" s="367"/>
      <c r="BT112" s="367"/>
      <c r="BU112" s="367"/>
      <c r="BV112" s="367"/>
    </row>
    <row r="113" spans="63:74" x14ac:dyDescent="0.2">
      <c r="BK113" s="367"/>
      <c r="BL113" s="367"/>
      <c r="BM113" s="367"/>
      <c r="BN113" s="367"/>
      <c r="BO113" s="367"/>
      <c r="BP113" s="367"/>
      <c r="BQ113" s="367"/>
      <c r="BR113" s="367"/>
      <c r="BS113" s="367"/>
      <c r="BT113" s="367"/>
      <c r="BU113" s="367"/>
      <c r="BV113" s="367"/>
    </row>
    <row r="114" spans="63:74" x14ac:dyDescent="0.2">
      <c r="BK114" s="367"/>
      <c r="BL114" s="367"/>
      <c r="BM114" s="367"/>
      <c r="BN114" s="367"/>
      <c r="BO114" s="367"/>
      <c r="BP114" s="367"/>
      <c r="BQ114" s="367"/>
      <c r="BR114" s="367"/>
      <c r="BS114" s="367"/>
      <c r="BT114" s="367"/>
      <c r="BU114" s="367"/>
      <c r="BV114" s="367"/>
    </row>
    <row r="115" spans="63:74" x14ac:dyDescent="0.2">
      <c r="BK115" s="367"/>
      <c r="BL115" s="367"/>
      <c r="BM115" s="367"/>
      <c r="BN115" s="367"/>
      <c r="BO115" s="367"/>
      <c r="BP115" s="367"/>
      <c r="BQ115" s="367"/>
      <c r="BR115" s="367"/>
      <c r="BS115" s="367"/>
      <c r="BT115" s="367"/>
      <c r="BU115" s="367"/>
      <c r="BV115" s="367"/>
    </row>
    <row r="116" spans="63:74" x14ac:dyDescent="0.2">
      <c r="BK116" s="367"/>
      <c r="BL116" s="367"/>
      <c r="BM116" s="367"/>
      <c r="BN116" s="367"/>
      <c r="BO116" s="367"/>
      <c r="BP116" s="367"/>
      <c r="BQ116" s="367"/>
      <c r="BR116" s="367"/>
      <c r="BS116" s="367"/>
      <c r="BT116" s="367"/>
      <c r="BU116" s="367"/>
      <c r="BV116" s="367"/>
    </row>
    <row r="117" spans="63:74" x14ac:dyDescent="0.2">
      <c r="BK117" s="367"/>
      <c r="BL117" s="367"/>
      <c r="BM117" s="367"/>
      <c r="BN117" s="367"/>
      <c r="BO117" s="367"/>
      <c r="BP117" s="367"/>
      <c r="BQ117" s="367"/>
      <c r="BR117" s="367"/>
      <c r="BS117" s="367"/>
      <c r="BT117" s="367"/>
      <c r="BU117" s="367"/>
      <c r="BV117" s="367"/>
    </row>
    <row r="118" spans="63:74" x14ac:dyDescent="0.2">
      <c r="BK118" s="367"/>
      <c r="BL118" s="367"/>
      <c r="BM118" s="367"/>
      <c r="BN118" s="367"/>
      <c r="BO118" s="367"/>
      <c r="BP118" s="367"/>
      <c r="BQ118" s="367"/>
      <c r="BR118" s="367"/>
      <c r="BS118" s="367"/>
      <c r="BT118" s="367"/>
      <c r="BU118" s="367"/>
      <c r="BV118" s="367"/>
    </row>
    <row r="119" spans="63:74" x14ac:dyDescent="0.2">
      <c r="BK119" s="367"/>
      <c r="BL119" s="367"/>
      <c r="BM119" s="367"/>
      <c r="BN119" s="367"/>
      <c r="BO119" s="367"/>
      <c r="BP119" s="367"/>
      <c r="BQ119" s="367"/>
      <c r="BR119" s="367"/>
      <c r="BS119" s="367"/>
      <c r="BT119" s="367"/>
      <c r="BU119" s="367"/>
      <c r="BV119" s="367"/>
    </row>
    <row r="120" spans="63:74" x14ac:dyDescent="0.2">
      <c r="BK120" s="367"/>
      <c r="BL120" s="367"/>
      <c r="BM120" s="367"/>
      <c r="BN120" s="367"/>
      <c r="BO120" s="367"/>
      <c r="BP120" s="367"/>
      <c r="BQ120" s="367"/>
      <c r="BR120" s="367"/>
      <c r="BS120" s="367"/>
      <c r="BT120" s="367"/>
      <c r="BU120" s="367"/>
      <c r="BV120" s="367"/>
    </row>
    <row r="121" spans="63:74" x14ac:dyDescent="0.2">
      <c r="BK121" s="367"/>
      <c r="BL121" s="367"/>
      <c r="BM121" s="367"/>
      <c r="BN121" s="367"/>
      <c r="BO121" s="367"/>
      <c r="BP121" s="367"/>
      <c r="BQ121" s="367"/>
      <c r="BR121" s="367"/>
      <c r="BS121" s="367"/>
      <c r="BT121" s="367"/>
      <c r="BU121" s="367"/>
      <c r="BV121" s="367"/>
    </row>
    <row r="122" spans="63:74" x14ac:dyDescent="0.2">
      <c r="BK122" s="367"/>
      <c r="BL122" s="367"/>
      <c r="BM122" s="367"/>
      <c r="BN122" s="367"/>
      <c r="BO122" s="367"/>
      <c r="BP122" s="367"/>
      <c r="BQ122" s="367"/>
      <c r="BR122" s="367"/>
      <c r="BS122" s="367"/>
      <c r="BT122" s="367"/>
      <c r="BU122" s="367"/>
      <c r="BV122" s="367"/>
    </row>
    <row r="123" spans="63:74" x14ac:dyDescent="0.2">
      <c r="BK123" s="367"/>
      <c r="BL123" s="367"/>
      <c r="BM123" s="367"/>
      <c r="BN123" s="367"/>
      <c r="BO123" s="367"/>
      <c r="BP123" s="367"/>
      <c r="BQ123" s="367"/>
      <c r="BR123" s="367"/>
      <c r="BS123" s="367"/>
      <c r="BT123" s="367"/>
      <c r="BU123" s="367"/>
      <c r="BV123" s="367"/>
    </row>
    <row r="124" spans="63:74" x14ac:dyDescent="0.2">
      <c r="BK124" s="367"/>
      <c r="BL124" s="367"/>
      <c r="BM124" s="367"/>
      <c r="BN124" s="367"/>
      <c r="BO124" s="367"/>
      <c r="BP124" s="367"/>
      <c r="BQ124" s="367"/>
      <c r="BR124" s="367"/>
      <c r="BS124" s="367"/>
      <c r="BT124" s="367"/>
      <c r="BU124" s="367"/>
      <c r="BV124" s="367"/>
    </row>
    <row r="125" spans="63:74" x14ac:dyDescent="0.2">
      <c r="BK125" s="367"/>
      <c r="BL125" s="367"/>
      <c r="BM125" s="367"/>
      <c r="BN125" s="367"/>
      <c r="BO125" s="367"/>
      <c r="BP125" s="367"/>
      <c r="BQ125" s="367"/>
      <c r="BR125" s="367"/>
      <c r="BS125" s="367"/>
      <c r="BT125" s="367"/>
      <c r="BU125" s="367"/>
      <c r="BV125" s="367"/>
    </row>
    <row r="126" spans="63:74" x14ac:dyDescent="0.2">
      <c r="BK126" s="367"/>
      <c r="BL126" s="367"/>
      <c r="BM126" s="367"/>
      <c r="BN126" s="367"/>
      <c r="BO126" s="367"/>
      <c r="BP126" s="367"/>
      <c r="BQ126" s="367"/>
      <c r="BR126" s="367"/>
      <c r="BS126" s="367"/>
      <c r="BT126" s="367"/>
      <c r="BU126" s="367"/>
      <c r="BV126" s="367"/>
    </row>
    <row r="127" spans="63:74" x14ac:dyDescent="0.2">
      <c r="BK127" s="367"/>
      <c r="BL127" s="367"/>
      <c r="BM127" s="367"/>
      <c r="BN127" s="367"/>
      <c r="BO127" s="367"/>
      <c r="BP127" s="367"/>
      <c r="BQ127" s="367"/>
      <c r="BR127" s="367"/>
      <c r="BS127" s="367"/>
      <c r="BT127" s="367"/>
      <c r="BU127" s="367"/>
      <c r="BV127" s="367"/>
    </row>
    <row r="128" spans="63:74" x14ac:dyDescent="0.2">
      <c r="BK128" s="367"/>
      <c r="BL128" s="367"/>
      <c r="BM128" s="367"/>
      <c r="BN128" s="367"/>
      <c r="BO128" s="367"/>
      <c r="BP128" s="367"/>
      <c r="BQ128" s="367"/>
      <c r="BR128" s="367"/>
      <c r="BS128" s="367"/>
      <c r="BT128" s="367"/>
      <c r="BU128" s="367"/>
      <c r="BV128" s="367"/>
    </row>
    <row r="129" spans="63:74" x14ac:dyDescent="0.2">
      <c r="BK129" s="367"/>
      <c r="BL129" s="367"/>
      <c r="BM129" s="367"/>
      <c r="BN129" s="367"/>
      <c r="BO129" s="367"/>
      <c r="BP129" s="367"/>
      <c r="BQ129" s="367"/>
      <c r="BR129" s="367"/>
      <c r="BS129" s="367"/>
      <c r="BT129" s="367"/>
      <c r="BU129" s="367"/>
      <c r="BV129" s="367"/>
    </row>
    <row r="130" spans="63:74" x14ac:dyDescent="0.2">
      <c r="BK130" s="367"/>
      <c r="BL130" s="367"/>
      <c r="BM130" s="367"/>
      <c r="BN130" s="367"/>
      <c r="BO130" s="367"/>
      <c r="BP130" s="367"/>
      <c r="BQ130" s="367"/>
      <c r="BR130" s="367"/>
      <c r="BS130" s="367"/>
      <c r="BT130" s="367"/>
      <c r="BU130" s="367"/>
      <c r="BV130" s="367"/>
    </row>
    <row r="131" spans="63:74" x14ac:dyDescent="0.2">
      <c r="BK131" s="367"/>
      <c r="BL131" s="367"/>
      <c r="BM131" s="367"/>
      <c r="BN131" s="367"/>
      <c r="BO131" s="367"/>
      <c r="BP131" s="367"/>
      <c r="BQ131" s="367"/>
      <c r="BR131" s="367"/>
      <c r="BS131" s="367"/>
      <c r="BT131" s="367"/>
      <c r="BU131" s="367"/>
      <c r="BV131" s="367"/>
    </row>
    <row r="132" spans="63:74" x14ac:dyDescent="0.2">
      <c r="BK132" s="367"/>
      <c r="BL132" s="367"/>
      <c r="BM132" s="367"/>
      <c r="BN132" s="367"/>
      <c r="BO132" s="367"/>
      <c r="BP132" s="367"/>
      <c r="BQ132" s="367"/>
      <c r="BR132" s="367"/>
      <c r="BS132" s="367"/>
      <c r="BT132" s="367"/>
      <c r="BU132" s="367"/>
      <c r="BV132" s="367"/>
    </row>
    <row r="133" spans="63:74" x14ac:dyDescent="0.2">
      <c r="BK133" s="367"/>
      <c r="BL133" s="367"/>
      <c r="BM133" s="367"/>
      <c r="BN133" s="367"/>
      <c r="BO133" s="367"/>
      <c r="BP133" s="367"/>
      <c r="BQ133" s="367"/>
      <c r="BR133" s="367"/>
      <c r="BS133" s="367"/>
      <c r="BT133" s="367"/>
      <c r="BU133" s="367"/>
      <c r="BV133" s="367"/>
    </row>
    <row r="134" spans="63:74" x14ac:dyDescent="0.2">
      <c r="BK134" s="367"/>
      <c r="BL134" s="367"/>
      <c r="BM134" s="367"/>
      <c r="BN134" s="367"/>
      <c r="BO134" s="367"/>
      <c r="BP134" s="367"/>
      <c r="BQ134" s="367"/>
      <c r="BR134" s="367"/>
      <c r="BS134" s="367"/>
      <c r="BT134" s="367"/>
      <c r="BU134" s="367"/>
      <c r="BV134" s="367"/>
    </row>
    <row r="135" spans="63:74" x14ac:dyDescent="0.2">
      <c r="BK135" s="367"/>
      <c r="BL135" s="367"/>
      <c r="BM135" s="367"/>
      <c r="BN135" s="367"/>
      <c r="BO135" s="367"/>
      <c r="BP135" s="367"/>
      <c r="BQ135" s="367"/>
      <c r="BR135" s="367"/>
      <c r="BS135" s="367"/>
      <c r="BT135" s="367"/>
      <c r="BU135" s="367"/>
      <c r="BV135" s="367"/>
    </row>
    <row r="136" spans="63:74" x14ac:dyDescent="0.2">
      <c r="BK136" s="367"/>
      <c r="BL136" s="367"/>
      <c r="BM136" s="367"/>
      <c r="BN136" s="367"/>
      <c r="BO136" s="367"/>
      <c r="BP136" s="367"/>
      <c r="BQ136" s="367"/>
      <c r="BR136" s="367"/>
      <c r="BS136" s="367"/>
      <c r="BT136" s="367"/>
      <c r="BU136" s="367"/>
      <c r="BV136" s="367"/>
    </row>
    <row r="137" spans="63:74" x14ac:dyDescent="0.2">
      <c r="BK137" s="367"/>
      <c r="BL137" s="367"/>
      <c r="BM137" s="367"/>
      <c r="BN137" s="367"/>
      <c r="BO137" s="367"/>
      <c r="BP137" s="367"/>
      <c r="BQ137" s="367"/>
      <c r="BR137" s="367"/>
      <c r="BS137" s="367"/>
      <c r="BT137" s="367"/>
      <c r="BU137" s="367"/>
      <c r="BV137" s="367"/>
    </row>
    <row r="138" spans="63:74" x14ac:dyDescent="0.2">
      <c r="BK138" s="367"/>
      <c r="BL138" s="367"/>
      <c r="BM138" s="367"/>
      <c r="BN138" s="367"/>
      <c r="BO138" s="367"/>
      <c r="BP138" s="367"/>
      <c r="BQ138" s="367"/>
      <c r="BR138" s="367"/>
      <c r="BS138" s="367"/>
      <c r="BT138" s="367"/>
      <c r="BU138" s="367"/>
      <c r="BV138" s="367"/>
    </row>
    <row r="139" spans="63:74" x14ac:dyDescent="0.2">
      <c r="BK139" s="367"/>
      <c r="BL139" s="367"/>
      <c r="BM139" s="367"/>
      <c r="BN139" s="367"/>
      <c r="BO139" s="367"/>
      <c r="BP139" s="367"/>
      <c r="BQ139" s="367"/>
      <c r="BR139" s="367"/>
      <c r="BS139" s="367"/>
      <c r="BT139" s="367"/>
      <c r="BU139" s="367"/>
      <c r="BV139" s="367"/>
    </row>
    <row r="140" spans="63:74" x14ac:dyDescent="0.2">
      <c r="BK140" s="367"/>
      <c r="BL140" s="367"/>
      <c r="BM140" s="367"/>
      <c r="BN140" s="367"/>
      <c r="BO140" s="367"/>
      <c r="BP140" s="367"/>
      <c r="BQ140" s="367"/>
      <c r="BR140" s="367"/>
      <c r="BS140" s="367"/>
      <c r="BT140" s="367"/>
      <c r="BU140" s="367"/>
      <c r="BV140" s="367"/>
    </row>
    <row r="141" spans="63:74" x14ac:dyDescent="0.2">
      <c r="BK141" s="367"/>
      <c r="BL141" s="367"/>
      <c r="BM141" s="367"/>
      <c r="BN141" s="367"/>
      <c r="BO141" s="367"/>
      <c r="BP141" s="367"/>
      <c r="BQ141" s="367"/>
      <c r="BR141" s="367"/>
      <c r="BS141" s="367"/>
      <c r="BT141" s="367"/>
      <c r="BU141" s="367"/>
      <c r="BV141" s="367"/>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 style="153" customWidth="1"/>
    <col min="2" max="2" width="32.42578125" style="153" customWidth="1"/>
    <col min="3" max="3" width="7.5703125" style="153" customWidth="1"/>
    <col min="4" max="50" width="6.5703125" style="153" customWidth="1"/>
    <col min="51" max="55" width="6.5703125" style="365" customWidth="1"/>
    <col min="56" max="58" width="6.5703125" style="585" customWidth="1"/>
    <col min="59" max="59" width="6.5703125" style="365" customWidth="1"/>
    <col min="60" max="60" width="6.5703125" style="669" customWidth="1"/>
    <col min="61" max="62" width="6.5703125" style="365" customWidth="1"/>
    <col min="63" max="74" width="6.5703125" style="153" customWidth="1"/>
    <col min="75" max="75" width="9.5703125" style="153"/>
    <col min="76" max="77" width="11.5703125" style="153" bestFit="1" customWidth="1"/>
    <col min="78" max="16384" width="9.5703125" style="153"/>
  </cols>
  <sheetData>
    <row r="1" spans="1:74" ht="13.35" customHeight="1" x14ac:dyDescent="0.2">
      <c r="A1" s="761" t="s">
        <v>791</v>
      </c>
      <c r="B1" s="793" t="s">
        <v>973</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281"/>
    </row>
    <row r="2" spans="1:74"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x14ac:dyDescent="0.2">
      <c r="A5" s="564"/>
      <c r="B5" s="154" t="s">
        <v>921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
      <c r="A6" s="565"/>
      <c r="B6" s="154" t="s">
        <v>922</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
      <c r="A7" s="565" t="s">
        <v>923</v>
      </c>
      <c r="B7" s="566" t="s">
        <v>924</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2.3464670000000001</v>
      </c>
      <c r="AX7" s="208">
        <v>2.3269679999999999</v>
      </c>
      <c r="AY7" s="208">
        <v>2.226613</v>
      </c>
      <c r="AZ7" s="208">
        <v>2.2351429999999999</v>
      </c>
      <c r="BA7" s="208">
        <v>2.5068389999999998</v>
      </c>
      <c r="BB7" s="208">
        <v>2.4458329999999999</v>
      </c>
      <c r="BC7" s="208">
        <v>2.4346138660999999</v>
      </c>
      <c r="BD7" s="208">
        <v>2.4623934367000002</v>
      </c>
      <c r="BE7" s="324">
        <v>2.4058929999999998</v>
      </c>
      <c r="BF7" s="324">
        <v>2.464331</v>
      </c>
      <c r="BG7" s="324">
        <v>2.4659019999999998</v>
      </c>
      <c r="BH7" s="324">
        <v>2.5200619999999998</v>
      </c>
      <c r="BI7" s="324">
        <v>2.6025079999999998</v>
      </c>
      <c r="BJ7" s="324">
        <v>2.5284360000000001</v>
      </c>
      <c r="BK7" s="324">
        <v>2.490583</v>
      </c>
      <c r="BL7" s="324">
        <v>2.5331999999999999</v>
      </c>
      <c r="BM7" s="324">
        <v>2.579707</v>
      </c>
      <c r="BN7" s="324">
        <v>2.5957509999999999</v>
      </c>
      <c r="BO7" s="324">
        <v>2.6283189999999998</v>
      </c>
      <c r="BP7" s="324">
        <v>2.544387</v>
      </c>
      <c r="BQ7" s="324">
        <v>2.5125099999999998</v>
      </c>
      <c r="BR7" s="324">
        <v>2.5786530000000001</v>
      </c>
      <c r="BS7" s="324">
        <v>2.5790679999999999</v>
      </c>
      <c r="BT7" s="324">
        <v>2.6149550000000001</v>
      </c>
      <c r="BU7" s="324">
        <v>2.6404070000000002</v>
      </c>
      <c r="BV7" s="324">
        <v>2.5635690000000002</v>
      </c>
    </row>
    <row r="8" spans="1:74" x14ac:dyDescent="0.2">
      <c r="A8" s="565" t="s">
        <v>925</v>
      </c>
      <c r="B8" s="566" t="s">
        <v>926</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1.8244</v>
      </c>
      <c r="AX8" s="208">
        <v>1.8222259999999999</v>
      </c>
      <c r="AY8" s="208">
        <v>1.736613</v>
      </c>
      <c r="AZ8" s="208">
        <v>1.75275</v>
      </c>
      <c r="BA8" s="208">
        <v>1.8310649999999999</v>
      </c>
      <c r="BB8" s="208">
        <v>1.830633</v>
      </c>
      <c r="BC8" s="208">
        <v>1.8345978999999999</v>
      </c>
      <c r="BD8" s="208">
        <v>1.8190455333</v>
      </c>
      <c r="BE8" s="324">
        <v>1.84094</v>
      </c>
      <c r="BF8" s="324">
        <v>1.853734</v>
      </c>
      <c r="BG8" s="324">
        <v>1.8634189999999999</v>
      </c>
      <c r="BH8" s="324">
        <v>1.8836109999999999</v>
      </c>
      <c r="BI8" s="324">
        <v>1.899958</v>
      </c>
      <c r="BJ8" s="324">
        <v>1.9080919999999999</v>
      </c>
      <c r="BK8" s="324">
        <v>1.9113009999999999</v>
      </c>
      <c r="BL8" s="324">
        <v>1.9181379999999999</v>
      </c>
      <c r="BM8" s="324">
        <v>1.9169179999999999</v>
      </c>
      <c r="BN8" s="324">
        <v>1.9127430000000001</v>
      </c>
      <c r="BO8" s="324">
        <v>1.9182429999999999</v>
      </c>
      <c r="BP8" s="324">
        <v>1.9264699999999999</v>
      </c>
      <c r="BQ8" s="324">
        <v>1.9362699999999999</v>
      </c>
      <c r="BR8" s="324">
        <v>1.9535990000000001</v>
      </c>
      <c r="BS8" s="324">
        <v>1.970731</v>
      </c>
      <c r="BT8" s="324">
        <v>2.0016129999999999</v>
      </c>
      <c r="BU8" s="324">
        <v>2.0103529999999998</v>
      </c>
      <c r="BV8" s="324">
        <v>2.01661</v>
      </c>
    </row>
    <row r="9" spans="1:74" x14ac:dyDescent="0.2">
      <c r="A9" s="565" t="s">
        <v>927</v>
      </c>
      <c r="B9" s="566" t="s">
        <v>954</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0.92532300000000001</v>
      </c>
      <c r="AB9" s="208">
        <v>0.89779399999999998</v>
      </c>
      <c r="AC9" s="208">
        <v>0.93471000000000004</v>
      </c>
      <c r="AD9" s="208">
        <v>0.90430100000000002</v>
      </c>
      <c r="AE9" s="208">
        <v>0.81274299999999999</v>
      </c>
      <c r="AF9" s="208">
        <v>0.86003399999999997</v>
      </c>
      <c r="AG9" s="208">
        <v>0.89222599999999996</v>
      </c>
      <c r="AH9" s="208">
        <v>0.89803299999999997</v>
      </c>
      <c r="AI9" s="208">
        <v>0.90116700000000005</v>
      </c>
      <c r="AJ9" s="208">
        <v>0.88754900000000003</v>
      </c>
      <c r="AK9" s="208">
        <v>0.90626700000000004</v>
      </c>
      <c r="AL9" s="208">
        <v>0.89058099999999996</v>
      </c>
      <c r="AM9" s="208">
        <v>0.89267799999999997</v>
      </c>
      <c r="AN9" s="208">
        <v>0.75721499999999997</v>
      </c>
      <c r="AO9" s="208">
        <v>0.88803299999999996</v>
      </c>
      <c r="AP9" s="208">
        <v>0.91433299999999995</v>
      </c>
      <c r="AQ9" s="208">
        <v>0.92577500000000001</v>
      </c>
      <c r="AR9" s="208">
        <v>0.92156700000000003</v>
      </c>
      <c r="AS9" s="208">
        <v>0.91971099999999995</v>
      </c>
      <c r="AT9" s="208">
        <v>0.93964599999999998</v>
      </c>
      <c r="AU9" s="208">
        <v>0.93846700000000005</v>
      </c>
      <c r="AV9" s="208">
        <v>0.96180699999999997</v>
      </c>
      <c r="AW9" s="208">
        <v>0.96256699999999995</v>
      </c>
      <c r="AX9" s="208">
        <v>0.95932200000000001</v>
      </c>
      <c r="AY9" s="208">
        <v>0.90716200000000002</v>
      </c>
      <c r="AZ9" s="208">
        <v>0.91235699999999997</v>
      </c>
      <c r="BA9" s="208">
        <v>0.95812900000000001</v>
      </c>
      <c r="BB9" s="208">
        <v>0.96690100000000001</v>
      </c>
      <c r="BC9" s="208">
        <v>0.96984602902999995</v>
      </c>
      <c r="BD9" s="208">
        <v>0.94794045000000005</v>
      </c>
      <c r="BE9" s="324">
        <v>0.99779309999999999</v>
      </c>
      <c r="BF9" s="324">
        <v>1.006086</v>
      </c>
      <c r="BG9" s="324">
        <v>1.0137179999999999</v>
      </c>
      <c r="BH9" s="324">
        <v>1.01057</v>
      </c>
      <c r="BI9" s="324">
        <v>1.0168200000000001</v>
      </c>
      <c r="BJ9" s="324">
        <v>1.026867</v>
      </c>
      <c r="BK9" s="324">
        <v>1.0270459999999999</v>
      </c>
      <c r="BL9" s="324">
        <v>1.038232</v>
      </c>
      <c r="BM9" s="324">
        <v>1.0214460000000001</v>
      </c>
      <c r="BN9" s="324">
        <v>1.013045</v>
      </c>
      <c r="BO9" s="324">
        <v>1.0245310000000001</v>
      </c>
      <c r="BP9" s="324">
        <v>1.0417449999999999</v>
      </c>
      <c r="BQ9" s="324">
        <v>1.0458369999999999</v>
      </c>
      <c r="BR9" s="324">
        <v>1.0564150000000001</v>
      </c>
      <c r="BS9" s="324">
        <v>1.067801</v>
      </c>
      <c r="BT9" s="324">
        <v>1.080041</v>
      </c>
      <c r="BU9" s="324">
        <v>1.0824560000000001</v>
      </c>
      <c r="BV9" s="324">
        <v>1.0915570000000001</v>
      </c>
    </row>
    <row r="10" spans="1:74" x14ac:dyDescent="0.2">
      <c r="A10" s="565" t="s">
        <v>929</v>
      </c>
      <c r="B10" s="566" t="s">
        <v>930</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0.57070900000000002</v>
      </c>
      <c r="AB10" s="208">
        <v>0.552172</v>
      </c>
      <c r="AC10" s="208">
        <v>0.57999999999999996</v>
      </c>
      <c r="AD10" s="208">
        <v>0.57256600000000002</v>
      </c>
      <c r="AE10" s="208">
        <v>0.53896699999999997</v>
      </c>
      <c r="AF10" s="208">
        <v>0.58803300000000003</v>
      </c>
      <c r="AG10" s="208">
        <v>0.62177400000000005</v>
      </c>
      <c r="AH10" s="208">
        <v>0.62790299999999999</v>
      </c>
      <c r="AI10" s="208">
        <v>0.61703300000000005</v>
      </c>
      <c r="AJ10" s="208">
        <v>0.59019299999999997</v>
      </c>
      <c r="AK10" s="208">
        <v>0.58589999999999998</v>
      </c>
      <c r="AL10" s="208">
        <v>0.55783799999999995</v>
      </c>
      <c r="AM10" s="208">
        <v>0.55364500000000005</v>
      </c>
      <c r="AN10" s="208">
        <v>0.47021400000000002</v>
      </c>
      <c r="AO10" s="208">
        <v>0.55451600000000001</v>
      </c>
      <c r="AP10" s="208">
        <v>0.58409999999999995</v>
      </c>
      <c r="AQ10" s="208">
        <v>0.60761200000000004</v>
      </c>
      <c r="AR10" s="208">
        <v>0.63109999999999999</v>
      </c>
      <c r="AS10" s="208">
        <v>0.63745099999999999</v>
      </c>
      <c r="AT10" s="208">
        <v>0.65735399999999999</v>
      </c>
      <c r="AU10" s="208">
        <v>0.65493299999999999</v>
      </c>
      <c r="AV10" s="208">
        <v>0.65132199999999996</v>
      </c>
      <c r="AW10" s="208">
        <v>0.63406600000000002</v>
      </c>
      <c r="AX10" s="208">
        <v>0.62412900000000004</v>
      </c>
      <c r="AY10" s="208">
        <v>0.57580600000000004</v>
      </c>
      <c r="AZ10" s="208">
        <v>0.57442899999999997</v>
      </c>
      <c r="BA10" s="208">
        <v>0.61277400000000004</v>
      </c>
      <c r="BB10" s="208">
        <v>0.63323300000000005</v>
      </c>
      <c r="BC10" s="208">
        <v>0.62108653225999999</v>
      </c>
      <c r="BD10" s="208">
        <v>0.64045094999999996</v>
      </c>
      <c r="BE10" s="324">
        <v>0.65912249999999994</v>
      </c>
      <c r="BF10" s="324">
        <v>0.65841810000000001</v>
      </c>
      <c r="BG10" s="324">
        <v>0.66113089999999997</v>
      </c>
      <c r="BH10" s="324">
        <v>0.6514257</v>
      </c>
      <c r="BI10" s="324">
        <v>0.63978120000000005</v>
      </c>
      <c r="BJ10" s="324">
        <v>0.6259287</v>
      </c>
      <c r="BK10" s="324">
        <v>0.61944920000000003</v>
      </c>
      <c r="BL10" s="324">
        <v>0.6217454</v>
      </c>
      <c r="BM10" s="324">
        <v>0.63329829999999998</v>
      </c>
      <c r="BN10" s="324">
        <v>0.63999810000000001</v>
      </c>
      <c r="BO10" s="324">
        <v>0.65465410000000002</v>
      </c>
      <c r="BP10" s="324">
        <v>0.67311319999999997</v>
      </c>
      <c r="BQ10" s="324">
        <v>0.6851199</v>
      </c>
      <c r="BR10" s="324">
        <v>0.68635080000000004</v>
      </c>
      <c r="BS10" s="324">
        <v>0.6916447</v>
      </c>
      <c r="BT10" s="324">
        <v>0.68526969999999998</v>
      </c>
      <c r="BU10" s="324">
        <v>0.67171110000000001</v>
      </c>
      <c r="BV10" s="324">
        <v>0.65774160000000004</v>
      </c>
    </row>
    <row r="11" spans="1:74" x14ac:dyDescent="0.2">
      <c r="A11" s="565"/>
      <c r="B11" s="154" t="s">
        <v>931</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364"/>
      <c r="BF11" s="364"/>
      <c r="BG11" s="364"/>
      <c r="BH11" s="364"/>
      <c r="BI11" s="364"/>
      <c r="BJ11" s="364"/>
      <c r="BK11" s="364"/>
      <c r="BL11" s="364"/>
      <c r="BM11" s="364"/>
      <c r="BN11" s="364"/>
      <c r="BO11" s="364"/>
      <c r="BP11" s="364"/>
      <c r="BQ11" s="364"/>
      <c r="BR11" s="364"/>
      <c r="BS11" s="364"/>
      <c r="BT11" s="364"/>
      <c r="BU11" s="364"/>
      <c r="BV11" s="364"/>
    </row>
    <row r="12" spans="1:74" x14ac:dyDescent="0.2">
      <c r="A12" s="565" t="s">
        <v>932</v>
      </c>
      <c r="B12" s="566" t="s">
        <v>933</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5.6759999999999996E-3</v>
      </c>
      <c r="AB12" s="208">
        <v>5.8609999999999999E-3</v>
      </c>
      <c r="AC12" s="208">
        <v>8.0960000000000008E-3</v>
      </c>
      <c r="AD12" s="208">
        <v>7.8659999999999997E-3</v>
      </c>
      <c r="AE12" s="208">
        <v>6.2570000000000004E-3</v>
      </c>
      <c r="AF12" s="208">
        <v>9.3989999999999994E-3</v>
      </c>
      <c r="AG12" s="208">
        <v>8.4180000000000001E-3</v>
      </c>
      <c r="AH12" s="208">
        <v>6.5799999999999999E-3</v>
      </c>
      <c r="AI12" s="208">
        <v>5.0000000000000001E-3</v>
      </c>
      <c r="AJ12" s="208">
        <v>5.6759999999999996E-3</v>
      </c>
      <c r="AK12" s="208">
        <v>5.2659999999999998E-3</v>
      </c>
      <c r="AL12" s="208">
        <v>6.5799999999999999E-3</v>
      </c>
      <c r="AM12" s="208">
        <v>4.999E-3</v>
      </c>
      <c r="AN12" s="208">
        <v>2.6059999999999998E-3</v>
      </c>
      <c r="AO12" s="208">
        <v>3.999E-3</v>
      </c>
      <c r="AP12" s="208">
        <v>3.3E-3</v>
      </c>
      <c r="AQ12" s="208">
        <v>6.7089999999999997E-3</v>
      </c>
      <c r="AR12" s="208">
        <v>4.9329999999999999E-3</v>
      </c>
      <c r="AS12" s="208">
        <v>3.0309999999999998E-3</v>
      </c>
      <c r="AT12" s="208">
        <v>4.6449999999999998E-3</v>
      </c>
      <c r="AU12" s="208">
        <v>6.1659999999999996E-3</v>
      </c>
      <c r="AV12" s="208">
        <v>2.967E-3</v>
      </c>
      <c r="AW12" s="208">
        <v>8.5000000000000006E-3</v>
      </c>
      <c r="AX12" s="208">
        <v>6.6119999999999998E-3</v>
      </c>
      <c r="AY12" s="208">
        <v>9.6439999999999998E-3</v>
      </c>
      <c r="AZ12" s="208">
        <v>7.1780000000000004E-3</v>
      </c>
      <c r="BA12" s="208">
        <v>5.581E-3</v>
      </c>
      <c r="BB12" s="208">
        <v>6.3330000000000001E-3</v>
      </c>
      <c r="BC12" s="208">
        <v>5.9340499999999997E-3</v>
      </c>
      <c r="BD12" s="208">
        <v>4.3848300000000002E-3</v>
      </c>
      <c r="BE12" s="324">
        <v>5.1013200000000003E-3</v>
      </c>
      <c r="BF12" s="324">
        <v>6.4389399999999998E-3</v>
      </c>
      <c r="BG12" s="324">
        <v>5.0106999999999999E-3</v>
      </c>
      <c r="BH12" s="324">
        <v>5.4400899999999999E-3</v>
      </c>
      <c r="BI12" s="324">
        <v>5.2030799999999997E-3</v>
      </c>
      <c r="BJ12" s="324">
        <v>5.1467199999999996E-3</v>
      </c>
      <c r="BK12" s="324">
        <v>4.6896200000000002E-3</v>
      </c>
      <c r="BL12" s="324">
        <v>4.4176199999999997E-3</v>
      </c>
      <c r="BM12" s="324">
        <v>5.3655999999999999E-3</v>
      </c>
      <c r="BN12" s="324">
        <v>5.7825400000000001E-3</v>
      </c>
      <c r="BO12" s="324">
        <v>5.8174500000000001E-3</v>
      </c>
      <c r="BP12" s="324">
        <v>4.3410699999999998E-3</v>
      </c>
      <c r="BQ12" s="324">
        <v>4.9931699999999999E-3</v>
      </c>
      <c r="BR12" s="324">
        <v>6.2980500000000003E-3</v>
      </c>
      <c r="BS12" s="324">
        <v>5.0094800000000002E-3</v>
      </c>
      <c r="BT12" s="324">
        <v>5.3649700000000002E-3</v>
      </c>
      <c r="BU12" s="324">
        <v>5.24903E-3</v>
      </c>
      <c r="BV12" s="324">
        <v>4.8346300000000004E-3</v>
      </c>
    </row>
    <row r="13" spans="1:74" x14ac:dyDescent="0.2">
      <c r="A13" s="565" t="s">
        <v>1083</v>
      </c>
      <c r="B13" s="566" t="s">
        <v>926</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0.27848299999999998</v>
      </c>
      <c r="AD13" s="208">
        <v>0.22989999999999999</v>
      </c>
      <c r="AE13" s="208">
        <v>0.23354800000000001</v>
      </c>
      <c r="AF13" s="208">
        <v>0.2485</v>
      </c>
      <c r="AG13" s="208">
        <v>0.26451599999999997</v>
      </c>
      <c r="AH13" s="208">
        <v>0.27438699999999999</v>
      </c>
      <c r="AI13" s="208">
        <v>0.25993300000000003</v>
      </c>
      <c r="AJ13" s="208">
        <v>0.25819300000000001</v>
      </c>
      <c r="AK13" s="208">
        <v>0.27479999999999999</v>
      </c>
      <c r="AL13" s="208">
        <v>0.26587100000000002</v>
      </c>
      <c r="AM13" s="208">
        <v>0.259129</v>
      </c>
      <c r="AN13" s="208">
        <v>0.219107</v>
      </c>
      <c r="AO13" s="208">
        <v>0.27074100000000001</v>
      </c>
      <c r="AP13" s="208">
        <v>0.28010000000000002</v>
      </c>
      <c r="AQ13" s="208">
        <v>0.301064</v>
      </c>
      <c r="AR13" s="208">
        <v>0.30146600000000001</v>
      </c>
      <c r="AS13" s="208">
        <v>0.28899999999999998</v>
      </c>
      <c r="AT13" s="208">
        <v>0.28812900000000002</v>
      </c>
      <c r="AU13" s="208">
        <v>0.259766</v>
      </c>
      <c r="AV13" s="208">
        <v>0.27651599999999998</v>
      </c>
      <c r="AW13" s="208">
        <v>0.28726600000000002</v>
      </c>
      <c r="AX13" s="208">
        <v>0.29448299999999999</v>
      </c>
      <c r="AY13" s="208">
        <v>0.268451</v>
      </c>
      <c r="AZ13" s="208">
        <v>0.26864300000000002</v>
      </c>
      <c r="BA13" s="208">
        <v>0.28435500000000002</v>
      </c>
      <c r="BB13" s="208">
        <v>0.29849999999999999</v>
      </c>
      <c r="BC13" s="208">
        <v>0.27764499999999998</v>
      </c>
      <c r="BD13" s="208">
        <v>0.32131419999999999</v>
      </c>
      <c r="BE13" s="324">
        <v>0.30498520000000001</v>
      </c>
      <c r="BF13" s="324">
        <v>0.30223810000000001</v>
      </c>
      <c r="BG13" s="324">
        <v>0.29244759999999997</v>
      </c>
      <c r="BH13" s="324">
        <v>0.27568670000000001</v>
      </c>
      <c r="BI13" s="324">
        <v>0.29805290000000001</v>
      </c>
      <c r="BJ13" s="324">
        <v>0.30961620000000001</v>
      </c>
      <c r="BK13" s="324">
        <v>0.28988059999999999</v>
      </c>
      <c r="BL13" s="324">
        <v>0.2816227</v>
      </c>
      <c r="BM13" s="324">
        <v>0.29149079999999999</v>
      </c>
      <c r="BN13" s="324">
        <v>0.27197949999999999</v>
      </c>
      <c r="BO13" s="324">
        <v>0.26448890000000003</v>
      </c>
      <c r="BP13" s="324">
        <v>0.30743500000000001</v>
      </c>
      <c r="BQ13" s="324">
        <v>0.29760160000000002</v>
      </c>
      <c r="BR13" s="324">
        <v>0.29313699999999998</v>
      </c>
      <c r="BS13" s="324">
        <v>0.28268199999999999</v>
      </c>
      <c r="BT13" s="324">
        <v>0.26526699999999998</v>
      </c>
      <c r="BU13" s="324">
        <v>0.28617350000000003</v>
      </c>
      <c r="BV13" s="324">
        <v>0.29619459999999997</v>
      </c>
    </row>
    <row r="14" spans="1:74" x14ac:dyDescent="0.2">
      <c r="A14" s="565" t="s">
        <v>1084</v>
      </c>
      <c r="B14" s="566" t="s">
        <v>1085</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v>
      </c>
      <c r="AB14" s="208">
        <v>0.23361999999999999</v>
      </c>
      <c r="AC14" s="208">
        <v>0.245451</v>
      </c>
      <c r="AD14" s="208">
        <v>0.26440000000000002</v>
      </c>
      <c r="AE14" s="208">
        <v>0.25838699999999998</v>
      </c>
      <c r="AF14" s="208">
        <v>0.25569999999999998</v>
      </c>
      <c r="AG14" s="208">
        <v>0.25790299999999999</v>
      </c>
      <c r="AH14" s="208">
        <v>0.25235400000000002</v>
      </c>
      <c r="AI14" s="208">
        <v>0.2697</v>
      </c>
      <c r="AJ14" s="208">
        <v>0.27961200000000003</v>
      </c>
      <c r="AK14" s="208">
        <v>0.28489999999999999</v>
      </c>
      <c r="AL14" s="208">
        <v>0.29206399999999999</v>
      </c>
      <c r="AM14" s="208">
        <v>0.29609600000000003</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0.26896700000000001</v>
      </c>
      <c r="AW14" s="208">
        <v>0.30080000000000001</v>
      </c>
      <c r="AX14" s="208">
        <v>0.304645</v>
      </c>
      <c r="AY14" s="208">
        <v>0.27854800000000002</v>
      </c>
      <c r="AZ14" s="208">
        <v>0.27917900000000001</v>
      </c>
      <c r="BA14" s="208">
        <v>0.27422600000000003</v>
      </c>
      <c r="BB14" s="208">
        <v>0.28453299999999998</v>
      </c>
      <c r="BC14" s="208">
        <v>0.28675709999999999</v>
      </c>
      <c r="BD14" s="208">
        <v>0.28277360000000001</v>
      </c>
      <c r="BE14" s="324">
        <v>0.28352319999999998</v>
      </c>
      <c r="BF14" s="324">
        <v>0.28692139999999999</v>
      </c>
      <c r="BG14" s="324">
        <v>0.27448070000000002</v>
      </c>
      <c r="BH14" s="324">
        <v>0.2732002</v>
      </c>
      <c r="BI14" s="324">
        <v>0.27550429999999998</v>
      </c>
      <c r="BJ14" s="324">
        <v>0.29821009999999998</v>
      </c>
      <c r="BK14" s="324">
        <v>0.28228150000000002</v>
      </c>
      <c r="BL14" s="324">
        <v>0.27052759999999998</v>
      </c>
      <c r="BM14" s="324">
        <v>0.27740189999999998</v>
      </c>
      <c r="BN14" s="324">
        <v>0.28214689999999998</v>
      </c>
      <c r="BO14" s="324">
        <v>0.28824880000000003</v>
      </c>
      <c r="BP14" s="324">
        <v>0.2876128</v>
      </c>
      <c r="BQ14" s="324">
        <v>0.28578029999999999</v>
      </c>
      <c r="BR14" s="324">
        <v>0.28473799999999999</v>
      </c>
      <c r="BS14" s="324">
        <v>0.27530979999999999</v>
      </c>
      <c r="BT14" s="324">
        <v>0.27286009999999999</v>
      </c>
      <c r="BU14" s="324">
        <v>0.27432410000000002</v>
      </c>
      <c r="BV14" s="324">
        <v>0.28890310000000002</v>
      </c>
    </row>
    <row r="15" spans="1:74" x14ac:dyDescent="0.2">
      <c r="A15" s="565" t="s">
        <v>934</v>
      </c>
      <c r="B15" s="566" t="s">
        <v>928</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-0.18348200000000001</v>
      </c>
      <c r="AB15" s="208">
        <v>-0.138964</v>
      </c>
      <c r="AC15" s="208">
        <v>8.8969999999999994E-2</v>
      </c>
      <c r="AD15" s="208">
        <v>0.18063399999999999</v>
      </c>
      <c r="AE15" s="208">
        <v>0.17283999999999999</v>
      </c>
      <c r="AF15" s="208">
        <v>0.196801</v>
      </c>
      <c r="AG15" s="208">
        <v>0.201324</v>
      </c>
      <c r="AH15" s="208">
        <v>0.17871100000000001</v>
      </c>
      <c r="AI15" s="208">
        <v>2.0833000000000001E-2</v>
      </c>
      <c r="AJ15" s="208">
        <v>-0.13364300000000001</v>
      </c>
      <c r="AK15" s="208">
        <v>-0.23166600000000001</v>
      </c>
      <c r="AL15" s="208">
        <v>-0.21754799999999999</v>
      </c>
      <c r="AM15" s="208">
        <v>-0.192966</v>
      </c>
      <c r="AN15" s="208">
        <v>-0.12385599999999999</v>
      </c>
      <c r="AO15" s="208">
        <v>5.2002E-2</v>
      </c>
      <c r="AP15" s="208">
        <v>0.19616600000000001</v>
      </c>
      <c r="AQ15" s="208">
        <v>0.26793600000000001</v>
      </c>
      <c r="AR15" s="208">
        <v>0.26810099999999998</v>
      </c>
      <c r="AS15" s="208">
        <v>0.25948500000000002</v>
      </c>
      <c r="AT15" s="208">
        <v>0.216806</v>
      </c>
      <c r="AU15" s="208">
        <v>6.2067999999999998E-2</v>
      </c>
      <c r="AV15" s="208">
        <v>-6.5418000000000004E-2</v>
      </c>
      <c r="AW15" s="208">
        <v>-0.21129999999999999</v>
      </c>
      <c r="AX15" s="208">
        <v>-0.21728900000000001</v>
      </c>
      <c r="AY15" s="208">
        <v>-0.17716000000000001</v>
      </c>
      <c r="AZ15" s="208">
        <v>-9.9750000000000005E-2</v>
      </c>
      <c r="BA15" s="208">
        <v>6.7547999999999997E-2</v>
      </c>
      <c r="BB15" s="208">
        <v>0.220334</v>
      </c>
      <c r="BC15" s="208">
        <v>0.27943499999999999</v>
      </c>
      <c r="BD15" s="208">
        <v>0.27517910000000001</v>
      </c>
      <c r="BE15" s="324">
        <v>0.27558709999999997</v>
      </c>
      <c r="BF15" s="324">
        <v>0.24736540000000001</v>
      </c>
      <c r="BG15" s="324">
        <v>4.9724600000000001E-2</v>
      </c>
      <c r="BH15" s="324">
        <v>-9.4596399999999997E-2</v>
      </c>
      <c r="BI15" s="324">
        <v>-0.2378682</v>
      </c>
      <c r="BJ15" s="324">
        <v>-0.2468323</v>
      </c>
      <c r="BK15" s="324">
        <v>-0.2003808</v>
      </c>
      <c r="BL15" s="324">
        <v>-0.1232811</v>
      </c>
      <c r="BM15" s="324">
        <v>8.0056299999999997E-2</v>
      </c>
      <c r="BN15" s="324">
        <v>0.23481959999999999</v>
      </c>
      <c r="BO15" s="324">
        <v>0.28061819999999998</v>
      </c>
      <c r="BP15" s="324">
        <v>0.27776459999999997</v>
      </c>
      <c r="BQ15" s="324">
        <v>0.27562789999999998</v>
      </c>
      <c r="BR15" s="324">
        <v>0.25025639999999999</v>
      </c>
      <c r="BS15" s="324">
        <v>5.1552500000000001E-2</v>
      </c>
      <c r="BT15" s="324">
        <v>-9.2803499999999997E-2</v>
      </c>
      <c r="BU15" s="324">
        <v>-0.23917269999999999</v>
      </c>
      <c r="BV15" s="324">
        <v>-0.25064560000000002</v>
      </c>
    </row>
    <row r="16" spans="1:74" x14ac:dyDescent="0.2">
      <c r="A16" s="565"/>
      <c r="B16" s="154" t="s">
        <v>935</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364"/>
      <c r="BF16" s="364"/>
      <c r="BG16" s="364"/>
      <c r="BH16" s="364"/>
      <c r="BI16" s="364"/>
      <c r="BJ16" s="364"/>
      <c r="BK16" s="364"/>
      <c r="BL16" s="364"/>
      <c r="BM16" s="364"/>
      <c r="BN16" s="364"/>
      <c r="BO16" s="364"/>
      <c r="BP16" s="364"/>
      <c r="BQ16" s="364"/>
      <c r="BR16" s="364"/>
      <c r="BS16" s="364"/>
      <c r="BT16" s="364"/>
      <c r="BU16" s="364"/>
      <c r="BV16" s="364"/>
    </row>
    <row r="17" spans="1:74" x14ac:dyDescent="0.2">
      <c r="A17" s="565" t="s">
        <v>936</v>
      </c>
      <c r="B17" s="566" t="s">
        <v>930</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-1.8034999999999999E-2</v>
      </c>
      <c r="AO17" s="208">
        <v>-2.0580000000000001E-2</v>
      </c>
      <c r="AP17" s="208">
        <v>-2.0840999999999998E-2</v>
      </c>
      <c r="AQ17" s="208">
        <v>-2.2585999999999998E-2</v>
      </c>
      <c r="AR17" s="208">
        <v>-2.3736E-2</v>
      </c>
      <c r="AS17" s="208">
        <v>-2.3307999999999999E-2</v>
      </c>
      <c r="AT17" s="208">
        <v>-2.1700000000000001E-2</v>
      </c>
      <c r="AU17" s="208">
        <v>-2.1634E-2</v>
      </c>
      <c r="AV17" s="208">
        <v>-2.2270000000000002E-2</v>
      </c>
      <c r="AW17" s="208">
        <v>-2.3401999999999999E-2</v>
      </c>
      <c r="AX17" s="208">
        <v>-2.3396E-2</v>
      </c>
      <c r="AY17" s="208">
        <v>-2.2343999999999999E-2</v>
      </c>
      <c r="AZ17" s="208">
        <v>-2.1153000000000002E-2</v>
      </c>
      <c r="BA17" s="208">
        <v>-2.2384999999999999E-2</v>
      </c>
      <c r="BB17" s="208">
        <v>-2.0142E-2</v>
      </c>
      <c r="BC17" s="208">
        <v>-1.9730600000000001E-2</v>
      </c>
      <c r="BD17" s="208">
        <v>-1.9764299999999999E-2</v>
      </c>
      <c r="BE17" s="324">
        <v>-2.0236000000000001E-2</v>
      </c>
      <c r="BF17" s="324">
        <v>-2.0281899999999999E-2</v>
      </c>
      <c r="BG17" s="324">
        <v>-2.0033200000000001E-2</v>
      </c>
      <c r="BH17" s="324">
        <v>-1.99341E-2</v>
      </c>
      <c r="BI17" s="324">
        <v>-2.0800800000000001E-2</v>
      </c>
      <c r="BJ17" s="324">
        <v>-2.0692499999999999E-2</v>
      </c>
      <c r="BK17" s="324">
        <v>-1.97278E-2</v>
      </c>
      <c r="BL17" s="324">
        <v>-1.9789600000000001E-2</v>
      </c>
      <c r="BM17" s="324">
        <v>-1.9768500000000001E-2</v>
      </c>
      <c r="BN17" s="324">
        <v>-1.9431199999999999E-2</v>
      </c>
      <c r="BO17" s="324">
        <v>-2.00719E-2</v>
      </c>
      <c r="BP17" s="324">
        <v>-2.0275499999999998E-2</v>
      </c>
      <c r="BQ17" s="324">
        <v>-1.9917199999999999E-2</v>
      </c>
      <c r="BR17" s="324">
        <v>-1.9829599999999999E-2</v>
      </c>
      <c r="BS17" s="324">
        <v>-1.9636600000000001E-2</v>
      </c>
      <c r="BT17" s="324">
        <v>-1.9739199999999998E-2</v>
      </c>
      <c r="BU17" s="324">
        <v>-2.05785E-2</v>
      </c>
      <c r="BV17" s="324">
        <v>-2.0630800000000001E-2</v>
      </c>
    </row>
    <row r="18" spans="1:74"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364"/>
      <c r="BF18" s="364"/>
      <c r="BG18" s="364"/>
      <c r="BH18" s="364"/>
      <c r="BI18" s="364"/>
      <c r="BJ18" s="364"/>
      <c r="BK18" s="364"/>
      <c r="BL18" s="364"/>
      <c r="BM18" s="364"/>
      <c r="BN18" s="364"/>
      <c r="BO18" s="364"/>
      <c r="BP18" s="364"/>
      <c r="BQ18" s="364"/>
      <c r="BR18" s="364"/>
      <c r="BS18" s="364"/>
      <c r="BT18" s="364"/>
      <c r="BU18" s="364"/>
      <c r="BV18" s="364"/>
    </row>
    <row r="19" spans="1:74" x14ac:dyDescent="0.2">
      <c r="A19" s="564"/>
      <c r="B19" s="154" t="s">
        <v>937</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364"/>
      <c r="BF19" s="364"/>
      <c r="BG19" s="364"/>
      <c r="BH19" s="364"/>
      <c r="BI19" s="364"/>
      <c r="BJ19" s="364"/>
      <c r="BK19" s="364"/>
      <c r="BL19" s="364"/>
      <c r="BM19" s="364"/>
      <c r="BN19" s="364"/>
      <c r="BO19" s="364"/>
      <c r="BP19" s="364"/>
      <c r="BQ19" s="364"/>
      <c r="BR19" s="364"/>
      <c r="BS19" s="364"/>
      <c r="BT19" s="364"/>
      <c r="BU19" s="364"/>
      <c r="BV19" s="364"/>
    </row>
    <row r="20" spans="1:74" x14ac:dyDescent="0.2">
      <c r="A20" s="565" t="s">
        <v>938</v>
      </c>
      <c r="B20" s="566" t="s">
        <v>939</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-0.33432499999999998</v>
      </c>
      <c r="AT20" s="208">
        <v>-0.51706200000000002</v>
      </c>
      <c r="AU20" s="208">
        <v>-0.36277900000000002</v>
      </c>
      <c r="AV20" s="208">
        <v>-0.50733899999999998</v>
      </c>
      <c r="AW20" s="208">
        <v>-0.47655799999999998</v>
      </c>
      <c r="AX20" s="208">
        <v>-0.43065199999999998</v>
      </c>
      <c r="AY20" s="208">
        <v>-0.50758300000000001</v>
      </c>
      <c r="AZ20" s="208">
        <v>-0.46747899999999998</v>
      </c>
      <c r="BA20" s="208">
        <v>-0.52847100000000002</v>
      </c>
      <c r="BB20" s="208">
        <v>-0.42259400000000003</v>
      </c>
      <c r="BC20" s="208">
        <v>-0.40905239999999998</v>
      </c>
      <c r="BD20" s="208">
        <v>-0.42165770000000002</v>
      </c>
      <c r="BE20" s="324">
        <v>-0.37626929999999997</v>
      </c>
      <c r="BF20" s="324">
        <v>-0.40162399999999998</v>
      </c>
      <c r="BG20" s="324">
        <v>-0.41127550000000002</v>
      </c>
      <c r="BH20" s="324">
        <v>-0.40815699999999999</v>
      </c>
      <c r="BI20" s="324">
        <v>-0.44728630000000003</v>
      </c>
      <c r="BJ20" s="324">
        <v>-0.46301910000000002</v>
      </c>
      <c r="BK20" s="324">
        <v>-0.47650599999999999</v>
      </c>
      <c r="BL20" s="324">
        <v>-0.46147070000000001</v>
      </c>
      <c r="BM20" s="324">
        <v>-0.45257570000000003</v>
      </c>
      <c r="BN20" s="324">
        <v>-0.44676090000000002</v>
      </c>
      <c r="BO20" s="324">
        <v>-0.47166340000000001</v>
      </c>
      <c r="BP20" s="324">
        <v>-0.46541339999999998</v>
      </c>
      <c r="BQ20" s="324">
        <v>-0.4542252</v>
      </c>
      <c r="BR20" s="324">
        <v>-0.47061190000000003</v>
      </c>
      <c r="BS20" s="324">
        <v>-0.45995510000000001</v>
      </c>
      <c r="BT20" s="324">
        <v>-0.46196609999999999</v>
      </c>
      <c r="BU20" s="324">
        <v>-0.45996169999999997</v>
      </c>
      <c r="BV20" s="324">
        <v>-0.46619660000000002</v>
      </c>
    </row>
    <row r="21" spans="1:74" x14ac:dyDescent="0.2">
      <c r="A21" s="565" t="s">
        <v>940</v>
      </c>
      <c r="B21" s="566" t="s">
        <v>949</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-1.2856270000000001</v>
      </c>
      <c r="AN21" s="208">
        <v>-1.024092</v>
      </c>
      <c r="AO21" s="208">
        <v>-1.0007200000000001</v>
      </c>
      <c r="AP21" s="208">
        <v>-1.269058</v>
      </c>
      <c r="AQ21" s="208">
        <v>-1.1588259999999999</v>
      </c>
      <c r="AR21" s="208">
        <v>-1.2512639999999999</v>
      </c>
      <c r="AS21" s="208">
        <v>-1.2423070000000001</v>
      </c>
      <c r="AT21" s="208">
        <v>-1.156668</v>
      </c>
      <c r="AU21" s="208">
        <v>-1.169055</v>
      </c>
      <c r="AV21" s="208">
        <v>-1.1488309999999999</v>
      </c>
      <c r="AW21" s="208">
        <v>-1.256877</v>
      </c>
      <c r="AX21" s="208">
        <v>-1.1956009999999999</v>
      </c>
      <c r="AY21" s="208">
        <v>-1.163861</v>
      </c>
      <c r="AZ21" s="208">
        <v>-1.047396</v>
      </c>
      <c r="BA21" s="208">
        <v>-1.3138069999999999</v>
      </c>
      <c r="BB21" s="208">
        <v>-1.2262029999999999</v>
      </c>
      <c r="BC21" s="208">
        <v>-1.2452258064999999</v>
      </c>
      <c r="BD21" s="208">
        <v>-1.3465666667</v>
      </c>
      <c r="BE21" s="324">
        <v>-1.284365</v>
      </c>
      <c r="BF21" s="324">
        <v>-1.1806220000000001</v>
      </c>
      <c r="BG21" s="324">
        <v>-1.223492</v>
      </c>
      <c r="BH21" s="324">
        <v>-1.299112</v>
      </c>
      <c r="BI21" s="324">
        <v>-1.389513</v>
      </c>
      <c r="BJ21" s="324">
        <v>-1.3235410000000001</v>
      </c>
      <c r="BK21" s="324">
        <v>-1.280114</v>
      </c>
      <c r="BL21" s="324">
        <v>-1.302492</v>
      </c>
      <c r="BM21" s="324">
        <v>-1.1915100000000001</v>
      </c>
      <c r="BN21" s="324">
        <v>-1.2782119999999999</v>
      </c>
      <c r="BO21" s="324">
        <v>-1.2880320000000001</v>
      </c>
      <c r="BP21" s="324">
        <v>-1.326662</v>
      </c>
      <c r="BQ21" s="324">
        <v>-1.368655</v>
      </c>
      <c r="BR21" s="324">
        <v>-1.3329869999999999</v>
      </c>
      <c r="BS21" s="324">
        <v>-1.316079</v>
      </c>
      <c r="BT21" s="324">
        <v>-1.3917360000000001</v>
      </c>
      <c r="BU21" s="324">
        <v>-1.4000079999999999</v>
      </c>
      <c r="BV21" s="324">
        <v>-1.3951739999999999</v>
      </c>
    </row>
    <row r="22" spans="1:74" x14ac:dyDescent="0.2">
      <c r="A22" s="565" t="s">
        <v>941</v>
      </c>
      <c r="B22" s="566" t="s">
        <v>942</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-0.332455</v>
      </c>
      <c r="AN22" s="208">
        <v>-0.31145899999999999</v>
      </c>
      <c r="AO22" s="208">
        <v>-0.39510400000000001</v>
      </c>
      <c r="AP22" s="208">
        <v>-0.44107000000000002</v>
      </c>
      <c r="AQ22" s="208">
        <v>-0.42255500000000001</v>
      </c>
      <c r="AR22" s="208">
        <v>-0.34901799999999999</v>
      </c>
      <c r="AS22" s="208">
        <v>-0.431427</v>
      </c>
      <c r="AT22" s="208">
        <v>-0.41569299999999998</v>
      </c>
      <c r="AU22" s="208">
        <v>-0.29991899999999999</v>
      </c>
      <c r="AV22" s="208">
        <v>-0.398339</v>
      </c>
      <c r="AW22" s="208">
        <v>-0.32626699999999997</v>
      </c>
      <c r="AX22" s="208">
        <v>-0.29204400000000003</v>
      </c>
      <c r="AY22" s="208">
        <v>-0.20279</v>
      </c>
      <c r="AZ22" s="208">
        <v>-0.317776</v>
      </c>
      <c r="BA22" s="208">
        <v>-0.32987100000000003</v>
      </c>
      <c r="BB22" s="208">
        <v>-0.40051199999999998</v>
      </c>
      <c r="BC22" s="208">
        <v>-0.41534310000000002</v>
      </c>
      <c r="BD22" s="208">
        <v>-0.40118680000000001</v>
      </c>
      <c r="BE22" s="324">
        <v>-0.48653879999999999</v>
      </c>
      <c r="BF22" s="324">
        <v>-0.46416629999999998</v>
      </c>
      <c r="BG22" s="324">
        <v>-0.4733443</v>
      </c>
      <c r="BH22" s="324">
        <v>-0.42564340000000001</v>
      </c>
      <c r="BI22" s="324">
        <v>-0.44027260000000001</v>
      </c>
      <c r="BJ22" s="324">
        <v>-0.43115330000000002</v>
      </c>
      <c r="BK22" s="324">
        <v>-0.40983579999999997</v>
      </c>
      <c r="BL22" s="324">
        <v>-0.45662449999999999</v>
      </c>
      <c r="BM22" s="324">
        <v>-0.47913499999999998</v>
      </c>
      <c r="BN22" s="324">
        <v>-0.48384579999999999</v>
      </c>
      <c r="BO22" s="324">
        <v>-0.49512400000000001</v>
      </c>
      <c r="BP22" s="324">
        <v>-0.51880610000000005</v>
      </c>
      <c r="BQ22" s="324">
        <v>-0.52081189999999999</v>
      </c>
      <c r="BR22" s="324">
        <v>-0.51280150000000002</v>
      </c>
      <c r="BS22" s="324">
        <v>-0.52308639999999995</v>
      </c>
      <c r="BT22" s="324">
        <v>-0.49144310000000002</v>
      </c>
      <c r="BU22" s="324">
        <v>-0.49147039999999997</v>
      </c>
      <c r="BV22" s="324">
        <v>-0.47378959999999998</v>
      </c>
    </row>
    <row r="23" spans="1:74" x14ac:dyDescent="0.2">
      <c r="A23" s="565" t="s">
        <v>174</v>
      </c>
      <c r="B23" s="566" t="s">
        <v>943</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-0.18283099999999999</v>
      </c>
      <c r="AN23" s="208">
        <v>-0.27188899999999999</v>
      </c>
      <c r="AO23" s="208">
        <v>-0.21704300000000001</v>
      </c>
      <c r="AP23" s="208">
        <v>-0.21269199999999999</v>
      </c>
      <c r="AQ23" s="208">
        <v>-0.210814</v>
      </c>
      <c r="AR23" s="208">
        <v>-0.19833899999999999</v>
      </c>
      <c r="AS23" s="208">
        <v>-0.17002200000000001</v>
      </c>
      <c r="AT23" s="208">
        <v>-0.169568</v>
      </c>
      <c r="AU23" s="208">
        <v>-0.19476599999999999</v>
      </c>
      <c r="AV23" s="208">
        <v>-0.15921099999999999</v>
      </c>
      <c r="AW23" s="208">
        <v>-0.18712300000000001</v>
      </c>
      <c r="AX23" s="208">
        <v>-0.19608</v>
      </c>
      <c r="AY23" s="208">
        <v>-0.189223</v>
      </c>
      <c r="AZ23" s="208">
        <v>-0.175238</v>
      </c>
      <c r="BA23" s="208">
        <v>-0.15733</v>
      </c>
      <c r="BB23" s="208">
        <v>-0.16849800000000001</v>
      </c>
      <c r="BC23" s="208">
        <v>-0.1627989</v>
      </c>
      <c r="BD23" s="208">
        <v>-0.17051549999999999</v>
      </c>
      <c r="BE23" s="324">
        <v>-0.2082899</v>
      </c>
      <c r="BF23" s="324">
        <v>-0.20209189999999999</v>
      </c>
      <c r="BG23" s="324">
        <v>-0.20361389999999999</v>
      </c>
      <c r="BH23" s="324">
        <v>-0.19218579999999999</v>
      </c>
      <c r="BI23" s="324">
        <v>-0.1905453</v>
      </c>
      <c r="BJ23" s="324">
        <v>-0.1844681</v>
      </c>
      <c r="BK23" s="324">
        <v>-0.22803699999999999</v>
      </c>
      <c r="BL23" s="324">
        <v>-0.253861</v>
      </c>
      <c r="BM23" s="324">
        <v>-0.2237431</v>
      </c>
      <c r="BN23" s="324">
        <v>-0.2289014</v>
      </c>
      <c r="BO23" s="324">
        <v>-0.2276107</v>
      </c>
      <c r="BP23" s="324">
        <v>-0.23095089999999999</v>
      </c>
      <c r="BQ23" s="324">
        <v>-0.24135870000000001</v>
      </c>
      <c r="BR23" s="324">
        <v>-0.23885149999999999</v>
      </c>
      <c r="BS23" s="324">
        <v>-0.24514269999999999</v>
      </c>
      <c r="BT23" s="324">
        <v>-0.23835480000000001</v>
      </c>
      <c r="BU23" s="324">
        <v>-0.23770530000000001</v>
      </c>
      <c r="BV23" s="324">
        <v>-0.2366289</v>
      </c>
    </row>
    <row r="24" spans="1:74"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364"/>
      <c r="BF24" s="364"/>
      <c r="BG24" s="364"/>
      <c r="BH24" s="364"/>
      <c r="BI24" s="364"/>
      <c r="BJ24" s="364"/>
      <c r="BK24" s="364"/>
      <c r="BL24" s="364"/>
      <c r="BM24" s="364"/>
      <c r="BN24" s="364"/>
      <c r="BO24" s="364"/>
      <c r="BP24" s="364"/>
      <c r="BQ24" s="364"/>
      <c r="BR24" s="364"/>
      <c r="BS24" s="364"/>
      <c r="BT24" s="364"/>
      <c r="BU24" s="364"/>
      <c r="BV24" s="364"/>
    </row>
    <row r="25" spans="1:74" x14ac:dyDescent="0.2">
      <c r="A25" s="564"/>
      <c r="B25" s="154" t="s">
        <v>944</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364"/>
      <c r="BF25" s="364"/>
      <c r="BG25" s="364"/>
      <c r="BH25" s="364"/>
      <c r="BI25" s="364"/>
      <c r="BJ25" s="364"/>
      <c r="BK25" s="364"/>
      <c r="BL25" s="364"/>
      <c r="BM25" s="364"/>
      <c r="BN25" s="364"/>
      <c r="BO25" s="364"/>
      <c r="BP25" s="364"/>
      <c r="BQ25" s="364"/>
      <c r="BR25" s="364"/>
      <c r="BS25" s="364"/>
      <c r="BT25" s="364"/>
      <c r="BU25" s="364"/>
      <c r="BV25" s="364"/>
    </row>
    <row r="26" spans="1:74" x14ac:dyDescent="0.2">
      <c r="A26" s="565" t="s">
        <v>945</v>
      </c>
      <c r="B26" s="566" t="s">
        <v>942</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0.53683899999999996</v>
      </c>
      <c r="AB26" s="208">
        <v>0.47444900000000001</v>
      </c>
      <c r="AC26" s="208">
        <v>0.37206499999999998</v>
      </c>
      <c r="AD26" s="208">
        <v>0.23130000000000001</v>
      </c>
      <c r="AE26" s="208">
        <v>0.240451</v>
      </c>
      <c r="AF26" s="208">
        <v>0.27343299999999998</v>
      </c>
      <c r="AG26" s="208">
        <v>0.29816100000000001</v>
      </c>
      <c r="AH26" s="208">
        <v>0.28458099999999997</v>
      </c>
      <c r="AI26" s="208">
        <v>0.37943300000000002</v>
      </c>
      <c r="AJ26" s="208">
        <v>0.46100000000000002</v>
      </c>
      <c r="AK26" s="208">
        <v>0.49673299999999998</v>
      </c>
      <c r="AL26" s="208">
        <v>0.45796799999999999</v>
      </c>
      <c r="AM26" s="208">
        <v>0.45383899999999999</v>
      </c>
      <c r="AN26" s="208">
        <v>0.36521399999999998</v>
      </c>
      <c r="AO26" s="208">
        <v>0.34628999999999999</v>
      </c>
      <c r="AP26" s="208">
        <v>0.29106700000000002</v>
      </c>
      <c r="AQ26" s="208">
        <v>0.29109699999999999</v>
      </c>
      <c r="AR26" s="208">
        <v>0.28246700000000002</v>
      </c>
      <c r="AS26" s="208">
        <v>0.28535500000000003</v>
      </c>
      <c r="AT26" s="208">
        <v>0.29206399999999999</v>
      </c>
      <c r="AU26" s="208">
        <v>0.35959999999999998</v>
      </c>
      <c r="AV26" s="208">
        <v>0.45777499999999999</v>
      </c>
      <c r="AW26" s="208">
        <v>0.52580000000000005</v>
      </c>
      <c r="AX26" s="208">
        <v>0.57403300000000002</v>
      </c>
      <c r="AY26" s="208">
        <v>0.50009700000000001</v>
      </c>
      <c r="AZ26" s="208">
        <v>0.454071</v>
      </c>
      <c r="BA26" s="208">
        <v>0.37709599999999999</v>
      </c>
      <c r="BB26" s="208">
        <v>0.34963300000000003</v>
      </c>
      <c r="BC26" s="208">
        <v>0.30008499999999999</v>
      </c>
      <c r="BD26" s="208">
        <v>0.28072750000000002</v>
      </c>
      <c r="BE26" s="324">
        <v>0.26301980000000003</v>
      </c>
      <c r="BF26" s="324">
        <v>0.30491469999999998</v>
      </c>
      <c r="BG26" s="324">
        <v>0.40222619999999998</v>
      </c>
      <c r="BH26" s="324">
        <v>0.46011079999999999</v>
      </c>
      <c r="BI26" s="324">
        <v>0.5215765</v>
      </c>
      <c r="BJ26" s="324">
        <v>0.52273939999999997</v>
      </c>
      <c r="BK26" s="324">
        <v>0.50199570000000004</v>
      </c>
      <c r="BL26" s="324">
        <v>0.4164175</v>
      </c>
      <c r="BM26" s="324">
        <v>0.3526823</v>
      </c>
      <c r="BN26" s="324">
        <v>0.32034299999999999</v>
      </c>
      <c r="BO26" s="324">
        <v>0.2763931</v>
      </c>
      <c r="BP26" s="324">
        <v>0.27266040000000002</v>
      </c>
      <c r="BQ26" s="324">
        <v>0.26289249999999997</v>
      </c>
      <c r="BR26" s="324">
        <v>0.29589460000000001</v>
      </c>
      <c r="BS26" s="324">
        <v>0.39652320000000002</v>
      </c>
      <c r="BT26" s="324">
        <v>0.4545168</v>
      </c>
      <c r="BU26" s="324">
        <v>0.52564659999999996</v>
      </c>
      <c r="BV26" s="324">
        <v>0.53463729999999998</v>
      </c>
    </row>
    <row r="27" spans="1:74" x14ac:dyDescent="0.2">
      <c r="A27" s="565" t="s">
        <v>750</v>
      </c>
      <c r="B27" s="566" t="s">
        <v>943</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0.16106400000000001</v>
      </c>
      <c r="AB27" s="208">
        <v>0.16520599999999999</v>
      </c>
      <c r="AC27" s="208">
        <v>0.12683800000000001</v>
      </c>
      <c r="AD27" s="208">
        <v>8.5932999999999995E-2</v>
      </c>
      <c r="AE27" s="208">
        <v>9.5644999999999994E-2</v>
      </c>
      <c r="AF27" s="208">
        <v>0.12903300000000001</v>
      </c>
      <c r="AG27" s="208">
        <v>0.15764500000000001</v>
      </c>
      <c r="AH27" s="208">
        <v>0.13758000000000001</v>
      </c>
      <c r="AI27" s="208">
        <v>0.156833</v>
      </c>
      <c r="AJ27" s="208">
        <v>0.12590299999999999</v>
      </c>
      <c r="AK27" s="208">
        <v>0.14063300000000001</v>
      </c>
      <c r="AL27" s="208">
        <v>0.11258</v>
      </c>
      <c r="AM27" s="208">
        <v>0.13383800000000001</v>
      </c>
      <c r="AN27" s="208">
        <v>0.11332100000000001</v>
      </c>
      <c r="AO27" s="208">
        <v>0.16819300000000001</v>
      </c>
      <c r="AP27" s="208">
        <v>0.15976599999999999</v>
      </c>
      <c r="AQ27" s="208">
        <v>0.13916100000000001</v>
      </c>
      <c r="AR27" s="208">
        <v>0.131166</v>
      </c>
      <c r="AS27" s="208">
        <v>0.14622499999999999</v>
      </c>
      <c r="AT27" s="208">
        <v>0.14064499999999999</v>
      </c>
      <c r="AU27" s="208">
        <v>0.1792</v>
      </c>
      <c r="AV27" s="208">
        <v>0.22522500000000001</v>
      </c>
      <c r="AW27" s="208">
        <v>0.23669999999999999</v>
      </c>
      <c r="AX27" s="208">
        <v>0.22222500000000001</v>
      </c>
      <c r="AY27" s="208">
        <v>0.20396700000000001</v>
      </c>
      <c r="AZ27" s="208">
        <v>0.187643</v>
      </c>
      <c r="BA27" s="208">
        <v>0.203065</v>
      </c>
      <c r="BB27" s="208">
        <v>0.1736</v>
      </c>
      <c r="BC27" s="208">
        <v>0.1801065</v>
      </c>
      <c r="BD27" s="208">
        <v>0.1826142</v>
      </c>
      <c r="BE27" s="324">
        <v>0.17737349999999999</v>
      </c>
      <c r="BF27" s="324">
        <v>0.183258</v>
      </c>
      <c r="BG27" s="324">
        <v>0.1958017</v>
      </c>
      <c r="BH27" s="324">
        <v>0.191749</v>
      </c>
      <c r="BI27" s="324">
        <v>0.18106810000000001</v>
      </c>
      <c r="BJ27" s="324">
        <v>0.17960699999999999</v>
      </c>
      <c r="BK27" s="324">
        <v>0.16276579999999999</v>
      </c>
      <c r="BL27" s="324">
        <v>0.17134350000000001</v>
      </c>
      <c r="BM27" s="324">
        <v>0.1844527</v>
      </c>
      <c r="BN27" s="324">
        <v>0.1771694</v>
      </c>
      <c r="BO27" s="324">
        <v>0.1852241</v>
      </c>
      <c r="BP27" s="324">
        <v>0.18639149999999999</v>
      </c>
      <c r="BQ27" s="324">
        <v>0.1795947</v>
      </c>
      <c r="BR27" s="324">
        <v>0.18667110000000001</v>
      </c>
      <c r="BS27" s="324">
        <v>0.1988376</v>
      </c>
      <c r="BT27" s="324">
        <v>0.19441729999999999</v>
      </c>
      <c r="BU27" s="324">
        <v>0.18140919999999999</v>
      </c>
      <c r="BV27" s="324">
        <v>0.17691080000000001</v>
      </c>
    </row>
    <row r="28" spans="1:74"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364"/>
      <c r="BF28" s="364"/>
      <c r="BG28" s="364"/>
      <c r="BH28" s="364"/>
      <c r="BI28" s="364"/>
      <c r="BJ28" s="364"/>
      <c r="BK28" s="364"/>
      <c r="BL28" s="364"/>
      <c r="BM28" s="364"/>
      <c r="BN28" s="364"/>
      <c r="BO28" s="364"/>
      <c r="BP28" s="364"/>
      <c r="BQ28" s="364"/>
      <c r="BR28" s="364"/>
      <c r="BS28" s="364"/>
      <c r="BT28" s="364"/>
      <c r="BU28" s="364"/>
      <c r="BV28" s="364"/>
    </row>
    <row r="29" spans="1:74" x14ac:dyDescent="0.2">
      <c r="A29" s="564"/>
      <c r="B29" s="154" t="s">
        <v>946</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364"/>
      <c r="BF29" s="364"/>
      <c r="BG29" s="364"/>
      <c r="BH29" s="364"/>
      <c r="BI29" s="364"/>
      <c r="BJ29" s="364"/>
      <c r="BK29" s="364"/>
      <c r="BL29" s="364"/>
      <c r="BM29" s="364"/>
      <c r="BN29" s="364"/>
      <c r="BO29" s="364"/>
      <c r="BP29" s="364"/>
      <c r="BQ29" s="364"/>
      <c r="BR29" s="364"/>
      <c r="BS29" s="364"/>
      <c r="BT29" s="364"/>
      <c r="BU29" s="364"/>
      <c r="BV29" s="364"/>
    </row>
    <row r="30" spans="1:74" x14ac:dyDescent="0.2">
      <c r="A30" s="565" t="s">
        <v>947</v>
      </c>
      <c r="B30" s="566" t="s">
        <v>948</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v>
      </c>
      <c r="AB30" s="208">
        <v>1.710561</v>
      </c>
      <c r="AC30" s="208">
        <v>1.7075359999999999</v>
      </c>
      <c r="AD30" s="208">
        <v>1.5965940000000001</v>
      </c>
      <c r="AE30" s="208">
        <v>1.682523</v>
      </c>
      <c r="AF30" s="208">
        <v>1.757223</v>
      </c>
      <c r="AG30" s="208">
        <v>1.8646</v>
      </c>
      <c r="AH30" s="208">
        <v>1.651635</v>
      </c>
      <c r="AI30" s="208">
        <v>1.488399</v>
      </c>
      <c r="AJ30" s="208">
        <v>1.6496409999999999</v>
      </c>
      <c r="AK30" s="208">
        <v>1.9094640000000001</v>
      </c>
      <c r="AL30" s="208">
        <v>1.887473</v>
      </c>
      <c r="AM30" s="208">
        <v>1.8654850000000001</v>
      </c>
      <c r="AN30" s="208">
        <v>1.2109000000000001</v>
      </c>
      <c r="AO30" s="208">
        <v>1.5066489999999999</v>
      </c>
      <c r="AP30" s="208">
        <v>1.7469589999999999</v>
      </c>
      <c r="AQ30" s="208">
        <v>1.897559</v>
      </c>
      <c r="AR30" s="208">
        <v>1.854579</v>
      </c>
      <c r="AS30" s="208">
        <v>1.79277</v>
      </c>
      <c r="AT30" s="208">
        <v>1.797453</v>
      </c>
      <c r="AU30" s="208">
        <v>1.801987</v>
      </c>
      <c r="AV30" s="208">
        <v>1.730596</v>
      </c>
      <c r="AW30" s="208">
        <v>1.8538079999999999</v>
      </c>
      <c r="AX30" s="208">
        <v>2.1163150000000002</v>
      </c>
      <c r="AY30" s="208">
        <v>2.0068999999999999</v>
      </c>
      <c r="AZ30" s="208">
        <v>1.972664</v>
      </c>
      <c r="BA30" s="208">
        <v>1.963819</v>
      </c>
      <c r="BB30" s="208">
        <v>1.9737389999999999</v>
      </c>
      <c r="BC30" s="208">
        <v>2.0165510000000002</v>
      </c>
      <c r="BD30" s="208">
        <v>2.0422910000000001</v>
      </c>
      <c r="BE30" s="324">
        <v>2.0588570000000002</v>
      </c>
      <c r="BF30" s="324">
        <v>2.040292</v>
      </c>
      <c r="BG30" s="324">
        <v>2.0155880000000002</v>
      </c>
      <c r="BH30" s="324">
        <v>2.070675</v>
      </c>
      <c r="BI30" s="324">
        <v>2.1111749999999998</v>
      </c>
      <c r="BJ30" s="324">
        <v>2.1059019999999999</v>
      </c>
      <c r="BK30" s="324">
        <v>2.0330219999999999</v>
      </c>
      <c r="BL30" s="324">
        <v>2.0891649999999999</v>
      </c>
      <c r="BM30" s="324">
        <v>2.0877729999999999</v>
      </c>
      <c r="BN30" s="324">
        <v>2.0839409999999998</v>
      </c>
      <c r="BO30" s="324">
        <v>2.0935429999999999</v>
      </c>
      <c r="BP30" s="324">
        <v>2.0923669999999999</v>
      </c>
      <c r="BQ30" s="324">
        <v>2.1040709999999998</v>
      </c>
      <c r="BR30" s="324">
        <v>2.1121639999999999</v>
      </c>
      <c r="BS30" s="324">
        <v>2.0988419999999999</v>
      </c>
      <c r="BT30" s="324">
        <v>2.1061480000000001</v>
      </c>
      <c r="BU30" s="324">
        <v>2.1521539999999999</v>
      </c>
      <c r="BV30" s="324">
        <v>2.1503610000000002</v>
      </c>
    </row>
    <row r="31" spans="1:74" x14ac:dyDescent="0.2">
      <c r="A31" s="565" t="s">
        <v>1086</v>
      </c>
      <c r="B31" s="566" t="s">
        <v>1088</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0.96819100000000002</v>
      </c>
      <c r="AX31" s="208">
        <v>1.16398</v>
      </c>
      <c r="AY31" s="208">
        <v>1.3194300000000001</v>
      </c>
      <c r="AZ31" s="208">
        <v>1.3610690000000001</v>
      </c>
      <c r="BA31" s="208">
        <v>0.81338600000000005</v>
      </c>
      <c r="BB31" s="208">
        <v>0.75663100000000005</v>
      </c>
      <c r="BC31" s="208">
        <v>0.66134389677000005</v>
      </c>
      <c r="BD31" s="208">
        <v>0.53321783332999995</v>
      </c>
      <c r="BE31" s="324">
        <v>0.50134210000000001</v>
      </c>
      <c r="BF31" s="324">
        <v>0.62267570000000005</v>
      </c>
      <c r="BG31" s="324">
        <v>0.75098370000000003</v>
      </c>
      <c r="BH31" s="324">
        <v>0.83196720000000002</v>
      </c>
      <c r="BI31" s="324">
        <v>1.0097389999999999</v>
      </c>
      <c r="BJ31" s="324">
        <v>1.194949</v>
      </c>
      <c r="BK31" s="324">
        <v>1.3134170000000001</v>
      </c>
      <c r="BL31" s="324">
        <v>1.166304</v>
      </c>
      <c r="BM31" s="324">
        <v>1.089418</v>
      </c>
      <c r="BN31" s="324">
        <v>0.7683683</v>
      </c>
      <c r="BO31" s="324">
        <v>0.6231392</v>
      </c>
      <c r="BP31" s="324">
        <v>0.57891280000000001</v>
      </c>
      <c r="BQ31" s="324">
        <v>0.5340319</v>
      </c>
      <c r="BR31" s="324">
        <v>0.62861460000000002</v>
      </c>
      <c r="BS31" s="324">
        <v>0.77885899999999997</v>
      </c>
      <c r="BT31" s="324">
        <v>0.846723</v>
      </c>
      <c r="BU31" s="324">
        <v>1.0017370000000001</v>
      </c>
      <c r="BV31" s="324">
        <v>1.2384759999999999</v>
      </c>
    </row>
    <row r="32" spans="1:74" x14ac:dyDescent="0.2">
      <c r="A32" s="565" t="s">
        <v>1087</v>
      </c>
      <c r="B32" s="566" t="s">
        <v>1089</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0.31433299999999997</v>
      </c>
      <c r="AX32" s="208">
        <v>0.32351600000000003</v>
      </c>
      <c r="AY32" s="208">
        <v>0.29799999999999999</v>
      </c>
      <c r="AZ32" s="208">
        <v>0.29410700000000001</v>
      </c>
      <c r="BA32" s="208">
        <v>0.29493599999999998</v>
      </c>
      <c r="BB32" s="208">
        <v>0.30170000000000002</v>
      </c>
      <c r="BC32" s="208">
        <v>0.29704320000000001</v>
      </c>
      <c r="BD32" s="208">
        <v>0.2974155</v>
      </c>
      <c r="BE32" s="324">
        <v>0.29384490000000002</v>
      </c>
      <c r="BF32" s="324">
        <v>0.29723729999999998</v>
      </c>
      <c r="BG32" s="324">
        <v>0.29247329999999999</v>
      </c>
      <c r="BH32" s="324">
        <v>0.27898289999999998</v>
      </c>
      <c r="BI32" s="324">
        <v>0.2911184</v>
      </c>
      <c r="BJ32" s="324">
        <v>0.31774229999999998</v>
      </c>
      <c r="BK32" s="324">
        <v>0.30723159999999999</v>
      </c>
      <c r="BL32" s="324">
        <v>0.287769</v>
      </c>
      <c r="BM32" s="324">
        <v>0.29731089999999999</v>
      </c>
      <c r="BN32" s="324">
        <v>0.29701280000000002</v>
      </c>
      <c r="BO32" s="324">
        <v>0.30068299999999998</v>
      </c>
      <c r="BP32" s="324">
        <v>0.30455700000000002</v>
      </c>
      <c r="BQ32" s="324">
        <v>0.29803489999999999</v>
      </c>
      <c r="BR32" s="324">
        <v>0.29685460000000002</v>
      </c>
      <c r="BS32" s="324">
        <v>0.29466019999999998</v>
      </c>
      <c r="BT32" s="324">
        <v>0.2799547</v>
      </c>
      <c r="BU32" s="324">
        <v>0.29118929999999998</v>
      </c>
      <c r="BV32" s="324">
        <v>0.30956329999999999</v>
      </c>
    </row>
    <row r="33" spans="1:77" x14ac:dyDescent="0.2">
      <c r="A33" s="565" t="s">
        <v>950</v>
      </c>
      <c r="B33" s="566" t="s">
        <v>942</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0.18984799999999999</v>
      </c>
      <c r="AB33" s="208">
        <v>9.0157000000000001E-2</v>
      </c>
      <c r="AC33" s="208">
        <v>0.22947699999999999</v>
      </c>
      <c r="AD33" s="208">
        <v>0.16306599999999999</v>
      </c>
      <c r="AE33" s="208">
        <v>0.225048</v>
      </c>
      <c r="AF33" s="208">
        <v>0.202623</v>
      </c>
      <c r="AG33" s="208">
        <v>0.17632100000000001</v>
      </c>
      <c r="AH33" s="208">
        <v>0.21072399999999999</v>
      </c>
      <c r="AI33" s="208">
        <v>0.19212699999999999</v>
      </c>
      <c r="AJ33" s="208">
        <v>0.22239800000000001</v>
      </c>
      <c r="AK33" s="208">
        <v>0.24429300000000001</v>
      </c>
      <c r="AL33" s="208">
        <v>0.23563100000000001</v>
      </c>
      <c r="AM33" s="208">
        <v>0.252224</v>
      </c>
      <c r="AN33" s="208">
        <v>0.16050700000000001</v>
      </c>
      <c r="AO33" s="208">
        <v>0.24280099999999999</v>
      </c>
      <c r="AP33" s="208">
        <v>0.185864</v>
      </c>
      <c r="AQ33" s="208">
        <v>0.33634900000000001</v>
      </c>
      <c r="AR33" s="208">
        <v>0.34264899999999998</v>
      </c>
      <c r="AS33" s="208">
        <v>0.236543</v>
      </c>
      <c r="AT33" s="208">
        <v>0.27163100000000001</v>
      </c>
      <c r="AU33" s="208">
        <v>0.238983</v>
      </c>
      <c r="AV33" s="208">
        <v>0.15059700000000001</v>
      </c>
      <c r="AW33" s="208">
        <v>0.23996600000000001</v>
      </c>
      <c r="AX33" s="208">
        <v>0.24337700000000001</v>
      </c>
      <c r="AY33" s="208">
        <v>0.28879100000000002</v>
      </c>
      <c r="AZ33" s="208">
        <v>0.12690100000000001</v>
      </c>
      <c r="BA33" s="208">
        <v>0.26841999999999999</v>
      </c>
      <c r="BB33" s="208">
        <v>0.23455500000000001</v>
      </c>
      <c r="BC33" s="208">
        <v>0.24466779999999999</v>
      </c>
      <c r="BD33" s="208">
        <v>0.24222830000000001</v>
      </c>
      <c r="BE33" s="324">
        <v>0.24191270000000001</v>
      </c>
      <c r="BF33" s="324">
        <v>0.2103931</v>
      </c>
      <c r="BG33" s="324">
        <v>0.1679262</v>
      </c>
      <c r="BH33" s="324">
        <v>0.21933069999999999</v>
      </c>
      <c r="BI33" s="324">
        <v>0.20625080000000001</v>
      </c>
      <c r="BJ33" s="324">
        <v>0.19854160000000001</v>
      </c>
      <c r="BK33" s="324">
        <v>0.165801</v>
      </c>
      <c r="BL33" s="324">
        <v>0.1935607</v>
      </c>
      <c r="BM33" s="324">
        <v>0.20094429999999999</v>
      </c>
      <c r="BN33" s="324">
        <v>0.21934709999999999</v>
      </c>
      <c r="BO33" s="324">
        <v>0.24092710000000001</v>
      </c>
      <c r="BP33" s="324">
        <v>0.24172550000000001</v>
      </c>
      <c r="BQ33" s="324">
        <v>0.25583030000000001</v>
      </c>
      <c r="BR33" s="324">
        <v>0.2225114</v>
      </c>
      <c r="BS33" s="324">
        <v>0.17882619999999999</v>
      </c>
      <c r="BT33" s="324">
        <v>0.22946620000000001</v>
      </c>
      <c r="BU33" s="324">
        <v>0.21600849999999999</v>
      </c>
      <c r="BV33" s="324">
        <v>0.2068459</v>
      </c>
    </row>
    <row r="34" spans="1:77" x14ac:dyDescent="0.2">
      <c r="A34" s="565" t="s">
        <v>737</v>
      </c>
      <c r="B34" s="566" t="s">
        <v>943</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-2.0110000000000002E-3</v>
      </c>
      <c r="AC34" s="208">
        <v>0.179116</v>
      </c>
      <c r="AD34" s="208">
        <v>1.8319999999999999E-2</v>
      </c>
      <c r="AE34" s="208">
        <v>0.129911</v>
      </c>
      <c r="AF34" s="208">
        <v>0.23560600000000001</v>
      </c>
      <c r="AG34" s="208">
        <v>0.23191999999999999</v>
      </c>
      <c r="AH34" s="208">
        <v>0.26128000000000001</v>
      </c>
      <c r="AI34" s="208">
        <v>0.29384700000000002</v>
      </c>
      <c r="AJ34" s="208">
        <v>0.32323400000000002</v>
      </c>
      <c r="AK34" s="208">
        <v>0.30577599999999999</v>
      </c>
      <c r="AL34" s="208">
        <v>0.43863999999999997</v>
      </c>
      <c r="AM34" s="208">
        <v>0.359265</v>
      </c>
      <c r="AN34" s="208">
        <v>0.19361100000000001</v>
      </c>
      <c r="AO34" s="208">
        <v>0.21687899999999999</v>
      </c>
      <c r="AP34" s="208">
        <v>0.24607799999999999</v>
      </c>
      <c r="AQ34" s="208">
        <v>0.20064399999999999</v>
      </c>
      <c r="AR34" s="208">
        <v>0.27477000000000001</v>
      </c>
      <c r="AS34" s="208">
        <v>0.277221</v>
      </c>
      <c r="AT34" s="208">
        <v>0.334204</v>
      </c>
      <c r="AU34" s="208">
        <v>0.27380399999999999</v>
      </c>
      <c r="AV34" s="208">
        <v>0.214473</v>
      </c>
      <c r="AW34" s="208">
        <v>0.23660900000000001</v>
      </c>
      <c r="AX34" s="208">
        <v>0.21580199999999999</v>
      </c>
      <c r="AY34" s="208">
        <v>0.16797799999999999</v>
      </c>
      <c r="AZ34" s="208">
        <v>0.246915</v>
      </c>
      <c r="BA34" s="208">
        <v>0.21266199999999999</v>
      </c>
      <c r="BB34" s="208">
        <v>0.24971199999999999</v>
      </c>
      <c r="BC34" s="208">
        <v>0.24387049999999999</v>
      </c>
      <c r="BD34" s="208">
        <v>0.24849679999999999</v>
      </c>
      <c r="BE34" s="324">
        <v>0.22548779999999999</v>
      </c>
      <c r="BF34" s="324">
        <v>0.24709320000000001</v>
      </c>
      <c r="BG34" s="324">
        <v>0.250888</v>
      </c>
      <c r="BH34" s="324">
        <v>0.25838460000000002</v>
      </c>
      <c r="BI34" s="324">
        <v>0.25253239999999999</v>
      </c>
      <c r="BJ34" s="324">
        <v>0.25128850000000003</v>
      </c>
      <c r="BK34" s="324">
        <v>0.23264860000000001</v>
      </c>
      <c r="BL34" s="324">
        <v>0.22001019999999999</v>
      </c>
      <c r="BM34" s="324">
        <v>0.2243395</v>
      </c>
      <c r="BN34" s="324">
        <v>0.2106498</v>
      </c>
      <c r="BO34" s="324">
        <v>0.20640339999999999</v>
      </c>
      <c r="BP34" s="324">
        <v>0.21613959999999999</v>
      </c>
      <c r="BQ34" s="324">
        <v>0.21588869999999999</v>
      </c>
      <c r="BR34" s="324">
        <v>0.23465459999999999</v>
      </c>
      <c r="BS34" s="324">
        <v>0.2365266</v>
      </c>
      <c r="BT34" s="324">
        <v>0.2428167</v>
      </c>
      <c r="BU34" s="324">
        <v>0.2363682</v>
      </c>
      <c r="BV34" s="324">
        <v>0.2328307</v>
      </c>
    </row>
    <row r="35" spans="1:77"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364"/>
      <c r="BF35" s="364"/>
      <c r="BG35" s="364"/>
      <c r="BH35" s="364"/>
      <c r="BI35" s="364"/>
      <c r="BJ35" s="364"/>
      <c r="BK35" s="364"/>
      <c r="BL35" s="364"/>
      <c r="BM35" s="364"/>
      <c r="BN35" s="364"/>
      <c r="BO35" s="364"/>
      <c r="BP35" s="364"/>
      <c r="BQ35" s="364"/>
      <c r="BR35" s="364"/>
      <c r="BS35" s="364"/>
      <c r="BT35" s="364"/>
      <c r="BU35" s="364"/>
      <c r="BV35" s="364"/>
    </row>
    <row r="36" spans="1:77" x14ac:dyDescent="0.2">
      <c r="A36" s="565"/>
      <c r="B36" s="154" t="s">
        <v>951</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364"/>
      <c r="BF36" s="364"/>
      <c r="BG36" s="364"/>
      <c r="BH36" s="364"/>
      <c r="BI36" s="364"/>
      <c r="BJ36" s="642"/>
      <c r="BK36" s="642"/>
      <c r="BL36" s="642"/>
      <c r="BM36" s="642"/>
      <c r="BN36" s="642"/>
      <c r="BO36" s="642"/>
      <c r="BP36" s="642"/>
      <c r="BQ36" s="642"/>
      <c r="BR36" s="642"/>
      <c r="BS36" s="642"/>
      <c r="BT36" s="642"/>
      <c r="BU36" s="642"/>
      <c r="BV36" s="642"/>
    </row>
    <row r="37" spans="1:77" x14ac:dyDescent="0.2">
      <c r="A37" s="565" t="s">
        <v>952</v>
      </c>
      <c r="B37" s="566" t="s">
        <v>939</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64.313000000000002</v>
      </c>
      <c r="AN37" s="716">
        <v>64.936000000000007</v>
      </c>
      <c r="AO37" s="716">
        <v>68.203000000000003</v>
      </c>
      <c r="AP37" s="716">
        <v>69.808000000000007</v>
      </c>
      <c r="AQ37" s="716">
        <v>67.233000000000004</v>
      </c>
      <c r="AR37" s="716">
        <v>65.218000000000004</v>
      </c>
      <c r="AS37" s="716">
        <v>66.406000000000006</v>
      </c>
      <c r="AT37" s="716">
        <v>63.284999999999997</v>
      </c>
      <c r="AU37" s="716">
        <v>64.013000000000005</v>
      </c>
      <c r="AV37" s="716">
        <v>65.697999999999993</v>
      </c>
      <c r="AW37" s="716">
        <v>66.436000000000007</v>
      </c>
      <c r="AX37" s="716">
        <v>59.820999999999998</v>
      </c>
      <c r="AY37" s="716">
        <v>54.558</v>
      </c>
      <c r="AZ37" s="716">
        <v>49.018999999999998</v>
      </c>
      <c r="BA37" s="716">
        <v>49.643000000000001</v>
      </c>
      <c r="BB37" s="716">
        <v>51.317999999999998</v>
      </c>
      <c r="BC37" s="716">
        <v>51.781280000000002</v>
      </c>
      <c r="BD37" s="716">
        <v>51.866166999999997</v>
      </c>
      <c r="BE37" s="717">
        <v>51.118079999999999</v>
      </c>
      <c r="BF37" s="717">
        <v>52.012540000000001</v>
      </c>
      <c r="BG37" s="717">
        <v>53.334009999999999</v>
      </c>
      <c r="BH37" s="717">
        <v>54.780790000000003</v>
      </c>
      <c r="BI37" s="717">
        <v>56.258279999999999</v>
      </c>
      <c r="BJ37" s="717">
        <v>55.162770000000002</v>
      </c>
      <c r="BK37" s="717">
        <v>54.720880000000001</v>
      </c>
      <c r="BL37" s="717">
        <v>54.356380000000001</v>
      </c>
      <c r="BM37" s="717">
        <v>55.742840000000001</v>
      </c>
      <c r="BN37" s="717">
        <v>57.867780000000003</v>
      </c>
      <c r="BO37" s="717">
        <v>60.004600000000003</v>
      </c>
      <c r="BP37" s="717">
        <v>59.733029999999999</v>
      </c>
      <c r="BQ37" s="717">
        <v>58.46846</v>
      </c>
      <c r="BR37" s="717">
        <v>58.535890000000002</v>
      </c>
      <c r="BS37" s="717">
        <v>59.294289999999997</v>
      </c>
      <c r="BT37" s="717">
        <v>60.912669999999999</v>
      </c>
      <c r="BU37" s="717">
        <v>61.918900000000001</v>
      </c>
      <c r="BV37" s="717">
        <v>60.42615</v>
      </c>
    </row>
    <row r="38" spans="1:77" x14ac:dyDescent="0.2">
      <c r="A38" s="565" t="s">
        <v>1090</v>
      </c>
      <c r="B38" s="566" t="s">
        <v>1088</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53.853000000000002</v>
      </c>
      <c r="AN38" s="716">
        <v>41.234000000000002</v>
      </c>
      <c r="AO38" s="716">
        <v>39.317999999999998</v>
      </c>
      <c r="AP38" s="716">
        <v>42.079000000000001</v>
      </c>
      <c r="AQ38" s="716">
        <v>48.640999999999998</v>
      </c>
      <c r="AR38" s="716">
        <v>53.176000000000002</v>
      </c>
      <c r="AS38" s="716">
        <v>61.031999999999996</v>
      </c>
      <c r="AT38" s="716">
        <v>66.328999999999994</v>
      </c>
      <c r="AU38" s="716">
        <v>68.557000000000002</v>
      </c>
      <c r="AV38" s="716">
        <v>73.986000000000004</v>
      </c>
      <c r="AW38" s="716">
        <v>70.066000000000003</v>
      </c>
      <c r="AX38" s="716">
        <v>62.095999999999997</v>
      </c>
      <c r="AY38" s="716">
        <v>48.375</v>
      </c>
      <c r="AZ38" s="716">
        <v>37.146000000000001</v>
      </c>
      <c r="BA38" s="716">
        <v>36.258000000000003</v>
      </c>
      <c r="BB38" s="716">
        <v>40.198</v>
      </c>
      <c r="BC38" s="716">
        <v>46.026593800000001</v>
      </c>
      <c r="BD38" s="716">
        <v>53.312537200000001</v>
      </c>
      <c r="BE38" s="717">
        <v>63.906849999999999</v>
      </c>
      <c r="BF38" s="717">
        <v>74.292580000000001</v>
      </c>
      <c r="BG38" s="717">
        <v>79.313079999999999</v>
      </c>
      <c r="BH38" s="717">
        <v>79.865399999999994</v>
      </c>
      <c r="BI38" s="717">
        <v>73.390439999999998</v>
      </c>
      <c r="BJ38" s="717">
        <v>63.573140000000002</v>
      </c>
      <c r="BK38" s="717">
        <v>50.835619999999999</v>
      </c>
      <c r="BL38" s="717">
        <v>42.794800000000002</v>
      </c>
      <c r="BM38" s="717">
        <v>39.883510000000001</v>
      </c>
      <c r="BN38" s="717">
        <v>43.540050000000001</v>
      </c>
      <c r="BO38" s="717">
        <v>51.411160000000002</v>
      </c>
      <c r="BP38" s="717">
        <v>60.729779999999998</v>
      </c>
      <c r="BQ38" s="717">
        <v>70.424059999999997</v>
      </c>
      <c r="BR38" s="717">
        <v>78.716040000000007</v>
      </c>
      <c r="BS38" s="717">
        <v>83.049059999999997</v>
      </c>
      <c r="BT38" s="717">
        <v>83.607699999999994</v>
      </c>
      <c r="BU38" s="717">
        <v>80.013419999999996</v>
      </c>
      <c r="BV38" s="717">
        <v>69.574150000000003</v>
      </c>
    </row>
    <row r="39" spans="1:77" x14ac:dyDescent="0.2">
      <c r="A39" s="565" t="s">
        <v>1091</v>
      </c>
      <c r="B39" s="566" t="s">
        <v>1337</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1.056</v>
      </c>
      <c r="AP39" s="716">
        <v>1.079</v>
      </c>
      <c r="AQ39" s="716">
        <v>1.095</v>
      </c>
      <c r="AR39" s="716">
        <v>1.1739999999999999</v>
      </c>
      <c r="AS39" s="716">
        <v>1.21</v>
      </c>
      <c r="AT39" s="716">
        <v>1.127</v>
      </c>
      <c r="AU39" s="716">
        <v>1.304</v>
      </c>
      <c r="AV39" s="716">
        <v>1.41</v>
      </c>
      <c r="AW39" s="716">
        <v>1.522</v>
      </c>
      <c r="AX39" s="716">
        <v>1.3779999999999999</v>
      </c>
      <c r="AY39" s="716">
        <v>1.19</v>
      </c>
      <c r="AZ39" s="716">
        <v>1.163</v>
      </c>
      <c r="BA39" s="716">
        <v>1.044</v>
      </c>
      <c r="BB39" s="716">
        <v>0.97799999999999998</v>
      </c>
      <c r="BC39" s="716">
        <v>1.2064062</v>
      </c>
      <c r="BD39" s="716">
        <v>1.2984628</v>
      </c>
      <c r="BE39" s="717">
        <v>1.5509329999999999</v>
      </c>
      <c r="BF39" s="717">
        <v>1.7783359999999999</v>
      </c>
      <c r="BG39" s="717">
        <v>1.659783</v>
      </c>
      <c r="BH39" s="717">
        <v>1.8029459999999999</v>
      </c>
      <c r="BI39" s="717">
        <v>1.7722469999999999</v>
      </c>
      <c r="BJ39" s="717">
        <v>1.659821</v>
      </c>
      <c r="BK39" s="717">
        <v>1.4610609999999999</v>
      </c>
      <c r="BL39" s="717">
        <v>1.4861489999999999</v>
      </c>
      <c r="BM39" s="717">
        <v>1.532138</v>
      </c>
      <c r="BN39" s="717">
        <v>1.5739069999999999</v>
      </c>
      <c r="BO39" s="717">
        <v>1.7357199999999999</v>
      </c>
      <c r="BP39" s="717">
        <v>1.7587090000000001</v>
      </c>
      <c r="BQ39" s="717">
        <v>1.9512590000000001</v>
      </c>
      <c r="BR39" s="717">
        <v>2.122843</v>
      </c>
      <c r="BS39" s="717">
        <v>1.9635560000000001</v>
      </c>
      <c r="BT39" s="717">
        <v>2.0660509999999999</v>
      </c>
      <c r="BU39" s="717">
        <v>1.997817</v>
      </c>
      <c r="BV39" s="717">
        <v>1.8504240000000001</v>
      </c>
    </row>
    <row r="40" spans="1:77" x14ac:dyDescent="0.2">
      <c r="A40" s="565" t="s">
        <v>953</v>
      </c>
      <c r="B40" s="566" t="s">
        <v>942</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44.243000000000002</v>
      </c>
      <c r="AN40" s="716">
        <v>38.536000000000001</v>
      </c>
      <c r="AO40" s="716">
        <v>37.167000000000002</v>
      </c>
      <c r="AP40" s="716">
        <v>42.942</v>
      </c>
      <c r="AQ40" s="716">
        <v>47.396999999999998</v>
      </c>
      <c r="AR40" s="716">
        <v>53.863</v>
      </c>
      <c r="AS40" s="716">
        <v>60.865000000000002</v>
      </c>
      <c r="AT40" s="716">
        <v>66.353999999999999</v>
      </c>
      <c r="AU40" s="716">
        <v>69.415000000000006</v>
      </c>
      <c r="AV40" s="716">
        <v>65.995000000000005</v>
      </c>
      <c r="AW40" s="716">
        <v>55.771999999999998</v>
      </c>
      <c r="AX40" s="716">
        <v>44.381999999999998</v>
      </c>
      <c r="AY40" s="716">
        <v>36.533999999999999</v>
      </c>
      <c r="AZ40" s="716">
        <v>34.122</v>
      </c>
      <c r="BA40" s="716">
        <v>35.680999999999997</v>
      </c>
      <c r="BB40" s="716">
        <v>41.756999999999998</v>
      </c>
      <c r="BC40" s="716">
        <v>50.721738999999999</v>
      </c>
      <c r="BD40" s="716">
        <v>59.691047500000003</v>
      </c>
      <c r="BE40" s="717">
        <v>68.430229999999995</v>
      </c>
      <c r="BF40" s="717">
        <v>76.923519999999996</v>
      </c>
      <c r="BG40" s="717">
        <v>77.521900000000002</v>
      </c>
      <c r="BH40" s="717">
        <v>71.659459999999996</v>
      </c>
      <c r="BI40" s="717">
        <v>59.984999999999999</v>
      </c>
      <c r="BJ40" s="717">
        <v>48.440600000000003</v>
      </c>
      <c r="BK40" s="717">
        <v>40.660620000000002</v>
      </c>
      <c r="BL40" s="717">
        <v>36.414369999999998</v>
      </c>
      <c r="BM40" s="717">
        <v>38.54533</v>
      </c>
      <c r="BN40" s="717">
        <v>45.275170000000003</v>
      </c>
      <c r="BO40" s="717">
        <v>54.349029999999999</v>
      </c>
      <c r="BP40" s="717">
        <v>62.938569999999999</v>
      </c>
      <c r="BQ40" s="717">
        <v>71.678399999999996</v>
      </c>
      <c r="BR40" s="717">
        <v>80.217789999999994</v>
      </c>
      <c r="BS40" s="717">
        <v>80.845309999999998</v>
      </c>
      <c r="BT40" s="717">
        <v>75.01146</v>
      </c>
      <c r="BU40" s="717">
        <v>63.316200000000002</v>
      </c>
      <c r="BV40" s="717">
        <v>51.710999999999999</v>
      </c>
    </row>
    <row r="41" spans="1:77" x14ac:dyDescent="0.2">
      <c r="A41" s="565" t="s">
        <v>744</v>
      </c>
      <c r="B41" s="566" t="s">
        <v>943</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37.497534000000002</v>
      </c>
      <c r="AK41" s="716">
        <v>35.987748000000003</v>
      </c>
      <c r="AL41" s="716">
        <v>32.641396999999998</v>
      </c>
      <c r="AM41" s="716">
        <v>28.5</v>
      </c>
      <c r="AN41" s="716">
        <v>24.954000000000001</v>
      </c>
      <c r="AO41" s="716">
        <v>22.840398</v>
      </c>
      <c r="AP41" s="716">
        <v>21.182043</v>
      </c>
      <c r="AQ41" s="716">
        <v>22.248661999999999</v>
      </c>
      <c r="AR41" s="716">
        <v>22.341273999999999</v>
      </c>
      <c r="AS41" s="716">
        <v>22.982151000000002</v>
      </c>
      <c r="AT41" s="716">
        <v>22.710522000000001</v>
      </c>
      <c r="AU41" s="716">
        <v>22.276371000000001</v>
      </c>
      <c r="AV41" s="716">
        <v>23.210787</v>
      </c>
      <c r="AW41" s="716">
        <v>21.717766999999998</v>
      </c>
      <c r="AX41" s="716">
        <v>20.683107</v>
      </c>
      <c r="AY41" s="716">
        <v>20.444223999999998</v>
      </c>
      <c r="AZ41" s="716">
        <v>18.861674000000001</v>
      </c>
      <c r="BA41" s="716">
        <v>19.398966000000001</v>
      </c>
      <c r="BB41" s="716">
        <v>20.037403000000001</v>
      </c>
      <c r="BC41" s="716">
        <v>20.488980999999999</v>
      </c>
      <c r="BD41" s="716">
        <v>21.060785500000001</v>
      </c>
      <c r="BE41" s="717">
        <v>21.920580000000001</v>
      </c>
      <c r="BF41" s="717">
        <v>22.097059999999999</v>
      </c>
      <c r="BG41" s="717">
        <v>21.820879999999999</v>
      </c>
      <c r="BH41" s="717">
        <v>21.485230000000001</v>
      </c>
      <c r="BI41" s="717">
        <v>21.330259999999999</v>
      </c>
      <c r="BJ41" s="717">
        <v>21.016310000000001</v>
      </c>
      <c r="BK41" s="717">
        <v>20.28068</v>
      </c>
      <c r="BL41" s="717">
        <v>19.069430000000001</v>
      </c>
      <c r="BM41" s="717">
        <v>18.480260000000001</v>
      </c>
      <c r="BN41" s="717">
        <v>18.595649999999999</v>
      </c>
      <c r="BO41" s="717">
        <v>19.07132</v>
      </c>
      <c r="BP41" s="717">
        <v>19.651990000000001</v>
      </c>
      <c r="BQ41" s="717">
        <v>20.53116</v>
      </c>
      <c r="BR41" s="717">
        <v>20.727830000000001</v>
      </c>
      <c r="BS41" s="717">
        <v>20.47287</v>
      </c>
      <c r="BT41" s="717">
        <v>20.161059999999999</v>
      </c>
      <c r="BU41" s="717">
        <v>20.030560000000001</v>
      </c>
      <c r="BV41" s="717">
        <v>19.74352</v>
      </c>
    </row>
    <row r="42" spans="1:77"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70"/>
      <c r="BF42" s="570"/>
      <c r="BG42" s="570"/>
      <c r="BH42" s="570"/>
      <c r="BI42" s="570"/>
      <c r="BJ42" s="570"/>
      <c r="BK42" s="570"/>
      <c r="BL42" s="570"/>
      <c r="BM42" s="570"/>
      <c r="BN42" s="570"/>
      <c r="BO42" s="570"/>
      <c r="BP42" s="570"/>
      <c r="BQ42" s="570"/>
      <c r="BR42" s="570"/>
      <c r="BS42" s="570"/>
      <c r="BT42" s="570"/>
      <c r="BU42" s="570"/>
      <c r="BV42" s="570"/>
    </row>
    <row r="43" spans="1:77" ht="11.1" customHeight="1" x14ac:dyDescent="0.2">
      <c r="A43" s="57"/>
      <c r="B43" s="154" t="s">
        <v>568</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7"/>
      <c r="BC43" s="567"/>
      <c r="BD43" s="567"/>
      <c r="BE43" s="568"/>
      <c r="BF43" s="568"/>
      <c r="BG43" s="568"/>
      <c r="BH43" s="568"/>
      <c r="BI43" s="568"/>
      <c r="BJ43" s="568"/>
      <c r="BK43" s="568"/>
      <c r="BL43" s="568"/>
      <c r="BM43" s="568"/>
      <c r="BN43" s="568"/>
      <c r="BO43" s="568"/>
      <c r="BP43" s="568"/>
      <c r="BQ43" s="568"/>
      <c r="BR43" s="568"/>
      <c r="BS43" s="568"/>
      <c r="BT43" s="568"/>
      <c r="BU43" s="568"/>
      <c r="BV43" s="568"/>
      <c r="BX43" s="697"/>
      <c r="BY43" s="697"/>
    </row>
    <row r="44" spans="1:77" ht="11.1" customHeight="1" x14ac:dyDescent="0.2">
      <c r="A44" s="61" t="s">
        <v>502</v>
      </c>
      <c r="B44" s="176" t="s">
        <v>402</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v>
      </c>
      <c r="AC44" s="208">
        <v>15.230451</v>
      </c>
      <c r="AD44" s="208">
        <v>12.772333</v>
      </c>
      <c r="AE44" s="208">
        <v>12.968031999999999</v>
      </c>
      <c r="AF44" s="208">
        <v>13.734366</v>
      </c>
      <c r="AG44" s="208">
        <v>14.33358</v>
      </c>
      <c r="AH44" s="208">
        <v>14.151709</v>
      </c>
      <c r="AI44" s="208">
        <v>13.572832999999999</v>
      </c>
      <c r="AJ44" s="208">
        <v>13.444741</v>
      </c>
      <c r="AK44" s="208">
        <v>14.123699999999999</v>
      </c>
      <c r="AL44" s="208">
        <v>14.139806</v>
      </c>
      <c r="AM44" s="208">
        <v>14.525096</v>
      </c>
      <c r="AN44" s="208">
        <v>12.373535</v>
      </c>
      <c r="AO44" s="208">
        <v>14.383032</v>
      </c>
      <c r="AP44" s="208">
        <v>15.160333</v>
      </c>
      <c r="AQ44" s="208">
        <v>15.594903</v>
      </c>
      <c r="AR44" s="208">
        <v>16.190232999999999</v>
      </c>
      <c r="AS44" s="208">
        <v>15.851838000000001</v>
      </c>
      <c r="AT44" s="208">
        <v>15.719419</v>
      </c>
      <c r="AU44" s="208">
        <v>15.227866000000001</v>
      </c>
      <c r="AV44" s="208">
        <v>15.045354</v>
      </c>
      <c r="AW44" s="208">
        <v>15.733599999999999</v>
      </c>
      <c r="AX44" s="208">
        <v>15.757516000000001</v>
      </c>
      <c r="AY44" s="208">
        <v>15.451000000000001</v>
      </c>
      <c r="AZ44" s="208">
        <v>15.376321000000001</v>
      </c>
      <c r="BA44" s="208">
        <v>15.822710000000001</v>
      </c>
      <c r="BB44" s="208">
        <v>15.611800000000001</v>
      </c>
      <c r="BC44" s="208">
        <v>16.066903226000001</v>
      </c>
      <c r="BD44" s="208">
        <v>16.419433333000001</v>
      </c>
      <c r="BE44" s="324">
        <v>16.787520000000001</v>
      </c>
      <c r="BF44" s="324">
        <v>16.996259999999999</v>
      </c>
      <c r="BG44" s="324">
        <v>16.045400000000001</v>
      </c>
      <c r="BH44" s="324">
        <v>15.33733</v>
      </c>
      <c r="BI44" s="324">
        <v>15.604699999999999</v>
      </c>
      <c r="BJ44" s="324">
        <v>16.457789999999999</v>
      </c>
      <c r="BK44" s="324">
        <v>15.5076</v>
      </c>
      <c r="BL44" s="324">
        <v>14.627829999999999</v>
      </c>
      <c r="BM44" s="324">
        <v>15.6073</v>
      </c>
      <c r="BN44" s="324">
        <v>15.90305</v>
      </c>
      <c r="BO44" s="324">
        <v>16.37913</v>
      </c>
      <c r="BP44" s="324">
        <v>16.9071</v>
      </c>
      <c r="BQ44" s="324">
        <v>16.585149999999999</v>
      </c>
      <c r="BR44" s="324">
        <v>16.73264</v>
      </c>
      <c r="BS44" s="324">
        <v>16.043109999999999</v>
      </c>
      <c r="BT44" s="324">
        <v>15.196770000000001</v>
      </c>
      <c r="BU44" s="324">
        <v>15.690670000000001</v>
      </c>
      <c r="BV44" s="324">
        <v>15.87383</v>
      </c>
      <c r="BX44" s="698"/>
      <c r="BY44" s="698"/>
    </row>
    <row r="45" spans="1:77" ht="11.1" customHeight="1" x14ac:dyDescent="0.2">
      <c r="A45" s="565" t="s">
        <v>967</v>
      </c>
      <c r="B45" s="566" t="s">
        <v>960</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0.33609600000000001</v>
      </c>
      <c r="AF45" s="208">
        <v>0.40246599999999999</v>
      </c>
      <c r="AG45" s="208">
        <v>0.45580599999999999</v>
      </c>
      <c r="AH45" s="208">
        <v>0.42216100000000001</v>
      </c>
      <c r="AI45" s="208">
        <v>0.53626600000000002</v>
      </c>
      <c r="AJ45" s="208">
        <v>0.58690299999999995</v>
      </c>
      <c r="AK45" s="208">
        <v>0.63736599999999999</v>
      </c>
      <c r="AL45" s="208">
        <v>0.57054800000000006</v>
      </c>
      <c r="AM45" s="208">
        <v>0.587677</v>
      </c>
      <c r="AN45" s="208">
        <v>0.47853499999999999</v>
      </c>
      <c r="AO45" s="208">
        <v>0.51448300000000002</v>
      </c>
      <c r="AP45" s="208">
        <v>0.45083299999999998</v>
      </c>
      <c r="AQ45" s="208">
        <v>0.43025799999999997</v>
      </c>
      <c r="AR45" s="208">
        <v>0.41363299999999997</v>
      </c>
      <c r="AS45" s="208">
        <v>0.43158000000000002</v>
      </c>
      <c r="AT45" s="208">
        <v>0.43270900000000001</v>
      </c>
      <c r="AU45" s="208">
        <v>0.53879999999999995</v>
      </c>
      <c r="AV45" s="208">
        <v>0.68300000000000005</v>
      </c>
      <c r="AW45" s="208">
        <v>0.76249999999999996</v>
      </c>
      <c r="AX45" s="208">
        <v>0.79625800000000002</v>
      </c>
      <c r="AY45" s="208">
        <v>0.70406400000000002</v>
      </c>
      <c r="AZ45" s="208">
        <v>0.64171400000000001</v>
      </c>
      <c r="BA45" s="208">
        <v>0.58016100000000004</v>
      </c>
      <c r="BB45" s="208">
        <v>0.52323299999999995</v>
      </c>
      <c r="BC45" s="208">
        <v>0.48019149999999999</v>
      </c>
      <c r="BD45" s="208">
        <v>0.46334170000000002</v>
      </c>
      <c r="BE45" s="324">
        <v>0.44039329999999999</v>
      </c>
      <c r="BF45" s="324">
        <v>0.48817270000000001</v>
      </c>
      <c r="BG45" s="324">
        <v>0.59802789999999995</v>
      </c>
      <c r="BH45" s="324">
        <v>0.65185979999999999</v>
      </c>
      <c r="BI45" s="324">
        <v>0.70264470000000001</v>
      </c>
      <c r="BJ45" s="324">
        <v>0.70234640000000004</v>
      </c>
      <c r="BK45" s="324">
        <v>0.66476150000000001</v>
      </c>
      <c r="BL45" s="324">
        <v>0.58776090000000003</v>
      </c>
      <c r="BM45" s="324">
        <v>0.53713500000000003</v>
      </c>
      <c r="BN45" s="324">
        <v>0.49751240000000002</v>
      </c>
      <c r="BO45" s="324">
        <v>0.46161720000000001</v>
      </c>
      <c r="BP45" s="324">
        <v>0.45905190000000001</v>
      </c>
      <c r="BQ45" s="324">
        <v>0.44248720000000002</v>
      </c>
      <c r="BR45" s="324">
        <v>0.48256569999999999</v>
      </c>
      <c r="BS45" s="324">
        <v>0.59536080000000002</v>
      </c>
      <c r="BT45" s="324">
        <v>0.64893409999999996</v>
      </c>
      <c r="BU45" s="324">
        <v>0.70705580000000001</v>
      </c>
      <c r="BV45" s="324">
        <v>0.71154799999999996</v>
      </c>
      <c r="BX45" s="698"/>
      <c r="BY45" s="698"/>
    </row>
    <row r="46" spans="1:77" ht="11.1" customHeight="1" x14ac:dyDescent="0.2">
      <c r="A46" s="61" t="s">
        <v>874</v>
      </c>
      <c r="B46" s="176" t="s">
        <v>403</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v>
      </c>
      <c r="AD46" s="208">
        <v>0.81646600000000003</v>
      </c>
      <c r="AE46" s="208">
        <v>0.95370900000000003</v>
      </c>
      <c r="AF46" s="208">
        <v>1.0740000000000001</v>
      </c>
      <c r="AG46" s="208">
        <v>1.1131610000000001</v>
      </c>
      <c r="AH46" s="208">
        <v>1.117354</v>
      </c>
      <c r="AI46" s="208">
        <v>1.0995999999999999</v>
      </c>
      <c r="AJ46" s="208">
        <v>1.1033219999999999</v>
      </c>
      <c r="AK46" s="208">
        <v>1.0679000000000001</v>
      </c>
      <c r="AL46" s="208">
        <v>1.0580959999999999</v>
      </c>
      <c r="AM46" s="208">
        <v>1.0235160000000001</v>
      </c>
      <c r="AN46" s="208">
        <v>1.008785</v>
      </c>
      <c r="AO46" s="208">
        <v>1.1134189999999999</v>
      </c>
      <c r="AP46" s="208">
        <v>1.162433</v>
      </c>
      <c r="AQ46" s="208">
        <v>1.183935</v>
      </c>
      <c r="AR46" s="208">
        <v>1.2100660000000001</v>
      </c>
      <c r="AS46" s="208">
        <v>1.2055480000000001</v>
      </c>
      <c r="AT46" s="208">
        <v>1.202032</v>
      </c>
      <c r="AU46" s="208">
        <v>1.1939329999999999</v>
      </c>
      <c r="AV46" s="208">
        <v>1.175225</v>
      </c>
      <c r="AW46" s="208">
        <v>1.1783330000000001</v>
      </c>
      <c r="AX46" s="208">
        <v>1.178903</v>
      </c>
      <c r="AY46" s="208">
        <v>1.0812900000000001</v>
      </c>
      <c r="AZ46" s="208">
        <v>1.128714</v>
      </c>
      <c r="BA46" s="208">
        <v>1.1652899999999999</v>
      </c>
      <c r="BB46" s="208">
        <v>1.1877329999999999</v>
      </c>
      <c r="BC46" s="208">
        <v>1.1975887968000001</v>
      </c>
      <c r="BD46" s="208">
        <v>1.1930021</v>
      </c>
      <c r="BE46" s="324">
        <v>1.1820280000000001</v>
      </c>
      <c r="BF46" s="324">
        <v>1.1739790000000001</v>
      </c>
      <c r="BG46" s="324">
        <v>1.162285</v>
      </c>
      <c r="BH46" s="324">
        <v>1.154407</v>
      </c>
      <c r="BI46" s="324">
        <v>1.164053</v>
      </c>
      <c r="BJ46" s="324">
        <v>1.1587149999999999</v>
      </c>
      <c r="BK46" s="324">
        <v>1.0599700000000001</v>
      </c>
      <c r="BL46" s="324">
        <v>1.1091569999999999</v>
      </c>
      <c r="BM46" s="324">
        <v>1.142358</v>
      </c>
      <c r="BN46" s="324">
        <v>1.1590739999999999</v>
      </c>
      <c r="BO46" s="324">
        <v>1.1801029999999999</v>
      </c>
      <c r="BP46" s="324">
        <v>1.1933530000000001</v>
      </c>
      <c r="BQ46" s="324">
        <v>1.1904189999999999</v>
      </c>
      <c r="BR46" s="324">
        <v>1.1796720000000001</v>
      </c>
      <c r="BS46" s="324">
        <v>1.160372</v>
      </c>
      <c r="BT46" s="324">
        <v>1.159232</v>
      </c>
      <c r="BU46" s="324">
        <v>1.1647650000000001</v>
      </c>
      <c r="BV46" s="324">
        <v>1.1612359999999999</v>
      </c>
      <c r="BX46" s="698"/>
      <c r="BY46" s="698"/>
    </row>
    <row r="47" spans="1:77" ht="11.1" customHeight="1" x14ac:dyDescent="0.2">
      <c r="A47" s="61" t="s">
        <v>751</v>
      </c>
      <c r="B47" s="566" t="s">
        <v>404</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-2.5799999999999998E-3</v>
      </c>
      <c r="AD47" s="208">
        <v>0.19473299999999999</v>
      </c>
      <c r="AE47" s="208">
        <v>0.207096</v>
      </c>
      <c r="AF47" s="208">
        <v>0.24610000000000001</v>
      </c>
      <c r="AG47" s="208">
        <v>0.46290300000000001</v>
      </c>
      <c r="AH47" s="208">
        <v>0.51287099999999997</v>
      </c>
      <c r="AI47" s="208">
        <v>0.35903299999999999</v>
      </c>
      <c r="AJ47" s="208">
        <v>0.28261199999999997</v>
      </c>
      <c r="AK47" s="208">
        <v>0.24496599999999999</v>
      </c>
      <c r="AL47" s="208">
        <v>3.8386999999999998E-2</v>
      </c>
      <c r="AM47" s="208">
        <v>-8.2903000000000004E-2</v>
      </c>
      <c r="AN47" s="208">
        <v>-0.11607099999999999</v>
      </c>
      <c r="AO47" s="208">
        <v>-3.8095999999999998E-2</v>
      </c>
      <c r="AP47" s="208">
        <v>3.7433000000000001E-2</v>
      </c>
      <c r="AQ47" s="208">
        <v>0.31251600000000002</v>
      </c>
      <c r="AR47" s="208">
        <v>0.31986599999999998</v>
      </c>
      <c r="AS47" s="208">
        <v>0.433645</v>
      </c>
      <c r="AT47" s="208">
        <v>0.41132200000000002</v>
      </c>
      <c r="AU47" s="208">
        <v>7.3599999999999999E-2</v>
      </c>
      <c r="AV47" s="208">
        <v>6.3129000000000005E-2</v>
      </c>
      <c r="AW47" s="208">
        <v>0.194966</v>
      </c>
      <c r="AX47" s="208">
        <v>0.327322</v>
      </c>
      <c r="AY47" s="208">
        <v>-0.105064</v>
      </c>
      <c r="AZ47" s="208">
        <v>-0.18435699999999999</v>
      </c>
      <c r="BA47" s="208">
        <v>-6.8322999999999995E-2</v>
      </c>
      <c r="BB47" s="208">
        <v>0.247833</v>
      </c>
      <c r="BC47" s="208">
        <v>0.29036653848999999</v>
      </c>
      <c r="BD47" s="208">
        <v>0.23798028332999999</v>
      </c>
      <c r="BE47" s="324">
        <v>0.33769510000000003</v>
      </c>
      <c r="BF47" s="324">
        <v>0.36487700000000001</v>
      </c>
      <c r="BG47" s="324">
        <v>0.29545310000000002</v>
      </c>
      <c r="BH47" s="324">
        <v>0.20916399999999999</v>
      </c>
      <c r="BI47" s="324">
        <v>0.26594040000000002</v>
      </c>
      <c r="BJ47" s="324">
        <v>0.36062100000000002</v>
      </c>
      <c r="BK47" s="324">
        <v>6.8925299999999995E-2</v>
      </c>
      <c r="BL47" s="324">
        <v>4.3242000000000003E-2</v>
      </c>
      <c r="BM47" s="324">
        <v>0.1191851</v>
      </c>
      <c r="BN47" s="324">
        <v>0.18319640000000001</v>
      </c>
      <c r="BO47" s="324">
        <v>0.34908899999999998</v>
      </c>
      <c r="BP47" s="324">
        <v>0.31152770000000002</v>
      </c>
      <c r="BQ47" s="324">
        <v>0.40159980000000001</v>
      </c>
      <c r="BR47" s="324">
        <v>0.41046660000000001</v>
      </c>
      <c r="BS47" s="324">
        <v>0.31875799999999999</v>
      </c>
      <c r="BT47" s="324">
        <v>0.2159133</v>
      </c>
      <c r="BU47" s="324">
        <v>0.26905230000000002</v>
      </c>
      <c r="BV47" s="324">
        <v>0.35286859999999998</v>
      </c>
      <c r="BX47" s="698"/>
      <c r="BY47" s="698"/>
    </row>
    <row r="48" spans="1:77" ht="11.1" customHeight="1" x14ac:dyDescent="0.2">
      <c r="A48" s="61" t="s">
        <v>752</v>
      </c>
      <c r="B48" s="176" t="s">
        <v>800</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0.162354</v>
      </c>
      <c r="AB48" s="208">
        <v>0.75913699999999995</v>
      </c>
      <c r="AC48" s="208">
        <v>0.32545099999999999</v>
      </c>
      <c r="AD48" s="208">
        <v>0.1169</v>
      </c>
      <c r="AE48" s="208">
        <v>0.45706400000000003</v>
      </c>
      <c r="AF48" s="208">
        <v>0.88666599999999995</v>
      </c>
      <c r="AG48" s="208">
        <v>0.71116100000000004</v>
      </c>
      <c r="AH48" s="208">
        <v>1.0440959999999999</v>
      </c>
      <c r="AI48" s="208">
        <v>0.80363300000000004</v>
      </c>
      <c r="AJ48" s="208">
        <v>0.64729000000000003</v>
      </c>
      <c r="AK48" s="208">
        <v>0.16289999999999999</v>
      </c>
      <c r="AL48" s="208">
        <v>0.54877399999999998</v>
      </c>
      <c r="AM48" s="208">
        <v>0.11651599999999999</v>
      </c>
      <c r="AN48" s="208">
        <v>1.0418210000000001</v>
      </c>
      <c r="AO48" s="208">
        <v>0.99299999999999999</v>
      </c>
      <c r="AP48" s="208">
        <v>1.0066660000000001</v>
      </c>
      <c r="AQ48" s="208">
        <v>0.921871</v>
      </c>
      <c r="AR48" s="208">
        <v>0.83716599999999997</v>
      </c>
      <c r="AS48" s="208">
        <v>0.873</v>
      </c>
      <c r="AT48" s="208">
        <v>0.80483800000000005</v>
      </c>
      <c r="AU48" s="208">
        <v>0.75466599999999995</v>
      </c>
      <c r="AV48" s="208">
        <v>0.72196700000000003</v>
      </c>
      <c r="AW48" s="208">
        <v>0.18463299999999999</v>
      </c>
      <c r="AX48" s="208">
        <v>-8.158E-2</v>
      </c>
      <c r="AY48" s="208">
        <v>-0.27364500000000003</v>
      </c>
      <c r="AZ48" s="208">
        <v>0.57425000000000004</v>
      </c>
      <c r="BA48" s="208">
        <v>0.71570999999999996</v>
      </c>
      <c r="BB48" s="208">
        <v>0.84263299999999997</v>
      </c>
      <c r="BC48" s="208">
        <v>1.0876129031999999</v>
      </c>
      <c r="BD48" s="208">
        <v>0.65143333332999998</v>
      </c>
      <c r="BE48" s="324">
        <v>0.63855779999999995</v>
      </c>
      <c r="BF48" s="324">
        <v>0.69439890000000004</v>
      </c>
      <c r="BG48" s="324">
        <v>0.57993680000000003</v>
      </c>
      <c r="BH48" s="324">
        <v>0.77357810000000005</v>
      </c>
      <c r="BI48" s="324">
        <v>0.27894340000000001</v>
      </c>
      <c r="BJ48" s="324">
        <v>-0.15843570000000001</v>
      </c>
      <c r="BK48" s="324">
        <v>0.18116199999999999</v>
      </c>
      <c r="BL48" s="324">
        <v>0.55499949999999998</v>
      </c>
      <c r="BM48" s="324">
        <v>0.71012209999999998</v>
      </c>
      <c r="BN48" s="324">
        <v>0.80749470000000001</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8"/>
      <c r="BY48" s="698"/>
    </row>
    <row r="49" spans="1:79" ht="11.1" customHeight="1" x14ac:dyDescent="0.2">
      <c r="A49" s="61" t="s">
        <v>753</v>
      </c>
      <c r="B49" s="176" t="s">
        <v>801</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1.225E-3</v>
      </c>
      <c r="AB49" s="208">
        <v>-1.03E-4</v>
      </c>
      <c r="AC49" s="208">
        <v>9.6699999999999998E-4</v>
      </c>
      <c r="AD49" s="208">
        <v>-1E-4</v>
      </c>
      <c r="AE49" s="208">
        <v>1.225E-3</v>
      </c>
      <c r="AF49" s="208">
        <v>2.9999999999999997E-4</v>
      </c>
      <c r="AG49" s="208">
        <v>4.5100000000000001E-4</v>
      </c>
      <c r="AH49" s="208">
        <v>3.5399999999999999E-4</v>
      </c>
      <c r="AI49" s="208">
        <v>3.6600000000000001E-4</v>
      </c>
      <c r="AJ49" s="208">
        <v>2.9E-4</v>
      </c>
      <c r="AK49" s="208">
        <v>2.33E-4</v>
      </c>
      <c r="AL49" s="208">
        <v>1.93E-4</v>
      </c>
      <c r="AM49" s="208">
        <v>5.8E-4</v>
      </c>
      <c r="AN49" s="208">
        <v>3.57E-4</v>
      </c>
      <c r="AO49" s="208">
        <v>5.8E-4</v>
      </c>
      <c r="AP49" s="208">
        <v>2.33E-4</v>
      </c>
      <c r="AQ49" s="208">
        <v>5.8E-4</v>
      </c>
      <c r="AR49" s="208">
        <v>4.3300000000000001E-4</v>
      </c>
      <c r="AS49" s="208">
        <v>7.7399999999999995E-4</v>
      </c>
      <c r="AT49" s="208">
        <v>2.5799999999999998E-4</v>
      </c>
      <c r="AU49" s="208">
        <v>3.6600000000000001E-4</v>
      </c>
      <c r="AV49" s="208">
        <v>3.5399999999999999E-4</v>
      </c>
      <c r="AW49" s="208">
        <v>4.66E-4</v>
      </c>
      <c r="AX49" s="208">
        <v>6.4499999999999996E-4</v>
      </c>
      <c r="AY49" s="208">
        <v>-2.6120000000000002E-3</v>
      </c>
      <c r="AZ49" s="208">
        <v>-6.679E-3</v>
      </c>
      <c r="BA49" s="208">
        <v>5.1599999999999997E-4</v>
      </c>
      <c r="BB49" s="208">
        <v>3.6699999999999998E-4</v>
      </c>
      <c r="BC49" s="208">
        <v>1.7699999999999999E-4</v>
      </c>
      <c r="BD49" s="208">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 customHeight="1" x14ac:dyDescent="0.2">
      <c r="A50" s="61" t="s">
        <v>754</v>
      </c>
      <c r="B50" s="176" t="s">
        <v>569</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18.538029999999999</v>
      </c>
      <c r="AB50" s="208">
        <v>18.321342999999999</v>
      </c>
      <c r="AC50" s="208">
        <v>17.104772000000001</v>
      </c>
      <c r="AD50" s="208">
        <v>14.217565</v>
      </c>
      <c r="AE50" s="208">
        <v>14.923222000000001</v>
      </c>
      <c r="AF50" s="208">
        <v>16.343897999999999</v>
      </c>
      <c r="AG50" s="208">
        <v>17.077062000000002</v>
      </c>
      <c r="AH50" s="208">
        <v>17.248545</v>
      </c>
      <c r="AI50" s="208">
        <v>16.371731</v>
      </c>
      <c r="AJ50" s="208">
        <v>16.065158</v>
      </c>
      <c r="AK50" s="208">
        <v>16.237065000000001</v>
      </c>
      <c r="AL50" s="208">
        <v>16.355803999999999</v>
      </c>
      <c r="AM50" s="208">
        <v>16.170482</v>
      </c>
      <c r="AN50" s="208">
        <v>14.786962000000001</v>
      </c>
      <c r="AO50" s="208">
        <v>16.966418000000001</v>
      </c>
      <c r="AP50" s="208">
        <v>17.817931000000002</v>
      </c>
      <c r="AQ50" s="208">
        <v>18.444063</v>
      </c>
      <c r="AR50" s="208">
        <v>18.971397</v>
      </c>
      <c r="AS50" s="208">
        <v>18.796385000000001</v>
      </c>
      <c r="AT50" s="208">
        <v>18.570578000000001</v>
      </c>
      <c r="AU50" s="208">
        <v>17.789231000000001</v>
      </c>
      <c r="AV50" s="208">
        <v>17.689029000000001</v>
      </c>
      <c r="AW50" s="208">
        <v>18.054497999999999</v>
      </c>
      <c r="AX50" s="208">
        <v>17.979064000000001</v>
      </c>
      <c r="AY50" s="208">
        <v>16.855032999999999</v>
      </c>
      <c r="AZ50" s="208">
        <v>17.529962999999999</v>
      </c>
      <c r="BA50" s="208">
        <v>18.216063999999999</v>
      </c>
      <c r="BB50" s="208">
        <v>18.413599000000001</v>
      </c>
      <c r="BC50" s="208">
        <v>19.122839964000001</v>
      </c>
      <c r="BD50" s="208">
        <v>18.965357149999999</v>
      </c>
      <c r="BE50" s="324">
        <v>19.38626</v>
      </c>
      <c r="BF50" s="324">
        <v>19.717690000000001</v>
      </c>
      <c r="BG50" s="324">
        <v>18.681290000000001</v>
      </c>
      <c r="BH50" s="324">
        <v>18.126329999999999</v>
      </c>
      <c r="BI50" s="324">
        <v>18.01623</v>
      </c>
      <c r="BJ50" s="324">
        <v>18.520859999999999</v>
      </c>
      <c r="BK50" s="324">
        <v>17.48199</v>
      </c>
      <c r="BL50" s="324">
        <v>16.922920000000001</v>
      </c>
      <c r="BM50" s="324">
        <v>18.116340000000001</v>
      </c>
      <c r="BN50" s="324">
        <v>18.550460000000001</v>
      </c>
      <c r="BO50" s="324">
        <v>19.092449999999999</v>
      </c>
      <c r="BP50" s="324">
        <v>19.496849999999998</v>
      </c>
      <c r="BQ50" s="324">
        <v>19.194610000000001</v>
      </c>
      <c r="BR50" s="324">
        <v>19.514479999999999</v>
      </c>
      <c r="BS50" s="324">
        <v>18.5913</v>
      </c>
      <c r="BT50" s="324">
        <v>17.924669999999999</v>
      </c>
      <c r="BU50" s="324">
        <v>18.232559999999999</v>
      </c>
      <c r="BV50" s="324">
        <v>18.567</v>
      </c>
      <c r="BX50" s="698"/>
      <c r="BY50" s="698"/>
      <c r="BZ50" s="700"/>
      <c r="CA50" s="699"/>
    </row>
    <row r="51" spans="1:79" s="156" customFormat="1" ht="11.1" customHeight="1" x14ac:dyDescent="0.2">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324"/>
      <c r="BF51" s="324"/>
      <c r="BG51" s="324"/>
      <c r="BH51" s="324"/>
      <c r="BI51" s="324"/>
      <c r="BJ51" s="324"/>
      <c r="BK51" s="324"/>
      <c r="BL51" s="324"/>
      <c r="BM51" s="324"/>
      <c r="BN51" s="324"/>
      <c r="BO51" s="324"/>
      <c r="BP51" s="324"/>
      <c r="BQ51" s="324"/>
      <c r="BR51" s="324"/>
      <c r="BS51" s="324"/>
      <c r="BT51" s="324"/>
      <c r="BU51" s="324"/>
      <c r="BV51" s="324"/>
    </row>
    <row r="52" spans="1:79" ht="11.1" customHeight="1" x14ac:dyDescent="0.2">
      <c r="A52" s="61" t="s">
        <v>504</v>
      </c>
      <c r="B52" s="177" t="s">
        <v>405</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1.128091</v>
      </c>
      <c r="AB52" s="208">
        <v>0.94133999999999995</v>
      </c>
      <c r="AC52" s="208">
        <v>0.97412600000000005</v>
      </c>
      <c r="AD52" s="208">
        <v>0.77373199999999998</v>
      </c>
      <c r="AE52" s="208">
        <v>0.80803000000000003</v>
      </c>
      <c r="AF52" s="208">
        <v>0.87066299999999996</v>
      </c>
      <c r="AG52" s="208">
        <v>0.92867299999999997</v>
      </c>
      <c r="AH52" s="208">
        <v>0.923902</v>
      </c>
      <c r="AI52" s="208">
        <v>0.94806299999999999</v>
      </c>
      <c r="AJ52" s="208">
        <v>0.92428699999999997</v>
      </c>
      <c r="AK52" s="208">
        <v>0.93443200000000004</v>
      </c>
      <c r="AL52" s="208">
        <v>0.91493100000000005</v>
      </c>
      <c r="AM52" s="208">
        <v>0.89135200000000003</v>
      </c>
      <c r="AN52" s="208">
        <v>0.76456800000000003</v>
      </c>
      <c r="AO52" s="208">
        <v>0.86360800000000004</v>
      </c>
      <c r="AP52" s="208">
        <v>0.94893099999999997</v>
      </c>
      <c r="AQ52" s="208">
        <v>1.0244139999999999</v>
      </c>
      <c r="AR52" s="208">
        <v>0.92243299999999995</v>
      </c>
      <c r="AS52" s="208">
        <v>0.95986700000000003</v>
      </c>
      <c r="AT52" s="208">
        <v>1.008737</v>
      </c>
      <c r="AU52" s="208">
        <v>0.936666</v>
      </c>
      <c r="AV52" s="208">
        <v>1.013287</v>
      </c>
      <c r="AW52" s="208">
        <v>1.0125949999999999</v>
      </c>
      <c r="AX52" s="208">
        <v>1.0832520000000001</v>
      </c>
      <c r="AY52" s="208">
        <v>0.98418499999999998</v>
      </c>
      <c r="AZ52" s="208">
        <v>0.90092899999999998</v>
      </c>
      <c r="BA52" s="208">
        <v>0.96767999999999998</v>
      </c>
      <c r="BB52" s="208">
        <v>1.033469</v>
      </c>
      <c r="BC52" s="208">
        <v>1.044983</v>
      </c>
      <c r="BD52" s="208">
        <v>1.096006</v>
      </c>
      <c r="BE52" s="324">
        <v>1.083413</v>
      </c>
      <c r="BF52" s="324">
        <v>1.069242</v>
      </c>
      <c r="BG52" s="324">
        <v>1.045841</v>
      </c>
      <c r="BH52" s="324">
        <v>1.000607</v>
      </c>
      <c r="BI52" s="324">
        <v>1.0681560000000001</v>
      </c>
      <c r="BJ52" s="324">
        <v>1.0758509999999999</v>
      </c>
      <c r="BK52" s="324">
        <v>1.0587660000000001</v>
      </c>
      <c r="BL52" s="324">
        <v>1.0058130000000001</v>
      </c>
      <c r="BM52" s="324">
        <v>1.000604</v>
      </c>
      <c r="BN52" s="324">
        <v>1.0151159999999999</v>
      </c>
      <c r="BO52" s="324">
        <v>1.0176799999999999</v>
      </c>
      <c r="BP52" s="324">
        <v>0.98120019999999997</v>
      </c>
      <c r="BQ52" s="324">
        <v>1.014737</v>
      </c>
      <c r="BR52" s="324">
        <v>1.0231650000000001</v>
      </c>
      <c r="BS52" s="324">
        <v>0.97235110000000002</v>
      </c>
      <c r="BT52" s="324">
        <v>0.94623539999999995</v>
      </c>
      <c r="BU52" s="324">
        <v>0.99842010000000003</v>
      </c>
      <c r="BV52" s="324">
        <v>1.0320640000000001</v>
      </c>
    </row>
    <row r="53" spans="1:79" ht="11.1" customHeight="1" x14ac:dyDescent="0.2">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324"/>
      <c r="BF53" s="324"/>
      <c r="BG53" s="324"/>
      <c r="BH53" s="324"/>
      <c r="BI53" s="324"/>
      <c r="BJ53" s="324"/>
      <c r="BK53" s="324"/>
      <c r="BL53" s="324"/>
      <c r="BM53" s="324"/>
      <c r="BN53" s="324"/>
      <c r="BO53" s="324"/>
      <c r="BP53" s="324"/>
      <c r="BQ53" s="324"/>
      <c r="BR53" s="324"/>
      <c r="BS53" s="324"/>
      <c r="BT53" s="324"/>
      <c r="BU53" s="324"/>
      <c r="BV53" s="324"/>
    </row>
    <row r="54" spans="1:79" ht="11.1" customHeight="1" x14ac:dyDescent="0.2">
      <c r="A54" s="57"/>
      <c r="B54" s="154" t="s">
        <v>570</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324"/>
      <c r="BF54" s="324"/>
      <c r="BG54" s="324"/>
      <c r="BH54" s="324"/>
      <c r="BI54" s="324"/>
      <c r="BJ54" s="324"/>
      <c r="BK54" s="324"/>
      <c r="BL54" s="324"/>
      <c r="BM54" s="324"/>
      <c r="BN54" s="324"/>
      <c r="BO54" s="324"/>
      <c r="BP54" s="324"/>
      <c r="BQ54" s="324"/>
      <c r="BR54" s="324"/>
      <c r="BS54" s="324"/>
      <c r="BT54" s="324"/>
      <c r="BU54" s="324"/>
      <c r="BV54" s="324"/>
    </row>
    <row r="55" spans="1:79" ht="11.1" customHeight="1" x14ac:dyDescent="0.2">
      <c r="A55" s="565" t="s">
        <v>968</v>
      </c>
      <c r="B55" s="566" t="s">
        <v>960</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0.38783800000000002</v>
      </c>
      <c r="AB55" s="208">
        <v>0.381241</v>
      </c>
      <c r="AC55" s="208">
        <v>0.621</v>
      </c>
      <c r="AD55" s="208">
        <v>0.68279999999999996</v>
      </c>
      <c r="AE55" s="208">
        <v>0.67103199999999996</v>
      </c>
      <c r="AF55" s="208">
        <v>0.71040000000000003</v>
      </c>
      <c r="AG55" s="208">
        <v>0.73216099999999995</v>
      </c>
      <c r="AH55" s="208">
        <v>0.712032</v>
      </c>
      <c r="AI55" s="208">
        <v>0.55546600000000002</v>
      </c>
      <c r="AJ55" s="208">
        <v>0.40983799999999998</v>
      </c>
      <c r="AK55" s="208">
        <v>0.33329999999999999</v>
      </c>
      <c r="AL55" s="208">
        <v>0.34696700000000003</v>
      </c>
      <c r="AM55" s="208">
        <v>0.36725799999999997</v>
      </c>
      <c r="AN55" s="208">
        <v>0.34267799999999998</v>
      </c>
      <c r="AO55" s="208">
        <v>0.59428999999999998</v>
      </c>
      <c r="AP55" s="208">
        <v>0.77866599999999997</v>
      </c>
      <c r="AQ55" s="208">
        <v>0.89974100000000001</v>
      </c>
      <c r="AR55" s="208">
        <v>0.88090000000000002</v>
      </c>
      <c r="AS55" s="208">
        <v>0.84980599999999995</v>
      </c>
      <c r="AT55" s="208">
        <v>0.80548299999999995</v>
      </c>
      <c r="AU55" s="208">
        <v>0.60673299999999997</v>
      </c>
      <c r="AV55" s="208">
        <v>0.48303200000000002</v>
      </c>
      <c r="AW55" s="208">
        <v>0.385266</v>
      </c>
      <c r="AX55" s="208">
        <v>0.38845099999999999</v>
      </c>
      <c r="AY55" s="208">
        <v>0.37948300000000001</v>
      </c>
      <c r="AZ55" s="208">
        <v>0.45524999999999999</v>
      </c>
      <c r="BA55" s="208">
        <v>0.63170999999999999</v>
      </c>
      <c r="BB55" s="208">
        <v>0.80969999999999998</v>
      </c>
      <c r="BC55" s="208">
        <v>0.84977115000000003</v>
      </c>
      <c r="BD55" s="208">
        <v>0.88365172999999997</v>
      </c>
      <c r="BE55" s="324">
        <v>0.86919690000000005</v>
      </c>
      <c r="BF55" s="324">
        <v>0.84296389999999999</v>
      </c>
      <c r="BG55" s="324">
        <v>0.62166359999999998</v>
      </c>
      <c r="BH55" s="324">
        <v>0.45973059999999999</v>
      </c>
      <c r="BI55" s="324">
        <v>0.34089209999999998</v>
      </c>
      <c r="BJ55" s="324">
        <v>0.36614069999999999</v>
      </c>
      <c r="BK55" s="324">
        <v>0.3764709</v>
      </c>
      <c r="BL55" s="324">
        <v>0.43328680000000003</v>
      </c>
      <c r="BM55" s="324">
        <v>0.65431459999999997</v>
      </c>
      <c r="BN55" s="324">
        <v>0.79472860000000001</v>
      </c>
      <c r="BO55" s="324">
        <v>0.83917339999999996</v>
      </c>
      <c r="BP55" s="324">
        <v>0.87715359999999998</v>
      </c>
      <c r="BQ55" s="324">
        <v>0.86400290000000002</v>
      </c>
      <c r="BR55" s="324">
        <v>0.83442950000000005</v>
      </c>
      <c r="BS55" s="324">
        <v>0.61455369999999998</v>
      </c>
      <c r="BT55" s="324">
        <v>0.4506887</v>
      </c>
      <c r="BU55" s="324">
        <v>0.32657399999999998</v>
      </c>
      <c r="BV55" s="324">
        <v>0.3392867</v>
      </c>
    </row>
    <row r="56" spans="1:79" ht="11.1" customHeight="1" x14ac:dyDescent="0.2">
      <c r="A56" s="61" t="s">
        <v>755</v>
      </c>
      <c r="B56" s="176" t="s">
        <v>406</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9.6259669999999993</v>
      </c>
      <c r="AB56" s="208">
        <v>9.7424130000000009</v>
      </c>
      <c r="AC56" s="208">
        <v>8.5758379999999992</v>
      </c>
      <c r="AD56" s="208">
        <v>6.3654000000000002</v>
      </c>
      <c r="AE56" s="208">
        <v>7.476451</v>
      </c>
      <c r="AF56" s="208">
        <v>8.7479659999999999</v>
      </c>
      <c r="AG56" s="208">
        <v>9.0260960000000008</v>
      </c>
      <c r="AH56" s="208">
        <v>9.3119029999999992</v>
      </c>
      <c r="AI56" s="208">
        <v>9.0901329999999998</v>
      </c>
      <c r="AJ56" s="208">
        <v>9.2523540000000004</v>
      </c>
      <c r="AK56" s="208">
        <v>8.8832000000000004</v>
      </c>
      <c r="AL56" s="208">
        <v>8.8092900000000007</v>
      </c>
      <c r="AM56" s="208">
        <v>8.519774</v>
      </c>
      <c r="AN56" s="208">
        <v>8.3963570000000001</v>
      </c>
      <c r="AO56" s="208">
        <v>9.2834509999999995</v>
      </c>
      <c r="AP56" s="208">
        <v>9.6359999999999992</v>
      </c>
      <c r="AQ56" s="208">
        <v>9.8667090000000002</v>
      </c>
      <c r="AR56" s="208">
        <v>9.9492329999999995</v>
      </c>
      <c r="AS56" s="208">
        <v>9.9333220000000004</v>
      </c>
      <c r="AT56" s="208">
        <v>9.8645479999999992</v>
      </c>
      <c r="AU56" s="208">
        <v>9.6735000000000007</v>
      </c>
      <c r="AV56" s="208">
        <v>9.6965800000000009</v>
      </c>
      <c r="AW56" s="208">
        <v>9.7026660000000007</v>
      </c>
      <c r="AX56" s="208">
        <v>9.6581609999999998</v>
      </c>
      <c r="AY56" s="208">
        <v>8.7561289999999996</v>
      </c>
      <c r="AZ56" s="208">
        <v>9.3859639999999995</v>
      </c>
      <c r="BA56" s="208">
        <v>9.5241939999999996</v>
      </c>
      <c r="BB56" s="208">
        <v>9.5483670000000007</v>
      </c>
      <c r="BC56" s="208">
        <v>9.8708064516</v>
      </c>
      <c r="BD56" s="208">
        <v>9.8157999999999994</v>
      </c>
      <c r="BE56" s="324">
        <v>9.8232929999999996</v>
      </c>
      <c r="BF56" s="324">
        <v>10.224500000000001</v>
      </c>
      <c r="BG56" s="324">
        <v>9.9340220000000006</v>
      </c>
      <c r="BH56" s="324">
        <v>9.9016540000000006</v>
      </c>
      <c r="BI56" s="324">
        <v>9.7135409999999993</v>
      </c>
      <c r="BJ56" s="324">
        <v>9.7522549999999999</v>
      </c>
      <c r="BK56" s="324">
        <v>9.3077889999999996</v>
      </c>
      <c r="BL56" s="324">
        <v>9.1521899999999992</v>
      </c>
      <c r="BM56" s="324">
        <v>9.4299470000000003</v>
      </c>
      <c r="BN56" s="324">
        <v>9.6372990000000005</v>
      </c>
      <c r="BO56" s="324">
        <v>9.9112600000000004</v>
      </c>
      <c r="BP56" s="324">
        <v>9.9964040000000001</v>
      </c>
      <c r="BQ56" s="324">
        <v>9.8211890000000004</v>
      </c>
      <c r="BR56" s="324">
        <v>10.075340000000001</v>
      </c>
      <c r="BS56" s="324">
        <v>9.8397129999999997</v>
      </c>
      <c r="BT56" s="324">
        <v>9.8091469999999994</v>
      </c>
      <c r="BU56" s="324">
        <v>9.7808469999999996</v>
      </c>
      <c r="BV56" s="324">
        <v>9.9490060000000007</v>
      </c>
    </row>
    <row r="57" spans="1:79" ht="11.1" customHeight="1" x14ac:dyDescent="0.2">
      <c r="A57" s="61" t="s">
        <v>756</v>
      </c>
      <c r="B57" s="176" t="s">
        <v>407</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1.666344</v>
      </c>
      <c r="AC57" s="208">
        <v>1.3592580000000001</v>
      </c>
      <c r="AD57" s="208">
        <v>0.61903300000000006</v>
      </c>
      <c r="AE57" s="208">
        <v>0.50541899999999995</v>
      </c>
      <c r="AF57" s="208">
        <v>0.73313300000000003</v>
      </c>
      <c r="AG57" s="208">
        <v>0.83570900000000004</v>
      </c>
      <c r="AH57" s="208">
        <v>0.85099999999999998</v>
      </c>
      <c r="AI57" s="208">
        <v>0.79949999999999999</v>
      </c>
      <c r="AJ57" s="208">
        <v>0.82125800000000004</v>
      </c>
      <c r="AK57" s="208">
        <v>1.0617000000000001</v>
      </c>
      <c r="AL57" s="208">
        <v>1.1251930000000001</v>
      </c>
      <c r="AM57" s="208">
        <v>1.2263539999999999</v>
      </c>
      <c r="AN57" s="208">
        <v>0.94935700000000001</v>
      </c>
      <c r="AO57" s="208">
        <v>1.101</v>
      </c>
      <c r="AP57" s="208">
        <v>1.2626329999999999</v>
      </c>
      <c r="AQ57" s="208">
        <v>1.3080639999999999</v>
      </c>
      <c r="AR57" s="208">
        <v>1.3831329999999999</v>
      </c>
      <c r="AS57" s="208">
        <v>1.423387</v>
      </c>
      <c r="AT57" s="208">
        <v>1.4352579999999999</v>
      </c>
      <c r="AU57" s="208">
        <v>1.355666</v>
      </c>
      <c r="AV57" s="208">
        <v>1.321096</v>
      </c>
      <c r="AW57" s="208">
        <v>1.4354659999999999</v>
      </c>
      <c r="AX57" s="208">
        <v>1.5121290000000001</v>
      </c>
      <c r="AY57" s="208">
        <v>1.516548</v>
      </c>
      <c r="AZ57" s="208">
        <v>1.5036430000000001</v>
      </c>
      <c r="BA57" s="208">
        <v>1.4359360000000001</v>
      </c>
      <c r="BB57" s="208">
        <v>1.6994670000000001</v>
      </c>
      <c r="BC57" s="208">
        <v>1.7371290322999999</v>
      </c>
      <c r="BD57" s="208">
        <v>1.6801666666999999</v>
      </c>
      <c r="BE57" s="324">
        <v>1.71346</v>
      </c>
      <c r="BF57" s="324">
        <v>1.6165369999999999</v>
      </c>
      <c r="BG57" s="324">
        <v>1.5043</v>
      </c>
      <c r="BH57" s="324">
        <v>1.4260820000000001</v>
      </c>
      <c r="BI57" s="324">
        <v>1.5247189999999999</v>
      </c>
      <c r="BJ57" s="324">
        <v>1.5619339999999999</v>
      </c>
      <c r="BK57" s="324">
        <v>1.5019229999999999</v>
      </c>
      <c r="BL57" s="324">
        <v>1.472591</v>
      </c>
      <c r="BM57" s="324">
        <v>1.5521940000000001</v>
      </c>
      <c r="BN57" s="324">
        <v>1.5472330000000001</v>
      </c>
      <c r="BO57" s="324">
        <v>1.564341</v>
      </c>
      <c r="BP57" s="324">
        <v>1.624838</v>
      </c>
      <c r="BQ57" s="324">
        <v>1.647654</v>
      </c>
      <c r="BR57" s="324">
        <v>1.6549160000000001</v>
      </c>
      <c r="BS57" s="324">
        <v>1.5718000000000001</v>
      </c>
      <c r="BT57" s="324">
        <v>1.4802949999999999</v>
      </c>
      <c r="BU57" s="324">
        <v>1.523587</v>
      </c>
      <c r="BV57" s="324">
        <v>1.5434270000000001</v>
      </c>
    </row>
    <row r="58" spans="1:79" ht="11.1" customHeight="1" x14ac:dyDescent="0.2">
      <c r="A58" s="61" t="s">
        <v>757</v>
      </c>
      <c r="B58" s="176" t="s">
        <v>408</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4.9529350000000001</v>
      </c>
      <c r="AD58" s="208">
        <v>5.0788000000000002</v>
      </c>
      <c r="AE58" s="208">
        <v>4.8181609999999999</v>
      </c>
      <c r="AF58" s="208">
        <v>4.5796659999999996</v>
      </c>
      <c r="AG58" s="208">
        <v>4.8427410000000002</v>
      </c>
      <c r="AH58" s="208">
        <v>4.8227409999999997</v>
      </c>
      <c r="AI58" s="208">
        <v>4.4935</v>
      </c>
      <c r="AJ58" s="208">
        <v>4.204161</v>
      </c>
      <c r="AK58" s="208">
        <v>4.5220000000000002</v>
      </c>
      <c r="AL58" s="208">
        <v>4.6329029999999998</v>
      </c>
      <c r="AM58" s="208">
        <v>4.5535480000000002</v>
      </c>
      <c r="AN58" s="208">
        <v>3.7661069999999999</v>
      </c>
      <c r="AO58" s="208">
        <v>4.5060320000000003</v>
      </c>
      <c r="AP58" s="208">
        <v>4.6066659999999997</v>
      </c>
      <c r="AQ58" s="208">
        <v>4.745806</v>
      </c>
      <c r="AR58" s="208">
        <v>4.9539</v>
      </c>
      <c r="AS58" s="208">
        <v>4.8536770000000002</v>
      </c>
      <c r="AT58" s="208">
        <v>4.7507409999999997</v>
      </c>
      <c r="AU58" s="208">
        <v>4.5503999999999998</v>
      </c>
      <c r="AV58" s="208">
        <v>4.721838</v>
      </c>
      <c r="AW58" s="208">
        <v>4.9541659999999998</v>
      </c>
      <c r="AX58" s="208">
        <v>4.922129</v>
      </c>
      <c r="AY58" s="208">
        <v>4.6440320000000002</v>
      </c>
      <c r="AZ58" s="208">
        <v>4.6657500000000001</v>
      </c>
      <c r="BA58" s="208">
        <v>5.0006769999999996</v>
      </c>
      <c r="BB58" s="208">
        <v>4.8365669999999996</v>
      </c>
      <c r="BC58" s="208">
        <v>5.0586129032000002</v>
      </c>
      <c r="BD58" s="208">
        <v>5.1590666667000002</v>
      </c>
      <c r="BE58" s="324">
        <v>5.2037009999999997</v>
      </c>
      <c r="BF58" s="324">
        <v>5.2257490000000004</v>
      </c>
      <c r="BG58" s="324">
        <v>4.9526260000000004</v>
      </c>
      <c r="BH58" s="324">
        <v>4.7734990000000002</v>
      </c>
      <c r="BI58" s="324">
        <v>4.9074549999999997</v>
      </c>
      <c r="BJ58" s="324">
        <v>5.2398220000000002</v>
      </c>
      <c r="BK58" s="324">
        <v>4.704644</v>
      </c>
      <c r="BL58" s="324">
        <v>4.3524770000000004</v>
      </c>
      <c r="BM58" s="324">
        <v>4.831423</v>
      </c>
      <c r="BN58" s="324">
        <v>4.9309510000000003</v>
      </c>
      <c r="BO58" s="324">
        <v>5.0667499999999999</v>
      </c>
      <c r="BP58" s="324">
        <v>5.1519329999999997</v>
      </c>
      <c r="BQ58" s="324">
        <v>5.0920360000000002</v>
      </c>
      <c r="BR58" s="324">
        <v>5.0709920000000004</v>
      </c>
      <c r="BS58" s="324">
        <v>4.8537140000000001</v>
      </c>
      <c r="BT58" s="324">
        <v>4.5820610000000004</v>
      </c>
      <c r="BU58" s="324">
        <v>4.9963689999999996</v>
      </c>
      <c r="BV58" s="324">
        <v>5.1620689999999998</v>
      </c>
      <c r="BX58" s="698"/>
      <c r="BY58" s="698"/>
      <c r="BZ58" s="698"/>
      <c r="CA58" s="699"/>
    </row>
    <row r="59" spans="1:79" ht="11.1" customHeight="1" x14ac:dyDescent="0.2">
      <c r="A59" s="61" t="s">
        <v>758</v>
      </c>
      <c r="B59" s="176" t="s">
        <v>409</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0.225741</v>
      </c>
      <c r="AB59" s="208">
        <v>0.25103399999999998</v>
      </c>
      <c r="AC59" s="208">
        <v>0.240871</v>
      </c>
      <c r="AD59" s="208">
        <v>0.13856599999999999</v>
      </c>
      <c r="AE59" s="208">
        <v>0.14274100000000001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0.22719300000000001</v>
      </c>
      <c r="AP59" s="208">
        <v>0.18133299999999999</v>
      </c>
      <c r="AQ59" s="208">
        <v>0.205903</v>
      </c>
      <c r="AR59" s="208">
        <v>0.216366</v>
      </c>
      <c r="AS59" s="208">
        <v>0.23406399999999999</v>
      </c>
      <c r="AT59" s="208">
        <v>0.21916099999999999</v>
      </c>
      <c r="AU59" s="208">
        <v>0.18390000000000001</v>
      </c>
      <c r="AV59" s="208">
        <v>0.22287100000000001</v>
      </c>
      <c r="AW59" s="208">
        <v>0.25119999999999998</v>
      </c>
      <c r="AX59" s="208">
        <v>0.19232199999999999</v>
      </c>
      <c r="AY59" s="208">
        <v>0.26267699999999999</v>
      </c>
      <c r="AZ59" s="208">
        <v>0.21832099999999999</v>
      </c>
      <c r="BA59" s="208">
        <v>0.30058099999999999</v>
      </c>
      <c r="BB59" s="208">
        <v>0.22670000000000001</v>
      </c>
      <c r="BC59" s="208">
        <v>0.25619354839000003</v>
      </c>
      <c r="BD59" s="208">
        <v>0.2074</v>
      </c>
      <c r="BE59" s="324">
        <v>0.24386740000000001</v>
      </c>
      <c r="BF59" s="324">
        <v>0.27197139999999997</v>
      </c>
      <c r="BG59" s="324">
        <v>0.26347320000000002</v>
      </c>
      <c r="BH59" s="324">
        <v>0.2643141</v>
      </c>
      <c r="BI59" s="324">
        <v>0.18099689999999999</v>
      </c>
      <c r="BJ59" s="324">
        <v>0.20807899999999999</v>
      </c>
      <c r="BK59" s="324">
        <v>0.28888340000000001</v>
      </c>
      <c r="BL59" s="324">
        <v>0.22154479999999999</v>
      </c>
      <c r="BM59" s="324">
        <v>0.27003919999999998</v>
      </c>
      <c r="BN59" s="324">
        <v>0.26278420000000002</v>
      </c>
      <c r="BO59" s="324">
        <v>0.24903910000000001</v>
      </c>
      <c r="BP59" s="324">
        <v>0.2345062</v>
      </c>
      <c r="BQ59" s="324">
        <v>0.2641771</v>
      </c>
      <c r="BR59" s="324">
        <v>0.27906700000000001</v>
      </c>
      <c r="BS59" s="324">
        <v>0.262681</v>
      </c>
      <c r="BT59" s="324">
        <v>0.26290829999999998</v>
      </c>
      <c r="BU59" s="324">
        <v>0.18188670000000001</v>
      </c>
      <c r="BV59" s="324">
        <v>0.2039164</v>
      </c>
    </row>
    <row r="60" spans="1:79" ht="11.1" customHeight="1" x14ac:dyDescent="0.2">
      <c r="A60" s="61" t="s">
        <v>759</v>
      </c>
      <c r="B60" s="566" t="s">
        <v>969</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2.485608</v>
      </c>
      <c r="AB60" s="208">
        <v>2.4087890000000001</v>
      </c>
      <c r="AC60" s="208">
        <v>2.3289960000000001</v>
      </c>
      <c r="AD60" s="208">
        <v>2.1066980000000002</v>
      </c>
      <c r="AE60" s="208">
        <v>2.117448</v>
      </c>
      <c r="AF60" s="208">
        <v>2.204996</v>
      </c>
      <c r="AG60" s="208">
        <v>2.3503509999999999</v>
      </c>
      <c r="AH60" s="208">
        <v>2.2820939999999998</v>
      </c>
      <c r="AI60" s="208">
        <v>2.2138620000000002</v>
      </c>
      <c r="AJ60" s="208">
        <v>2.154318</v>
      </c>
      <c r="AK60" s="208">
        <v>2.2180970000000002</v>
      </c>
      <c r="AL60" s="208">
        <v>2.2107049999999999</v>
      </c>
      <c r="AM60" s="208">
        <v>2.2256420000000001</v>
      </c>
      <c r="AN60" s="208">
        <v>1.9095310000000001</v>
      </c>
      <c r="AO60" s="208">
        <v>2.1180599999999998</v>
      </c>
      <c r="AP60" s="208">
        <v>2.3015639999999999</v>
      </c>
      <c r="AQ60" s="208">
        <v>2.4422540000000001</v>
      </c>
      <c r="AR60" s="208">
        <v>2.5102980000000001</v>
      </c>
      <c r="AS60" s="208">
        <v>2.4619960000000001</v>
      </c>
      <c r="AT60" s="208">
        <v>2.504124</v>
      </c>
      <c r="AU60" s="208">
        <v>2.3556979999999998</v>
      </c>
      <c r="AV60" s="208">
        <v>2.2568990000000002</v>
      </c>
      <c r="AW60" s="208">
        <v>2.3383289999999999</v>
      </c>
      <c r="AX60" s="208">
        <v>2.3891239999999998</v>
      </c>
      <c r="AY60" s="208">
        <v>2.2803490000000002</v>
      </c>
      <c r="AZ60" s="208">
        <v>2.2019639999999998</v>
      </c>
      <c r="BA60" s="208">
        <v>2.2906460000000002</v>
      </c>
      <c r="BB60" s="208">
        <v>2.3262670000000001</v>
      </c>
      <c r="BC60" s="208">
        <v>2.3953098788</v>
      </c>
      <c r="BD60" s="208">
        <v>2.3152780866999998</v>
      </c>
      <c r="BE60" s="324">
        <v>2.616152</v>
      </c>
      <c r="BF60" s="324">
        <v>2.6052080000000002</v>
      </c>
      <c r="BG60" s="324">
        <v>2.4510429999999999</v>
      </c>
      <c r="BH60" s="324">
        <v>2.3016570000000001</v>
      </c>
      <c r="BI60" s="324">
        <v>2.4167779999999999</v>
      </c>
      <c r="BJ60" s="324">
        <v>2.4684840000000001</v>
      </c>
      <c r="BK60" s="324">
        <v>2.3610410000000002</v>
      </c>
      <c r="BL60" s="324">
        <v>2.296643</v>
      </c>
      <c r="BM60" s="324">
        <v>2.3790269999999998</v>
      </c>
      <c r="BN60" s="324">
        <v>2.3925830000000001</v>
      </c>
      <c r="BO60" s="324">
        <v>2.479562</v>
      </c>
      <c r="BP60" s="324">
        <v>2.5932189999999999</v>
      </c>
      <c r="BQ60" s="324">
        <v>2.520286</v>
      </c>
      <c r="BR60" s="324">
        <v>2.622903</v>
      </c>
      <c r="BS60" s="324">
        <v>2.421189</v>
      </c>
      <c r="BT60" s="324">
        <v>2.285803</v>
      </c>
      <c r="BU60" s="324">
        <v>2.421716</v>
      </c>
      <c r="BV60" s="324">
        <v>2.4013580000000001</v>
      </c>
    </row>
    <row r="61" spans="1:79" ht="11.1" customHeight="1" x14ac:dyDescent="0.2">
      <c r="A61" s="61" t="s">
        <v>760</v>
      </c>
      <c r="B61" s="176" t="s">
        <v>571</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19.666121</v>
      </c>
      <c r="AB61" s="208">
        <v>19.262682999999999</v>
      </c>
      <c r="AC61" s="208">
        <v>18.078897999999999</v>
      </c>
      <c r="AD61" s="208">
        <v>14.991296999999999</v>
      </c>
      <c r="AE61" s="208">
        <v>15.731252</v>
      </c>
      <c r="AF61" s="208">
        <v>17.214561</v>
      </c>
      <c r="AG61" s="208">
        <v>18.005735000000001</v>
      </c>
      <c r="AH61" s="208">
        <v>18.172446999999998</v>
      </c>
      <c r="AI61" s="208">
        <v>17.319794000000002</v>
      </c>
      <c r="AJ61" s="208">
        <v>16.989445</v>
      </c>
      <c r="AK61" s="208">
        <v>17.171496999999999</v>
      </c>
      <c r="AL61" s="208">
        <v>17.270734999999998</v>
      </c>
      <c r="AM61" s="208">
        <v>17.061834000000001</v>
      </c>
      <c r="AN61" s="208">
        <v>15.55153</v>
      </c>
      <c r="AO61" s="208">
        <v>17.830026</v>
      </c>
      <c r="AP61" s="208">
        <v>18.766862</v>
      </c>
      <c r="AQ61" s="208">
        <v>19.468477</v>
      </c>
      <c r="AR61" s="208">
        <v>19.893830000000001</v>
      </c>
      <c r="AS61" s="208">
        <v>19.756252</v>
      </c>
      <c r="AT61" s="208">
        <v>19.579315000000001</v>
      </c>
      <c r="AU61" s="208">
        <v>18.725897</v>
      </c>
      <c r="AV61" s="208">
        <v>18.702316</v>
      </c>
      <c r="AW61" s="208">
        <v>19.067093</v>
      </c>
      <c r="AX61" s="208">
        <v>19.062315999999999</v>
      </c>
      <c r="AY61" s="208">
        <v>17.839217999999999</v>
      </c>
      <c r="AZ61" s="208">
        <v>18.430892</v>
      </c>
      <c r="BA61" s="208">
        <v>19.183744000000001</v>
      </c>
      <c r="BB61" s="208">
        <v>19.447068000000002</v>
      </c>
      <c r="BC61" s="208">
        <v>20.167822963999999</v>
      </c>
      <c r="BD61" s="208">
        <v>20.061363149999998</v>
      </c>
      <c r="BE61" s="324">
        <v>20.469670000000001</v>
      </c>
      <c r="BF61" s="324">
        <v>20.786930000000002</v>
      </c>
      <c r="BG61" s="324">
        <v>19.727129999999999</v>
      </c>
      <c r="BH61" s="324">
        <v>19.126940000000001</v>
      </c>
      <c r="BI61" s="324">
        <v>19.084379999999999</v>
      </c>
      <c r="BJ61" s="324">
        <v>19.596710000000002</v>
      </c>
      <c r="BK61" s="324">
        <v>18.540749999999999</v>
      </c>
      <c r="BL61" s="324">
        <v>17.928730000000002</v>
      </c>
      <c r="BM61" s="324">
        <v>19.11694</v>
      </c>
      <c r="BN61" s="324">
        <v>19.565580000000001</v>
      </c>
      <c r="BO61" s="324">
        <v>20.110130000000002</v>
      </c>
      <c r="BP61" s="324">
        <v>20.47805</v>
      </c>
      <c r="BQ61" s="324">
        <v>20.209340000000001</v>
      </c>
      <c r="BR61" s="324">
        <v>20.53764</v>
      </c>
      <c r="BS61" s="324">
        <v>19.563649999999999</v>
      </c>
      <c r="BT61" s="324">
        <v>18.870899999999999</v>
      </c>
      <c r="BU61" s="324">
        <v>19.230979999999999</v>
      </c>
      <c r="BV61" s="324">
        <v>19.599060000000001</v>
      </c>
    </row>
    <row r="62" spans="1:79" ht="11.1" customHeight="1" x14ac:dyDescent="0.2">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324"/>
      <c r="BF62" s="324"/>
      <c r="BG62" s="324"/>
      <c r="BH62" s="324"/>
      <c r="BI62" s="324"/>
      <c r="BJ62" s="324"/>
      <c r="BK62" s="324"/>
      <c r="BL62" s="324"/>
      <c r="BM62" s="324"/>
      <c r="BN62" s="324"/>
      <c r="BO62" s="324"/>
      <c r="BP62" s="324"/>
      <c r="BQ62" s="324"/>
      <c r="BR62" s="324"/>
      <c r="BS62" s="324"/>
      <c r="BT62" s="324"/>
      <c r="BU62" s="324"/>
      <c r="BV62" s="324"/>
    </row>
    <row r="63" spans="1:79" ht="11.1" customHeight="1" x14ac:dyDescent="0.2">
      <c r="A63" s="61" t="s">
        <v>763</v>
      </c>
      <c r="B63" s="177" t="s">
        <v>411</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14.974966999999999</v>
      </c>
      <c r="AN63" s="208">
        <v>12.8035</v>
      </c>
      <c r="AO63" s="208">
        <v>14.834064</v>
      </c>
      <c r="AP63" s="208">
        <v>15.633366000000001</v>
      </c>
      <c r="AQ63" s="208">
        <v>16.129774000000001</v>
      </c>
      <c r="AR63" s="208">
        <v>16.742899999999999</v>
      </c>
      <c r="AS63" s="208">
        <v>16.481708999999999</v>
      </c>
      <c r="AT63" s="208">
        <v>16.376677000000001</v>
      </c>
      <c r="AU63" s="208">
        <v>15.796766</v>
      </c>
      <c r="AV63" s="208">
        <v>15.580838</v>
      </c>
      <c r="AW63" s="208">
        <v>16.190999999999999</v>
      </c>
      <c r="AX63" s="208">
        <v>16.281935000000001</v>
      </c>
      <c r="AY63" s="208">
        <v>15.918096</v>
      </c>
      <c r="AZ63" s="208">
        <v>15.885536</v>
      </c>
      <c r="BA63" s="208">
        <v>16.378323000000002</v>
      </c>
      <c r="BB63" s="208">
        <v>16.082999999999998</v>
      </c>
      <c r="BC63" s="208">
        <v>16.578225805999999</v>
      </c>
      <c r="BD63" s="208">
        <v>16.915900000000001</v>
      </c>
      <c r="BE63" s="324">
        <v>17.05246</v>
      </c>
      <c r="BF63" s="324">
        <v>17.23291</v>
      </c>
      <c r="BG63" s="324">
        <v>16.355060000000002</v>
      </c>
      <c r="BH63" s="324">
        <v>15.652939999999999</v>
      </c>
      <c r="BI63" s="324">
        <v>15.96847</v>
      </c>
      <c r="BJ63" s="324">
        <v>16.72851</v>
      </c>
      <c r="BK63" s="324">
        <v>15.886749999999999</v>
      </c>
      <c r="BL63" s="324">
        <v>15.046939999999999</v>
      </c>
      <c r="BM63" s="324">
        <v>15.82602</v>
      </c>
      <c r="BN63" s="324">
        <v>16.175239999999999</v>
      </c>
      <c r="BO63" s="324">
        <v>16.532060000000001</v>
      </c>
      <c r="BP63" s="324">
        <v>17.130400000000002</v>
      </c>
      <c r="BQ63" s="324">
        <v>16.881029999999999</v>
      </c>
      <c r="BR63" s="324">
        <v>17.005690000000001</v>
      </c>
      <c r="BS63" s="324">
        <v>16.355460000000001</v>
      </c>
      <c r="BT63" s="324">
        <v>15.52997</v>
      </c>
      <c r="BU63" s="324">
        <v>16.044429999999998</v>
      </c>
      <c r="BV63" s="324">
        <v>16.213940000000001</v>
      </c>
    </row>
    <row r="64" spans="1:79" ht="11.1" customHeight="1" x14ac:dyDescent="0.2">
      <c r="A64" s="61" t="s">
        <v>761</v>
      </c>
      <c r="B64" s="177" t="s">
        <v>410</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17.943809999999999</v>
      </c>
      <c r="BB64" s="208">
        <v>17.943809999999999</v>
      </c>
      <c r="BC64" s="208">
        <v>17.943809999999999</v>
      </c>
      <c r="BD64" s="208">
        <v>17.943809999999999</v>
      </c>
      <c r="BE64" s="324">
        <v>17.943809999999999</v>
      </c>
      <c r="BF64" s="324">
        <v>17.943809999999999</v>
      </c>
      <c r="BG64" s="324">
        <v>17.943809999999999</v>
      </c>
      <c r="BH64" s="324">
        <v>17.943809999999999</v>
      </c>
      <c r="BI64" s="324">
        <v>17.943809999999999</v>
      </c>
      <c r="BJ64" s="324">
        <v>17.943809999999999</v>
      </c>
      <c r="BK64" s="324">
        <v>17.943809999999999</v>
      </c>
      <c r="BL64" s="324">
        <v>17.943809999999999</v>
      </c>
      <c r="BM64" s="324">
        <v>17.943809999999999</v>
      </c>
      <c r="BN64" s="324">
        <v>17.943809999999999</v>
      </c>
      <c r="BO64" s="324">
        <v>17.943809999999999</v>
      </c>
      <c r="BP64" s="324">
        <v>17.943809999999999</v>
      </c>
      <c r="BQ64" s="324">
        <v>17.943809999999999</v>
      </c>
      <c r="BR64" s="324">
        <v>17.943809999999999</v>
      </c>
      <c r="BS64" s="324">
        <v>17.943809999999999</v>
      </c>
      <c r="BT64" s="324">
        <v>17.943809999999999</v>
      </c>
      <c r="BU64" s="324">
        <v>17.943809999999999</v>
      </c>
      <c r="BV64" s="324">
        <v>17.943809999999999</v>
      </c>
    </row>
    <row r="65" spans="1:74" ht="11.1" customHeight="1" x14ac:dyDescent="0.2">
      <c r="A65" s="61" t="s">
        <v>762</v>
      </c>
      <c r="B65" s="178" t="s">
        <v>676</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0.82538993215000001</v>
      </c>
      <c r="AN65" s="209">
        <v>0.70778237218999995</v>
      </c>
      <c r="AO65" s="209">
        <v>0.82003272598999999</v>
      </c>
      <c r="AP65" s="209">
        <v>0.86240206976</v>
      </c>
      <c r="AQ65" s="209">
        <v>0.88978601808000002</v>
      </c>
      <c r="AR65" s="209">
        <v>0.92360862105999997</v>
      </c>
      <c r="AS65" s="209">
        <v>0.90911998809000005</v>
      </c>
      <c r="AT65" s="209">
        <v>0.90327168732999996</v>
      </c>
      <c r="AU65" s="209">
        <v>0.87128612716999998</v>
      </c>
      <c r="AV65" s="209">
        <v>0.85929583446000002</v>
      </c>
      <c r="AW65" s="209">
        <v>0.89294676291999997</v>
      </c>
      <c r="AX65" s="209">
        <v>0.91080105166000003</v>
      </c>
      <c r="AY65" s="209">
        <v>0.88725626099999999</v>
      </c>
      <c r="AZ65" s="209">
        <v>0.88544140425999995</v>
      </c>
      <c r="BA65" s="209">
        <v>0.91275615378999997</v>
      </c>
      <c r="BB65" s="209">
        <v>0.89629794341000002</v>
      </c>
      <c r="BC65" s="209">
        <v>0.92389664215</v>
      </c>
      <c r="BD65" s="209">
        <v>0.94271506440999997</v>
      </c>
      <c r="BE65" s="350">
        <v>0.95032550000000005</v>
      </c>
      <c r="BF65" s="350">
        <v>0.96038179999999995</v>
      </c>
      <c r="BG65" s="350">
        <v>0.91145980000000004</v>
      </c>
      <c r="BH65" s="350">
        <v>0.87233070000000001</v>
      </c>
      <c r="BI65" s="350">
        <v>0.88991520000000002</v>
      </c>
      <c r="BJ65" s="350">
        <v>0.93227199999999999</v>
      </c>
      <c r="BK65" s="350">
        <v>0.88536130000000002</v>
      </c>
      <c r="BL65" s="350">
        <v>0.8385589</v>
      </c>
      <c r="BM65" s="350">
        <v>0.88197650000000005</v>
      </c>
      <c r="BN65" s="350">
        <v>0.90143850000000003</v>
      </c>
      <c r="BO65" s="350">
        <v>0.92132389999999997</v>
      </c>
      <c r="BP65" s="350">
        <v>0.95466879999999998</v>
      </c>
      <c r="BQ65" s="350">
        <v>0.94077169999999999</v>
      </c>
      <c r="BR65" s="350">
        <v>0.94771919999999998</v>
      </c>
      <c r="BS65" s="350">
        <v>0.91148209999999996</v>
      </c>
      <c r="BT65" s="350">
        <v>0.86547779999999996</v>
      </c>
      <c r="BU65" s="350">
        <v>0.89414830000000001</v>
      </c>
      <c r="BV65" s="350">
        <v>0.90359520000000004</v>
      </c>
    </row>
    <row r="66" spans="1:74" s="400" customFormat="1" ht="22.35" customHeight="1" x14ac:dyDescent="0.2">
      <c r="A66" s="399"/>
      <c r="B66" s="787" t="s">
        <v>970</v>
      </c>
      <c r="C66" s="743"/>
      <c r="D66" s="743"/>
      <c r="E66" s="743"/>
      <c r="F66" s="743"/>
      <c r="G66" s="743"/>
      <c r="H66" s="743"/>
      <c r="I66" s="743"/>
      <c r="J66" s="743"/>
      <c r="K66" s="743"/>
      <c r="L66" s="743"/>
      <c r="M66" s="743"/>
      <c r="N66" s="743"/>
      <c r="O66" s="743"/>
      <c r="P66" s="743"/>
      <c r="Q66" s="737"/>
      <c r="AY66" s="481"/>
      <c r="AZ66" s="481"/>
      <c r="BA66" s="481"/>
      <c r="BB66" s="481"/>
      <c r="BC66" s="481"/>
      <c r="BD66" s="481"/>
      <c r="BE66" s="481"/>
      <c r="BF66" s="481"/>
      <c r="BG66" s="481"/>
      <c r="BH66" s="481"/>
      <c r="BI66" s="481"/>
      <c r="BJ66" s="481"/>
    </row>
    <row r="67" spans="1:74" ht="12" customHeight="1" x14ac:dyDescent="0.2">
      <c r="A67" s="61"/>
      <c r="B67" s="757" t="s">
        <v>807</v>
      </c>
      <c r="C67" s="758"/>
      <c r="D67" s="758"/>
      <c r="E67" s="758"/>
      <c r="F67" s="758"/>
      <c r="G67" s="758"/>
      <c r="H67" s="758"/>
      <c r="I67" s="758"/>
      <c r="J67" s="758"/>
      <c r="K67" s="758"/>
      <c r="L67" s="758"/>
      <c r="M67" s="758"/>
      <c r="N67" s="758"/>
      <c r="O67" s="758"/>
      <c r="P67" s="758"/>
      <c r="Q67" s="758"/>
      <c r="BD67" s="365"/>
      <c r="BE67" s="365"/>
      <c r="BF67" s="365"/>
      <c r="BH67" s="365"/>
    </row>
    <row r="68" spans="1:74" s="400" customFormat="1" ht="12" customHeight="1" x14ac:dyDescent="0.2">
      <c r="A68" s="399"/>
      <c r="B68" s="751" t="str">
        <f>"Notes: "&amp;"EIA completed modeling and analysis for this report on " &amp;Dates!D2&amp;"."</f>
        <v>Notes: EIA completed modeling and analysis for this report on Thursday July 7, 2022.</v>
      </c>
      <c r="C68" s="750"/>
      <c r="D68" s="750"/>
      <c r="E68" s="750"/>
      <c r="F68" s="750"/>
      <c r="G68" s="750"/>
      <c r="H68" s="750"/>
      <c r="I68" s="750"/>
      <c r="J68" s="750"/>
      <c r="K68" s="750"/>
      <c r="L68" s="750"/>
      <c r="M68" s="750"/>
      <c r="N68" s="750"/>
      <c r="O68" s="750"/>
      <c r="P68" s="750"/>
      <c r="Q68" s="750"/>
      <c r="AY68" s="481"/>
      <c r="AZ68" s="481"/>
      <c r="BA68" s="481"/>
      <c r="BB68" s="481"/>
      <c r="BC68" s="481"/>
      <c r="BD68" s="481"/>
      <c r="BE68" s="481"/>
      <c r="BF68" s="481"/>
      <c r="BG68" s="481"/>
      <c r="BH68" s="481"/>
      <c r="BI68" s="481"/>
      <c r="BJ68" s="481"/>
    </row>
    <row r="69" spans="1:74" s="400" customFormat="1" ht="12" customHeight="1" x14ac:dyDescent="0.2">
      <c r="A69" s="399"/>
      <c r="B69" s="751" t="s">
        <v>350</v>
      </c>
      <c r="C69" s="750"/>
      <c r="D69" s="750"/>
      <c r="E69" s="750"/>
      <c r="F69" s="750"/>
      <c r="G69" s="750"/>
      <c r="H69" s="750"/>
      <c r="I69" s="750"/>
      <c r="J69" s="750"/>
      <c r="K69" s="750"/>
      <c r="L69" s="750"/>
      <c r="M69" s="750"/>
      <c r="N69" s="750"/>
      <c r="O69" s="750"/>
      <c r="P69" s="750"/>
      <c r="Q69" s="750"/>
      <c r="AY69" s="481"/>
      <c r="AZ69" s="481"/>
      <c r="BA69" s="481"/>
      <c r="BB69" s="481"/>
      <c r="BC69" s="481"/>
      <c r="BD69" s="481"/>
      <c r="BE69" s="481"/>
      <c r="BF69" s="481"/>
      <c r="BG69" s="481"/>
      <c r="BH69" s="481"/>
      <c r="BI69" s="481"/>
      <c r="BJ69" s="481"/>
    </row>
    <row r="70" spans="1:74" s="400" customFormat="1" ht="12" customHeight="1" x14ac:dyDescent="0.2">
      <c r="A70" s="399"/>
      <c r="B70" s="744" t="s">
        <v>841</v>
      </c>
      <c r="C70" s="743"/>
      <c r="D70" s="743"/>
      <c r="E70" s="743"/>
      <c r="F70" s="743"/>
      <c r="G70" s="743"/>
      <c r="H70" s="743"/>
      <c r="I70" s="743"/>
      <c r="J70" s="743"/>
      <c r="K70" s="743"/>
      <c r="L70" s="743"/>
      <c r="M70" s="743"/>
      <c r="N70" s="743"/>
      <c r="O70" s="743"/>
      <c r="P70" s="743"/>
      <c r="Q70" s="737"/>
      <c r="AY70" s="481"/>
      <c r="AZ70" s="481"/>
      <c r="BA70" s="481"/>
      <c r="BB70" s="481"/>
      <c r="BC70" s="481"/>
      <c r="BD70" s="481"/>
      <c r="BE70" s="481"/>
      <c r="BF70" s="481"/>
      <c r="BG70" s="481"/>
      <c r="BH70" s="481"/>
      <c r="BI70" s="481"/>
      <c r="BJ70" s="481"/>
    </row>
    <row r="71" spans="1:74" s="400" customFormat="1" ht="12" customHeight="1" x14ac:dyDescent="0.2">
      <c r="A71" s="399"/>
      <c r="B71" s="745" t="s">
        <v>843</v>
      </c>
      <c r="C71" s="747"/>
      <c r="D71" s="747"/>
      <c r="E71" s="747"/>
      <c r="F71" s="747"/>
      <c r="G71" s="747"/>
      <c r="H71" s="747"/>
      <c r="I71" s="747"/>
      <c r="J71" s="747"/>
      <c r="K71" s="747"/>
      <c r="L71" s="747"/>
      <c r="M71" s="747"/>
      <c r="N71" s="747"/>
      <c r="O71" s="747"/>
      <c r="P71" s="747"/>
      <c r="Q71" s="737"/>
      <c r="AY71" s="481"/>
      <c r="AZ71" s="481"/>
      <c r="BA71" s="481"/>
      <c r="BB71" s="481"/>
      <c r="BC71" s="481"/>
      <c r="BD71" s="481"/>
      <c r="BE71" s="481"/>
      <c r="BF71" s="481"/>
      <c r="BG71" s="481"/>
      <c r="BH71" s="481"/>
      <c r="BI71" s="481"/>
      <c r="BJ71" s="481"/>
    </row>
    <row r="72" spans="1:74" s="400" customFormat="1" ht="12" customHeight="1" x14ac:dyDescent="0.2">
      <c r="A72" s="399"/>
      <c r="B72" s="746" t="s">
        <v>830</v>
      </c>
      <c r="C72" s="747"/>
      <c r="D72" s="747"/>
      <c r="E72" s="747"/>
      <c r="F72" s="747"/>
      <c r="G72" s="747"/>
      <c r="H72" s="747"/>
      <c r="I72" s="747"/>
      <c r="J72" s="747"/>
      <c r="K72" s="747"/>
      <c r="L72" s="747"/>
      <c r="M72" s="747"/>
      <c r="N72" s="747"/>
      <c r="O72" s="747"/>
      <c r="P72" s="747"/>
      <c r="Q72" s="737"/>
      <c r="AY72" s="481"/>
      <c r="AZ72" s="481"/>
      <c r="BA72" s="481"/>
      <c r="BB72" s="481"/>
      <c r="BC72" s="481"/>
      <c r="BD72" s="481"/>
      <c r="BE72" s="481"/>
      <c r="BF72" s="481"/>
      <c r="BG72" s="481"/>
      <c r="BH72" s="481"/>
      <c r="BI72" s="481"/>
      <c r="BJ72" s="481"/>
    </row>
    <row r="73" spans="1:74" s="400" customFormat="1" ht="12" customHeight="1" x14ac:dyDescent="0.2">
      <c r="A73" s="393"/>
      <c r="B73" s="766" t="s">
        <v>1359</v>
      </c>
      <c r="C73" s="737"/>
      <c r="D73" s="737"/>
      <c r="E73" s="737"/>
      <c r="F73" s="737"/>
      <c r="G73" s="737"/>
      <c r="H73" s="737"/>
      <c r="I73" s="737"/>
      <c r="J73" s="737"/>
      <c r="K73" s="737"/>
      <c r="L73" s="737"/>
      <c r="M73" s="737"/>
      <c r="N73" s="737"/>
      <c r="O73" s="737"/>
      <c r="P73" s="737"/>
      <c r="Q73" s="737"/>
      <c r="AY73" s="481"/>
      <c r="AZ73" s="481"/>
      <c r="BA73" s="481"/>
      <c r="BB73" s="481"/>
      <c r="BC73" s="481"/>
      <c r="BD73" s="481"/>
      <c r="BE73" s="481"/>
      <c r="BF73" s="481"/>
      <c r="BG73" s="481"/>
      <c r="BH73" s="481"/>
      <c r="BI73" s="481"/>
      <c r="BJ73" s="481"/>
    </row>
    <row r="74" spans="1:74"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x14ac:dyDescent="0.2">
      <c r="BD83" s="365"/>
      <c r="BE83" s="365"/>
      <c r="BF83" s="365"/>
      <c r="BH83" s="365"/>
      <c r="BK83" s="365"/>
      <c r="BL83" s="365"/>
      <c r="BM83" s="365"/>
      <c r="BN83" s="365"/>
      <c r="BO83" s="365"/>
      <c r="BP83" s="365"/>
      <c r="BQ83" s="365"/>
      <c r="BR83" s="365"/>
      <c r="BS83" s="365"/>
      <c r="BT83" s="365"/>
      <c r="BU83" s="365"/>
      <c r="BV83" s="365"/>
    </row>
    <row r="84" spans="3:74" x14ac:dyDescent="0.2">
      <c r="BD84" s="365"/>
      <c r="BE84" s="365"/>
      <c r="BF84" s="365"/>
      <c r="BH84" s="365"/>
      <c r="BK84" s="365"/>
      <c r="BL84" s="365"/>
      <c r="BM84" s="365"/>
      <c r="BN84" s="365"/>
      <c r="BO84" s="365"/>
      <c r="BP84" s="365"/>
      <c r="BQ84" s="365"/>
      <c r="BR84" s="365"/>
      <c r="BS84" s="365"/>
      <c r="BT84" s="365"/>
      <c r="BU84" s="365"/>
      <c r="BV84" s="365"/>
    </row>
    <row r="85" spans="3:74" x14ac:dyDescent="0.2">
      <c r="BD85" s="365"/>
      <c r="BE85" s="365"/>
      <c r="BF85" s="365"/>
      <c r="BH85" s="365"/>
      <c r="BK85" s="365"/>
      <c r="BL85" s="365"/>
      <c r="BM85" s="365"/>
      <c r="BN85" s="365"/>
      <c r="BO85" s="365"/>
      <c r="BP85" s="365"/>
      <c r="BQ85" s="365"/>
      <c r="BR85" s="365"/>
      <c r="BS85" s="365"/>
      <c r="BT85" s="365"/>
      <c r="BU85" s="365"/>
      <c r="BV85" s="365"/>
    </row>
    <row r="86" spans="3:74" x14ac:dyDescent="0.2">
      <c r="BD86" s="365"/>
      <c r="BE86" s="365"/>
      <c r="BF86" s="365"/>
      <c r="BH86" s="365"/>
      <c r="BK86" s="365"/>
      <c r="BL86" s="365"/>
      <c r="BM86" s="365"/>
      <c r="BN86" s="365"/>
      <c r="BO86" s="365"/>
      <c r="BP86" s="365"/>
      <c r="BQ86" s="365"/>
      <c r="BR86" s="365"/>
      <c r="BS86" s="365"/>
      <c r="BT86" s="365"/>
      <c r="BU86" s="365"/>
      <c r="BV86" s="365"/>
    </row>
    <row r="87" spans="3:74" x14ac:dyDescent="0.2">
      <c r="BD87" s="365"/>
      <c r="BE87" s="365"/>
      <c r="BF87" s="365"/>
      <c r="BH87" s="365"/>
      <c r="BK87" s="365"/>
      <c r="BL87" s="365"/>
      <c r="BM87" s="365"/>
      <c r="BN87" s="365"/>
      <c r="BO87" s="365"/>
      <c r="BP87" s="365"/>
      <c r="BQ87" s="365"/>
      <c r="BR87" s="365"/>
      <c r="BS87" s="365"/>
      <c r="BT87" s="365"/>
      <c r="BU87" s="365"/>
      <c r="BV87" s="365"/>
    </row>
    <row r="88" spans="3:74" x14ac:dyDescent="0.2">
      <c r="BD88" s="365"/>
      <c r="BE88" s="365"/>
      <c r="BF88" s="365"/>
      <c r="BH88" s="365"/>
      <c r="BK88" s="365"/>
      <c r="BL88" s="365"/>
      <c r="BM88" s="365"/>
      <c r="BN88" s="365"/>
      <c r="BO88" s="365"/>
      <c r="BP88" s="365"/>
      <c r="BQ88" s="365"/>
      <c r="BR88" s="365"/>
      <c r="BS88" s="365"/>
      <c r="BT88" s="365"/>
      <c r="BU88" s="365"/>
      <c r="BV88" s="365"/>
    </row>
    <row r="89" spans="3:74" x14ac:dyDescent="0.2">
      <c r="BD89" s="365"/>
      <c r="BE89" s="365"/>
      <c r="BF89" s="365"/>
      <c r="BH89" s="365"/>
      <c r="BK89" s="365"/>
      <c r="BL89" s="365"/>
      <c r="BM89" s="365"/>
      <c r="BN89" s="365"/>
      <c r="BO89" s="365"/>
      <c r="BP89" s="365"/>
      <c r="BQ89" s="365"/>
      <c r="BR89" s="365"/>
      <c r="BS89" s="365"/>
      <c r="BT89" s="365"/>
      <c r="BU89" s="365"/>
      <c r="BV89" s="365"/>
    </row>
    <row r="90" spans="3:74" x14ac:dyDescent="0.2">
      <c r="BD90" s="365"/>
      <c r="BE90" s="365"/>
      <c r="BF90" s="365"/>
      <c r="BH90" s="365"/>
      <c r="BK90" s="365"/>
      <c r="BL90" s="365"/>
      <c r="BM90" s="365"/>
      <c r="BN90" s="365"/>
      <c r="BO90" s="365"/>
      <c r="BP90" s="365"/>
      <c r="BQ90" s="365"/>
      <c r="BR90" s="365"/>
      <c r="BS90" s="365"/>
      <c r="BT90" s="365"/>
      <c r="BU90" s="365"/>
      <c r="BV90" s="365"/>
    </row>
    <row r="91" spans="3:74" x14ac:dyDescent="0.2">
      <c r="BD91" s="365"/>
      <c r="BE91" s="365"/>
      <c r="BF91" s="365"/>
      <c r="BH91" s="365"/>
      <c r="BK91" s="365"/>
      <c r="BL91" s="365"/>
      <c r="BM91" s="365"/>
      <c r="BN91" s="365"/>
      <c r="BO91" s="365"/>
      <c r="BP91" s="365"/>
      <c r="BQ91" s="365"/>
      <c r="BR91" s="365"/>
      <c r="BS91" s="365"/>
      <c r="BT91" s="365"/>
      <c r="BU91" s="365"/>
      <c r="BV91" s="365"/>
    </row>
    <row r="92" spans="3:74" x14ac:dyDescent="0.2">
      <c r="BD92" s="365"/>
      <c r="BE92" s="365"/>
      <c r="BF92" s="365"/>
      <c r="BH92" s="365"/>
      <c r="BK92" s="365"/>
      <c r="BL92" s="365"/>
      <c r="BM92" s="365"/>
      <c r="BN92" s="365"/>
      <c r="BO92" s="365"/>
      <c r="BP92" s="365"/>
      <c r="BQ92" s="365"/>
      <c r="BR92" s="365"/>
      <c r="BS92" s="365"/>
      <c r="BT92" s="365"/>
      <c r="BU92" s="365"/>
      <c r="BV92" s="365"/>
    </row>
    <row r="93" spans="3:74" x14ac:dyDescent="0.2">
      <c r="BD93" s="365"/>
      <c r="BE93" s="365"/>
      <c r="BF93" s="365"/>
      <c r="BH93" s="365"/>
      <c r="BK93" s="365"/>
      <c r="BL93" s="365"/>
      <c r="BM93" s="365"/>
      <c r="BN93" s="365"/>
      <c r="BO93" s="365"/>
      <c r="BP93" s="365"/>
      <c r="BQ93" s="365"/>
      <c r="BR93" s="365"/>
      <c r="BS93" s="365"/>
      <c r="BT93" s="365"/>
      <c r="BU93" s="365"/>
      <c r="BV93" s="365"/>
    </row>
    <row r="94" spans="3:74" x14ac:dyDescent="0.2">
      <c r="BD94" s="365"/>
      <c r="BE94" s="365"/>
      <c r="BF94" s="365"/>
      <c r="BH94" s="365"/>
      <c r="BK94" s="365"/>
      <c r="BL94" s="365"/>
      <c r="BM94" s="365"/>
      <c r="BN94" s="365"/>
      <c r="BO94" s="365"/>
      <c r="BP94" s="365"/>
      <c r="BQ94" s="365"/>
      <c r="BR94" s="365"/>
      <c r="BS94" s="365"/>
      <c r="BT94" s="365"/>
      <c r="BU94" s="365"/>
      <c r="BV94" s="365"/>
    </row>
    <row r="95" spans="3:74" x14ac:dyDescent="0.2">
      <c r="BD95" s="365"/>
      <c r="BE95" s="365"/>
      <c r="BF95" s="365"/>
      <c r="BH95" s="365"/>
      <c r="BK95" s="365"/>
      <c r="BL95" s="365"/>
      <c r="BM95" s="365"/>
      <c r="BN95" s="365"/>
      <c r="BO95" s="365"/>
      <c r="BP95" s="365"/>
      <c r="BQ95" s="365"/>
      <c r="BR95" s="365"/>
      <c r="BS95" s="365"/>
      <c r="BT95" s="365"/>
      <c r="BU95" s="365"/>
      <c r="BV95" s="365"/>
    </row>
    <row r="96" spans="3:74" x14ac:dyDescent="0.2">
      <c r="BD96" s="365"/>
      <c r="BE96" s="365"/>
      <c r="BF96" s="365"/>
      <c r="BH96" s="365"/>
      <c r="BK96" s="365"/>
      <c r="BL96" s="365"/>
      <c r="BM96" s="365"/>
      <c r="BN96" s="365"/>
      <c r="BO96" s="365"/>
      <c r="BP96" s="365"/>
      <c r="BQ96" s="365"/>
      <c r="BR96" s="365"/>
      <c r="BS96" s="365"/>
      <c r="BT96" s="365"/>
      <c r="BU96" s="365"/>
      <c r="BV96" s="365"/>
    </row>
    <row r="97" spans="56:74" x14ac:dyDescent="0.2">
      <c r="BD97" s="365"/>
      <c r="BE97" s="365"/>
      <c r="BF97" s="365"/>
      <c r="BH97" s="365"/>
      <c r="BK97" s="365"/>
      <c r="BL97" s="365"/>
      <c r="BM97" s="365"/>
      <c r="BN97" s="365"/>
      <c r="BO97" s="365"/>
      <c r="BP97" s="365"/>
      <c r="BQ97" s="365"/>
      <c r="BR97" s="365"/>
      <c r="BS97" s="365"/>
      <c r="BT97" s="365"/>
      <c r="BU97" s="365"/>
      <c r="BV97" s="365"/>
    </row>
    <row r="98" spans="56:74" x14ac:dyDescent="0.2">
      <c r="BD98" s="365"/>
      <c r="BE98" s="365"/>
      <c r="BF98" s="365"/>
      <c r="BH98" s="365"/>
      <c r="BK98" s="365"/>
      <c r="BL98" s="365"/>
      <c r="BM98" s="365"/>
      <c r="BN98" s="365"/>
      <c r="BO98" s="365"/>
      <c r="BP98" s="365"/>
      <c r="BQ98" s="365"/>
      <c r="BR98" s="365"/>
      <c r="BS98" s="365"/>
      <c r="BT98" s="365"/>
      <c r="BU98" s="365"/>
      <c r="BV98" s="365"/>
    </row>
    <row r="99" spans="56:74" x14ac:dyDescent="0.2">
      <c r="BD99" s="365"/>
      <c r="BE99" s="365"/>
      <c r="BF99" s="365"/>
      <c r="BH99" s="365"/>
      <c r="BK99" s="365"/>
      <c r="BL99" s="365"/>
      <c r="BM99" s="365"/>
      <c r="BN99" s="365"/>
      <c r="BO99" s="365"/>
      <c r="BP99" s="365"/>
      <c r="BQ99" s="365"/>
      <c r="BR99" s="365"/>
      <c r="BS99" s="365"/>
      <c r="BT99" s="365"/>
      <c r="BU99" s="365"/>
      <c r="BV99" s="365"/>
    </row>
    <row r="100" spans="56:74" x14ac:dyDescent="0.2">
      <c r="BD100" s="365"/>
      <c r="BE100" s="365"/>
      <c r="BF100" s="365"/>
      <c r="BH100" s="365"/>
      <c r="BK100" s="365"/>
      <c r="BL100" s="365"/>
      <c r="BM100" s="365"/>
      <c r="BN100" s="365"/>
      <c r="BO100" s="365"/>
      <c r="BP100" s="365"/>
      <c r="BQ100" s="365"/>
      <c r="BR100" s="365"/>
      <c r="BS100" s="365"/>
      <c r="BT100" s="365"/>
      <c r="BU100" s="365"/>
      <c r="BV100" s="365"/>
    </row>
    <row r="101" spans="56:74" x14ac:dyDescent="0.2">
      <c r="BD101" s="365"/>
      <c r="BE101" s="365"/>
      <c r="BF101" s="365"/>
      <c r="BH101" s="365"/>
      <c r="BK101" s="365"/>
      <c r="BL101" s="365"/>
      <c r="BM101" s="365"/>
      <c r="BN101" s="365"/>
      <c r="BO101" s="365"/>
      <c r="BP101" s="365"/>
      <c r="BQ101" s="365"/>
      <c r="BR101" s="365"/>
      <c r="BS101" s="365"/>
      <c r="BT101" s="365"/>
      <c r="BU101" s="365"/>
      <c r="BV101" s="365"/>
    </row>
    <row r="102" spans="56:74" x14ac:dyDescent="0.2">
      <c r="BD102" s="365"/>
      <c r="BE102" s="365"/>
      <c r="BF102" s="365"/>
      <c r="BH102" s="365"/>
      <c r="BK102" s="365"/>
      <c r="BL102" s="365"/>
      <c r="BM102" s="365"/>
      <c r="BN102" s="365"/>
      <c r="BO102" s="365"/>
      <c r="BP102" s="365"/>
      <c r="BQ102" s="365"/>
      <c r="BR102" s="365"/>
      <c r="BS102" s="365"/>
      <c r="BT102" s="365"/>
      <c r="BU102" s="365"/>
      <c r="BV102" s="365"/>
    </row>
    <row r="103" spans="56:74" x14ac:dyDescent="0.2">
      <c r="BD103" s="365"/>
      <c r="BE103" s="365"/>
      <c r="BF103" s="365"/>
      <c r="BH103" s="365"/>
      <c r="BK103" s="365"/>
      <c r="BL103" s="365"/>
      <c r="BM103" s="365"/>
      <c r="BN103" s="365"/>
      <c r="BO103" s="365"/>
      <c r="BP103" s="365"/>
      <c r="BQ103" s="365"/>
      <c r="BR103" s="365"/>
      <c r="BS103" s="365"/>
      <c r="BT103" s="365"/>
      <c r="BU103" s="365"/>
      <c r="BV103" s="365"/>
    </row>
    <row r="104" spans="56:74" x14ac:dyDescent="0.2">
      <c r="BD104" s="365"/>
      <c r="BE104" s="365"/>
      <c r="BF104" s="365"/>
      <c r="BH104" s="365"/>
      <c r="BK104" s="365"/>
      <c r="BL104" s="365"/>
      <c r="BM104" s="365"/>
      <c r="BN104" s="365"/>
      <c r="BO104" s="365"/>
      <c r="BP104" s="365"/>
      <c r="BQ104" s="365"/>
      <c r="BR104" s="365"/>
      <c r="BS104" s="365"/>
      <c r="BT104" s="365"/>
      <c r="BU104" s="365"/>
      <c r="BV104" s="365"/>
    </row>
    <row r="105" spans="56:74" x14ac:dyDescent="0.2">
      <c r="BD105" s="365"/>
      <c r="BE105" s="365"/>
      <c r="BF105" s="365"/>
      <c r="BH105" s="365"/>
      <c r="BK105" s="365"/>
      <c r="BL105" s="365"/>
      <c r="BM105" s="365"/>
      <c r="BN105" s="365"/>
      <c r="BO105" s="365"/>
      <c r="BP105" s="365"/>
      <c r="BQ105" s="365"/>
      <c r="BR105" s="365"/>
      <c r="BS105" s="365"/>
      <c r="BT105" s="365"/>
      <c r="BU105" s="365"/>
      <c r="BV105" s="365"/>
    </row>
    <row r="106" spans="56:74" x14ac:dyDescent="0.2">
      <c r="BD106" s="365"/>
      <c r="BE106" s="365"/>
      <c r="BF106" s="365"/>
      <c r="BH106" s="365"/>
      <c r="BK106" s="365"/>
      <c r="BL106" s="365"/>
      <c r="BM106" s="365"/>
      <c r="BN106" s="365"/>
      <c r="BO106" s="365"/>
      <c r="BP106" s="365"/>
      <c r="BQ106" s="365"/>
      <c r="BR106" s="365"/>
      <c r="BS106" s="365"/>
      <c r="BT106" s="365"/>
      <c r="BU106" s="365"/>
      <c r="BV106" s="365"/>
    </row>
    <row r="107" spans="56:74" x14ac:dyDescent="0.2">
      <c r="BD107" s="365"/>
      <c r="BE107" s="365"/>
      <c r="BF107" s="365"/>
      <c r="BK107" s="365"/>
      <c r="BL107" s="365"/>
      <c r="BM107" s="365"/>
      <c r="BN107" s="365"/>
      <c r="BO107" s="365"/>
      <c r="BP107" s="365"/>
      <c r="BQ107" s="365"/>
      <c r="BR107" s="365"/>
      <c r="BS107" s="365"/>
      <c r="BT107" s="365"/>
      <c r="BU107" s="365"/>
      <c r="BV107" s="365"/>
    </row>
    <row r="108" spans="56:74" x14ac:dyDescent="0.2">
      <c r="BD108" s="365"/>
      <c r="BE108" s="365"/>
      <c r="BF108" s="365"/>
      <c r="BK108" s="365"/>
      <c r="BL108" s="365"/>
      <c r="BM108" s="365"/>
      <c r="BN108" s="365"/>
      <c r="BO108" s="365"/>
      <c r="BP108" s="365"/>
      <c r="BQ108" s="365"/>
      <c r="BR108" s="365"/>
      <c r="BS108" s="365"/>
      <c r="BT108" s="365"/>
      <c r="BU108" s="365"/>
      <c r="BV108" s="365"/>
    </row>
    <row r="109" spans="56:74" x14ac:dyDescent="0.2">
      <c r="BD109" s="365"/>
      <c r="BE109" s="365"/>
      <c r="BF109" s="365"/>
      <c r="BK109" s="365"/>
      <c r="BL109" s="365"/>
      <c r="BM109" s="365"/>
      <c r="BN109" s="365"/>
      <c r="BO109" s="365"/>
      <c r="BP109" s="365"/>
      <c r="BQ109" s="365"/>
      <c r="BR109" s="365"/>
      <c r="BS109" s="365"/>
      <c r="BT109" s="365"/>
      <c r="BU109" s="365"/>
      <c r="BV109" s="365"/>
    </row>
    <row r="110" spans="56:74" x14ac:dyDescent="0.2">
      <c r="BD110" s="365"/>
      <c r="BE110" s="365"/>
      <c r="BF110" s="365"/>
      <c r="BK110" s="365"/>
      <c r="BL110" s="365"/>
      <c r="BM110" s="365"/>
      <c r="BN110" s="365"/>
      <c r="BO110" s="365"/>
      <c r="BP110" s="365"/>
      <c r="BQ110" s="365"/>
      <c r="BR110" s="365"/>
      <c r="BS110" s="365"/>
      <c r="BT110" s="365"/>
      <c r="BU110" s="365"/>
      <c r="BV110" s="365"/>
    </row>
    <row r="111" spans="56:74" x14ac:dyDescent="0.2">
      <c r="BD111" s="365"/>
      <c r="BE111" s="365"/>
      <c r="BF111" s="365"/>
      <c r="BK111" s="365"/>
      <c r="BL111" s="365"/>
      <c r="BM111" s="365"/>
      <c r="BN111" s="365"/>
      <c r="BO111" s="365"/>
      <c r="BP111" s="365"/>
      <c r="BQ111" s="365"/>
      <c r="BR111" s="365"/>
      <c r="BS111" s="365"/>
      <c r="BT111" s="365"/>
      <c r="BU111" s="365"/>
      <c r="BV111" s="365"/>
    </row>
    <row r="112" spans="56:74" x14ac:dyDescent="0.2">
      <c r="BD112" s="365"/>
      <c r="BE112" s="365"/>
      <c r="BF112" s="365"/>
      <c r="BK112" s="365"/>
      <c r="BL112" s="365"/>
      <c r="BM112" s="365"/>
      <c r="BN112" s="365"/>
      <c r="BO112" s="365"/>
      <c r="BP112" s="365"/>
      <c r="BQ112" s="365"/>
      <c r="BR112" s="365"/>
      <c r="BS112" s="365"/>
      <c r="BT112" s="365"/>
      <c r="BU112" s="365"/>
      <c r="BV112" s="365"/>
    </row>
    <row r="113" spans="63:74" x14ac:dyDescent="0.2">
      <c r="BK113" s="365"/>
      <c r="BL113" s="365"/>
      <c r="BM113" s="365"/>
      <c r="BN113" s="365"/>
      <c r="BO113" s="365"/>
      <c r="BP113" s="365"/>
      <c r="BQ113" s="365"/>
      <c r="BR113" s="365"/>
      <c r="BS113" s="365"/>
      <c r="BT113" s="365"/>
      <c r="BU113" s="365"/>
      <c r="BV113" s="365"/>
    </row>
    <row r="114" spans="63:74" x14ac:dyDescent="0.2">
      <c r="BK114" s="365"/>
      <c r="BL114" s="365"/>
      <c r="BM114" s="365"/>
      <c r="BN114" s="365"/>
      <c r="BO114" s="365"/>
      <c r="BP114" s="365"/>
      <c r="BQ114" s="365"/>
      <c r="BR114" s="365"/>
      <c r="BS114" s="365"/>
      <c r="BT114" s="365"/>
      <c r="BU114" s="365"/>
      <c r="BV114" s="365"/>
    </row>
    <row r="115" spans="63:74" x14ac:dyDescent="0.2">
      <c r="BK115" s="365"/>
      <c r="BL115" s="365"/>
      <c r="BM115" s="365"/>
      <c r="BN115" s="365"/>
      <c r="BO115" s="365"/>
      <c r="BP115" s="365"/>
      <c r="BQ115" s="365"/>
      <c r="BR115" s="365"/>
      <c r="BS115" s="365"/>
      <c r="BT115" s="365"/>
      <c r="BU115" s="365"/>
      <c r="BV115" s="365"/>
    </row>
    <row r="116" spans="63:74" x14ac:dyDescent="0.2">
      <c r="BK116" s="365"/>
      <c r="BL116" s="365"/>
      <c r="BM116" s="365"/>
      <c r="BN116" s="365"/>
      <c r="BO116" s="365"/>
      <c r="BP116" s="365"/>
      <c r="BQ116" s="365"/>
      <c r="BR116" s="365"/>
      <c r="BS116" s="365"/>
      <c r="BT116" s="365"/>
      <c r="BU116" s="365"/>
      <c r="BV116" s="365"/>
    </row>
    <row r="117" spans="63:74" x14ac:dyDescent="0.2">
      <c r="BK117" s="365"/>
      <c r="BL117" s="365"/>
      <c r="BM117" s="365"/>
      <c r="BN117" s="365"/>
      <c r="BO117" s="365"/>
      <c r="BP117" s="365"/>
      <c r="BQ117" s="365"/>
      <c r="BR117" s="365"/>
      <c r="BS117" s="365"/>
      <c r="BT117" s="365"/>
      <c r="BU117" s="365"/>
      <c r="BV117" s="365"/>
    </row>
    <row r="118" spans="63:74" x14ac:dyDescent="0.2">
      <c r="BK118" s="365"/>
      <c r="BL118" s="365"/>
      <c r="BM118" s="365"/>
      <c r="BN118" s="365"/>
      <c r="BO118" s="365"/>
      <c r="BP118" s="365"/>
      <c r="BQ118" s="365"/>
      <c r="BR118" s="365"/>
      <c r="BS118" s="365"/>
      <c r="BT118" s="365"/>
      <c r="BU118" s="365"/>
      <c r="BV118" s="365"/>
    </row>
    <row r="119" spans="63:74" x14ac:dyDescent="0.2">
      <c r="BK119" s="365"/>
      <c r="BL119" s="365"/>
      <c r="BM119" s="365"/>
      <c r="BN119" s="365"/>
      <c r="BO119" s="365"/>
      <c r="BP119" s="365"/>
      <c r="BQ119" s="365"/>
      <c r="BR119" s="365"/>
      <c r="BS119" s="365"/>
      <c r="BT119" s="365"/>
      <c r="BU119" s="365"/>
      <c r="BV119" s="365"/>
    </row>
    <row r="120" spans="63:74" x14ac:dyDescent="0.2">
      <c r="BK120" s="365"/>
      <c r="BL120" s="365"/>
      <c r="BM120" s="365"/>
      <c r="BN120" s="365"/>
      <c r="BO120" s="365"/>
      <c r="BP120" s="365"/>
      <c r="BQ120" s="365"/>
      <c r="BR120" s="365"/>
      <c r="BS120" s="365"/>
      <c r="BT120" s="365"/>
      <c r="BU120" s="365"/>
      <c r="BV120" s="365"/>
    </row>
    <row r="121" spans="63:74" x14ac:dyDescent="0.2">
      <c r="BK121" s="365"/>
      <c r="BL121" s="365"/>
      <c r="BM121" s="365"/>
      <c r="BN121" s="365"/>
      <c r="BO121" s="365"/>
      <c r="BP121" s="365"/>
      <c r="BQ121" s="365"/>
      <c r="BR121" s="365"/>
      <c r="BS121" s="365"/>
      <c r="BT121" s="365"/>
      <c r="BU121" s="365"/>
      <c r="BV121" s="365"/>
    </row>
    <row r="122" spans="63:74" x14ac:dyDescent="0.2">
      <c r="BK122" s="365"/>
      <c r="BL122" s="365"/>
      <c r="BM122" s="365"/>
      <c r="BN122" s="365"/>
      <c r="BO122" s="365"/>
      <c r="BP122" s="365"/>
      <c r="BQ122" s="365"/>
      <c r="BR122" s="365"/>
      <c r="BS122" s="365"/>
      <c r="BT122" s="365"/>
      <c r="BU122" s="365"/>
      <c r="BV122" s="365"/>
    </row>
    <row r="123" spans="63:74" x14ac:dyDescent="0.2">
      <c r="BK123" s="365"/>
      <c r="BL123" s="365"/>
      <c r="BM123" s="365"/>
      <c r="BN123" s="365"/>
      <c r="BO123" s="365"/>
      <c r="BP123" s="365"/>
      <c r="BQ123" s="365"/>
      <c r="BR123" s="365"/>
      <c r="BS123" s="365"/>
      <c r="BT123" s="365"/>
      <c r="BU123" s="365"/>
      <c r="BV123" s="365"/>
    </row>
    <row r="124" spans="63:74" x14ac:dyDescent="0.2">
      <c r="BK124" s="365"/>
      <c r="BL124" s="365"/>
      <c r="BM124" s="365"/>
      <c r="BN124" s="365"/>
      <c r="BO124" s="365"/>
      <c r="BP124" s="365"/>
      <c r="BQ124" s="365"/>
      <c r="BR124" s="365"/>
      <c r="BS124" s="365"/>
      <c r="BT124" s="365"/>
      <c r="BU124" s="365"/>
      <c r="BV124" s="365"/>
    </row>
    <row r="125" spans="63:74" x14ac:dyDescent="0.2">
      <c r="BK125" s="365"/>
      <c r="BL125" s="365"/>
      <c r="BM125" s="365"/>
      <c r="BN125" s="365"/>
      <c r="BO125" s="365"/>
      <c r="BP125" s="365"/>
      <c r="BQ125" s="365"/>
      <c r="BR125" s="365"/>
      <c r="BS125" s="365"/>
      <c r="BT125" s="365"/>
      <c r="BU125" s="365"/>
      <c r="BV125" s="365"/>
    </row>
    <row r="126" spans="63:74" x14ac:dyDescent="0.2">
      <c r="BK126" s="365"/>
      <c r="BL126" s="365"/>
      <c r="BM126" s="365"/>
      <c r="BN126" s="365"/>
      <c r="BO126" s="365"/>
      <c r="BP126" s="365"/>
      <c r="BQ126" s="365"/>
      <c r="BR126" s="365"/>
      <c r="BS126" s="365"/>
      <c r="BT126" s="365"/>
      <c r="BU126" s="365"/>
      <c r="BV126" s="365"/>
    </row>
    <row r="127" spans="63:74" x14ac:dyDescent="0.2">
      <c r="BK127" s="365"/>
      <c r="BL127" s="365"/>
      <c r="BM127" s="365"/>
      <c r="BN127" s="365"/>
      <c r="BO127" s="365"/>
      <c r="BP127" s="365"/>
      <c r="BQ127" s="365"/>
      <c r="BR127" s="365"/>
      <c r="BS127" s="365"/>
      <c r="BT127" s="365"/>
      <c r="BU127" s="365"/>
      <c r="BV127" s="365"/>
    </row>
    <row r="128" spans="63:74" x14ac:dyDescent="0.2">
      <c r="BK128" s="365"/>
      <c r="BL128" s="365"/>
      <c r="BM128" s="365"/>
      <c r="BN128" s="365"/>
      <c r="BO128" s="365"/>
      <c r="BP128" s="365"/>
      <c r="BQ128" s="365"/>
      <c r="BR128" s="365"/>
      <c r="BS128" s="365"/>
      <c r="BT128" s="365"/>
      <c r="BU128" s="365"/>
      <c r="BV128" s="365"/>
    </row>
    <row r="129" spans="63:74" x14ac:dyDescent="0.2">
      <c r="BK129" s="365"/>
      <c r="BL129" s="365"/>
      <c r="BM129" s="365"/>
      <c r="BN129" s="365"/>
      <c r="BO129" s="365"/>
      <c r="BP129" s="365"/>
      <c r="BQ129" s="365"/>
      <c r="BR129" s="365"/>
      <c r="BS129" s="365"/>
      <c r="BT129" s="365"/>
      <c r="BU129" s="365"/>
      <c r="BV129" s="365"/>
    </row>
    <row r="130" spans="63:74" x14ac:dyDescent="0.2">
      <c r="BK130" s="365"/>
      <c r="BL130" s="365"/>
      <c r="BM130" s="365"/>
      <c r="BN130" s="365"/>
      <c r="BO130" s="365"/>
      <c r="BP130" s="365"/>
      <c r="BQ130" s="365"/>
      <c r="BR130" s="365"/>
      <c r="BS130" s="365"/>
      <c r="BT130" s="365"/>
      <c r="BU130" s="365"/>
      <c r="BV130" s="365"/>
    </row>
    <row r="131" spans="63:74" x14ac:dyDescent="0.2">
      <c r="BK131" s="365"/>
      <c r="BL131" s="365"/>
      <c r="BM131" s="365"/>
      <c r="BN131" s="365"/>
      <c r="BO131" s="365"/>
      <c r="BP131" s="365"/>
      <c r="BQ131" s="365"/>
      <c r="BR131" s="365"/>
      <c r="BS131" s="365"/>
      <c r="BT131" s="365"/>
      <c r="BU131" s="365"/>
      <c r="BV131" s="365"/>
    </row>
    <row r="132" spans="63:74" x14ac:dyDescent="0.2">
      <c r="BK132" s="365"/>
      <c r="BL132" s="365"/>
      <c r="BM132" s="365"/>
      <c r="BN132" s="365"/>
      <c r="BO132" s="365"/>
      <c r="BP132" s="365"/>
      <c r="BQ132" s="365"/>
      <c r="BR132" s="365"/>
      <c r="BS132" s="365"/>
      <c r="BT132" s="365"/>
      <c r="BU132" s="365"/>
      <c r="BV132" s="365"/>
    </row>
    <row r="133" spans="63:74" x14ac:dyDescent="0.2">
      <c r="BK133" s="365"/>
      <c r="BL133" s="365"/>
      <c r="BM133" s="365"/>
      <c r="BN133" s="365"/>
      <c r="BO133" s="365"/>
      <c r="BP133" s="365"/>
      <c r="BQ133" s="365"/>
      <c r="BR133" s="365"/>
      <c r="BS133" s="365"/>
      <c r="BT133" s="365"/>
      <c r="BU133" s="365"/>
      <c r="BV133" s="365"/>
    </row>
    <row r="134" spans="63:74" x14ac:dyDescent="0.2">
      <c r="BK134" s="365"/>
      <c r="BL134" s="365"/>
      <c r="BM134" s="365"/>
      <c r="BN134" s="365"/>
      <c r="BO134" s="365"/>
      <c r="BP134" s="365"/>
      <c r="BQ134" s="365"/>
      <c r="BR134" s="365"/>
      <c r="BS134" s="365"/>
      <c r="BT134" s="365"/>
      <c r="BU134" s="365"/>
      <c r="BV134" s="365"/>
    </row>
    <row r="135" spans="63:74" x14ac:dyDescent="0.2">
      <c r="BK135" s="365"/>
      <c r="BL135" s="365"/>
      <c r="BM135" s="365"/>
      <c r="BN135" s="365"/>
      <c r="BO135" s="365"/>
      <c r="BP135" s="365"/>
      <c r="BQ135" s="365"/>
      <c r="BR135" s="365"/>
      <c r="BS135" s="365"/>
      <c r="BT135" s="365"/>
      <c r="BU135" s="365"/>
      <c r="BV135" s="365"/>
    </row>
    <row r="136" spans="63:74" x14ac:dyDescent="0.2">
      <c r="BK136" s="365"/>
      <c r="BL136" s="365"/>
      <c r="BM136" s="365"/>
      <c r="BN136" s="365"/>
      <c r="BO136" s="365"/>
      <c r="BP136" s="365"/>
      <c r="BQ136" s="365"/>
      <c r="BR136" s="365"/>
      <c r="BS136" s="365"/>
      <c r="BT136" s="365"/>
      <c r="BU136" s="365"/>
      <c r="BV136" s="365"/>
    </row>
    <row r="137" spans="63:74" x14ac:dyDescent="0.2">
      <c r="BK137" s="365"/>
      <c r="BL137" s="365"/>
      <c r="BM137" s="365"/>
      <c r="BN137" s="365"/>
      <c r="BO137" s="365"/>
      <c r="BP137" s="365"/>
      <c r="BQ137" s="365"/>
      <c r="BR137" s="365"/>
      <c r="BS137" s="365"/>
      <c r="BT137" s="365"/>
      <c r="BU137" s="365"/>
      <c r="BV137" s="365"/>
    </row>
    <row r="138" spans="63:74" x14ac:dyDescent="0.2">
      <c r="BK138" s="365"/>
      <c r="BL138" s="365"/>
      <c r="BM138" s="365"/>
      <c r="BN138" s="365"/>
      <c r="BO138" s="365"/>
      <c r="BP138" s="365"/>
      <c r="BQ138" s="365"/>
      <c r="BR138" s="365"/>
      <c r="BS138" s="365"/>
      <c r="BT138" s="365"/>
      <c r="BU138" s="365"/>
      <c r="BV138" s="365"/>
    </row>
    <row r="139" spans="63:74" x14ac:dyDescent="0.2">
      <c r="BK139" s="365"/>
      <c r="BL139" s="365"/>
      <c r="BM139" s="365"/>
      <c r="BN139" s="365"/>
      <c r="BO139" s="365"/>
      <c r="BP139" s="365"/>
      <c r="BQ139" s="365"/>
      <c r="BR139" s="365"/>
      <c r="BS139" s="365"/>
      <c r="BT139" s="365"/>
      <c r="BU139" s="365"/>
      <c r="BV139" s="365"/>
    </row>
    <row r="140" spans="63:74" x14ac:dyDescent="0.2">
      <c r="BK140" s="365"/>
      <c r="BL140" s="365"/>
      <c r="BM140" s="365"/>
      <c r="BN140" s="365"/>
      <c r="BO140" s="365"/>
      <c r="BP140" s="365"/>
      <c r="BQ140" s="365"/>
      <c r="BR140" s="365"/>
      <c r="BS140" s="365"/>
      <c r="BT140" s="365"/>
      <c r="BU140" s="365"/>
      <c r="BV140" s="365"/>
    </row>
    <row r="141" spans="63:74" x14ac:dyDescent="0.2">
      <c r="BK141" s="365"/>
      <c r="BL141" s="365"/>
      <c r="BM141" s="365"/>
      <c r="BN141" s="365"/>
      <c r="BO141" s="365"/>
      <c r="BP141" s="365"/>
      <c r="BQ141" s="365"/>
      <c r="BR141" s="365"/>
      <c r="BS141" s="365"/>
      <c r="BT141" s="365"/>
      <c r="BU141" s="365"/>
      <c r="BV141" s="365"/>
    </row>
    <row r="142" spans="63:74" x14ac:dyDescent="0.2">
      <c r="BK142" s="365"/>
      <c r="BL142" s="365"/>
      <c r="BM142" s="365"/>
      <c r="BN142" s="365"/>
      <c r="BO142" s="365"/>
      <c r="BP142" s="365"/>
      <c r="BQ142" s="365"/>
      <c r="BR142" s="365"/>
      <c r="BS142" s="365"/>
      <c r="BT142" s="365"/>
      <c r="BU142" s="365"/>
      <c r="BV142" s="365"/>
    </row>
    <row r="143" spans="63:74" x14ac:dyDescent="0.2">
      <c r="BK143" s="365"/>
      <c r="BL143" s="365"/>
      <c r="BM143" s="365"/>
      <c r="BN143" s="365"/>
      <c r="BO143" s="365"/>
      <c r="BP143" s="365"/>
      <c r="BQ143" s="365"/>
      <c r="BR143" s="365"/>
      <c r="BS143" s="365"/>
      <c r="BT143" s="365"/>
      <c r="BU143" s="365"/>
      <c r="BV143" s="365"/>
    </row>
    <row r="144" spans="63:74" x14ac:dyDescent="0.2">
      <c r="BK144" s="365"/>
      <c r="BL144" s="365"/>
      <c r="BM144" s="365"/>
      <c r="BN144" s="365"/>
      <c r="BO144" s="365"/>
      <c r="BP144" s="365"/>
      <c r="BQ144" s="365"/>
      <c r="BR144" s="365"/>
      <c r="BS144" s="365"/>
      <c r="BT144" s="365"/>
      <c r="BU144" s="365"/>
      <c r="BV144" s="365"/>
    </row>
    <row r="145" spans="63:74" x14ac:dyDescent="0.2">
      <c r="BK145" s="365"/>
      <c r="BL145" s="365"/>
      <c r="BM145" s="365"/>
      <c r="BN145" s="365"/>
      <c r="BO145" s="365"/>
      <c r="BP145" s="365"/>
      <c r="BQ145" s="365"/>
      <c r="BR145" s="365"/>
      <c r="BS145" s="365"/>
      <c r="BT145" s="365"/>
      <c r="BU145" s="365"/>
      <c r="BV145" s="365"/>
    </row>
    <row r="146" spans="63:74" x14ac:dyDescent="0.2">
      <c r="BK146" s="365"/>
      <c r="BL146" s="365"/>
      <c r="BM146" s="365"/>
      <c r="BN146" s="365"/>
      <c r="BO146" s="365"/>
      <c r="BP146" s="365"/>
      <c r="BQ146" s="365"/>
      <c r="BR146" s="365"/>
      <c r="BS146" s="365"/>
      <c r="BT146" s="365"/>
      <c r="BU146" s="365"/>
      <c r="BV146" s="365"/>
    </row>
    <row r="147" spans="63:74" x14ac:dyDescent="0.2">
      <c r="BK147" s="365"/>
      <c r="BL147" s="365"/>
      <c r="BM147" s="365"/>
      <c r="BN147" s="365"/>
      <c r="BO147" s="365"/>
      <c r="BP147" s="365"/>
      <c r="BQ147" s="365"/>
      <c r="BR147" s="365"/>
      <c r="BS147" s="365"/>
      <c r="BT147" s="365"/>
      <c r="BU147" s="365"/>
      <c r="BV147" s="365"/>
    </row>
    <row r="148" spans="63:74" x14ac:dyDescent="0.2">
      <c r="BK148" s="365"/>
      <c r="BL148" s="365"/>
      <c r="BM148" s="365"/>
      <c r="BN148" s="365"/>
      <c r="BO148" s="365"/>
      <c r="BP148" s="365"/>
      <c r="BQ148" s="365"/>
      <c r="BR148" s="365"/>
      <c r="BS148" s="365"/>
      <c r="BT148" s="365"/>
      <c r="BU148" s="365"/>
      <c r="BV148" s="365"/>
    </row>
    <row r="149" spans="63:74" x14ac:dyDescent="0.2">
      <c r="BK149" s="365"/>
      <c r="BL149" s="365"/>
      <c r="BM149" s="365"/>
      <c r="BN149" s="365"/>
      <c r="BO149" s="365"/>
      <c r="BP149" s="365"/>
      <c r="BQ149" s="365"/>
      <c r="BR149" s="365"/>
      <c r="BS149" s="365"/>
      <c r="BT149" s="365"/>
      <c r="BU149" s="365"/>
      <c r="BV149" s="365"/>
    </row>
    <row r="150" spans="63:74" x14ac:dyDescent="0.2">
      <c r="BK150" s="365"/>
      <c r="BL150" s="365"/>
      <c r="BM150" s="365"/>
      <c r="BN150" s="365"/>
      <c r="BO150" s="365"/>
      <c r="BP150" s="365"/>
      <c r="BQ150" s="365"/>
      <c r="BR150" s="365"/>
      <c r="BS150" s="365"/>
      <c r="BT150" s="365"/>
      <c r="BU150" s="365"/>
      <c r="BV150" s="365"/>
    </row>
    <row r="151" spans="63:74" x14ac:dyDescent="0.2">
      <c r="BK151" s="365"/>
      <c r="BL151" s="365"/>
      <c r="BM151" s="365"/>
      <c r="BN151" s="365"/>
      <c r="BO151" s="365"/>
      <c r="BP151" s="365"/>
      <c r="BQ151" s="365"/>
      <c r="BR151" s="365"/>
      <c r="BS151" s="365"/>
      <c r="BT151" s="365"/>
      <c r="BU151" s="365"/>
      <c r="BV151" s="365"/>
    </row>
    <row r="152" spans="63:74" x14ac:dyDescent="0.2">
      <c r="BK152" s="365"/>
      <c r="BL152" s="365"/>
      <c r="BM152" s="365"/>
      <c r="BN152" s="365"/>
      <c r="BO152" s="365"/>
      <c r="BP152" s="365"/>
      <c r="BQ152" s="365"/>
      <c r="BR152" s="365"/>
      <c r="BS152" s="365"/>
      <c r="BT152" s="365"/>
      <c r="BU152" s="365"/>
      <c r="BV152" s="365"/>
    </row>
    <row r="153" spans="63:74" x14ac:dyDescent="0.2">
      <c r="BK153" s="365"/>
      <c r="BL153" s="365"/>
      <c r="BM153" s="365"/>
      <c r="BN153" s="365"/>
      <c r="BO153" s="365"/>
      <c r="BP153" s="365"/>
      <c r="BQ153" s="365"/>
      <c r="BR153" s="365"/>
      <c r="BS153" s="365"/>
      <c r="BT153" s="365"/>
      <c r="BU153" s="365"/>
      <c r="BV153" s="365"/>
    </row>
    <row r="154" spans="63:74" x14ac:dyDescent="0.2">
      <c r="BK154" s="365"/>
      <c r="BL154" s="365"/>
      <c r="BM154" s="365"/>
      <c r="BN154" s="365"/>
      <c r="BO154" s="365"/>
      <c r="BP154" s="365"/>
      <c r="BQ154" s="365"/>
      <c r="BR154" s="365"/>
      <c r="BS154" s="365"/>
      <c r="BT154" s="365"/>
      <c r="BU154" s="365"/>
      <c r="BV154" s="365"/>
    </row>
    <row r="155" spans="63:74" x14ac:dyDescent="0.2">
      <c r="BK155" s="365"/>
      <c r="BL155" s="365"/>
      <c r="BM155" s="365"/>
      <c r="BN155" s="365"/>
      <c r="BO155" s="365"/>
      <c r="BP155" s="365"/>
      <c r="BQ155" s="365"/>
      <c r="BR155" s="365"/>
      <c r="BS155" s="365"/>
      <c r="BT155" s="365"/>
      <c r="BU155" s="365"/>
      <c r="BV155" s="365"/>
    </row>
    <row r="156" spans="63:74" x14ac:dyDescent="0.2">
      <c r="BK156" s="365"/>
      <c r="BL156" s="365"/>
      <c r="BM156" s="365"/>
      <c r="BN156" s="365"/>
      <c r="BO156" s="365"/>
      <c r="BP156" s="365"/>
      <c r="BQ156" s="365"/>
      <c r="BR156" s="365"/>
      <c r="BS156" s="365"/>
      <c r="BT156" s="365"/>
      <c r="BU156" s="365"/>
      <c r="BV156" s="365"/>
    </row>
    <row r="157" spans="63:74" x14ac:dyDescent="0.2">
      <c r="BK157" s="365"/>
      <c r="BL157" s="365"/>
      <c r="BM157" s="365"/>
      <c r="BN157" s="365"/>
      <c r="BO157" s="365"/>
      <c r="BP157" s="365"/>
      <c r="BQ157" s="365"/>
      <c r="BR157" s="365"/>
      <c r="BS157" s="365"/>
      <c r="BT157" s="365"/>
      <c r="BU157" s="365"/>
      <c r="BV157" s="365"/>
    </row>
    <row r="158" spans="63:74" x14ac:dyDescent="0.2">
      <c r="BK158" s="365"/>
      <c r="BL158" s="365"/>
      <c r="BM158" s="365"/>
      <c r="BN158" s="365"/>
      <c r="BO158" s="365"/>
      <c r="BP158" s="365"/>
      <c r="BQ158" s="365"/>
      <c r="BR158" s="365"/>
      <c r="BS158" s="365"/>
      <c r="BT158" s="365"/>
      <c r="BU158" s="365"/>
      <c r="BV158" s="365"/>
    </row>
    <row r="159" spans="63:74" x14ac:dyDescent="0.2">
      <c r="BK159" s="365"/>
      <c r="BL159" s="365"/>
      <c r="BM159" s="365"/>
      <c r="BN159" s="365"/>
      <c r="BO159" s="365"/>
      <c r="BP159" s="365"/>
      <c r="BQ159" s="365"/>
      <c r="BR159" s="365"/>
      <c r="BS159" s="365"/>
      <c r="BT159" s="365"/>
      <c r="BU159" s="365"/>
      <c r="BV159" s="365"/>
    </row>
    <row r="160" spans="63:74" x14ac:dyDescent="0.2">
      <c r="BK160" s="365"/>
      <c r="BL160" s="365"/>
      <c r="BM160" s="365"/>
      <c r="BN160" s="365"/>
      <c r="BO160" s="365"/>
      <c r="BP160" s="365"/>
      <c r="BQ160" s="365"/>
      <c r="BR160" s="365"/>
      <c r="BS160" s="365"/>
      <c r="BT160" s="365"/>
      <c r="BU160" s="365"/>
      <c r="BV160" s="365"/>
    </row>
    <row r="161" spans="63:74" x14ac:dyDescent="0.2">
      <c r="BK161" s="365"/>
      <c r="BL161" s="365"/>
      <c r="BM161" s="365"/>
      <c r="BN161" s="365"/>
      <c r="BO161" s="365"/>
      <c r="BP161" s="365"/>
      <c r="BQ161" s="365"/>
      <c r="BR161" s="365"/>
      <c r="BS161" s="365"/>
      <c r="BT161" s="365"/>
      <c r="BU161" s="365"/>
      <c r="BV161" s="365"/>
    </row>
    <row r="162" spans="63:74" x14ac:dyDescent="0.2">
      <c r="BK162" s="365"/>
      <c r="BL162" s="365"/>
      <c r="BM162" s="365"/>
      <c r="BN162" s="365"/>
      <c r="BO162" s="365"/>
      <c r="BP162" s="365"/>
      <c r="BQ162" s="365"/>
      <c r="BR162" s="365"/>
      <c r="BS162" s="365"/>
      <c r="BT162" s="365"/>
      <c r="BU162" s="365"/>
      <c r="BV162" s="365"/>
    </row>
    <row r="163" spans="63:74" x14ac:dyDescent="0.2">
      <c r="BK163" s="365"/>
      <c r="BL163" s="365"/>
      <c r="BM163" s="365"/>
      <c r="BN163" s="365"/>
      <c r="BO163" s="365"/>
      <c r="BP163" s="365"/>
      <c r="BQ163" s="365"/>
      <c r="BR163" s="365"/>
      <c r="BS163" s="365"/>
      <c r="BT163" s="365"/>
      <c r="BU163" s="365"/>
      <c r="BV163" s="365"/>
    </row>
    <row r="164" spans="63:74" x14ac:dyDescent="0.2">
      <c r="BK164" s="365"/>
      <c r="BL164" s="365"/>
      <c r="BM164" s="365"/>
      <c r="BN164" s="365"/>
      <c r="BO164" s="365"/>
      <c r="BP164" s="365"/>
      <c r="BQ164" s="365"/>
      <c r="BR164" s="365"/>
      <c r="BS164" s="365"/>
      <c r="BT164" s="365"/>
      <c r="BU164" s="365"/>
      <c r="BV164" s="365"/>
    </row>
    <row r="165" spans="63:74" x14ac:dyDescent="0.2">
      <c r="BK165" s="365"/>
      <c r="BL165" s="365"/>
      <c r="BM165" s="365"/>
      <c r="BN165" s="365"/>
      <c r="BO165" s="365"/>
      <c r="BP165" s="365"/>
      <c r="BQ165" s="365"/>
      <c r="BR165" s="365"/>
      <c r="BS165" s="365"/>
      <c r="BT165" s="365"/>
      <c r="BU165" s="365"/>
      <c r="BV165" s="365"/>
    </row>
    <row r="166" spans="63:74" x14ac:dyDescent="0.2">
      <c r="BK166" s="365"/>
      <c r="BL166" s="365"/>
      <c r="BM166" s="365"/>
      <c r="BN166" s="365"/>
      <c r="BO166" s="365"/>
      <c r="BP166" s="365"/>
      <c r="BQ166" s="365"/>
      <c r="BR166" s="365"/>
      <c r="BS166" s="365"/>
      <c r="BT166" s="365"/>
      <c r="BU166" s="365"/>
      <c r="BV166" s="365"/>
    </row>
    <row r="167" spans="63:74" x14ac:dyDescent="0.2">
      <c r="BK167" s="365"/>
      <c r="BL167" s="365"/>
      <c r="BM167" s="365"/>
      <c r="BN167" s="365"/>
      <c r="BO167" s="365"/>
      <c r="BP167" s="365"/>
      <c r="BQ167" s="365"/>
      <c r="BR167" s="365"/>
      <c r="BS167" s="365"/>
      <c r="BT167" s="365"/>
      <c r="BU167" s="365"/>
      <c r="BV167" s="365"/>
    </row>
    <row r="168" spans="63:74" x14ac:dyDescent="0.2">
      <c r="BK168" s="365"/>
      <c r="BL168" s="365"/>
      <c r="BM168" s="365"/>
      <c r="BN168" s="365"/>
      <c r="BO168" s="365"/>
      <c r="BP168" s="365"/>
      <c r="BQ168" s="365"/>
      <c r="BR168" s="365"/>
      <c r="BS168" s="365"/>
      <c r="BT168" s="365"/>
      <c r="BU168" s="365"/>
      <c r="BV168" s="365"/>
    </row>
    <row r="169" spans="63:74" x14ac:dyDescent="0.2">
      <c r="BK169" s="365"/>
      <c r="BL169" s="365"/>
      <c r="BM169" s="365"/>
      <c r="BN169" s="365"/>
      <c r="BO169" s="365"/>
      <c r="BP169" s="365"/>
      <c r="BQ169" s="365"/>
      <c r="BR169" s="365"/>
      <c r="BS169" s="365"/>
      <c r="BT169" s="365"/>
      <c r="BU169" s="365"/>
      <c r="BV169" s="365"/>
    </row>
    <row r="170" spans="63:74" x14ac:dyDescent="0.2">
      <c r="BK170" s="365"/>
      <c r="BL170" s="365"/>
      <c r="BM170" s="365"/>
      <c r="BN170" s="365"/>
      <c r="BO170" s="365"/>
      <c r="BP170" s="365"/>
      <c r="BQ170" s="365"/>
      <c r="BR170" s="365"/>
      <c r="BS170" s="365"/>
      <c r="BT170" s="365"/>
      <c r="BU170" s="365"/>
      <c r="BV170" s="365"/>
    </row>
    <row r="171" spans="63:74" x14ac:dyDescent="0.2">
      <c r="BK171" s="365"/>
      <c r="BL171" s="365"/>
      <c r="BM171" s="365"/>
      <c r="BN171" s="365"/>
      <c r="BO171" s="365"/>
      <c r="BP171" s="365"/>
      <c r="BQ171" s="365"/>
      <c r="BR171" s="365"/>
      <c r="BS171" s="365"/>
      <c r="BT171" s="365"/>
      <c r="BU171" s="365"/>
      <c r="BV171" s="365"/>
    </row>
    <row r="172" spans="63:74" x14ac:dyDescent="0.2">
      <c r="BK172" s="365"/>
      <c r="BL172" s="365"/>
      <c r="BM172" s="365"/>
      <c r="BN172" s="365"/>
      <c r="BO172" s="365"/>
      <c r="BP172" s="365"/>
      <c r="BQ172" s="365"/>
      <c r="BR172" s="365"/>
      <c r="BS172" s="365"/>
      <c r="BT172" s="365"/>
      <c r="BU172" s="365"/>
      <c r="BV172" s="365"/>
    </row>
    <row r="173" spans="63:74" x14ac:dyDescent="0.2">
      <c r="BK173" s="365"/>
      <c r="BL173" s="365"/>
      <c r="BM173" s="365"/>
      <c r="BN173" s="365"/>
      <c r="BO173" s="365"/>
      <c r="BP173" s="365"/>
      <c r="BQ173" s="365"/>
      <c r="BR173" s="365"/>
      <c r="BS173" s="365"/>
      <c r="BT173" s="365"/>
      <c r="BU173" s="365"/>
      <c r="BV173" s="365"/>
    </row>
    <row r="174" spans="63:74" x14ac:dyDescent="0.2">
      <c r="BK174" s="365"/>
      <c r="BL174" s="365"/>
      <c r="BM174" s="365"/>
      <c r="BN174" s="365"/>
      <c r="BO174" s="365"/>
      <c r="BP174" s="365"/>
      <c r="BQ174" s="365"/>
      <c r="BR174" s="365"/>
      <c r="BS174" s="365"/>
      <c r="BT174" s="365"/>
      <c r="BU174" s="365"/>
      <c r="BV174" s="365"/>
    </row>
    <row r="175" spans="63:74" x14ac:dyDescent="0.2">
      <c r="BK175" s="365"/>
      <c r="BL175" s="365"/>
      <c r="BM175" s="365"/>
      <c r="BN175" s="365"/>
      <c r="BO175" s="365"/>
      <c r="BP175" s="365"/>
      <c r="BQ175" s="365"/>
      <c r="BR175" s="365"/>
      <c r="BS175" s="365"/>
      <c r="BT175" s="365"/>
      <c r="BU175" s="365"/>
      <c r="BV175" s="365"/>
    </row>
    <row r="176" spans="63:74" x14ac:dyDescent="0.2">
      <c r="BK176" s="365"/>
      <c r="BL176" s="365"/>
      <c r="BM176" s="365"/>
      <c r="BN176" s="365"/>
      <c r="BO176" s="365"/>
      <c r="BP176" s="365"/>
      <c r="BQ176" s="365"/>
      <c r="BR176" s="365"/>
      <c r="BS176" s="365"/>
      <c r="BT176" s="365"/>
      <c r="BU176" s="365"/>
      <c r="BV176" s="365"/>
    </row>
    <row r="177" spans="63:74" x14ac:dyDescent="0.2">
      <c r="BK177" s="365"/>
      <c r="BL177" s="365"/>
      <c r="BM177" s="365"/>
      <c r="BN177" s="365"/>
      <c r="BO177" s="365"/>
      <c r="BP177" s="365"/>
      <c r="BQ177" s="365"/>
      <c r="BR177" s="365"/>
      <c r="BS177" s="365"/>
      <c r="BT177" s="365"/>
      <c r="BU177" s="365"/>
      <c r="BV177" s="365"/>
    </row>
    <row r="178" spans="63:74" x14ac:dyDescent="0.2">
      <c r="BK178" s="365"/>
      <c r="BL178" s="365"/>
      <c r="BM178" s="365"/>
      <c r="BN178" s="365"/>
      <c r="BO178" s="365"/>
      <c r="BP178" s="365"/>
      <c r="BQ178" s="365"/>
      <c r="BR178" s="365"/>
      <c r="BS178" s="365"/>
      <c r="BT178" s="365"/>
      <c r="BU178" s="365"/>
      <c r="BV178" s="365"/>
    </row>
    <row r="179" spans="63:74" x14ac:dyDescent="0.2">
      <c r="BK179" s="365"/>
      <c r="BL179" s="365"/>
      <c r="BM179" s="365"/>
      <c r="BN179" s="365"/>
      <c r="BO179" s="365"/>
      <c r="BP179" s="365"/>
      <c r="BQ179" s="365"/>
      <c r="BR179" s="365"/>
      <c r="BS179" s="365"/>
      <c r="BT179" s="365"/>
      <c r="BU179" s="365"/>
      <c r="BV179" s="365"/>
    </row>
    <row r="180" spans="63:74" x14ac:dyDescent="0.2">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63" customWidth="1"/>
    <col min="56" max="58" width="6.5703125" style="586" customWidth="1"/>
    <col min="59" max="62" width="6.5703125" style="363" customWidth="1"/>
    <col min="63" max="74" width="6.5703125" style="2" customWidth="1"/>
    <col min="75" max="16384" width="9.5703125" style="2"/>
  </cols>
  <sheetData>
    <row r="1" spans="1:74" ht="15.75" customHeight="1" x14ac:dyDescent="0.2">
      <c r="A1" s="761" t="s">
        <v>791</v>
      </c>
      <c r="B1" s="795" t="s">
        <v>1360</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279"/>
    </row>
    <row r="2" spans="1:74" s="5"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ht="11.25"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 customHeight="1" x14ac:dyDescent="0.2">
      <c r="A6" s="3" t="s">
        <v>764</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263.89999999999998</v>
      </c>
      <c r="BA6" s="232">
        <v>323.2</v>
      </c>
      <c r="BB6" s="232">
        <v>325.94819999999999</v>
      </c>
      <c r="BC6" s="232">
        <v>386.59550000000002</v>
      </c>
      <c r="BD6" s="232">
        <v>412.54109999999997</v>
      </c>
      <c r="BE6" s="305">
        <v>348.57220000000001</v>
      </c>
      <c r="BF6" s="305">
        <v>337.9271</v>
      </c>
      <c r="BG6" s="305">
        <v>321.72399999999999</v>
      </c>
      <c r="BH6" s="305">
        <v>300.42520000000002</v>
      </c>
      <c r="BI6" s="305">
        <v>289.0016</v>
      </c>
      <c r="BJ6" s="305">
        <v>274.57639999999998</v>
      </c>
      <c r="BK6" s="305">
        <v>269.3107</v>
      </c>
      <c r="BL6" s="305">
        <v>270.2509</v>
      </c>
      <c r="BM6" s="305">
        <v>276.83659999999998</v>
      </c>
      <c r="BN6" s="305">
        <v>282.90429999999998</v>
      </c>
      <c r="BO6" s="305">
        <v>282.30709999999999</v>
      </c>
      <c r="BP6" s="305">
        <v>281.7704</v>
      </c>
      <c r="BQ6" s="305">
        <v>278.11930000000001</v>
      </c>
      <c r="BR6" s="305">
        <v>280.90940000000001</v>
      </c>
      <c r="BS6" s="305">
        <v>274.01979999999998</v>
      </c>
      <c r="BT6" s="305">
        <v>266.90859999999998</v>
      </c>
      <c r="BU6" s="305">
        <v>269.50659999999999</v>
      </c>
      <c r="BV6" s="305">
        <v>266.66559999999998</v>
      </c>
    </row>
    <row r="7" spans="1:74" ht="11.1" customHeight="1" x14ac:dyDescent="0.2">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358"/>
      <c r="BF7" s="358"/>
      <c r="BG7" s="358"/>
      <c r="BH7" s="358"/>
      <c r="BI7" s="358"/>
      <c r="BJ7" s="358"/>
      <c r="BK7" s="358"/>
      <c r="BL7" s="358"/>
      <c r="BM7" s="358"/>
      <c r="BN7" s="358"/>
      <c r="BO7" s="358"/>
      <c r="BP7" s="358"/>
      <c r="BQ7" s="358"/>
      <c r="BR7" s="358"/>
      <c r="BS7" s="358"/>
      <c r="BT7" s="358"/>
      <c r="BU7" s="358"/>
      <c r="BV7" s="358"/>
    </row>
    <row r="8" spans="1:74" ht="11.1" customHeight="1" x14ac:dyDescent="0.2">
      <c r="A8" s="1" t="s">
        <v>490</v>
      </c>
      <c r="B8" s="180" t="s">
        <v>413</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232">
        <v>397.95</v>
      </c>
      <c r="BC8" s="232">
        <v>436.74</v>
      </c>
      <c r="BD8" s="232">
        <v>476.07499999999999</v>
      </c>
      <c r="BE8" s="305">
        <v>427.31220000000002</v>
      </c>
      <c r="BF8" s="305">
        <v>408.80849999999998</v>
      </c>
      <c r="BG8" s="305">
        <v>389.07279999999997</v>
      </c>
      <c r="BH8" s="305">
        <v>370.02769999999998</v>
      </c>
      <c r="BI8" s="305">
        <v>361.80290000000002</v>
      </c>
      <c r="BJ8" s="305">
        <v>352.4477</v>
      </c>
      <c r="BK8" s="305">
        <v>339.09410000000003</v>
      </c>
      <c r="BL8" s="305">
        <v>339.16300000000001</v>
      </c>
      <c r="BM8" s="305">
        <v>351.55669999999998</v>
      </c>
      <c r="BN8" s="305">
        <v>357.59449999999998</v>
      </c>
      <c r="BO8" s="305">
        <v>359.05279999999999</v>
      </c>
      <c r="BP8" s="305">
        <v>355.31729999999999</v>
      </c>
      <c r="BQ8" s="305">
        <v>352.95100000000002</v>
      </c>
      <c r="BR8" s="305">
        <v>354.47640000000001</v>
      </c>
      <c r="BS8" s="305">
        <v>352.06420000000003</v>
      </c>
      <c r="BT8" s="305">
        <v>346.0677</v>
      </c>
      <c r="BU8" s="305">
        <v>346.76909999999998</v>
      </c>
      <c r="BV8" s="305">
        <v>347.00319999999999</v>
      </c>
    </row>
    <row r="9" spans="1:74" ht="11.1" customHeight="1" x14ac:dyDescent="0.2">
      <c r="A9" s="1" t="s">
        <v>491</v>
      </c>
      <c r="B9" s="180" t="s">
        <v>414</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232">
        <v>391.47500000000002</v>
      </c>
      <c r="BC9" s="232">
        <v>425.96</v>
      </c>
      <c r="BD9" s="232">
        <v>487.9</v>
      </c>
      <c r="BE9" s="305">
        <v>420.8057</v>
      </c>
      <c r="BF9" s="305">
        <v>408.26190000000003</v>
      </c>
      <c r="BG9" s="305">
        <v>390.19639999999998</v>
      </c>
      <c r="BH9" s="305">
        <v>372.96839999999997</v>
      </c>
      <c r="BI9" s="305">
        <v>359.55270000000002</v>
      </c>
      <c r="BJ9" s="305">
        <v>342.32619999999997</v>
      </c>
      <c r="BK9" s="305">
        <v>336.82549999999998</v>
      </c>
      <c r="BL9" s="305">
        <v>340.5188</v>
      </c>
      <c r="BM9" s="305">
        <v>338.63330000000002</v>
      </c>
      <c r="BN9" s="305">
        <v>353.49040000000002</v>
      </c>
      <c r="BO9" s="305">
        <v>348.10180000000003</v>
      </c>
      <c r="BP9" s="305">
        <v>350.43279999999999</v>
      </c>
      <c r="BQ9" s="305">
        <v>346.5711</v>
      </c>
      <c r="BR9" s="305">
        <v>351.77820000000003</v>
      </c>
      <c r="BS9" s="305">
        <v>344.59699999999998</v>
      </c>
      <c r="BT9" s="305">
        <v>335.74669999999998</v>
      </c>
      <c r="BU9" s="305">
        <v>338.09370000000001</v>
      </c>
      <c r="BV9" s="305">
        <v>335.80650000000003</v>
      </c>
    </row>
    <row r="10" spans="1:74" ht="11.1" customHeight="1" x14ac:dyDescent="0.2">
      <c r="A10" s="1" t="s">
        <v>492</v>
      </c>
      <c r="B10" s="180" t="s">
        <v>415</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232">
        <v>376.8</v>
      </c>
      <c r="BC10" s="232">
        <v>410.04</v>
      </c>
      <c r="BD10" s="232">
        <v>457.4</v>
      </c>
      <c r="BE10" s="305">
        <v>398.32740000000001</v>
      </c>
      <c r="BF10" s="305">
        <v>385.68529999999998</v>
      </c>
      <c r="BG10" s="305">
        <v>368.28829999999999</v>
      </c>
      <c r="BH10" s="305">
        <v>347.34410000000003</v>
      </c>
      <c r="BI10" s="305">
        <v>334.49110000000002</v>
      </c>
      <c r="BJ10" s="305">
        <v>321.29270000000002</v>
      </c>
      <c r="BK10" s="305">
        <v>317.35579999999999</v>
      </c>
      <c r="BL10" s="305">
        <v>315.69110000000001</v>
      </c>
      <c r="BM10" s="305">
        <v>313.89420000000001</v>
      </c>
      <c r="BN10" s="305">
        <v>326.99329999999998</v>
      </c>
      <c r="BO10" s="305">
        <v>326.18790000000001</v>
      </c>
      <c r="BP10" s="305">
        <v>325.47829999999999</v>
      </c>
      <c r="BQ10" s="305">
        <v>322.6481</v>
      </c>
      <c r="BR10" s="305">
        <v>325.6592</v>
      </c>
      <c r="BS10" s="305">
        <v>319.3449</v>
      </c>
      <c r="BT10" s="305">
        <v>312.1232</v>
      </c>
      <c r="BU10" s="305">
        <v>315.51400000000001</v>
      </c>
      <c r="BV10" s="305">
        <v>313.96600000000001</v>
      </c>
    </row>
    <row r="11" spans="1:74" ht="11.1" customHeight="1" x14ac:dyDescent="0.2">
      <c r="A11" s="1" t="s">
        <v>493</v>
      </c>
      <c r="B11" s="180" t="s">
        <v>416</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232">
        <v>415.6</v>
      </c>
      <c r="BC11" s="232">
        <v>429.6</v>
      </c>
      <c r="BD11" s="232">
        <v>490.17500000000001</v>
      </c>
      <c r="BE11" s="305">
        <v>455.3449</v>
      </c>
      <c r="BF11" s="305">
        <v>454.34629999999999</v>
      </c>
      <c r="BG11" s="305">
        <v>432.95240000000001</v>
      </c>
      <c r="BH11" s="305">
        <v>406.64260000000002</v>
      </c>
      <c r="BI11" s="305">
        <v>389.44330000000002</v>
      </c>
      <c r="BJ11" s="305">
        <v>368.20240000000001</v>
      </c>
      <c r="BK11" s="305">
        <v>352.79899999999998</v>
      </c>
      <c r="BL11" s="305">
        <v>349.63920000000002</v>
      </c>
      <c r="BM11" s="305">
        <v>357.01519999999999</v>
      </c>
      <c r="BN11" s="305">
        <v>364.51029999999997</v>
      </c>
      <c r="BO11" s="305">
        <v>371.61680000000001</v>
      </c>
      <c r="BP11" s="305">
        <v>366.61939999999998</v>
      </c>
      <c r="BQ11" s="305">
        <v>364.43779999999998</v>
      </c>
      <c r="BR11" s="305">
        <v>368.07650000000001</v>
      </c>
      <c r="BS11" s="305">
        <v>367.50760000000002</v>
      </c>
      <c r="BT11" s="305">
        <v>359.25189999999998</v>
      </c>
      <c r="BU11" s="305">
        <v>351.9837</v>
      </c>
      <c r="BV11" s="305">
        <v>344.23649999999998</v>
      </c>
    </row>
    <row r="12" spans="1:74" ht="11.1" customHeight="1" x14ac:dyDescent="0.2">
      <c r="A12" s="1" t="s">
        <v>494</v>
      </c>
      <c r="B12" s="180" t="s">
        <v>417</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232">
        <v>513.375</v>
      </c>
      <c r="BC12" s="232">
        <v>534.74</v>
      </c>
      <c r="BD12" s="232">
        <v>581.5</v>
      </c>
      <c r="BE12" s="305">
        <v>518.87080000000003</v>
      </c>
      <c r="BF12" s="305">
        <v>507.25020000000001</v>
      </c>
      <c r="BG12" s="305">
        <v>492.36399999999998</v>
      </c>
      <c r="BH12" s="305">
        <v>479.13900000000001</v>
      </c>
      <c r="BI12" s="305">
        <v>466.45010000000002</v>
      </c>
      <c r="BJ12" s="305">
        <v>453.43819999999999</v>
      </c>
      <c r="BK12" s="305">
        <v>441.84269999999998</v>
      </c>
      <c r="BL12" s="305">
        <v>436.14010000000002</v>
      </c>
      <c r="BM12" s="305">
        <v>433.46940000000001</v>
      </c>
      <c r="BN12" s="305">
        <v>436.22390000000001</v>
      </c>
      <c r="BO12" s="305">
        <v>436.66910000000001</v>
      </c>
      <c r="BP12" s="305">
        <v>436.4325</v>
      </c>
      <c r="BQ12" s="305">
        <v>431.8886</v>
      </c>
      <c r="BR12" s="305">
        <v>431.63150000000002</v>
      </c>
      <c r="BS12" s="305">
        <v>430.02699999999999</v>
      </c>
      <c r="BT12" s="305">
        <v>421.29599999999999</v>
      </c>
      <c r="BU12" s="305">
        <v>418.01170000000002</v>
      </c>
      <c r="BV12" s="305">
        <v>412.57229999999998</v>
      </c>
    </row>
    <row r="13" spans="1:74" ht="11.1" customHeight="1" x14ac:dyDescent="0.2">
      <c r="A13" s="1" t="s">
        <v>495</v>
      </c>
      <c r="B13" s="180" t="s">
        <v>455</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232">
        <v>410.85</v>
      </c>
      <c r="BC13" s="232">
        <v>444.36</v>
      </c>
      <c r="BD13" s="232">
        <v>492.9</v>
      </c>
      <c r="BE13" s="305">
        <v>437.49040000000002</v>
      </c>
      <c r="BF13" s="305">
        <v>423.06849999999997</v>
      </c>
      <c r="BG13" s="305">
        <v>405.39449999999999</v>
      </c>
      <c r="BH13" s="305">
        <v>387.08659999999998</v>
      </c>
      <c r="BI13" s="305">
        <v>375.24209999999999</v>
      </c>
      <c r="BJ13" s="305">
        <v>362.16899999999998</v>
      </c>
      <c r="BK13" s="305">
        <v>352.99029999999999</v>
      </c>
      <c r="BL13" s="305">
        <v>352.77499999999998</v>
      </c>
      <c r="BM13" s="305">
        <v>356.2303</v>
      </c>
      <c r="BN13" s="305">
        <v>365.21499999999997</v>
      </c>
      <c r="BO13" s="305">
        <v>364.38630000000001</v>
      </c>
      <c r="BP13" s="305">
        <v>363.49790000000002</v>
      </c>
      <c r="BQ13" s="305">
        <v>360.22179999999997</v>
      </c>
      <c r="BR13" s="305">
        <v>362.4402</v>
      </c>
      <c r="BS13" s="305">
        <v>358.6558</v>
      </c>
      <c r="BT13" s="305">
        <v>350.94830000000002</v>
      </c>
      <c r="BU13" s="305">
        <v>351.30040000000002</v>
      </c>
      <c r="BV13" s="305">
        <v>349.45800000000003</v>
      </c>
    </row>
    <row r="14" spans="1:74" ht="11.1" customHeight="1" x14ac:dyDescent="0.2">
      <c r="A14" s="1" t="s">
        <v>518</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232">
        <v>421.27499999999998</v>
      </c>
      <c r="BC14" s="232">
        <v>454.5</v>
      </c>
      <c r="BD14" s="232">
        <v>503.22500000000002</v>
      </c>
      <c r="BE14" s="305">
        <v>448.61880000000002</v>
      </c>
      <c r="BF14" s="305">
        <v>434.69189999999998</v>
      </c>
      <c r="BG14" s="305">
        <v>417.4348</v>
      </c>
      <c r="BH14" s="305">
        <v>399.56180000000001</v>
      </c>
      <c r="BI14" s="305">
        <v>388.05309999999997</v>
      </c>
      <c r="BJ14" s="305">
        <v>375.28949999999998</v>
      </c>
      <c r="BK14" s="305">
        <v>366.10419999999999</v>
      </c>
      <c r="BL14" s="305">
        <v>365.98320000000001</v>
      </c>
      <c r="BM14" s="305">
        <v>369.29230000000001</v>
      </c>
      <c r="BN14" s="305">
        <v>378.3612</v>
      </c>
      <c r="BO14" s="305">
        <v>377.62610000000001</v>
      </c>
      <c r="BP14" s="305">
        <v>376.67169999999999</v>
      </c>
      <c r="BQ14" s="305">
        <v>373.63049999999998</v>
      </c>
      <c r="BR14" s="305">
        <v>375.92840000000001</v>
      </c>
      <c r="BS14" s="305">
        <v>372.25290000000001</v>
      </c>
      <c r="BT14" s="305">
        <v>364.75119999999998</v>
      </c>
      <c r="BU14" s="305">
        <v>365.25709999999998</v>
      </c>
      <c r="BV14" s="305">
        <v>363.57569999999998</v>
      </c>
    </row>
    <row r="15" spans="1:74" ht="11.1" customHeight="1" x14ac:dyDescent="0.2">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359"/>
      <c r="BF15" s="359"/>
      <c r="BG15" s="359"/>
      <c r="BH15" s="359"/>
      <c r="BI15" s="359"/>
      <c r="BJ15" s="359"/>
      <c r="BK15" s="359"/>
      <c r="BL15" s="359"/>
      <c r="BM15" s="359"/>
      <c r="BN15" s="359"/>
      <c r="BO15" s="359"/>
      <c r="BP15" s="359"/>
      <c r="BQ15" s="359"/>
      <c r="BR15" s="359"/>
      <c r="BS15" s="359"/>
      <c r="BT15" s="359"/>
      <c r="BU15" s="359"/>
      <c r="BV15" s="359"/>
    </row>
    <row r="16" spans="1:74" ht="11.1" customHeight="1" x14ac:dyDescent="0.2">
      <c r="A16" s="1"/>
      <c r="B16" s="7" t="s">
        <v>742</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360"/>
      <c r="BF16" s="360"/>
      <c r="BG16" s="360"/>
      <c r="BH16" s="360"/>
      <c r="BI16" s="360"/>
      <c r="BJ16" s="360"/>
      <c r="BK16" s="360"/>
      <c r="BL16" s="360"/>
      <c r="BM16" s="360"/>
      <c r="BN16" s="360"/>
      <c r="BO16" s="360"/>
      <c r="BP16" s="360"/>
      <c r="BQ16" s="360"/>
      <c r="BR16" s="360"/>
      <c r="BS16" s="360"/>
      <c r="BT16" s="360"/>
      <c r="BU16" s="360"/>
      <c r="BV16" s="360"/>
    </row>
    <row r="17" spans="1:74" ht="11.1" customHeight="1" x14ac:dyDescent="0.2">
      <c r="A17" s="1"/>
      <c r="B17" s="7" t="s">
        <v>111</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361"/>
      <c r="BF17" s="361"/>
      <c r="BG17" s="361"/>
      <c r="BH17" s="361"/>
      <c r="BI17" s="361"/>
      <c r="BJ17" s="361"/>
      <c r="BK17" s="361"/>
      <c r="BL17" s="361"/>
      <c r="BM17" s="361"/>
      <c r="BN17" s="361"/>
      <c r="BO17" s="361"/>
      <c r="BP17" s="361"/>
      <c r="BQ17" s="361"/>
      <c r="BR17" s="361"/>
      <c r="BS17" s="361"/>
      <c r="BT17" s="361"/>
      <c r="BU17" s="361"/>
      <c r="BV17" s="361"/>
    </row>
    <row r="18" spans="1:74" ht="11.1" customHeight="1" x14ac:dyDescent="0.2">
      <c r="A18" s="1" t="s">
        <v>482</v>
      </c>
      <c r="B18" s="180" t="s">
        <v>413</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56.872</v>
      </c>
      <c r="AX18" s="68">
        <v>61.823</v>
      </c>
      <c r="AY18" s="68">
        <v>65.540000000000006</v>
      </c>
      <c r="AZ18" s="68">
        <v>62.13</v>
      </c>
      <c r="BA18" s="68">
        <v>56.850999999999999</v>
      </c>
      <c r="BB18" s="68">
        <v>52.817999999999998</v>
      </c>
      <c r="BC18" s="68">
        <v>53.170999999999999</v>
      </c>
      <c r="BD18" s="68">
        <v>52.548000000000002</v>
      </c>
      <c r="BE18" s="301">
        <v>52.30865</v>
      </c>
      <c r="BF18" s="301">
        <v>51.848439999999997</v>
      </c>
      <c r="BG18" s="301">
        <v>53.647370000000002</v>
      </c>
      <c r="BH18" s="301">
        <v>51.393630000000002</v>
      </c>
      <c r="BI18" s="301">
        <v>54.612569999999998</v>
      </c>
      <c r="BJ18" s="301">
        <v>58.884630000000001</v>
      </c>
      <c r="BK18" s="301">
        <v>63.852260000000001</v>
      </c>
      <c r="BL18" s="301">
        <v>63.73518</v>
      </c>
      <c r="BM18" s="301">
        <v>59.183480000000003</v>
      </c>
      <c r="BN18" s="301">
        <v>59.755369999999999</v>
      </c>
      <c r="BO18" s="301">
        <v>62.10622</v>
      </c>
      <c r="BP18" s="301">
        <v>60.6447</v>
      </c>
      <c r="BQ18" s="301">
        <v>57.357999999999997</v>
      </c>
      <c r="BR18" s="301">
        <v>55.283180000000002</v>
      </c>
      <c r="BS18" s="301">
        <v>56.464210000000001</v>
      </c>
      <c r="BT18" s="301">
        <v>55.016440000000003</v>
      </c>
      <c r="BU18" s="301">
        <v>57.849249999999998</v>
      </c>
      <c r="BV18" s="301">
        <v>62.73892</v>
      </c>
    </row>
    <row r="19" spans="1:74" ht="11.1" customHeight="1" x14ac:dyDescent="0.2">
      <c r="A19" s="1" t="s">
        <v>483</v>
      </c>
      <c r="B19" s="180" t="s">
        <v>414</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52.601697000000001</v>
      </c>
      <c r="AL19" s="68">
        <v>50.861749000000003</v>
      </c>
      <c r="AM19" s="68">
        <v>55.052</v>
      </c>
      <c r="AN19" s="68">
        <v>52.698</v>
      </c>
      <c r="AO19" s="68">
        <v>50.692438000000003</v>
      </c>
      <c r="AP19" s="68">
        <v>49.180413999999999</v>
      </c>
      <c r="AQ19" s="68">
        <v>47.763827999999997</v>
      </c>
      <c r="AR19" s="68">
        <v>50.647511999999999</v>
      </c>
      <c r="AS19" s="68">
        <v>48.476410000000001</v>
      </c>
      <c r="AT19" s="68">
        <v>46.961306999999998</v>
      </c>
      <c r="AU19" s="68">
        <v>46.887894000000003</v>
      </c>
      <c r="AV19" s="68">
        <v>45.054988999999999</v>
      </c>
      <c r="AW19" s="68">
        <v>46.944713</v>
      </c>
      <c r="AX19" s="68">
        <v>50.878836</v>
      </c>
      <c r="AY19" s="68">
        <v>58.762146000000001</v>
      </c>
      <c r="AZ19" s="68">
        <v>60.749839999999999</v>
      </c>
      <c r="BA19" s="68">
        <v>56.523283999999997</v>
      </c>
      <c r="BB19" s="68">
        <v>50.308587000000003</v>
      </c>
      <c r="BC19" s="68">
        <v>44.585999999999999</v>
      </c>
      <c r="BD19" s="68">
        <v>47.161000000000001</v>
      </c>
      <c r="BE19" s="301">
        <v>48.75264</v>
      </c>
      <c r="BF19" s="301">
        <v>48.583109999999998</v>
      </c>
      <c r="BG19" s="301">
        <v>49.004080000000002</v>
      </c>
      <c r="BH19" s="301">
        <v>46.860579999999999</v>
      </c>
      <c r="BI19" s="301">
        <v>48.669730000000001</v>
      </c>
      <c r="BJ19" s="301">
        <v>50.294930000000001</v>
      </c>
      <c r="BK19" s="301">
        <v>54.254440000000002</v>
      </c>
      <c r="BL19" s="301">
        <v>55.703330000000001</v>
      </c>
      <c r="BM19" s="301">
        <v>52.978459999999998</v>
      </c>
      <c r="BN19" s="301">
        <v>51.86336</v>
      </c>
      <c r="BO19" s="301">
        <v>50.537370000000003</v>
      </c>
      <c r="BP19" s="301">
        <v>50.757249999999999</v>
      </c>
      <c r="BQ19" s="301">
        <v>50.293999999999997</v>
      </c>
      <c r="BR19" s="301">
        <v>49.051009999999998</v>
      </c>
      <c r="BS19" s="301">
        <v>50.34402</v>
      </c>
      <c r="BT19" s="301">
        <v>47.256050000000002</v>
      </c>
      <c r="BU19" s="301">
        <v>47.717140000000001</v>
      </c>
      <c r="BV19" s="301">
        <v>49.678879999999999</v>
      </c>
    </row>
    <row r="20" spans="1:74" ht="11.1" customHeight="1" x14ac:dyDescent="0.2">
      <c r="A20" s="1" t="s">
        <v>484</v>
      </c>
      <c r="B20" s="180" t="s">
        <v>415</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81.626000000000005</v>
      </c>
      <c r="AX20" s="68">
        <v>81.739000000000004</v>
      </c>
      <c r="AY20" s="68">
        <v>86.344999999999999</v>
      </c>
      <c r="AZ20" s="68">
        <v>89.061000000000007</v>
      </c>
      <c r="BA20" s="68">
        <v>87.085999999999999</v>
      </c>
      <c r="BB20" s="68">
        <v>88.388000000000005</v>
      </c>
      <c r="BC20" s="68">
        <v>83.221999999999994</v>
      </c>
      <c r="BD20" s="68">
        <v>82.995000000000005</v>
      </c>
      <c r="BE20" s="301">
        <v>83.446290000000005</v>
      </c>
      <c r="BF20" s="301">
        <v>80.549229999999994</v>
      </c>
      <c r="BG20" s="301">
        <v>79.465689999999995</v>
      </c>
      <c r="BH20" s="301">
        <v>79.705659999999995</v>
      </c>
      <c r="BI20" s="301">
        <v>82.198679999999996</v>
      </c>
      <c r="BJ20" s="301">
        <v>86.12988</v>
      </c>
      <c r="BK20" s="301">
        <v>86.896969999999996</v>
      </c>
      <c r="BL20" s="301">
        <v>83.928960000000004</v>
      </c>
      <c r="BM20" s="301">
        <v>83.666330000000002</v>
      </c>
      <c r="BN20" s="301">
        <v>85.436859999999996</v>
      </c>
      <c r="BO20" s="301">
        <v>87.017579999999995</v>
      </c>
      <c r="BP20" s="301">
        <v>87.400189999999995</v>
      </c>
      <c r="BQ20" s="301">
        <v>87.421790000000001</v>
      </c>
      <c r="BR20" s="301">
        <v>86.071110000000004</v>
      </c>
      <c r="BS20" s="301">
        <v>83.076319999999996</v>
      </c>
      <c r="BT20" s="301">
        <v>84.162819999999996</v>
      </c>
      <c r="BU20" s="301">
        <v>85.045559999999995</v>
      </c>
      <c r="BV20" s="301">
        <v>87.841030000000003</v>
      </c>
    </row>
    <row r="21" spans="1:74" ht="11.1" customHeight="1" x14ac:dyDescent="0.2">
      <c r="A21" s="1" t="s">
        <v>485</v>
      </c>
      <c r="B21" s="180" t="s">
        <v>416</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8.3019999999999996</v>
      </c>
      <c r="BA21" s="68">
        <v>8.0830000000000002</v>
      </c>
      <c r="BB21" s="68">
        <v>7.9509999999999996</v>
      </c>
      <c r="BC21" s="68">
        <v>5.8330000000000002</v>
      </c>
      <c r="BD21" s="68">
        <v>6.327</v>
      </c>
      <c r="BE21" s="301">
        <v>6.44</v>
      </c>
      <c r="BF21" s="301">
        <v>6.7047379999999999</v>
      </c>
      <c r="BG21" s="301">
        <v>7.139615</v>
      </c>
      <c r="BH21" s="301">
        <v>7.500508</v>
      </c>
      <c r="BI21" s="301">
        <v>8.1423319999999997</v>
      </c>
      <c r="BJ21" s="301">
        <v>8.0747339999999994</v>
      </c>
      <c r="BK21" s="301">
        <v>8.1843409999999999</v>
      </c>
      <c r="BL21" s="301">
        <v>8.1652760000000004</v>
      </c>
      <c r="BM21" s="301">
        <v>7.9778399999999996</v>
      </c>
      <c r="BN21" s="301">
        <v>7.7605180000000002</v>
      </c>
      <c r="BO21" s="301">
        <v>7.8693160000000004</v>
      </c>
      <c r="BP21" s="301">
        <v>7.8510099999999996</v>
      </c>
      <c r="BQ21" s="301">
        <v>7.2621149999999997</v>
      </c>
      <c r="BR21" s="301">
        <v>7.1467650000000003</v>
      </c>
      <c r="BS21" s="301">
        <v>7.4352280000000004</v>
      </c>
      <c r="BT21" s="301">
        <v>7.6924080000000004</v>
      </c>
      <c r="BU21" s="301">
        <v>8.3259519999999991</v>
      </c>
      <c r="BV21" s="301">
        <v>8.3050719999999991</v>
      </c>
    </row>
    <row r="22" spans="1:74" ht="11.1" customHeight="1" x14ac:dyDescent="0.2">
      <c r="A22" s="1" t="s">
        <v>486</v>
      </c>
      <c r="B22" s="180" t="s">
        <v>417</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27.386894000000002</v>
      </c>
      <c r="AX22" s="68">
        <v>29.648699000000001</v>
      </c>
      <c r="AY22" s="68">
        <v>32.196291000000002</v>
      </c>
      <c r="AZ22" s="68">
        <v>30.188196000000001</v>
      </c>
      <c r="BA22" s="68">
        <v>29.928737000000002</v>
      </c>
      <c r="BB22" s="68">
        <v>30.589666000000001</v>
      </c>
      <c r="BC22" s="68">
        <v>31.372</v>
      </c>
      <c r="BD22" s="68">
        <v>30.08</v>
      </c>
      <c r="BE22" s="301">
        <v>30.021319999999999</v>
      </c>
      <c r="BF22" s="301">
        <v>29.176300000000001</v>
      </c>
      <c r="BG22" s="301">
        <v>29.72457</v>
      </c>
      <c r="BH22" s="301">
        <v>29.04616</v>
      </c>
      <c r="BI22" s="301">
        <v>31.027760000000001</v>
      </c>
      <c r="BJ22" s="301">
        <v>31.699909999999999</v>
      </c>
      <c r="BK22" s="301">
        <v>33.222270000000002</v>
      </c>
      <c r="BL22" s="301">
        <v>31.77477</v>
      </c>
      <c r="BM22" s="301">
        <v>29.820270000000001</v>
      </c>
      <c r="BN22" s="301">
        <v>28.987909999999999</v>
      </c>
      <c r="BO22" s="301">
        <v>28.299510000000001</v>
      </c>
      <c r="BP22" s="301">
        <v>29.29637</v>
      </c>
      <c r="BQ22" s="301">
        <v>29.40898</v>
      </c>
      <c r="BR22" s="301">
        <v>28.709160000000001</v>
      </c>
      <c r="BS22" s="301">
        <v>29.359559999999998</v>
      </c>
      <c r="BT22" s="301">
        <v>29.539870000000001</v>
      </c>
      <c r="BU22" s="301">
        <v>30.584669999999999</v>
      </c>
      <c r="BV22" s="301">
        <v>32.61645</v>
      </c>
    </row>
    <row r="23" spans="1:74" ht="11.1" customHeight="1" x14ac:dyDescent="0.2">
      <c r="A23" s="1" t="s">
        <v>487</v>
      </c>
      <c r="B23" s="180" t="s">
        <v>110</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241.22969699999999</v>
      </c>
      <c r="AL23" s="68">
        <v>243.39474899999999</v>
      </c>
      <c r="AM23" s="68">
        <v>255.13900000000001</v>
      </c>
      <c r="AN23" s="68">
        <v>241.09299999999999</v>
      </c>
      <c r="AO23" s="68">
        <v>237.64709099999999</v>
      </c>
      <c r="AP23" s="68">
        <v>238.42045100000001</v>
      </c>
      <c r="AQ23" s="68">
        <v>239.85271499999999</v>
      </c>
      <c r="AR23" s="68">
        <v>237.23922099999999</v>
      </c>
      <c r="AS23" s="68">
        <v>230.768698</v>
      </c>
      <c r="AT23" s="68">
        <v>225.694031</v>
      </c>
      <c r="AU23" s="68">
        <v>227.045557</v>
      </c>
      <c r="AV23" s="68">
        <v>216.69439</v>
      </c>
      <c r="AW23" s="68">
        <v>220.606607</v>
      </c>
      <c r="AX23" s="68">
        <v>232.236535</v>
      </c>
      <c r="AY23" s="68">
        <v>251.75343699999999</v>
      </c>
      <c r="AZ23" s="68">
        <v>250.43103600000001</v>
      </c>
      <c r="BA23" s="68">
        <v>238.47202100000001</v>
      </c>
      <c r="BB23" s="68">
        <v>230.05525299999999</v>
      </c>
      <c r="BC23" s="68">
        <v>218.184</v>
      </c>
      <c r="BD23" s="68">
        <v>219.11099999999999</v>
      </c>
      <c r="BE23" s="301">
        <v>220.96889999999999</v>
      </c>
      <c r="BF23" s="301">
        <v>216.86179999999999</v>
      </c>
      <c r="BG23" s="301">
        <v>218.9813</v>
      </c>
      <c r="BH23" s="301">
        <v>214.50659999999999</v>
      </c>
      <c r="BI23" s="301">
        <v>224.65110000000001</v>
      </c>
      <c r="BJ23" s="301">
        <v>235.08410000000001</v>
      </c>
      <c r="BK23" s="301">
        <v>246.41030000000001</v>
      </c>
      <c r="BL23" s="301">
        <v>243.3075</v>
      </c>
      <c r="BM23" s="301">
        <v>233.62639999999999</v>
      </c>
      <c r="BN23" s="301">
        <v>233.804</v>
      </c>
      <c r="BO23" s="301">
        <v>235.83</v>
      </c>
      <c r="BP23" s="301">
        <v>235.9495</v>
      </c>
      <c r="BQ23" s="301">
        <v>231.7449</v>
      </c>
      <c r="BR23" s="301">
        <v>226.2612</v>
      </c>
      <c r="BS23" s="301">
        <v>226.67930000000001</v>
      </c>
      <c r="BT23" s="301">
        <v>223.66759999999999</v>
      </c>
      <c r="BU23" s="301">
        <v>229.52260000000001</v>
      </c>
      <c r="BV23" s="301">
        <v>241.18039999999999</v>
      </c>
    </row>
    <row r="24" spans="1:74" ht="11.1" customHeight="1" x14ac:dyDescent="0.2">
      <c r="A24" s="1"/>
      <c r="B24" s="7" t="s">
        <v>112</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361"/>
      <c r="BF24" s="361"/>
      <c r="BG24" s="361"/>
      <c r="BH24" s="361"/>
      <c r="BI24" s="361"/>
      <c r="BJ24" s="361"/>
      <c r="BK24" s="361"/>
      <c r="BL24" s="361"/>
      <c r="BM24" s="361"/>
      <c r="BN24" s="361"/>
      <c r="BO24" s="361"/>
      <c r="BP24" s="361"/>
      <c r="BQ24" s="361"/>
      <c r="BR24" s="361"/>
      <c r="BS24" s="361"/>
      <c r="BT24" s="361"/>
      <c r="BU24" s="361"/>
      <c r="BV24" s="361"/>
    </row>
    <row r="25" spans="1:74" ht="11.1" customHeight="1" x14ac:dyDescent="0.2">
      <c r="A25" s="1" t="s">
        <v>488</v>
      </c>
      <c r="B25" s="180" t="s">
        <v>110</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25.398053000000001</v>
      </c>
      <c r="AM25" s="68">
        <v>22.939</v>
      </c>
      <c r="AN25" s="68">
        <v>20.896000000000001</v>
      </c>
      <c r="AO25" s="68">
        <v>20.259074999999999</v>
      </c>
      <c r="AP25" s="68">
        <v>21.279779000000001</v>
      </c>
      <c r="AQ25" s="68">
        <v>20.360513999999998</v>
      </c>
      <c r="AR25" s="68">
        <v>18.600299</v>
      </c>
      <c r="AS25" s="68">
        <v>17.886856999999999</v>
      </c>
      <c r="AT25" s="68">
        <v>18.165272999999999</v>
      </c>
      <c r="AU25" s="68">
        <v>18.506229999999999</v>
      </c>
      <c r="AV25" s="68">
        <v>18.285882000000001</v>
      </c>
      <c r="AW25" s="68">
        <v>18.044886999999999</v>
      </c>
      <c r="AX25" s="68">
        <v>17.742737999999999</v>
      </c>
      <c r="AY25" s="68">
        <v>18.089321999999999</v>
      </c>
      <c r="AZ25" s="68">
        <v>18.624253</v>
      </c>
      <c r="BA25" s="68">
        <v>17.260479</v>
      </c>
      <c r="BB25" s="68">
        <v>17.831721999999999</v>
      </c>
      <c r="BC25" s="68">
        <v>18.021000000000001</v>
      </c>
      <c r="BD25" s="68">
        <v>17.620999999999999</v>
      </c>
      <c r="BE25" s="301">
        <v>18.835070000000002</v>
      </c>
      <c r="BF25" s="301">
        <v>20.524979999999999</v>
      </c>
      <c r="BG25" s="301">
        <v>21.070119999999999</v>
      </c>
      <c r="BH25" s="301">
        <v>22.33314</v>
      </c>
      <c r="BI25" s="301">
        <v>23.298469999999998</v>
      </c>
      <c r="BJ25" s="301">
        <v>24.791350000000001</v>
      </c>
      <c r="BK25" s="301">
        <v>25.30585</v>
      </c>
      <c r="BL25" s="301">
        <v>24.27609</v>
      </c>
      <c r="BM25" s="301">
        <v>21.75967</v>
      </c>
      <c r="BN25" s="301">
        <v>21.615690000000001</v>
      </c>
      <c r="BO25" s="301">
        <v>22.59768</v>
      </c>
      <c r="BP25" s="301">
        <v>23.119340000000001</v>
      </c>
      <c r="BQ25" s="301">
        <v>23.125859999999999</v>
      </c>
      <c r="BR25" s="301">
        <v>24.141670000000001</v>
      </c>
      <c r="BS25" s="301">
        <v>24.07377</v>
      </c>
      <c r="BT25" s="301">
        <v>25.136399999999998</v>
      </c>
      <c r="BU25" s="301">
        <v>25.37567</v>
      </c>
      <c r="BV25" s="301">
        <v>26.802420000000001</v>
      </c>
    </row>
    <row r="26" spans="1:74" ht="11.1" customHeight="1" x14ac:dyDescent="0.2">
      <c r="A26" s="1"/>
      <c r="B26" s="7" t="s">
        <v>113</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362"/>
      <c r="BF26" s="362"/>
      <c r="BG26" s="362"/>
      <c r="BH26" s="362"/>
      <c r="BI26" s="362"/>
      <c r="BJ26" s="362"/>
      <c r="BK26" s="362"/>
      <c r="BL26" s="362"/>
      <c r="BM26" s="362"/>
      <c r="BN26" s="362"/>
      <c r="BO26" s="362"/>
      <c r="BP26" s="362"/>
      <c r="BQ26" s="362"/>
      <c r="BR26" s="362"/>
      <c r="BS26" s="362"/>
      <c r="BT26" s="362"/>
      <c r="BU26" s="362"/>
      <c r="BV26" s="362"/>
    </row>
    <row r="27" spans="1:74" ht="11.1" customHeight="1" x14ac:dyDescent="0.2">
      <c r="A27" s="1" t="s">
        <v>489</v>
      </c>
      <c r="B27" s="181" t="s">
        <v>110</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216.19064299999999</v>
      </c>
      <c r="AL27" s="69">
        <v>217.99669599999999</v>
      </c>
      <c r="AM27" s="69">
        <v>232.2</v>
      </c>
      <c r="AN27" s="69">
        <v>220.197</v>
      </c>
      <c r="AO27" s="69">
        <v>217.38801599999999</v>
      </c>
      <c r="AP27" s="69">
        <v>217.140672</v>
      </c>
      <c r="AQ27" s="69">
        <v>219.49220099999999</v>
      </c>
      <c r="AR27" s="69">
        <v>218.63892200000001</v>
      </c>
      <c r="AS27" s="69">
        <v>212.88184100000001</v>
      </c>
      <c r="AT27" s="69">
        <v>207.52875800000001</v>
      </c>
      <c r="AU27" s="69">
        <v>208.53932699999999</v>
      </c>
      <c r="AV27" s="69">
        <v>198.40850800000001</v>
      </c>
      <c r="AW27" s="69">
        <v>202.56172000000001</v>
      </c>
      <c r="AX27" s="69">
        <v>214.493797</v>
      </c>
      <c r="AY27" s="69">
        <v>233.66411500000001</v>
      </c>
      <c r="AZ27" s="69">
        <v>231.806783</v>
      </c>
      <c r="BA27" s="69">
        <v>221.21154200000001</v>
      </c>
      <c r="BB27" s="69">
        <v>212.22353100000001</v>
      </c>
      <c r="BC27" s="69">
        <v>200.16300000000001</v>
      </c>
      <c r="BD27" s="69">
        <v>201.49100000000001</v>
      </c>
      <c r="BE27" s="320">
        <v>202.13380000000001</v>
      </c>
      <c r="BF27" s="320">
        <v>196.33680000000001</v>
      </c>
      <c r="BG27" s="320">
        <v>197.91120000000001</v>
      </c>
      <c r="BH27" s="320">
        <v>192.17339999999999</v>
      </c>
      <c r="BI27" s="320">
        <v>201.3526</v>
      </c>
      <c r="BJ27" s="320">
        <v>210.2927</v>
      </c>
      <c r="BK27" s="320">
        <v>221.1044</v>
      </c>
      <c r="BL27" s="320">
        <v>219.03139999999999</v>
      </c>
      <c r="BM27" s="320">
        <v>211.86670000000001</v>
      </c>
      <c r="BN27" s="320">
        <v>212.1883</v>
      </c>
      <c r="BO27" s="320">
        <v>213.23230000000001</v>
      </c>
      <c r="BP27" s="320">
        <v>212.83019999999999</v>
      </c>
      <c r="BQ27" s="320">
        <v>208.619</v>
      </c>
      <c r="BR27" s="320">
        <v>202.11959999999999</v>
      </c>
      <c r="BS27" s="320">
        <v>202.60560000000001</v>
      </c>
      <c r="BT27" s="320">
        <v>198.53120000000001</v>
      </c>
      <c r="BU27" s="320">
        <v>204.14689999999999</v>
      </c>
      <c r="BV27" s="320">
        <v>214.37790000000001</v>
      </c>
    </row>
    <row r="28" spans="1:74" s="267" customFormat="1" ht="12" customHeight="1" x14ac:dyDescent="0.2">
      <c r="A28" s="1"/>
      <c r="B28" s="757" t="s">
        <v>807</v>
      </c>
      <c r="C28" s="758"/>
      <c r="D28" s="758"/>
      <c r="E28" s="758"/>
      <c r="F28" s="758"/>
      <c r="G28" s="758"/>
      <c r="H28" s="758"/>
      <c r="I28" s="758"/>
      <c r="J28" s="758"/>
      <c r="K28" s="758"/>
      <c r="L28" s="758"/>
      <c r="M28" s="758"/>
      <c r="N28" s="758"/>
      <c r="O28" s="758"/>
      <c r="P28" s="758"/>
      <c r="Q28" s="758"/>
      <c r="AY28" s="478"/>
      <c r="AZ28" s="478"/>
      <c r="BA28" s="478"/>
      <c r="BB28" s="478"/>
      <c r="BC28" s="478"/>
      <c r="BD28" s="478"/>
      <c r="BE28" s="478"/>
      <c r="BF28" s="478"/>
      <c r="BG28" s="478"/>
      <c r="BH28" s="478"/>
      <c r="BI28" s="478"/>
      <c r="BJ28" s="478"/>
    </row>
    <row r="29" spans="1:74" s="403" customFormat="1" ht="12" customHeight="1" x14ac:dyDescent="0.2">
      <c r="A29" s="402"/>
      <c r="B29" s="751" t="str">
        <f>"Notes: "&amp;"EIA completed modeling and analysis for this report on " &amp;Dates!D2&amp;"."</f>
        <v>Notes: EIA completed modeling and analysis for this report on Thursday July 7, 2022.</v>
      </c>
      <c r="C29" s="750"/>
      <c r="D29" s="750"/>
      <c r="E29" s="750"/>
      <c r="F29" s="750"/>
      <c r="G29" s="750"/>
      <c r="H29" s="750"/>
      <c r="I29" s="750"/>
      <c r="J29" s="750"/>
      <c r="K29" s="750"/>
      <c r="L29" s="750"/>
      <c r="M29" s="750"/>
      <c r="N29" s="750"/>
      <c r="O29" s="750"/>
      <c r="P29" s="750"/>
      <c r="Q29" s="750"/>
      <c r="AY29" s="479"/>
      <c r="AZ29" s="479"/>
      <c r="BA29" s="479"/>
      <c r="BB29" s="479"/>
      <c r="BC29" s="479"/>
      <c r="BD29" s="479"/>
      <c r="BE29" s="479"/>
      <c r="BF29" s="479"/>
      <c r="BG29" s="479"/>
      <c r="BH29" s="479"/>
      <c r="BI29" s="479"/>
      <c r="BJ29" s="479"/>
    </row>
    <row r="30" spans="1:74" s="403" customFormat="1" ht="12" customHeight="1" x14ac:dyDescent="0.2">
      <c r="A30" s="402"/>
      <c r="B30" s="751" t="s">
        <v>350</v>
      </c>
      <c r="C30" s="750"/>
      <c r="D30" s="750"/>
      <c r="E30" s="750"/>
      <c r="F30" s="750"/>
      <c r="G30" s="750"/>
      <c r="H30" s="750"/>
      <c r="I30" s="750"/>
      <c r="J30" s="750"/>
      <c r="K30" s="750"/>
      <c r="L30" s="750"/>
      <c r="M30" s="750"/>
      <c r="N30" s="750"/>
      <c r="O30" s="750"/>
      <c r="P30" s="750"/>
      <c r="Q30" s="750"/>
      <c r="AY30" s="479"/>
      <c r="AZ30" s="479"/>
      <c r="BA30" s="479"/>
      <c r="BB30" s="479"/>
      <c r="BC30" s="479"/>
      <c r="BD30" s="479"/>
      <c r="BE30" s="479"/>
      <c r="BF30" s="479"/>
      <c r="BG30" s="479"/>
      <c r="BH30" s="479"/>
      <c r="BI30" s="479"/>
      <c r="BJ30" s="479"/>
    </row>
    <row r="31" spans="1:74" s="267" customFormat="1" ht="12" customHeight="1" x14ac:dyDescent="0.2">
      <c r="A31" s="1"/>
      <c r="B31" s="759" t="s">
        <v>126</v>
      </c>
      <c r="C31" s="758"/>
      <c r="D31" s="758"/>
      <c r="E31" s="758"/>
      <c r="F31" s="758"/>
      <c r="G31" s="758"/>
      <c r="H31" s="758"/>
      <c r="I31" s="758"/>
      <c r="J31" s="758"/>
      <c r="K31" s="758"/>
      <c r="L31" s="758"/>
      <c r="M31" s="758"/>
      <c r="N31" s="758"/>
      <c r="O31" s="758"/>
      <c r="P31" s="758"/>
      <c r="Q31" s="758"/>
      <c r="AY31" s="478"/>
      <c r="AZ31" s="478"/>
      <c r="BA31" s="478"/>
      <c r="BB31" s="478"/>
      <c r="BC31" s="478"/>
      <c r="BD31" s="478"/>
      <c r="BE31" s="478"/>
      <c r="BF31" s="478"/>
      <c r="BG31" s="478"/>
      <c r="BH31" s="478"/>
      <c r="BI31" s="478"/>
      <c r="BJ31" s="478"/>
    </row>
    <row r="32" spans="1:74" s="403" customFormat="1" ht="12" customHeight="1" x14ac:dyDescent="0.2">
      <c r="A32" s="402"/>
      <c r="B32" s="746" t="s">
        <v>844</v>
      </c>
      <c r="C32" s="737"/>
      <c r="D32" s="737"/>
      <c r="E32" s="737"/>
      <c r="F32" s="737"/>
      <c r="G32" s="737"/>
      <c r="H32" s="737"/>
      <c r="I32" s="737"/>
      <c r="J32" s="737"/>
      <c r="K32" s="737"/>
      <c r="L32" s="737"/>
      <c r="M32" s="737"/>
      <c r="N32" s="737"/>
      <c r="O32" s="737"/>
      <c r="P32" s="737"/>
      <c r="Q32" s="737"/>
      <c r="AY32" s="479"/>
      <c r="AZ32" s="479"/>
      <c r="BA32" s="479"/>
      <c r="BB32" s="479"/>
      <c r="BC32" s="479"/>
      <c r="BD32" s="479"/>
      <c r="BE32" s="479"/>
      <c r="BF32" s="479"/>
      <c r="BG32" s="479"/>
      <c r="BH32" s="479"/>
      <c r="BI32" s="479"/>
      <c r="BJ32" s="479"/>
    </row>
    <row r="33" spans="1:74" s="403" customFormat="1" ht="12" customHeight="1" x14ac:dyDescent="0.2">
      <c r="A33" s="402"/>
      <c r="B33" s="796" t="s">
        <v>845</v>
      </c>
      <c r="C33" s="737"/>
      <c r="D33" s="737"/>
      <c r="E33" s="737"/>
      <c r="F33" s="737"/>
      <c r="G33" s="737"/>
      <c r="H33" s="737"/>
      <c r="I33" s="737"/>
      <c r="J33" s="737"/>
      <c r="K33" s="737"/>
      <c r="L33" s="737"/>
      <c r="M33" s="737"/>
      <c r="N33" s="737"/>
      <c r="O33" s="737"/>
      <c r="P33" s="737"/>
      <c r="Q33" s="737"/>
      <c r="AY33" s="479"/>
      <c r="AZ33" s="479"/>
      <c r="BA33" s="479"/>
      <c r="BB33" s="479"/>
      <c r="BC33" s="479"/>
      <c r="BD33" s="479"/>
      <c r="BE33" s="479"/>
      <c r="BF33" s="479"/>
      <c r="BG33" s="479"/>
      <c r="BH33" s="479"/>
      <c r="BI33" s="479"/>
      <c r="BJ33" s="479"/>
    </row>
    <row r="34" spans="1:74" s="403" customFormat="1" ht="12" customHeight="1" x14ac:dyDescent="0.2">
      <c r="A34" s="402"/>
      <c r="B34" s="744" t="s">
        <v>847</v>
      </c>
      <c r="C34" s="743"/>
      <c r="D34" s="743"/>
      <c r="E34" s="743"/>
      <c r="F34" s="743"/>
      <c r="G34" s="743"/>
      <c r="H34" s="743"/>
      <c r="I34" s="743"/>
      <c r="J34" s="743"/>
      <c r="K34" s="743"/>
      <c r="L34" s="743"/>
      <c r="M34" s="743"/>
      <c r="N34" s="743"/>
      <c r="O34" s="743"/>
      <c r="P34" s="743"/>
      <c r="Q34" s="737"/>
      <c r="AY34" s="479"/>
      <c r="AZ34" s="479"/>
      <c r="BA34" s="479"/>
      <c r="BB34" s="479"/>
      <c r="BC34" s="479"/>
      <c r="BD34" s="479"/>
      <c r="BE34" s="479"/>
      <c r="BF34" s="479"/>
      <c r="BG34" s="479"/>
      <c r="BH34" s="479"/>
      <c r="BI34" s="479"/>
      <c r="BJ34" s="479"/>
    </row>
    <row r="35" spans="1:74" s="403" customFormat="1" ht="12" customHeight="1" x14ac:dyDescent="0.2">
      <c r="A35" s="402"/>
      <c r="B35" s="745" t="s">
        <v>848</v>
      </c>
      <c r="C35" s="747"/>
      <c r="D35" s="747"/>
      <c r="E35" s="747"/>
      <c r="F35" s="747"/>
      <c r="G35" s="747"/>
      <c r="H35" s="747"/>
      <c r="I35" s="747"/>
      <c r="J35" s="747"/>
      <c r="K35" s="747"/>
      <c r="L35" s="747"/>
      <c r="M35" s="747"/>
      <c r="N35" s="747"/>
      <c r="O35" s="747"/>
      <c r="P35" s="747"/>
      <c r="Q35" s="737"/>
      <c r="AY35" s="479"/>
      <c r="AZ35" s="479"/>
      <c r="BA35" s="479"/>
      <c r="BB35" s="479"/>
      <c r="BC35" s="479"/>
      <c r="BD35" s="479"/>
      <c r="BE35" s="479"/>
      <c r="BF35" s="479"/>
      <c r="BG35" s="479"/>
      <c r="BH35" s="479"/>
      <c r="BI35" s="479"/>
      <c r="BJ35" s="479"/>
    </row>
    <row r="36" spans="1:74" s="403" customFormat="1" ht="12" customHeight="1" x14ac:dyDescent="0.2">
      <c r="A36" s="402"/>
      <c r="B36" s="746" t="s">
        <v>830</v>
      </c>
      <c r="C36" s="747"/>
      <c r="D36" s="747"/>
      <c r="E36" s="747"/>
      <c r="F36" s="747"/>
      <c r="G36" s="747"/>
      <c r="H36" s="747"/>
      <c r="I36" s="747"/>
      <c r="J36" s="747"/>
      <c r="K36" s="747"/>
      <c r="L36" s="747"/>
      <c r="M36" s="747"/>
      <c r="N36" s="747"/>
      <c r="O36" s="747"/>
      <c r="P36" s="747"/>
      <c r="Q36" s="737"/>
      <c r="AY36" s="479"/>
      <c r="AZ36" s="479"/>
      <c r="BA36" s="479"/>
      <c r="BB36" s="479"/>
      <c r="BC36" s="479"/>
      <c r="BD36" s="479"/>
      <c r="BE36" s="479"/>
      <c r="BF36" s="479"/>
      <c r="BG36" s="479"/>
      <c r="BH36" s="479"/>
      <c r="BI36" s="479"/>
      <c r="BJ36" s="479"/>
    </row>
    <row r="37" spans="1:74" s="404" customFormat="1" ht="12" customHeight="1" x14ac:dyDescent="0.2">
      <c r="A37" s="393"/>
      <c r="B37" s="766" t="s">
        <v>1359</v>
      </c>
      <c r="C37" s="737"/>
      <c r="D37" s="737"/>
      <c r="E37" s="737"/>
      <c r="F37" s="737"/>
      <c r="G37" s="737"/>
      <c r="H37" s="737"/>
      <c r="I37" s="737"/>
      <c r="J37" s="737"/>
      <c r="K37" s="737"/>
      <c r="L37" s="737"/>
      <c r="M37" s="737"/>
      <c r="N37" s="737"/>
      <c r="O37" s="737"/>
      <c r="P37" s="737"/>
      <c r="Q37" s="737"/>
      <c r="AY37" s="480"/>
      <c r="AZ37" s="480"/>
      <c r="BA37" s="480"/>
      <c r="BB37" s="480"/>
      <c r="BC37" s="480"/>
      <c r="BD37" s="480"/>
      <c r="BE37" s="480"/>
      <c r="BF37" s="480"/>
      <c r="BG37" s="480"/>
      <c r="BH37" s="480"/>
      <c r="BI37" s="480"/>
      <c r="BJ37" s="480"/>
    </row>
    <row r="38" spans="1:74" x14ac:dyDescent="0.15">
      <c r="BD38" s="363"/>
      <c r="BE38" s="363"/>
      <c r="BF38" s="363"/>
      <c r="BK38" s="363"/>
      <c r="BL38" s="363"/>
      <c r="BM38" s="363"/>
      <c r="BN38" s="363"/>
      <c r="BO38" s="363"/>
      <c r="BP38" s="363"/>
      <c r="BQ38" s="363"/>
      <c r="BR38" s="363"/>
      <c r="BS38" s="363"/>
      <c r="BT38" s="363"/>
      <c r="BU38" s="363"/>
      <c r="BV38" s="363"/>
    </row>
    <row r="39" spans="1:74" x14ac:dyDescent="0.15">
      <c r="BK39" s="363"/>
      <c r="BL39" s="363"/>
      <c r="BM39" s="363"/>
      <c r="BN39" s="363"/>
      <c r="BO39" s="363"/>
      <c r="BP39" s="363"/>
      <c r="BQ39" s="363"/>
      <c r="BR39" s="363"/>
      <c r="BS39" s="363"/>
      <c r="BT39" s="363"/>
      <c r="BU39" s="363"/>
      <c r="BV39" s="363"/>
    </row>
    <row r="40" spans="1:74" x14ac:dyDescent="0.15">
      <c r="BK40" s="363"/>
      <c r="BL40" s="363"/>
      <c r="BM40" s="363"/>
      <c r="BN40" s="363"/>
      <c r="BO40" s="363"/>
      <c r="BP40" s="363"/>
      <c r="BQ40" s="363"/>
      <c r="BR40" s="363"/>
      <c r="BS40" s="363"/>
      <c r="BT40" s="363"/>
      <c r="BU40" s="363"/>
      <c r="BV40" s="363"/>
    </row>
    <row r="41" spans="1:74" x14ac:dyDescent="0.15">
      <c r="BK41" s="363"/>
      <c r="BL41" s="363"/>
      <c r="BM41" s="363"/>
      <c r="BN41" s="363"/>
      <c r="BO41" s="363"/>
      <c r="BP41" s="363"/>
      <c r="BQ41" s="363"/>
      <c r="BR41" s="363"/>
      <c r="BS41" s="363"/>
      <c r="BT41" s="363"/>
      <c r="BU41" s="363"/>
      <c r="BV41" s="363"/>
    </row>
    <row r="42" spans="1:74" x14ac:dyDescent="0.15">
      <c r="BK42" s="363"/>
      <c r="BL42" s="363"/>
      <c r="BM42" s="363"/>
      <c r="BN42" s="363"/>
      <c r="BO42" s="363"/>
      <c r="BP42" s="363"/>
      <c r="BQ42" s="363"/>
      <c r="BR42" s="363"/>
      <c r="BS42" s="363"/>
      <c r="BT42" s="363"/>
      <c r="BU42" s="363"/>
      <c r="BV42" s="363"/>
    </row>
    <row r="43" spans="1:74" x14ac:dyDescent="0.15">
      <c r="BK43" s="363"/>
      <c r="BL43" s="363"/>
      <c r="BM43" s="363"/>
      <c r="BN43" s="363"/>
      <c r="BO43" s="363"/>
      <c r="BP43" s="363"/>
      <c r="BQ43" s="363"/>
      <c r="BR43" s="363"/>
      <c r="BS43" s="363"/>
      <c r="BT43" s="363"/>
      <c r="BU43" s="363"/>
      <c r="BV43" s="363"/>
    </row>
    <row r="44" spans="1:74" x14ac:dyDescent="0.15">
      <c r="BK44" s="363"/>
      <c r="BL44" s="363"/>
      <c r="BM44" s="363"/>
      <c r="BN44" s="363"/>
      <c r="BO44" s="363"/>
      <c r="BP44" s="363"/>
      <c r="BQ44" s="363"/>
      <c r="BR44" s="363"/>
      <c r="BS44" s="363"/>
      <c r="BT44" s="363"/>
      <c r="BU44" s="363"/>
      <c r="BV44" s="363"/>
    </row>
    <row r="45" spans="1:74" x14ac:dyDescent="0.15">
      <c r="BK45" s="363"/>
      <c r="BL45" s="363"/>
      <c r="BM45" s="363"/>
      <c r="BN45" s="363"/>
      <c r="BO45" s="363"/>
      <c r="BP45" s="363"/>
      <c r="BQ45" s="363"/>
      <c r="BR45" s="363"/>
      <c r="BS45" s="363"/>
      <c r="BT45" s="363"/>
      <c r="BU45" s="363"/>
      <c r="BV45" s="363"/>
    </row>
    <row r="46" spans="1:74" x14ac:dyDescent="0.15">
      <c r="BK46" s="363"/>
      <c r="BL46" s="363"/>
      <c r="BM46" s="363"/>
      <c r="BN46" s="363"/>
      <c r="BO46" s="363"/>
      <c r="BP46" s="363"/>
      <c r="BQ46" s="363"/>
      <c r="BR46" s="363"/>
      <c r="BS46" s="363"/>
      <c r="BT46" s="363"/>
      <c r="BU46" s="363"/>
      <c r="BV46" s="363"/>
    </row>
    <row r="47" spans="1:74" x14ac:dyDescent="0.15">
      <c r="BK47" s="363"/>
      <c r="BL47" s="363"/>
      <c r="BM47" s="363"/>
      <c r="BN47" s="363"/>
      <c r="BO47" s="363"/>
      <c r="BP47" s="363"/>
      <c r="BQ47" s="363"/>
      <c r="BR47" s="363"/>
      <c r="BS47" s="363"/>
      <c r="BT47" s="363"/>
      <c r="BU47" s="363"/>
      <c r="BV47" s="363"/>
    </row>
    <row r="48" spans="1:74" x14ac:dyDescent="0.15">
      <c r="BK48" s="363"/>
      <c r="BL48" s="363"/>
      <c r="BM48" s="363"/>
      <c r="BN48" s="363"/>
      <c r="BO48" s="363"/>
      <c r="BP48" s="363"/>
      <c r="BQ48" s="363"/>
      <c r="BR48" s="363"/>
      <c r="BS48" s="363"/>
      <c r="BT48" s="363"/>
      <c r="BU48" s="363"/>
      <c r="BV48" s="363"/>
    </row>
    <row r="49" spans="63:74" x14ac:dyDescent="0.15">
      <c r="BK49" s="363"/>
      <c r="BL49" s="363"/>
      <c r="BM49" s="363"/>
      <c r="BN49" s="363"/>
      <c r="BO49" s="363"/>
      <c r="BP49" s="363"/>
      <c r="BQ49" s="363"/>
      <c r="BR49" s="363"/>
      <c r="BS49" s="363"/>
      <c r="BT49" s="363"/>
      <c r="BU49" s="363"/>
      <c r="BV49" s="363"/>
    </row>
    <row r="50" spans="63:74" x14ac:dyDescent="0.15">
      <c r="BK50" s="363"/>
      <c r="BL50" s="363"/>
      <c r="BM50" s="363"/>
      <c r="BN50" s="363"/>
      <c r="BO50" s="363"/>
      <c r="BP50" s="363"/>
      <c r="BQ50" s="363"/>
      <c r="BR50" s="363"/>
      <c r="BS50" s="363"/>
      <c r="BT50" s="363"/>
      <c r="BU50" s="363"/>
      <c r="BV50" s="363"/>
    </row>
    <row r="51" spans="63:74" x14ac:dyDescent="0.15">
      <c r="BK51" s="363"/>
      <c r="BL51" s="363"/>
      <c r="BM51" s="363"/>
      <c r="BN51" s="363"/>
      <c r="BO51" s="363"/>
      <c r="BP51" s="363"/>
      <c r="BQ51" s="363"/>
      <c r="BR51" s="363"/>
      <c r="BS51" s="363"/>
      <c r="BT51" s="363"/>
      <c r="BU51" s="363"/>
      <c r="BV51" s="363"/>
    </row>
    <row r="52" spans="63:74" x14ac:dyDescent="0.15">
      <c r="BK52" s="363"/>
      <c r="BL52" s="363"/>
      <c r="BM52" s="363"/>
      <c r="BN52" s="363"/>
      <c r="BO52" s="363"/>
      <c r="BP52" s="363"/>
      <c r="BQ52" s="363"/>
      <c r="BR52" s="363"/>
      <c r="BS52" s="363"/>
      <c r="BT52" s="363"/>
      <c r="BU52" s="363"/>
      <c r="BV52" s="363"/>
    </row>
    <row r="53" spans="63:74" x14ac:dyDescent="0.15">
      <c r="BK53" s="363"/>
      <c r="BL53" s="363"/>
      <c r="BM53" s="363"/>
      <c r="BN53" s="363"/>
      <c r="BO53" s="363"/>
      <c r="BP53" s="363"/>
      <c r="BQ53" s="363"/>
      <c r="BR53" s="363"/>
      <c r="BS53" s="363"/>
      <c r="BT53" s="363"/>
      <c r="BU53" s="363"/>
      <c r="BV53" s="363"/>
    </row>
    <row r="54" spans="63:74" x14ac:dyDescent="0.15">
      <c r="BK54" s="363"/>
      <c r="BL54" s="363"/>
      <c r="BM54" s="363"/>
      <c r="BN54" s="363"/>
      <c r="BO54" s="363"/>
      <c r="BP54" s="363"/>
      <c r="BQ54" s="363"/>
      <c r="BR54" s="363"/>
      <c r="BS54" s="363"/>
      <c r="BT54" s="363"/>
      <c r="BU54" s="363"/>
      <c r="BV54" s="363"/>
    </row>
    <row r="55" spans="63:74" x14ac:dyDescent="0.15">
      <c r="BK55" s="363"/>
      <c r="BL55" s="363"/>
      <c r="BM55" s="363"/>
      <c r="BN55" s="363"/>
      <c r="BO55" s="363"/>
      <c r="BP55" s="363"/>
      <c r="BQ55" s="363"/>
      <c r="BR55" s="363"/>
      <c r="BS55" s="363"/>
      <c r="BT55" s="363"/>
      <c r="BU55" s="363"/>
      <c r="BV55" s="363"/>
    </row>
    <row r="56" spans="63:74" x14ac:dyDescent="0.15">
      <c r="BK56" s="363"/>
      <c r="BL56" s="363"/>
      <c r="BM56" s="363"/>
      <c r="BN56" s="363"/>
      <c r="BO56" s="363"/>
      <c r="BP56" s="363"/>
      <c r="BQ56" s="363"/>
      <c r="BR56" s="363"/>
      <c r="BS56" s="363"/>
      <c r="BT56" s="363"/>
      <c r="BU56" s="363"/>
      <c r="BV56" s="363"/>
    </row>
    <row r="57" spans="63:74" x14ac:dyDescent="0.15">
      <c r="BK57" s="363"/>
      <c r="BL57" s="363"/>
      <c r="BM57" s="363"/>
      <c r="BN57" s="363"/>
      <c r="BO57" s="363"/>
      <c r="BP57" s="363"/>
      <c r="BQ57" s="363"/>
      <c r="BR57" s="363"/>
      <c r="BS57" s="363"/>
      <c r="BT57" s="363"/>
      <c r="BU57" s="363"/>
      <c r="BV57" s="363"/>
    </row>
    <row r="58" spans="63:74" x14ac:dyDescent="0.15">
      <c r="BK58" s="363"/>
      <c r="BL58" s="363"/>
      <c r="BM58" s="363"/>
      <c r="BN58" s="363"/>
      <c r="BO58" s="363"/>
      <c r="BP58" s="363"/>
      <c r="BQ58" s="363"/>
      <c r="BR58" s="363"/>
      <c r="BS58" s="363"/>
      <c r="BT58" s="363"/>
      <c r="BU58" s="363"/>
      <c r="BV58" s="363"/>
    </row>
    <row r="59" spans="63:74" x14ac:dyDescent="0.15">
      <c r="BK59" s="363"/>
      <c r="BL59" s="363"/>
      <c r="BM59" s="363"/>
      <c r="BN59" s="363"/>
      <c r="BO59" s="363"/>
      <c r="BP59" s="363"/>
      <c r="BQ59" s="363"/>
      <c r="BR59" s="363"/>
      <c r="BS59" s="363"/>
      <c r="BT59" s="363"/>
      <c r="BU59" s="363"/>
      <c r="BV59" s="363"/>
    </row>
    <row r="60" spans="63:74" x14ac:dyDescent="0.15">
      <c r="BK60" s="363"/>
      <c r="BL60" s="363"/>
      <c r="BM60" s="363"/>
      <c r="BN60" s="363"/>
      <c r="BO60" s="363"/>
      <c r="BP60" s="363"/>
      <c r="BQ60" s="363"/>
      <c r="BR60" s="363"/>
      <c r="BS60" s="363"/>
      <c r="BT60" s="363"/>
      <c r="BU60" s="363"/>
      <c r="BV60" s="363"/>
    </row>
    <row r="61" spans="63:74" x14ac:dyDescent="0.15">
      <c r="BK61" s="363"/>
      <c r="BL61" s="363"/>
      <c r="BM61" s="363"/>
      <c r="BN61" s="363"/>
      <c r="BO61" s="363"/>
      <c r="BP61" s="363"/>
      <c r="BQ61" s="363"/>
      <c r="BR61" s="363"/>
      <c r="BS61" s="363"/>
      <c r="BT61" s="363"/>
      <c r="BU61" s="363"/>
      <c r="BV61" s="363"/>
    </row>
    <row r="62" spans="63:74" x14ac:dyDescent="0.15">
      <c r="BK62" s="363"/>
      <c r="BL62" s="363"/>
      <c r="BM62" s="363"/>
      <c r="BN62" s="363"/>
      <c r="BO62" s="363"/>
      <c r="BP62" s="363"/>
      <c r="BQ62" s="363"/>
      <c r="BR62" s="363"/>
      <c r="BS62" s="363"/>
      <c r="BT62" s="363"/>
      <c r="BU62" s="363"/>
      <c r="BV62" s="363"/>
    </row>
    <row r="63" spans="63:74" x14ac:dyDescent="0.15">
      <c r="BK63" s="363"/>
      <c r="BL63" s="363"/>
      <c r="BM63" s="363"/>
      <c r="BN63" s="363"/>
      <c r="BO63" s="363"/>
      <c r="BP63" s="363"/>
      <c r="BQ63" s="363"/>
      <c r="BR63" s="363"/>
      <c r="BS63" s="363"/>
      <c r="BT63" s="363"/>
      <c r="BU63" s="363"/>
      <c r="BV63" s="363"/>
    </row>
    <row r="64" spans="63:74" x14ac:dyDescent="0.15">
      <c r="BK64" s="363"/>
      <c r="BL64" s="363"/>
      <c r="BM64" s="363"/>
      <c r="BN64" s="363"/>
      <c r="BO64" s="363"/>
      <c r="BP64" s="363"/>
      <c r="BQ64" s="363"/>
      <c r="BR64" s="363"/>
      <c r="BS64" s="363"/>
      <c r="BT64" s="363"/>
      <c r="BU64" s="363"/>
      <c r="BV64" s="363"/>
    </row>
    <row r="65" spans="63:74" x14ac:dyDescent="0.15">
      <c r="BK65" s="363"/>
      <c r="BL65" s="363"/>
      <c r="BM65" s="363"/>
      <c r="BN65" s="363"/>
      <c r="BO65" s="363"/>
      <c r="BP65" s="363"/>
      <c r="BQ65" s="363"/>
      <c r="BR65" s="363"/>
      <c r="BS65" s="363"/>
      <c r="BT65" s="363"/>
      <c r="BU65" s="363"/>
      <c r="BV65" s="363"/>
    </row>
    <row r="66" spans="63:74" x14ac:dyDescent="0.15">
      <c r="BK66" s="363"/>
      <c r="BL66" s="363"/>
      <c r="BM66" s="363"/>
      <c r="BN66" s="363"/>
      <c r="BO66" s="363"/>
      <c r="BP66" s="363"/>
      <c r="BQ66" s="363"/>
      <c r="BR66" s="363"/>
      <c r="BS66" s="363"/>
      <c r="BT66" s="363"/>
      <c r="BU66" s="363"/>
      <c r="BV66" s="363"/>
    </row>
    <row r="67" spans="63:74" x14ac:dyDescent="0.15">
      <c r="BK67" s="363"/>
      <c r="BL67" s="363"/>
      <c r="BM67" s="363"/>
      <c r="BN67" s="363"/>
      <c r="BO67" s="363"/>
      <c r="BP67" s="363"/>
      <c r="BQ67" s="363"/>
      <c r="BR67" s="363"/>
      <c r="BS67" s="363"/>
      <c r="BT67" s="363"/>
      <c r="BU67" s="363"/>
      <c r="BV67" s="363"/>
    </row>
    <row r="68" spans="63:74" x14ac:dyDescent="0.15">
      <c r="BK68" s="363"/>
      <c r="BL68" s="363"/>
      <c r="BM68" s="363"/>
      <c r="BN68" s="363"/>
      <c r="BO68" s="363"/>
      <c r="BP68" s="363"/>
      <c r="BQ68" s="363"/>
      <c r="BR68" s="363"/>
      <c r="BS68" s="363"/>
      <c r="BT68" s="363"/>
      <c r="BU68" s="363"/>
      <c r="BV68" s="363"/>
    </row>
    <row r="69" spans="63:74" x14ac:dyDescent="0.15">
      <c r="BK69" s="363"/>
      <c r="BL69" s="363"/>
      <c r="BM69" s="363"/>
      <c r="BN69" s="363"/>
      <c r="BO69" s="363"/>
      <c r="BP69" s="363"/>
      <c r="BQ69" s="363"/>
      <c r="BR69" s="363"/>
      <c r="BS69" s="363"/>
      <c r="BT69" s="363"/>
      <c r="BU69" s="363"/>
      <c r="BV69" s="363"/>
    </row>
    <row r="70" spans="63:74" x14ac:dyDescent="0.15">
      <c r="BK70" s="363"/>
      <c r="BL70" s="363"/>
      <c r="BM70" s="363"/>
      <c r="BN70" s="363"/>
      <c r="BO70" s="363"/>
      <c r="BP70" s="363"/>
      <c r="BQ70" s="363"/>
      <c r="BR70" s="363"/>
      <c r="BS70" s="363"/>
      <c r="BT70" s="363"/>
      <c r="BU70" s="363"/>
      <c r="BV70" s="363"/>
    </row>
    <row r="71" spans="63:74" x14ac:dyDescent="0.15">
      <c r="BK71" s="363"/>
      <c r="BL71" s="363"/>
      <c r="BM71" s="363"/>
      <c r="BN71" s="363"/>
      <c r="BO71" s="363"/>
      <c r="BP71" s="363"/>
      <c r="BQ71" s="363"/>
      <c r="BR71" s="363"/>
      <c r="BS71" s="363"/>
      <c r="BT71" s="363"/>
      <c r="BU71" s="363"/>
      <c r="BV71" s="363"/>
    </row>
    <row r="72" spans="63:74" x14ac:dyDescent="0.15">
      <c r="BK72" s="363"/>
      <c r="BL72" s="363"/>
      <c r="BM72" s="363"/>
      <c r="BN72" s="363"/>
      <c r="BO72" s="363"/>
      <c r="BP72" s="363"/>
      <c r="BQ72" s="363"/>
      <c r="BR72" s="363"/>
      <c r="BS72" s="363"/>
      <c r="BT72" s="363"/>
      <c r="BU72" s="363"/>
      <c r="BV72" s="363"/>
    </row>
    <row r="73" spans="63:74" x14ac:dyDescent="0.15">
      <c r="BK73" s="363"/>
      <c r="BL73" s="363"/>
      <c r="BM73" s="363"/>
      <c r="BN73" s="363"/>
      <c r="BO73" s="363"/>
      <c r="BP73" s="363"/>
      <c r="BQ73" s="363"/>
      <c r="BR73" s="363"/>
      <c r="BS73" s="363"/>
      <c r="BT73" s="363"/>
      <c r="BU73" s="363"/>
      <c r="BV73" s="363"/>
    </row>
    <row r="74" spans="63:74" x14ac:dyDescent="0.15">
      <c r="BK74" s="363"/>
      <c r="BL74" s="363"/>
      <c r="BM74" s="363"/>
      <c r="BN74" s="363"/>
      <c r="BO74" s="363"/>
      <c r="BP74" s="363"/>
      <c r="BQ74" s="363"/>
      <c r="BR74" s="363"/>
      <c r="BS74" s="363"/>
      <c r="BT74" s="363"/>
      <c r="BU74" s="363"/>
      <c r="BV74" s="363"/>
    </row>
    <row r="75" spans="63:74" x14ac:dyDescent="0.15">
      <c r="BK75" s="363"/>
      <c r="BL75" s="363"/>
      <c r="BM75" s="363"/>
      <c r="BN75" s="363"/>
      <c r="BO75" s="363"/>
      <c r="BP75" s="363"/>
      <c r="BQ75" s="363"/>
      <c r="BR75" s="363"/>
      <c r="BS75" s="363"/>
      <c r="BT75" s="363"/>
      <c r="BU75" s="363"/>
      <c r="BV75" s="363"/>
    </row>
    <row r="76" spans="63:74" x14ac:dyDescent="0.15">
      <c r="BK76" s="363"/>
      <c r="BL76" s="363"/>
      <c r="BM76" s="363"/>
      <c r="BN76" s="363"/>
      <c r="BO76" s="363"/>
      <c r="BP76" s="363"/>
      <c r="BQ76" s="363"/>
      <c r="BR76" s="363"/>
      <c r="BS76" s="363"/>
      <c r="BT76" s="363"/>
      <c r="BU76" s="363"/>
      <c r="BV76" s="363"/>
    </row>
    <row r="77" spans="63:74" x14ac:dyDescent="0.15">
      <c r="BK77" s="363"/>
      <c r="BL77" s="363"/>
      <c r="BM77" s="363"/>
      <c r="BN77" s="363"/>
      <c r="BO77" s="363"/>
      <c r="BP77" s="363"/>
      <c r="BQ77" s="363"/>
      <c r="BR77" s="363"/>
      <c r="BS77" s="363"/>
      <c r="BT77" s="363"/>
      <c r="BU77" s="363"/>
      <c r="BV77" s="363"/>
    </row>
    <row r="78" spans="63:74" x14ac:dyDescent="0.15">
      <c r="BK78" s="363"/>
      <c r="BL78" s="363"/>
      <c r="BM78" s="363"/>
      <c r="BN78" s="363"/>
      <c r="BO78" s="363"/>
      <c r="BP78" s="363"/>
      <c r="BQ78" s="363"/>
      <c r="BR78" s="363"/>
      <c r="BS78" s="363"/>
      <c r="BT78" s="363"/>
      <c r="BU78" s="363"/>
      <c r="BV78" s="363"/>
    </row>
    <row r="79" spans="63:74" x14ac:dyDescent="0.15">
      <c r="BK79" s="363"/>
      <c r="BL79" s="363"/>
      <c r="BM79" s="363"/>
      <c r="BN79" s="363"/>
      <c r="BO79" s="363"/>
      <c r="BP79" s="363"/>
      <c r="BQ79" s="363"/>
      <c r="BR79" s="363"/>
      <c r="BS79" s="363"/>
      <c r="BT79" s="363"/>
      <c r="BU79" s="363"/>
      <c r="BV79" s="363"/>
    </row>
    <row r="80" spans="63:74" x14ac:dyDescent="0.15">
      <c r="BK80" s="363"/>
      <c r="BL80" s="363"/>
      <c r="BM80" s="363"/>
      <c r="BN80" s="363"/>
      <c r="BO80" s="363"/>
      <c r="BP80" s="363"/>
      <c r="BQ80" s="363"/>
      <c r="BR80" s="363"/>
      <c r="BS80" s="363"/>
      <c r="BT80" s="363"/>
      <c r="BU80" s="363"/>
      <c r="BV80" s="363"/>
    </row>
    <row r="81" spans="63:74" x14ac:dyDescent="0.15">
      <c r="BK81" s="363"/>
      <c r="BL81" s="363"/>
      <c r="BM81" s="363"/>
      <c r="BN81" s="363"/>
      <c r="BO81" s="363"/>
      <c r="BP81" s="363"/>
      <c r="BQ81" s="363"/>
      <c r="BR81" s="363"/>
      <c r="BS81" s="363"/>
      <c r="BT81" s="363"/>
      <c r="BU81" s="363"/>
      <c r="BV81" s="363"/>
    </row>
    <row r="82" spans="63:74" x14ac:dyDescent="0.15">
      <c r="BK82" s="363"/>
      <c r="BL82" s="363"/>
      <c r="BM82" s="363"/>
      <c r="BN82" s="363"/>
      <c r="BO82" s="363"/>
      <c r="BP82" s="363"/>
      <c r="BQ82" s="363"/>
      <c r="BR82" s="363"/>
      <c r="BS82" s="363"/>
      <c r="BT82" s="363"/>
      <c r="BU82" s="363"/>
      <c r="BV82" s="363"/>
    </row>
    <row r="83" spans="63:74" x14ac:dyDescent="0.15">
      <c r="BK83" s="363"/>
      <c r="BL83" s="363"/>
      <c r="BM83" s="363"/>
      <c r="BN83" s="363"/>
      <c r="BO83" s="363"/>
      <c r="BP83" s="363"/>
      <c r="BQ83" s="363"/>
      <c r="BR83" s="363"/>
      <c r="BS83" s="363"/>
      <c r="BT83" s="363"/>
      <c r="BU83" s="363"/>
      <c r="BV83" s="363"/>
    </row>
    <row r="84" spans="63:74" x14ac:dyDescent="0.15">
      <c r="BK84" s="363"/>
      <c r="BL84" s="363"/>
      <c r="BM84" s="363"/>
      <c r="BN84" s="363"/>
      <c r="BO84" s="363"/>
      <c r="BP84" s="363"/>
      <c r="BQ84" s="363"/>
      <c r="BR84" s="363"/>
      <c r="BS84" s="363"/>
      <c r="BT84" s="363"/>
      <c r="BU84" s="363"/>
      <c r="BV84" s="363"/>
    </row>
    <row r="85" spans="63:74" x14ac:dyDescent="0.15">
      <c r="BK85" s="363"/>
      <c r="BL85" s="363"/>
      <c r="BM85" s="363"/>
      <c r="BN85" s="363"/>
      <c r="BO85" s="363"/>
      <c r="BP85" s="363"/>
      <c r="BQ85" s="363"/>
      <c r="BR85" s="363"/>
      <c r="BS85" s="363"/>
      <c r="BT85" s="363"/>
      <c r="BU85" s="363"/>
      <c r="BV85" s="363"/>
    </row>
    <row r="86" spans="63:74" x14ac:dyDescent="0.15">
      <c r="BK86" s="363"/>
      <c r="BL86" s="363"/>
      <c r="BM86" s="363"/>
      <c r="BN86" s="363"/>
      <c r="BO86" s="363"/>
      <c r="BP86" s="363"/>
      <c r="BQ86" s="363"/>
      <c r="BR86" s="363"/>
      <c r="BS86" s="363"/>
      <c r="BT86" s="363"/>
      <c r="BU86" s="363"/>
      <c r="BV86" s="363"/>
    </row>
    <row r="87" spans="63:74" x14ac:dyDescent="0.15">
      <c r="BK87" s="363"/>
      <c r="BL87" s="363"/>
      <c r="BM87" s="363"/>
      <c r="BN87" s="363"/>
      <c r="BO87" s="363"/>
      <c r="BP87" s="363"/>
      <c r="BQ87" s="363"/>
      <c r="BR87" s="363"/>
      <c r="BS87" s="363"/>
      <c r="BT87" s="363"/>
      <c r="BU87" s="363"/>
      <c r="BV87" s="363"/>
    </row>
    <row r="88" spans="63:74" x14ac:dyDescent="0.15">
      <c r="BK88" s="363"/>
      <c r="BL88" s="363"/>
      <c r="BM88" s="363"/>
      <c r="BN88" s="363"/>
      <c r="BO88" s="363"/>
      <c r="BP88" s="363"/>
      <c r="BQ88" s="363"/>
      <c r="BR88" s="363"/>
      <c r="BS88" s="363"/>
      <c r="BT88" s="363"/>
      <c r="BU88" s="363"/>
      <c r="BV88" s="363"/>
    </row>
    <row r="89" spans="63:74" x14ac:dyDescent="0.15">
      <c r="BK89" s="363"/>
      <c r="BL89" s="363"/>
      <c r="BM89" s="363"/>
      <c r="BN89" s="363"/>
      <c r="BO89" s="363"/>
      <c r="BP89" s="363"/>
      <c r="BQ89" s="363"/>
      <c r="BR89" s="363"/>
      <c r="BS89" s="363"/>
      <c r="BT89" s="363"/>
      <c r="BU89" s="363"/>
      <c r="BV89" s="363"/>
    </row>
    <row r="90" spans="63:74" x14ac:dyDescent="0.15">
      <c r="BK90" s="363"/>
      <c r="BL90" s="363"/>
      <c r="BM90" s="363"/>
      <c r="BN90" s="363"/>
      <c r="BO90" s="363"/>
      <c r="BP90" s="363"/>
      <c r="BQ90" s="363"/>
      <c r="BR90" s="363"/>
      <c r="BS90" s="363"/>
      <c r="BT90" s="363"/>
      <c r="BU90" s="363"/>
      <c r="BV90" s="363"/>
    </row>
    <row r="91" spans="63:74" x14ac:dyDescent="0.15">
      <c r="BK91" s="363"/>
      <c r="BL91" s="363"/>
      <c r="BM91" s="363"/>
      <c r="BN91" s="363"/>
      <c r="BO91" s="363"/>
      <c r="BP91" s="363"/>
      <c r="BQ91" s="363"/>
      <c r="BR91" s="363"/>
      <c r="BS91" s="363"/>
      <c r="BT91" s="363"/>
      <c r="BU91" s="363"/>
      <c r="BV91" s="363"/>
    </row>
    <row r="92" spans="63:74" x14ac:dyDescent="0.15">
      <c r="BK92" s="363"/>
      <c r="BL92" s="363"/>
      <c r="BM92" s="363"/>
      <c r="BN92" s="363"/>
      <c r="BO92" s="363"/>
      <c r="BP92" s="363"/>
      <c r="BQ92" s="363"/>
      <c r="BR92" s="363"/>
      <c r="BS92" s="363"/>
      <c r="BT92" s="363"/>
      <c r="BU92" s="363"/>
      <c r="BV92" s="363"/>
    </row>
    <row r="93" spans="63:74" x14ac:dyDescent="0.15">
      <c r="BK93" s="363"/>
      <c r="BL93" s="363"/>
      <c r="BM93" s="363"/>
      <c r="BN93" s="363"/>
      <c r="BO93" s="363"/>
      <c r="BP93" s="363"/>
      <c r="BQ93" s="363"/>
      <c r="BR93" s="363"/>
      <c r="BS93" s="363"/>
      <c r="BT93" s="363"/>
      <c r="BU93" s="363"/>
      <c r="BV93" s="363"/>
    </row>
    <row r="94" spans="63:74" x14ac:dyDescent="0.15">
      <c r="BK94" s="363"/>
      <c r="BL94" s="363"/>
      <c r="BM94" s="363"/>
      <c r="BN94" s="363"/>
      <c r="BO94" s="363"/>
      <c r="BP94" s="363"/>
      <c r="BQ94" s="363"/>
      <c r="BR94" s="363"/>
      <c r="BS94" s="363"/>
      <c r="BT94" s="363"/>
      <c r="BU94" s="363"/>
      <c r="BV94" s="363"/>
    </row>
    <row r="95" spans="63:74" x14ac:dyDescent="0.15">
      <c r="BK95" s="363"/>
      <c r="BL95" s="363"/>
      <c r="BM95" s="363"/>
      <c r="BN95" s="363"/>
      <c r="BO95" s="363"/>
      <c r="BP95" s="363"/>
      <c r="BQ95" s="363"/>
      <c r="BR95" s="363"/>
      <c r="BS95" s="363"/>
      <c r="BT95" s="363"/>
      <c r="BU95" s="363"/>
      <c r="BV95" s="363"/>
    </row>
    <row r="96" spans="63:74" x14ac:dyDescent="0.15">
      <c r="BK96" s="363"/>
      <c r="BL96" s="363"/>
      <c r="BM96" s="363"/>
      <c r="BN96" s="363"/>
      <c r="BO96" s="363"/>
      <c r="BP96" s="363"/>
      <c r="BQ96" s="363"/>
      <c r="BR96" s="363"/>
      <c r="BS96" s="363"/>
      <c r="BT96" s="363"/>
      <c r="BU96" s="363"/>
      <c r="BV96" s="363"/>
    </row>
    <row r="97" spans="63:74" x14ac:dyDescent="0.15">
      <c r="BK97" s="363"/>
      <c r="BL97" s="363"/>
      <c r="BM97" s="363"/>
      <c r="BN97" s="363"/>
      <c r="BO97" s="363"/>
      <c r="BP97" s="363"/>
      <c r="BQ97" s="363"/>
      <c r="BR97" s="363"/>
      <c r="BS97" s="363"/>
      <c r="BT97" s="363"/>
      <c r="BU97" s="363"/>
      <c r="BV97" s="363"/>
    </row>
    <row r="98" spans="63:74" x14ac:dyDescent="0.15">
      <c r="BK98" s="363"/>
      <c r="BL98" s="363"/>
      <c r="BM98" s="363"/>
      <c r="BN98" s="363"/>
      <c r="BO98" s="363"/>
      <c r="BP98" s="363"/>
      <c r="BQ98" s="363"/>
      <c r="BR98" s="363"/>
      <c r="BS98" s="363"/>
      <c r="BT98" s="363"/>
      <c r="BU98" s="363"/>
      <c r="BV98" s="363"/>
    </row>
    <row r="99" spans="63:74" x14ac:dyDescent="0.15">
      <c r="BK99" s="363"/>
      <c r="BL99" s="363"/>
      <c r="BM99" s="363"/>
      <c r="BN99" s="363"/>
      <c r="BO99" s="363"/>
      <c r="BP99" s="363"/>
      <c r="BQ99" s="363"/>
      <c r="BR99" s="363"/>
      <c r="BS99" s="363"/>
      <c r="BT99" s="363"/>
      <c r="BU99" s="363"/>
      <c r="BV99" s="363"/>
    </row>
    <row r="100" spans="63:74" x14ac:dyDescent="0.15">
      <c r="BK100" s="363"/>
      <c r="BL100" s="363"/>
      <c r="BM100" s="363"/>
      <c r="BN100" s="363"/>
      <c r="BO100" s="363"/>
      <c r="BP100" s="363"/>
      <c r="BQ100" s="363"/>
      <c r="BR100" s="363"/>
      <c r="BS100" s="363"/>
      <c r="BT100" s="363"/>
      <c r="BU100" s="363"/>
      <c r="BV100" s="363"/>
    </row>
    <row r="101" spans="63:74" x14ac:dyDescent="0.15">
      <c r="BK101" s="363"/>
      <c r="BL101" s="363"/>
      <c r="BM101" s="363"/>
      <c r="BN101" s="363"/>
      <c r="BO101" s="363"/>
      <c r="BP101" s="363"/>
      <c r="BQ101" s="363"/>
      <c r="BR101" s="363"/>
      <c r="BS101" s="363"/>
      <c r="BT101" s="363"/>
      <c r="BU101" s="363"/>
      <c r="BV101" s="363"/>
    </row>
    <row r="102" spans="63:74" x14ac:dyDescent="0.15">
      <c r="BK102" s="363"/>
      <c r="BL102" s="363"/>
      <c r="BM102" s="363"/>
      <c r="BN102" s="363"/>
      <c r="BO102" s="363"/>
      <c r="BP102" s="363"/>
      <c r="BQ102" s="363"/>
      <c r="BR102" s="363"/>
      <c r="BS102" s="363"/>
      <c r="BT102" s="363"/>
      <c r="BU102" s="363"/>
      <c r="BV102" s="363"/>
    </row>
    <row r="103" spans="63:74" x14ac:dyDescent="0.15">
      <c r="BK103" s="363"/>
      <c r="BL103" s="363"/>
      <c r="BM103" s="363"/>
      <c r="BN103" s="363"/>
      <c r="BO103" s="363"/>
      <c r="BP103" s="363"/>
      <c r="BQ103" s="363"/>
      <c r="BR103" s="363"/>
      <c r="BS103" s="363"/>
      <c r="BT103" s="363"/>
      <c r="BU103" s="363"/>
      <c r="BV103" s="363"/>
    </row>
    <row r="104" spans="63:74" x14ac:dyDescent="0.15">
      <c r="BK104" s="363"/>
      <c r="BL104" s="363"/>
      <c r="BM104" s="363"/>
      <c r="BN104" s="363"/>
      <c r="BO104" s="363"/>
      <c r="BP104" s="363"/>
      <c r="BQ104" s="363"/>
      <c r="BR104" s="363"/>
      <c r="BS104" s="363"/>
      <c r="BT104" s="363"/>
      <c r="BU104" s="363"/>
      <c r="BV104" s="363"/>
    </row>
    <row r="105" spans="63:74" x14ac:dyDescent="0.15">
      <c r="BK105" s="363"/>
      <c r="BL105" s="363"/>
      <c r="BM105" s="363"/>
      <c r="BN105" s="363"/>
      <c r="BO105" s="363"/>
      <c r="BP105" s="363"/>
      <c r="BQ105" s="363"/>
      <c r="BR105" s="363"/>
      <c r="BS105" s="363"/>
      <c r="BT105" s="363"/>
      <c r="BU105" s="363"/>
      <c r="BV105" s="363"/>
    </row>
    <row r="106" spans="63:74" x14ac:dyDescent="0.15">
      <c r="BK106" s="363"/>
      <c r="BL106" s="363"/>
      <c r="BM106" s="363"/>
      <c r="BN106" s="363"/>
      <c r="BO106" s="363"/>
      <c r="BP106" s="363"/>
      <c r="BQ106" s="363"/>
      <c r="BR106" s="363"/>
      <c r="BS106" s="363"/>
      <c r="BT106" s="363"/>
      <c r="BU106" s="363"/>
      <c r="BV106" s="363"/>
    </row>
    <row r="107" spans="63:74" x14ac:dyDescent="0.15">
      <c r="BK107" s="363"/>
      <c r="BL107" s="363"/>
      <c r="BM107" s="363"/>
      <c r="BN107" s="363"/>
      <c r="BO107" s="363"/>
      <c r="BP107" s="363"/>
      <c r="BQ107" s="363"/>
      <c r="BR107" s="363"/>
      <c r="BS107" s="363"/>
      <c r="BT107" s="363"/>
      <c r="BU107" s="363"/>
      <c r="BV107" s="363"/>
    </row>
    <row r="108" spans="63:74" x14ac:dyDescent="0.15">
      <c r="BK108" s="363"/>
      <c r="BL108" s="363"/>
      <c r="BM108" s="363"/>
      <c r="BN108" s="363"/>
      <c r="BO108" s="363"/>
      <c r="BP108" s="363"/>
      <c r="BQ108" s="363"/>
      <c r="BR108" s="363"/>
      <c r="BS108" s="363"/>
      <c r="BT108" s="363"/>
      <c r="BU108" s="363"/>
      <c r="BV108" s="363"/>
    </row>
    <row r="109" spans="63:74" x14ac:dyDescent="0.15">
      <c r="BK109" s="363"/>
      <c r="BL109" s="363"/>
      <c r="BM109" s="363"/>
      <c r="BN109" s="363"/>
      <c r="BO109" s="363"/>
      <c r="BP109" s="363"/>
      <c r="BQ109" s="363"/>
      <c r="BR109" s="363"/>
      <c r="BS109" s="363"/>
      <c r="BT109" s="363"/>
      <c r="BU109" s="363"/>
      <c r="BV109" s="363"/>
    </row>
    <row r="110" spans="63:74" x14ac:dyDescent="0.15">
      <c r="BK110" s="363"/>
      <c r="BL110" s="363"/>
      <c r="BM110" s="363"/>
      <c r="BN110" s="363"/>
      <c r="BO110" s="363"/>
      <c r="BP110" s="363"/>
      <c r="BQ110" s="363"/>
      <c r="BR110" s="363"/>
      <c r="BS110" s="363"/>
      <c r="BT110" s="363"/>
      <c r="BU110" s="363"/>
      <c r="BV110" s="363"/>
    </row>
    <row r="111" spans="63:74" x14ac:dyDescent="0.15">
      <c r="BK111" s="363"/>
      <c r="BL111" s="363"/>
      <c r="BM111" s="363"/>
      <c r="BN111" s="363"/>
      <c r="BO111" s="363"/>
      <c r="BP111" s="363"/>
      <c r="BQ111" s="363"/>
      <c r="BR111" s="363"/>
      <c r="BS111" s="363"/>
      <c r="BT111" s="363"/>
      <c r="BU111" s="363"/>
      <c r="BV111" s="363"/>
    </row>
    <row r="112" spans="63:74" x14ac:dyDescent="0.15">
      <c r="BK112" s="363"/>
      <c r="BL112" s="363"/>
      <c r="BM112" s="363"/>
      <c r="BN112" s="363"/>
      <c r="BO112" s="363"/>
      <c r="BP112" s="363"/>
      <c r="BQ112" s="363"/>
      <c r="BR112" s="363"/>
      <c r="BS112" s="363"/>
      <c r="BT112" s="363"/>
      <c r="BU112" s="363"/>
      <c r="BV112" s="363"/>
    </row>
    <row r="113" spans="63:74" x14ac:dyDescent="0.15">
      <c r="BK113" s="363"/>
      <c r="BL113" s="363"/>
      <c r="BM113" s="363"/>
      <c r="BN113" s="363"/>
      <c r="BO113" s="363"/>
      <c r="BP113" s="363"/>
      <c r="BQ113" s="363"/>
      <c r="BR113" s="363"/>
      <c r="BS113" s="363"/>
      <c r="BT113" s="363"/>
      <c r="BU113" s="363"/>
      <c r="BV113" s="363"/>
    </row>
    <row r="114" spans="63:74" x14ac:dyDescent="0.15">
      <c r="BK114" s="363"/>
      <c r="BL114" s="363"/>
      <c r="BM114" s="363"/>
      <c r="BN114" s="363"/>
      <c r="BO114" s="363"/>
      <c r="BP114" s="363"/>
      <c r="BQ114" s="363"/>
      <c r="BR114" s="363"/>
      <c r="BS114" s="363"/>
      <c r="BT114" s="363"/>
      <c r="BU114" s="363"/>
      <c r="BV114" s="363"/>
    </row>
    <row r="115" spans="63:74" x14ac:dyDescent="0.15">
      <c r="BK115" s="363"/>
      <c r="BL115" s="363"/>
      <c r="BM115" s="363"/>
      <c r="BN115" s="363"/>
      <c r="BO115" s="363"/>
      <c r="BP115" s="363"/>
      <c r="BQ115" s="363"/>
      <c r="BR115" s="363"/>
      <c r="BS115" s="363"/>
      <c r="BT115" s="363"/>
      <c r="BU115" s="363"/>
      <c r="BV115" s="363"/>
    </row>
    <row r="116" spans="63:74" x14ac:dyDescent="0.15">
      <c r="BK116" s="363"/>
      <c r="BL116" s="363"/>
      <c r="BM116" s="363"/>
      <c r="BN116" s="363"/>
      <c r="BO116" s="363"/>
      <c r="BP116" s="363"/>
      <c r="BQ116" s="363"/>
      <c r="BR116" s="363"/>
      <c r="BS116" s="363"/>
      <c r="BT116" s="363"/>
      <c r="BU116" s="363"/>
      <c r="BV116" s="363"/>
    </row>
    <row r="117" spans="63:74" x14ac:dyDescent="0.15">
      <c r="BK117" s="363"/>
      <c r="BL117" s="363"/>
      <c r="BM117" s="363"/>
      <c r="BN117" s="363"/>
      <c r="BO117" s="363"/>
      <c r="BP117" s="363"/>
      <c r="BQ117" s="363"/>
      <c r="BR117" s="363"/>
      <c r="BS117" s="363"/>
      <c r="BT117" s="363"/>
      <c r="BU117" s="363"/>
      <c r="BV117" s="363"/>
    </row>
    <row r="118" spans="63:74" x14ac:dyDescent="0.15">
      <c r="BK118" s="363"/>
      <c r="BL118" s="363"/>
      <c r="BM118" s="363"/>
      <c r="BN118" s="363"/>
      <c r="BO118" s="363"/>
      <c r="BP118" s="363"/>
      <c r="BQ118" s="363"/>
      <c r="BR118" s="363"/>
      <c r="BS118" s="363"/>
      <c r="BT118" s="363"/>
      <c r="BU118" s="363"/>
      <c r="BV118" s="363"/>
    </row>
    <row r="119" spans="63:74" x14ac:dyDescent="0.15">
      <c r="BK119" s="363"/>
      <c r="BL119" s="363"/>
      <c r="BM119" s="363"/>
      <c r="BN119" s="363"/>
      <c r="BO119" s="363"/>
      <c r="BP119" s="363"/>
      <c r="BQ119" s="363"/>
      <c r="BR119" s="363"/>
      <c r="BS119" s="363"/>
      <c r="BT119" s="363"/>
      <c r="BU119" s="363"/>
      <c r="BV119" s="363"/>
    </row>
    <row r="120" spans="63:74" x14ac:dyDescent="0.15">
      <c r="BK120" s="363"/>
      <c r="BL120" s="363"/>
      <c r="BM120" s="363"/>
      <c r="BN120" s="363"/>
      <c r="BO120" s="363"/>
      <c r="BP120" s="363"/>
      <c r="BQ120" s="363"/>
      <c r="BR120" s="363"/>
      <c r="BS120" s="363"/>
      <c r="BT120" s="363"/>
      <c r="BU120" s="363"/>
      <c r="BV120" s="363"/>
    </row>
    <row r="121" spans="63:74" x14ac:dyDescent="0.15">
      <c r="BK121" s="363"/>
      <c r="BL121" s="363"/>
      <c r="BM121" s="363"/>
      <c r="BN121" s="363"/>
      <c r="BO121" s="363"/>
      <c r="BP121" s="363"/>
      <c r="BQ121" s="363"/>
      <c r="BR121" s="363"/>
      <c r="BS121" s="363"/>
      <c r="BT121" s="363"/>
      <c r="BU121" s="363"/>
      <c r="BV121" s="363"/>
    </row>
    <row r="122" spans="63:74" x14ac:dyDescent="0.15">
      <c r="BK122" s="363"/>
      <c r="BL122" s="363"/>
      <c r="BM122" s="363"/>
      <c r="BN122" s="363"/>
      <c r="BO122" s="363"/>
      <c r="BP122" s="363"/>
      <c r="BQ122" s="363"/>
      <c r="BR122" s="363"/>
      <c r="BS122" s="363"/>
      <c r="BT122" s="363"/>
      <c r="BU122" s="363"/>
      <c r="BV122" s="363"/>
    </row>
    <row r="123" spans="63:74" x14ac:dyDescent="0.15">
      <c r="BK123" s="363"/>
      <c r="BL123" s="363"/>
      <c r="BM123" s="363"/>
      <c r="BN123" s="363"/>
      <c r="BO123" s="363"/>
      <c r="BP123" s="363"/>
      <c r="BQ123" s="363"/>
      <c r="BR123" s="363"/>
      <c r="BS123" s="363"/>
      <c r="BT123" s="363"/>
      <c r="BU123" s="363"/>
      <c r="BV123" s="363"/>
    </row>
    <row r="124" spans="63:74" x14ac:dyDescent="0.15">
      <c r="BK124" s="363"/>
      <c r="BL124" s="363"/>
      <c r="BM124" s="363"/>
      <c r="BN124" s="363"/>
      <c r="BO124" s="363"/>
      <c r="BP124" s="363"/>
      <c r="BQ124" s="363"/>
      <c r="BR124" s="363"/>
      <c r="BS124" s="363"/>
      <c r="BT124" s="363"/>
      <c r="BU124" s="363"/>
      <c r="BV124" s="363"/>
    </row>
    <row r="125" spans="63:74" x14ac:dyDescent="0.15">
      <c r="BK125" s="363"/>
      <c r="BL125" s="363"/>
      <c r="BM125" s="363"/>
      <c r="BN125" s="363"/>
      <c r="BO125" s="363"/>
      <c r="BP125" s="363"/>
      <c r="BQ125" s="363"/>
      <c r="BR125" s="363"/>
      <c r="BS125" s="363"/>
      <c r="BT125" s="363"/>
      <c r="BU125" s="363"/>
      <c r="BV125" s="363"/>
    </row>
    <row r="126" spans="63:74" x14ac:dyDescent="0.15">
      <c r="BK126" s="363"/>
      <c r="BL126" s="363"/>
      <c r="BM126" s="363"/>
      <c r="BN126" s="363"/>
      <c r="BO126" s="363"/>
      <c r="BP126" s="363"/>
      <c r="BQ126" s="363"/>
      <c r="BR126" s="363"/>
      <c r="BS126" s="363"/>
      <c r="BT126" s="363"/>
      <c r="BU126" s="363"/>
      <c r="BV126" s="363"/>
    </row>
    <row r="127" spans="63:74" x14ac:dyDescent="0.15">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4"/>
  <sheetViews>
    <sheetView showGridLines="0" workbookViewId="0">
      <pane xSplit="2" ySplit="4" topLeftCell="AW5" activePane="bottomRight" state="frozen"/>
      <selection activeCell="BF1" sqref="BF1"/>
      <selection pane="topRight" activeCell="BF1" sqref="BF1"/>
      <selection pane="bottomLeft" activeCell="BF1" sqref="BF1"/>
      <selection pane="bottomRight" activeCell="BB14" sqref="BB14"/>
    </sheetView>
  </sheetViews>
  <sheetFormatPr defaultColWidth="9.5703125" defaultRowHeight="11.25" x14ac:dyDescent="0.2"/>
  <cols>
    <col min="1" max="1" width="14.42578125" style="72" customWidth="1"/>
    <col min="2" max="2" width="38.85546875" style="72" customWidth="1"/>
    <col min="3" max="50" width="6.5703125" style="72" customWidth="1"/>
    <col min="51" max="55" width="6.5703125" style="357" customWidth="1"/>
    <col min="56" max="58" width="6.5703125" style="589" customWidth="1"/>
    <col min="59" max="62" width="6.5703125" style="357" customWidth="1"/>
    <col min="63" max="74" width="6.5703125" style="72" customWidth="1"/>
    <col min="75" max="16384" width="9.5703125" style="72"/>
  </cols>
  <sheetData>
    <row r="1" spans="1:74" ht="13.35" customHeight="1" x14ac:dyDescent="0.2">
      <c r="A1" s="761" t="s">
        <v>791</v>
      </c>
      <c r="B1" s="797" t="s">
        <v>1405</v>
      </c>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278"/>
    </row>
    <row r="2" spans="1:74"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73"/>
      <c r="B5" s="74" t="s">
        <v>775</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 customHeight="1" x14ac:dyDescent="0.2">
      <c r="A6" s="76" t="s">
        <v>769</v>
      </c>
      <c r="B6" s="182" t="s">
        <v>418</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105.36359813</v>
      </c>
      <c r="AY6" s="208">
        <v>102.71226271</v>
      </c>
      <c r="AZ6" s="208">
        <v>101.95817486</v>
      </c>
      <c r="BA6" s="208">
        <v>103.55677729</v>
      </c>
      <c r="BB6" s="208">
        <v>103.3973</v>
      </c>
      <c r="BC6" s="208">
        <v>103.87090000000001</v>
      </c>
      <c r="BD6" s="208">
        <v>104.2242</v>
      </c>
      <c r="BE6" s="324">
        <v>104.65989999999999</v>
      </c>
      <c r="BF6" s="324">
        <v>105.46210000000001</v>
      </c>
      <c r="BG6" s="324">
        <v>105.9235</v>
      </c>
      <c r="BH6" s="324">
        <v>106.4145</v>
      </c>
      <c r="BI6" s="324">
        <v>106.2435</v>
      </c>
      <c r="BJ6" s="324">
        <v>106.6468</v>
      </c>
      <c r="BK6" s="324">
        <v>106.8189</v>
      </c>
      <c r="BL6" s="324">
        <v>106.8008</v>
      </c>
      <c r="BM6" s="324">
        <v>107.0586</v>
      </c>
      <c r="BN6" s="324">
        <v>107.7209</v>
      </c>
      <c r="BO6" s="324">
        <v>108.3047</v>
      </c>
      <c r="BP6" s="324">
        <v>108.7544</v>
      </c>
      <c r="BQ6" s="324">
        <v>108.94110000000001</v>
      </c>
      <c r="BR6" s="324">
        <v>109.2852</v>
      </c>
      <c r="BS6" s="324">
        <v>109.80289999999999</v>
      </c>
      <c r="BT6" s="324">
        <v>109.8815</v>
      </c>
      <c r="BU6" s="324">
        <v>110.21939999999999</v>
      </c>
      <c r="BV6" s="324">
        <v>110.0123</v>
      </c>
    </row>
    <row r="7" spans="1:74" ht="11.1" customHeight="1" x14ac:dyDescent="0.2">
      <c r="A7" s="76" t="s">
        <v>770</v>
      </c>
      <c r="B7" s="182" t="s">
        <v>419</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1.0657584839000001</v>
      </c>
      <c r="AY7" s="208">
        <v>1.0601481612999999</v>
      </c>
      <c r="AZ7" s="208">
        <v>1.0719266429000001</v>
      </c>
      <c r="BA7" s="208">
        <v>1.0468293871000001</v>
      </c>
      <c r="BB7" s="208">
        <v>0.90103330000000004</v>
      </c>
      <c r="BC7" s="208">
        <v>0.8283933</v>
      </c>
      <c r="BD7" s="208">
        <v>0.76334840000000004</v>
      </c>
      <c r="BE7" s="324">
        <v>0.71660489999999999</v>
      </c>
      <c r="BF7" s="324">
        <v>0.71950499999999995</v>
      </c>
      <c r="BG7" s="324">
        <v>0.80869469999999999</v>
      </c>
      <c r="BH7" s="324">
        <v>0.82980949999999998</v>
      </c>
      <c r="BI7" s="324">
        <v>0.87756699999999999</v>
      </c>
      <c r="BJ7" s="324">
        <v>0.89982850000000003</v>
      </c>
      <c r="BK7" s="324">
        <v>0.92427839999999994</v>
      </c>
      <c r="BL7" s="324">
        <v>0.9380001</v>
      </c>
      <c r="BM7" s="324">
        <v>0.91980569999999995</v>
      </c>
      <c r="BN7" s="324">
        <v>0.86120490000000005</v>
      </c>
      <c r="BO7" s="324">
        <v>0.80887529999999996</v>
      </c>
      <c r="BP7" s="324">
        <v>0.77569699999999997</v>
      </c>
      <c r="BQ7" s="324">
        <v>0.71688350000000001</v>
      </c>
      <c r="BR7" s="324">
        <v>0.73518969999999995</v>
      </c>
      <c r="BS7" s="324">
        <v>0.82216849999999997</v>
      </c>
      <c r="BT7" s="324">
        <v>0.83977440000000003</v>
      </c>
      <c r="BU7" s="324">
        <v>0.91738330000000001</v>
      </c>
      <c r="BV7" s="324">
        <v>0.9265409</v>
      </c>
    </row>
    <row r="8" spans="1:74" ht="11.1" customHeight="1" x14ac:dyDescent="0.2">
      <c r="A8" s="76" t="s">
        <v>773</v>
      </c>
      <c r="B8" s="182" t="s">
        <v>122</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2.1832350967999998</v>
      </c>
      <c r="AY8" s="208">
        <v>2.1005628710000002</v>
      </c>
      <c r="AZ8" s="208">
        <v>1.9849021429</v>
      </c>
      <c r="BA8" s="208">
        <v>2.0399369032000001</v>
      </c>
      <c r="BB8" s="208">
        <v>2.2930000000000001</v>
      </c>
      <c r="BC8" s="208">
        <v>2.2149999999999999</v>
      </c>
      <c r="BD8" s="208">
        <v>2.2320000000000002</v>
      </c>
      <c r="BE8" s="324">
        <v>2.2130000000000001</v>
      </c>
      <c r="BF8" s="324">
        <v>2.1539999999999999</v>
      </c>
      <c r="BG8" s="324">
        <v>2.1280000000000001</v>
      </c>
      <c r="BH8" s="324">
        <v>1.9950000000000001</v>
      </c>
      <c r="BI8" s="324">
        <v>2.2010000000000001</v>
      </c>
      <c r="BJ8" s="324">
        <v>2.2029999999999998</v>
      </c>
      <c r="BK8" s="324">
        <v>2.1819999999999999</v>
      </c>
      <c r="BL8" s="324">
        <v>2.1619999999999999</v>
      </c>
      <c r="BM8" s="324">
        <v>2.1429999999999998</v>
      </c>
      <c r="BN8" s="324">
        <v>2.1230000000000002</v>
      </c>
      <c r="BO8" s="324">
        <v>2.1040000000000001</v>
      </c>
      <c r="BP8" s="324">
        <v>2.0539999999999998</v>
      </c>
      <c r="BQ8" s="324">
        <v>2.0249999999999999</v>
      </c>
      <c r="BR8" s="324">
        <v>1.956</v>
      </c>
      <c r="BS8" s="324">
        <v>1.9279999999999999</v>
      </c>
      <c r="BT8" s="324">
        <v>1.8080000000000001</v>
      </c>
      <c r="BU8" s="324">
        <v>1.9690000000000001</v>
      </c>
      <c r="BV8" s="324">
        <v>1.968</v>
      </c>
    </row>
    <row r="9" spans="1:74" ht="11.1" customHeight="1" x14ac:dyDescent="0.2">
      <c r="A9" s="76" t="s">
        <v>774</v>
      </c>
      <c r="B9" s="182" t="s">
        <v>114</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102.11460455</v>
      </c>
      <c r="AY9" s="208">
        <v>99.551551677000006</v>
      </c>
      <c r="AZ9" s="208">
        <v>98.901346071000006</v>
      </c>
      <c r="BA9" s="208">
        <v>100.470011</v>
      </c>
      <c r="BB9" s="208">
        <v>100.2033</v>
      </c>
      <c r="BC9" s="208">
        <v>100.8275</v>
      </c>
      <c r="BD9" s="208">
        <v>101.2289</v>
      </c>
      <c r="BE9" s="324">
        <v>101.7303</v>
      </c>
      <c r="BF9" s="324">
        <v>102.5886</v>
      </c>
      <c r="BG9" s="324">
        <v>102.9868</v>
      </c>
      <c r="BH9" s="324">
        <v>103.58969999999999</v>
      </c>
      <c r="BI9" s="324">
        <v>103.1649</v>
      </c>
      <c r="BJ9" s="324">
        <v>103.544</v>
      </c>
      <c r="BK9" s="324">
        <v>103.71259999999999</v>
      </c>
      <c r="BL9" s="324">
        <v>103.7008</v>
      </c>
      <c r="BM9" s="324">
        <v>103.9958</v>
      </c>
      <c r="BN9" s="324">
        <v>104.7367</v>
      </c>
      <c r="BO9" s="324">
        <v>105.3918</v>
      </c>
      <c r="BP9" s="324">
        <v>105.9247</v>
      </c>
      <c r="BQ9" s="324">
        <v>106.1992</v>
      </c>
      <c r="BR9" s="324">
        <v>106.59399999999999</v>
      </c>
      <c r="BS9" s="324">
        <v>107.0527</v>
      </c>
      <c r="BT9" s="324">
        <v>107.2337</v>
      </c>
      <c r="BU9" s="324">
        <v>107.333</v>
      </c>
      <c r="BV9" s="324">
        <v>107.1178</v>
      </c>
    </row>
    <row r="10" spans="1:74" ht="11.1" customHeight="1" x14ac:dyDescent="0.2">
      <c r="A10" s="76" t="s">
        <v>527</v>
      </c>
      <c r="B10" s="182" t="s">
        <v>420</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92.804806451999994</v>
      </c>
      <c r="AN10" s="208">
        <v>86.242714285999995</v>
      </c>
      <c r="AO10" s="208">
        <v>92.288612903000001</v>
      </c>
      <c r="AP10" s="208">
        <v>93.234466667000007</v>
      </c>
      <c r="AQ10" s="208">
        <v>93.012064515999995</v>
      </c>
      <c r="AR10" s="208">
        <v>93.219466667000006</v>
      </c>
      <c r="AS10" s="208">
        <v>93.687774193999999</v>
      </c>
      <c r="AT10" s="208">
        <v>94.265419355000006</v>
      </c>
      <c r="AU10" s="208">
        <v>93.618899999999996</v>
      </c>
      <c r="AV10" s="208">
        <v>95.579161290000002</v>
      </c>
      <c r="AW10" s="208">
        <v>96.997433333000004</v>
      </c>
      <c r="AX10" s="208">
        <v>97.032161290000005</v>
      </c>
      <c r="AY10" s="208">
        <v>94.816193548000001</v>
      </c>
      <c r="AZ10" s="208">
        <v>94.001714285999995</v>
      </c>
      <c r="BA10" s="208">
        <v>94.955451612999994</v>
      </c>
      <c r="BB10" s="208">
        <v>95.19547</v>
      </c>
      <c r="BC10" s="208">
        <v>95.546710000000004</v>
      </c>
      <c r="BD10" s="208">
        <v>95.798680000000004</v>
      </c>
      <c r="BE10" s="324">
        <v>96.276520000000005</v>
      </c>
      <c r="BF10" s="324">
        <v>96.987120000000004</v>
      </c>
      <c r="BG10" s="324">
        <v>97.403649999999999</v>
      </c>
      <c r="BH10" s="324">
        <v>97.869579999999999</v>
      </c>
      <c r="BI10" s="324">
        <v>97.705280000000002</v>
      </c>
      <c r="BJ10" s="324">
        <v>98.076089999999994</v>
      </c>
      <c r="BK10" s="324">
        <v>98.536749999999998</v>
      </c>
      <c r="BL10" s="324">
        <v>98.118530000000007</v>
      </c>
      <c r="BM10" s="324">
        <v>98.522679999999994</v>
      </c>
      <c r="BN10" s="324">
        <v>99.154949999999999</v>
      </c>
      <c r="BO10" s="324">
        <v>99.620609999999999</v>
      </c>
      <c r="BP10" s="324">
        <v>100.0746</v>
      </c>
      <c r="BQ10" s="324">
        <v>100.2435</v>
      </c>
      <c r="BR10" s="324">
        <v>100.54859999999999</v>
      </c>
      <c r="BS10" s="324">
        <v>101.03360000000001</v>
      </c>
      <c r="BT10" s="324">
        <v>101.104</v>
      </c>
      <c r="BU10" s="324">
        <v>101.41330000000001</v>
      </c>
      <c r="BV10" s="324">
        <v>101.22450000000001</v>
      </c>
    </row>
    <row r="11" spans="1:74" ht="11.1" customHeight="1" x14ac:dyDescent="0.2">
      <c r="A11" s="562" t="s">
        <v>533</v>
      </c>
      <c r="B11" s="563" t="s">
        <v>955</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0.15885139286</v>
      </c>
      <c r="BA11" s="208">
        <v>8.433583871E-2</v>
      </c>
      <c r="BB11" s="208">
        <v>0.17235723333</v>
      </c>
      <c r="BC11" s="208">
        <v>0.17722793547999999</v>
      </c>
      <c r="BD11" s="208">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 customHeight="1" x14ac:dyDescent="0.2">
      <c r="A12" s="562" t="s">
        <v>956</v>
      </c>
      <c r="B12" s="563" t="s">
        <v>957</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11.313065785999999</v>
      </c>
      <c r="BA12" s="208">
        <v>11.745664935000001</v>
      </c>
      <c r="BB12" s="208">
        <v>11.004798267</v>
      </c>
      <c r="BC12" s="208">
        <v>11.6463</v>
      </c>
      <c r="BD12" s="208">
        <v>10.1419</v>
      </c>
      <c r="BE12" s="324">
        <v>10.602461493</v>
      </c>
      <c r="BF12" s="324">
        <v>10.476041726</v>
      </c>
      <c r="BG12" s="324">
        <v>9.3201562329000005</v>
      </c>
      <c r="BH12" s="324">
        <v>10.434829897</v>
      </c>
      <c r="BI12" s="324">
        <v>11.048572616</v>
      </c>
      <c r="BJ12" s="324">
        <v>11.068840386</v>
      </c>
      <c r="BK12" s="324">
        <v>13.254260445</v>
      </c>
      <c r="BL12" s="324">
        <v>12.96674911</v>
      </c>
      <c r="BM12" s="324">
        <v>12.780056644</v>
      </c>
      <c r="BN12" s="324">
        <v>12.32771887</v>
      </c>
      <c r="BO12" s="324">
        <v>12.554515136999999</v>
      </c>
      <c r="BP12" s="324">
        <v>12.957441170999999</v>
      </c>
      <c r="BQ12" s="324">
        <v>13.098811</v>
      </c>
      <c r="BR12" s="324">
        <v>12.583614329</v>
      </c>
      <c r="BS12" s="324">
        <v>11.098420616</v>
      </c>
      <c r="BT12" s="324">
        <v>12.410679212</v>
      </c>
      <c r="BU12" s="324">
        <v>13.024421931999999</v>
      </c>
      <c r="BV12" s="324">
        <v>13.242274632999999</v>
      </c>
    </row>
    <row r="13" spans="1:74" ht="11.1" customHeight="1" x14ac:dyDescent="0.2">
      <c r="A13" s="562" t="s">
        <v>532</v>
      </c>
      <c r="B13" s="563" t="s">
        <v>919</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7.2913991935000002</v>
      </c>
      <c r="AT13" s="208">
        <v>7.1267339031999999</v>
      </c>
      <c r="AU13" s="208">
        <v>7.2982389999999997</v>
      </c>
      <c r="AV13" s="208">
        <v>7.3598816451999998</v>
      </c>
      <c r="AW13" s="208">
        <v>8.0212966666999996</v>
      </c>
      <c r="AX13" s="208">
        <v>8.0955897418999996</v>
      </c>
      <c r="AY13" s="208">
        <v>9.3470130000000005</v>
      </c>
      <c r="AZ13" s="208">
        <v>9.1036557856999991</v>
      </c>
      <c r="BA13" s="208">
        <v>8.3223523226000005</v>
      </c>
      <c r="BB13" s="208">
        <v>7.2468339999999998</v>
      </c>
      <c r="BC13" s="208">
        <v>6.6625170000000002</v>
      </c>
      <c r="BD13" s="208">
        <v>6.610055</v>
      </c>
      <c r="BE13" s="324">
        <v>6.5689469999999996</v>
      </c>
      <c r="BF13" s="324">
        <v>6.3792710000000001</v>
      </c>
      <c r="BG13" s="324">
        <v>6.2966059999999997</v>
      </c>
      <c r="BH13" s="324">
        <v>6.2790090000000003</v>
      </c>
      <c r="BI13" s="324">
        <v>6.2023979999999996</v>
      </c>
      <c r="BJ13" s="324">
        <v>7.6383039999999998</v>
      </c>
      <c r="BK13" s="324">
        <v>8.3688280000000006</v>
      </c>
      <c r="BL13" s="324">
        <v>7.9653879999999999</v>
      </c>
      <c r="BM13" s="324">
        <v>7.0285799999999998</v>
      </c>
      <c r="BN13" s="324">
        <v>6.6107990000000001</v>
      </c>
      <c r="BO13" s="324">
        <v>6.3623289999999999</v>
      </c>
      <c r="BP13" s="324">
        <v>6.4378089999999997</v>
      </c>
      <c r="BQ13" s="324">
        <v>6.5258760000000002</v>
      </c>
      <c r="BR13" s="324">
        <v>6.2974360000000003</v>
      </c>
      <c r="BS13" s="324">
        <v>6.1488800000000001</v>
      </c>
      <c r="BT13" s="324">
        <v>6.0613359999999998</v>
      </c>
      <c r="BU13" s="324">
        <v>6.2993990000000002</v>
      </c>
      <c r="BV13" s="324">
        <v>7.1259249999999996</v>
      </c>
    </row>
    <row r="14" spans="1:74" ht="11.1" customHeight="1" x14ac:dyDescent="0.2">
      <c r="A14" s="562" t="s">
        <v>958</v>
      </c>
      <c r="B14" s="563" t="s">
        <v>920</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8.5838079332999992</v>
      </c>
      <c r="AQ14" s="208">
        <v>8.4882218065000004</v>
      </c>
      <c r="AR14" s="208">
        <v>8.9265471999999999</v>
      </c>
      <c r="AS14" s="208">
        <v>8.5775157418999992</v>
      </c>
      <c r="AT14" s="208">
        <v>8.5583995484000006</v>
      </c>
      <c r="AU14" s="208">
        <v>8.3589710667000006</v>
      </c>
      <c r="AV14" s="208">
        <v>7.9656754194000001</v>
      </c>
      <c r="AW14" s="208">
        <v>8.3528429667000008</v>
      </c>
      <c r="AX14" s="208">
        <v>8.8878600968000008</v>
      </c>
      <c r="AY14" s="208">
        <v>8.2681120967999995</v>
      </c>
      <c r="AZ14" s="208">
        <v>8.1713187499999993</v>
      </c>
      <c r="BA14" s="208">
        <v>8.8209003547999991</v>
      </c>
      <c r="BB14" s="208">
        <v>8.1500439999999994</v>
      </c>
      <c r="BC14" s="208">
        <v>8.3876860000000004</v>
      </c>
      <c r="BD14" s="208">
        <v>8.6354710000000008</v>
      </c>
      <c r="BE14" s="324">
        <v>9.2986749999999994</v>
      </c>
      <c r="BF14" s="324">
        <v>9.2592479999999995</v>
      </c>
      <c r="BG14" s="324">
        <v>9.1664320000000004</v>
      </c>
      <c r="BH14" s="324">
        <v>9.0988939999999996</v>
      </c>
      <c r="BI14" s="324">
        <v>9.2285710000000005</v>
      </c>
      <c r="BJ14" s="324">
        <v>9.2866269999999993</v>
      </c>
      <c r="BK14" s="324">
        <v>9.1149609999999992</v>
      </c>
      <c r="BL14" s="324">
        <v>9.1414069999999992</v>
      </c>
      <c r="BM14" s="324">
        <v>9.0936789999999998</v>
      </c>
      <c r="BN14" s="324">
        <v>8.95167</v>
      </c>
      <c r="BO14" s="324">
        <v>9.0251269999999995</v>
      </c>
      <c r="BP14" s="324">
        <v>9.0932910000000007</v>
      </c>
      <c r="BQ14" s="324">
        <v>9.3572520000000008</v>
      </c>
      <c r="BR14" s="324">
        <v>9.371162</v>
      </c>
      <c r="BS14" s="324">
        <v>9.2660660000000004</v>
      </c>
      <c r="BT14" s="324">
        <v>9.1141179999999995</v>
      </c>
      <c r="BU14" s="324">
        <v>9.2562840000000008</v>
      </c>
      <c r="BV14" s="324">
        <v>9.3424099999999992</v>
      </c>
    </row>
    <row r="15" spans="1:74" ht="11.1" customHeight="1" x14ac:dyDescent="0.2">
      <c r="A15" s="76" t="s">
        <v>534</v>
      </c>
      <c r="B15" s="182" t="s">
        <v>421</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0.15603225806000001</v>
      </c>
      <c r="AT15" s="208">
        <v>0.14903225806000001</v>
      </c>
      <c r="AU15" s="208">
        <v>0.14146666666999999</v>
      </c>
      <c r="AV15" s="208">
        <v>0.14767741935000001</v>
      </c>
      <c r="AW15" s="208">
        <v>0.19363333332999999</v>
      </c>
      <c r="AX15" s="208">
        <v>0.17638709677</v>
      </c>
      <c r="AY15" s="208">
        <v>0.18487096774</v>
      </c>
      <c r="AZ15" s="208">
        <v>0.18310714285999999</v>
      </c>
      <c r="BA15" s="208">
        <v>0.18790322580999999</v>
      </c>
      <c r="BB15" s="208">
        <v>0.1657399</v>
      </c>
      <c r="BC15" s="208">
        <v>0.16635159999999999</v>
      </c>
      <c r="BD15" s="208">
        <v>0.1667903</v>
      </c>
      <c r="BE15" s="324">
        <v>0.1676222</v>
      </c>
      <c r="BF15" s="324">
        <v>0.16885939999999999</v>
      </c>
      <c r="BG15" s="324">
        <v>0.1695846</v>
      </c>
      <c r="BH15" s="324">
        <v>0.17039579999999999</v>
      </c>
      <c r="BI15" s="324">
        <v>0.17010980000000001</v>
      </c>
      <c r="BJ15" s="324">
        <v>0.1707554</v>
      </c>
      <c r="BK15" s="324">
        <v>0.1715574</v>
      </c>
      <c r="BL15" s="324">
        <v>0.17082929999999999</v>
      </c>
      <c r="BM15" s="324">
        <v>0.17153289999999999</v>
      </c>
      <c r="BN15" s="324">
        <v>0.1726337</v>
      </c>
      <c r="BO15" s="324">
        <v>0.1734445</v>
      </c>
      <c r="BP15" s="324">
        <v>0.1742349</v>
      </c>
      <c r="BQ15" s="324">
        <v>0.17452889999999999</v>
      </c>
      <c r="BR15" s="324">
        <v>0.1750601</v>
      </c>
      <c r="BS15" s="324">
        <v>0.17590449999999999</v>
      </c>
      <c r="BT15" s="324">
        <v>0.17602699999999999</v>
      </c>
      <c r="BU15" s="324">
        <v>0.17656549999999999</v>
      </c>
      <c r="BV15" s="324">
        <v>0.1762369</v>
      </c>
    </row>
    <row r="16" spans="1:74" ht="11.1" customHeight="1" x14ac:dyDescent="0.2">
      <c r="A16" s="76" t="s">
        <v>15</v>
      </c>
      <c r="B16" s="182" t="s">
        <v>422</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27.906107143</v>
      </c>
      <c r="AO16" s="208">
        <v>1.9041612903</v>
      </c>
      <c r="AP16" s="208">
        <v>-5.5190333333000003</v>
      </c>
      <c r="AQ16" s="208">
        <v>-13.443064516</v>
      </c>
      <c r="AR16" s="208">
        <v>-8.2601666667</v>
      </c>
      <c r="AS16" s="208">
        <v>-5.4723225806000002</v>
      </c>
      <c r="AT16" s="208">
        <v>-5.2712903225999996</v>
      </c>
      <c r="AU16" s="208">
        <v>-13.020799999999999</v>
      </c>
      <c r="AV16" s="208">
        <v>-11.628032257999999</v>
      </c>
      <c r="AW16" s="208">
        <v>4.3910333333000002</v>
      </c>
      <c r="AX16" s="208">
        <v>10.439419355</v>
      </c>
      <c r="AY16" s="208">
        <v>32.081612903</v>
      </c>
      <c r="AZ16" s="208">
        <v>23.456821429000001</v>
      </c>
      <c r="BA16" s="208">
        <v>5.1948709677</v>
      </c>
      <c r="BB16" s="208">
        <v>-6.5427619047999999</v>
      </c>
      <c r="BC16" s="208">
        <v>-12.358755759999999</v>
      </c>
      <c r="BD16" s="208">
        <v>-11.549814286</v>
      </c>
      <c r="BE16" s="324">
        <v>-5.3828100000000001</v>
      </c>
      <c r="BF16" s="324">
        <v>-7.0189640000000004</v>
      </c>
      <c r="BG16" s="324">
        <v>-14.250970000000001</v>
      </c>
      <c r="BH16" s="324">
        <v>-10.609690000000001</v>
      </c>
      <c r="BI16" s="324">
        <v>2.4182239999999999</v>
      </c>
      <c r="BJ16" s="324">
        <v>16.408719999999999</v>
      </c>
      <c r="BK16" s="324">
        <v>24.086829999999999</v>
      </c>
      <c r="BL16" s="324">
        <v>16.478200000000001</v>
      </c>
      <c r="BM16" s="324">
        <v>4.4654129999999999</v>
      </c>
      <c r="BN16" s="324">
        <v>-10.265510000000001</v>
      </c>
      <c r="BO16" s="324">
        <v>-15.715479999999999</v>
      </c>
      <c r="BP16" s="324">
        <v>-10.94941</v>
      </c>
      <c r="BQ16" s="324">
        <v>-5.4159560000000004</v>
      </c>
      <c r="BR16" s="324">
        <v>-6.5726680000000002</v>
      </c>
      <c r="BS16" s="324">
        <v>-14.041639999999999</v>
      </c>
      <c r="BT16" s="324">
        <v>-10.476900000000001</v>
      </c>
      <c r="BU16" s="324">
        <v>2.861599</v>
      </c>
      <c r="BV16" s="324">
        <v>19.116150000000001</v>
      </c>
    </row>
    <row r="17" spans="1:74" ht="11.1" customHeight="1" x14ac:dyDescent="0.2">
      <c r="A17" s="71" t="s">
        <v>767</v>
      </c>
      <c r="B17" s="182" t="s">
        <v>424</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106.73812667999999</v>
      </c>
      <c r="AN17" s="208">
        <v>108.89753939000001</v>
      </c>
      <c r="AO17" s="208">
        <v>82.858068097</v>
      </c>
      <c r="AP17" s="208">
        <v>76.021170267000002</v>
      </c>
      <c r="AQ17" s="208">
        <v>67.699390968000003</v>
      </c>
      <c r="AR17" s="208">
        <v>74.032918167000005</v>
      </c>
      <c r="AS17" s="208">
        <v>77.459627161</v>
      </c>
      <c r="AT17" s="208">
        <v>78.091109129000003</v>
      </c>
      <c r="AU17" s="208">
        <v>70.227014566999998</v>
      </c>
      <c r="AV17" s="208">
        <v>73.877779580999999</v>
      </c>
      <c r="AW17" s="208">
        <v>91.096173433000004</v>
      </c>
      <c r="AX17" s="208">
        <v>95.768597870999997</v>
      </c>
      <c r="AY17" s="208">
        <v>116.95610060999999</v>
      </c>
      <c r="AZ17" s="208">
        <v>107.42113888999999</v>
      </c>
      <c r="BA17" s="208">
        <v>88.179459742000006</v>
      </c>
      <c r="BB17" s="208">
        <v>77.082797995000007</v>
      </c>
      <c r="BC17" s="208">
        <v>70.160065840000001</v>
      </c>
      <c r="BD17" s="208">
        <v>72.436246014000005</v>
      </c>
      <c r="BE17" s="324">
        <v>77.929140000000004</v>
      </c>
      <c r="BF17" s="324">
        <v>77.034620000000004</v>
      </c>
      <c r="BG17" s="324">
        <v>71.220619999999997</v>
      </c>
      <c r="BH17" s="324">
        <v>74.254819999999995</v>
      </c>
      <c r="BI17" s="324">
        <v>86.431470000000004</v>
      </c>
      <c r="BJ17" s="324">
        <v>102.2384</v>
      </c>
      <c r="BK17" s="324">
        <v>109.24469999999999</v>
      </c>
      <c r="BL17" s="324">
        <v>100.9748</v>
      </c>
      <c r="BM17" s="324">
        <v>88.464470000000006</v>
      </c>
      <c r="BN17" s="324">
        <v>74.565839999999994</v>
      </c>
      <c r="BO17" s="324">
        <v>69.038489999999996</v>
      </c>
      <c r="BP17" s="324">
        <v>73.874399999999994</v>
      </c>
      <c r="BQ17" s="324">
        <v>79.271879999999996</v>
      </c>
      <c r="BR17" s="324">
        <v>78.747230000000002</v>
      </c>
      <c r="BS17" s="324">
        <v>73.040570000000002</v>
      </c>
      <c r="BT17" s="324">
        <v>75.418869999999998</v>
      </c>
      <c r="BU17" s="324">
        <v>88.68271</v>
      </c>
      <c r="BV17" s="324">
        <v>105.35809999999999</v>
      </c>
    </row>
    <row r="18" spans="1:74" ht="11.1" customHeight="1" x14ac:dyDescent="0.2">
      <c r="A18" s="76" t="s">
        <v>536</v>
      </c>
      <c r="B18" s="182" t="s">
        <v>131</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-0.53291315871</v>
      </c>
      <c r="AN18" s="208">
        <v>-0.26136243285999999</v>
      </c>
      <c r="AO18" s="208">
        <v>1.5187124518999999</v>
      </c>
      <c r="AP18" s="208">
        <v>-1.3148196299999999</v>
      </c>
      <c r="AQ18" s="208">
        <v>-0.16559983871</v>
      </c>
      <c r="AR18" s="208">
        <v>-0.12465029666999999</v>
      </c>
      <c r="AS18" s="208">
        <v>-0.48921931871000002</v>
      </c>
      <c r="AT18" s="208">
        <v>-0.34046319289999999</v>
      </c>
      <c r="AU18" s="208">
        <v>0.13846913332999999</v>
      </c>
      <c r="AV18" s="208">
        <v>-1.6935344805999999</v>
      </c>
      <c r="AW18" s="208">
        <v>-2.4305238632999999</v>
      </c>
      <c r="AX18" s="208">
        <v>0.34917758484</v>
      </c>
      <c r="AY18" s="208">
        <v>-1.3674640925999999</v>
      </c>
      <c r="AZ18" s="208">
        <v>1.1420020029</v>
      </c>
      <c r="BA18" s="208">
        <v>0.99311122581</v>
      </c>
      <c r="BB18" s="208">
        <v>1.1866339714</v>
      </c>
      <c r="BC18" s="208">
        <v>-4.3538939631000001E-2</v>
      </c>
      <c r="BD18" s="208">
        <v>2.3794958856999999</v>
      </c>
      <c r="BE18" s="324">
        <v>0.55732360000000003</v>
      </c>
      <c r="BF18" s="324">
        <v>7.0069299999999995E-4</v>
      </c>
      <c r="BG18" s="324">
        <v>0.95091340000000002</v>
      </c>
      <c r="BH18" s="324">
        <v>0.26859290000000002</v>
      </c>
      <c r="BI18" s="324">
        <v>1.895662</v>
      </c>
      <c r="BJ18" s="324">
        <v>2.1853180000000001</v>
      </c>
      <c r="BK18" s="324">
        <v>1.413672</v>
      </c>
      <c r="BL18" s="324">
        <v>1.3949659999999999</v>
      </c>
      <c r="BM18" s="324">
        <v>1.2622690000000001</v>
      </c>
      <c r="BN18" s="324">
        <v>1.208626</v>
      </c>
      <c r="BO18" s="324">
        <v>0.25697989999999998</v>
      </c>
      <c r="BP18" s="324">
        <v>2.3233500000000001E-2</v>
      </c>
      <c r="BQ18" s="324">
        <v>0.39895190000000003</v>
      </c>
      <c r="BR18" s="324">
        <v>0.49310290000000001</v>
      </c>
      <c r="BS18" s="324">
        <v>0.21476680000000001</v>
      </c>
      <c r="BT18" s="324">
        <v>0.28572570000000003</v>
      </c>
      <c r="BU18" s="324">
        <v>0.36941610000000003</v>
      </c>
      <c r="BV18" s="324">
        <v>1.295553</v>
      </c>
    </row>
    <row r="19" spans="1:74" ht="11.1" customHeight="1" x14ac:dyDescent="0.2">
      <c r="A19" s="77" t="s">
        <v>768</v>
      </c>
      <c r="B19" s="182" t="s">
        <v>423</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84.376780549000003</v>
      </c>
      <c r="AP19" s="208">
        <v>74.706350637</v>
      </c>
      <c r="AQ19" s="208">
        <v>67.533791128999994</v>
      </c>
      <c r="AR19" s="208">
        <v>73.908267870000003</v>
      </c>
      <c r="AS19" s="208">
        <v>76.970407843000004</v>
      </c>
      <c r="AT19" s="208">
        <v>77.750645935999998</v>
      </c>
      <c r="AU19" s="208">
        <v>70.365483699999999</v>
      </c>
      <c r="AV19" s="208">
        <v>72.184245099999998</v>
      </c>
      <c r="AW19" s="208">
        <v>88.665649569999999</v>
      </c>
      <c r="AX19" s="208">
        <v>96.117775456000004</v>
      </c>
      <c r="AY19" s="208">
        <v>115.58863651999999</v>
      </c>
      <c r="AZ19" s="208">
        <v>108.56314089999999</v>
      </c>
      <c r="BA19" s="208">
        <v>89.172570968000002</v>
      </c>
      <c r="BB19" s="208">
        <v>78.269431967000003</v>
      </c>
      <c r="BC19" s="208">
        <v>70.116526899999997</v>
      </c>
      <c r="BD19" s="208">
        <v>74.815741900000006</v>
      </c>
      <c r="BE19" s="324">
        <v>78.486469999999997</v>
      </c>
      <c r="BF19" s="324">
        <v>77.035319999999999</v>
      </c>
      <c r="BG19" s="324">
        <v>72.171530000000004</v>
      </c>
      <c r="BH19" s="324">
        <v>74.523409999999998</v>
      </c>
      <c r="BI19" s="324">
        <v>88.327129999999997</v>
      </c>
      <c r="BJ19" s="324">
        <v>104.4237</v>
      </c>
      <c r="BK19" s="324">
        <v>110.6584</v>
      </c>
      <c r="BL19" s="324">
        <v>102.3698</v>
      </c>
      <c r="BM19" s="324">
        <v>89.726740000000007</v>
      </c>
      <c r="BN19" s="324">
        <v>75.774460000000005</v>
      </c>
      <c r="BO19" s="324">
        <v>69.295469999999995</v>
      </c>
      <c r="BP19" s="324">
        <v>73.897639999999996</v>
      </c>
      <c r="BQ19" s="324">
        <v>79.670829999999995</v>
      </c>
      <c r="BR19" s="324">
        <v>79.24033</v>
      </c>
      <c r="BS19" s="324">
        <v>73.255340000000004</v>
      </c>
      <c r="BT19" s="324">
        <v>75.704599999999999</v>
      </c>
      <c r="BU19" s="324">
        <v>89.052130000000005</v>
      </c>
      <c r="BV19" s="324">
        <v>106.6537</v>
      </c>
    </row>
    <row r="20" spans="1:74" ht="11.1" customHeight="1" x14ac:dyDescent="0.2">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row>
    <row r="21" spans="1:74" ht="11.1" customHeight="1" x14ac:dyDescent="0.2">
      <c r="A21" s="71"/>
      <c r="B21" s="78" t="s">
        <v>776</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76" t="s">
        <v>537</v>
      </c>
      <c r="B22" s="182" t="s">
        <v>425</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6.9588709677000002</v>
      </c>
      <c r="AR22" s="208">
        <v>4.2663333333000004</v>
      </c>
      <c r="AS22" s="208">
        <v>3.6005806452</v>
      </c>
      <c r="AT22" s="208">
        <v>3.3935806452000001</v>
      </c>
      <c r="AU22" s="208">
        <v>3.8997000000000002</v>
      </c>
      <c r="AV22" s="208">
        <v>6.159516129</v>
      </c>
      <c r="AW22" s="208">
        <v>15.768133333</v>
      </c>
      <c r="AX22" s="208">
        <v>21.408129032000002</v>
      </c>
      <c r="AY22" s="208">
        <v>30.987645161</v>
      </c>
      <c r="AZ22" s="208">
        <v>28.432821429000001</v>
      </c>
      <c r="BA22" s="208">
        <v>19.084806451999999</v>
      </c>
      <c r="BB22" s="208">
        <v>12.96007</v>
      </c>
      <c r="BC22" s="208">
        <v>6.1052200000000001</v>
      </c>
      <c r="BD22" s="208">
        <v>3.9237220000000002</v>
      </c>
      <c r="BE22" s="324">
        <v>3.5151840000000001</v>
      </c>
      <c r="BF22" s="324">
        <v>3.1135109999999999</v>
      </c>
      <c r="BG22" s="324">
        <v>3.8456410000000001</v>
      </c>
      <c r="BH22" s="324">
        <v>7.4427599999999998</v>
      </c>
      <c r="BI22" s="324">
        <v>16.951750000000001</v>
      </c>
      <c r="BJ22" s="324">
        <v>26.05791</v>
      </c>
      <c r="BK22" s="324">
        <v>28.673469999999998</v>
      </c>
      <c r="BL22" s="324">
        <v>26.0898</v>
      </c>
      <c r="BM22" s="324">
        <v>19.505030000000001</v>
      </c>
      <c r="BN22" s="324">
        <v>11.92802</v>
      </c>
      <c r="BO22" s="324">
        <v>6.8850210000000001</v>
      </c>
      <c r="BP22" s="324">
        <v>4.5205279999999997</v>
      </c>
      <c r="BQ22" s="324">
        <v>3.6384280000000002</v>
      </c>
      <c r="BR22" s="324">
        <v>3.6514069999999998</v>
      </c>
      <c r="BS22" s="324">
        <v>4.4393770000000004</v>
      </c>
      <c r="BT22" s="324">
        <v>7.4007540000000001</v>
      </c>
      <c r="BU22" s="324">
        <v>16.874500000000001</v>
      </c>
      <c r="BV22" s="324">
        <v>25.938140000000001</v>
      </c>
    </row>
    <row r="23" spans="1:74" ht="11.1" customHeight="1" x14ac:dyDescent="0.2">
      <c r="A23" s="76" t="s">
        <v>538</v>
      </c>
      <c r="B23" s="182" t="s">
        <v>426</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11.441903226000001</v>
      </c>
      <c r="AP23" s="208">
        <v>8.1709333333000007</v>
      </c>
      <c r="AQ23" s="208">
        <v>5.8497096773999999</v>
      </c>
      <c r="AR23" s="208">
        <v>4.7345666667000001</v>
      </c>
      <c r="AS23" s="208">
        <v>4.5635806452000001</v>
      </c>
      <c r="AT23" s="208">
        <v>4.5229032258000004</v>
      </c>
      <c r="AU23" s="208">
        <v>4.9571666667000001</v>
      </c>
      <c r="AV23" s="208">
        <v>6.2745806452000004</v>
      </c>
      <c r="AW23" s="208">
        <v>11.122400000000001</v>
      </c>
      <c r="AX23" s="208">
        <v>12.876064516</v>
      </c>
      <c r="AY23" s="208">
        <v>17.830741934999999</v>
      </c>
      <c r="AZ23" s="208">
        <v>16.630464285999999</v>
      </c>
      <c r="BA23" s="208">
        <v>12.495322581</v>
      </c>
      <c r="BB23" s="208">
        <v>8.9533699999999996</v>
      </c>
      <c r="BC23" s="208">
        <v>4.8864869999999998</v>
      </c>
      <c r="BD23" s="208">
        <v>4.4838370000000003</v>
      </c>
      <c r="BE23" s="324">
        <v>4.0606850000000003</v>
      </c>
      <c r="BF23" s="324">
        <v>4.4281139999999999</v>
      </c>
      <c r="BG23" s="324">
        <v>4.8573839999999997</v>
      </c>
      <c r="BH23" s="324">
        <v>6.4327699999999997</v>
      </c>
      <c r="BI23" s="324">
        <v>10.49615</v>
      </c>
      <c r="BJ23" s="324">
        <v>14.368779999999999</v>
      </c>
      <c r="BK23" s="324">
        <v>17.154250000000001</v>
      </c>
      <c r="BL23" s="324">
        <v>15.63396</v>
      </c>
      <c r="BM23" s="324">
        <v>12.599170000000001</v>
      </c>
      <c r="BN23" s="324">
        <v>8.532254</v>
      </c>
      <c r="BO23" s="324">
        <v>5.8048590000000004</v>
      </c>
      <c r="BP23" s="324">
        <v>4.7670620000000001</v>
      </c>
      <c r="BQ23" s="324">
        <v>4.5237730000000003</v>
      </c>
      <c r="BR23" s="324">
        <v>4.6254910000000002</v>
      </c>
      <c r="BS23" s="324">
        <v>5.3496670000000002</v>
      </c>
      <c r="BT23" s="324">
        <v>6.495101</v>
      </c>
      <c r="BU23" s="324">
        <v>10.588469999999999</v>
      </c>
      <c r="BV23" s="324">
        <v>14.46537</v>
      </c>
    </row>
    <row r="24" spans="1:74" ht="11.1" customHeight="1" x14ac:dyDescent="0.2">
      <c r="A24" s="76" t="s">
        <v>540</v>
      </c>
      <c r="B24" s="182" t="s">
        <v>427</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22.454580645</v>
      </c>
      <c r="AP24" s="208">
        <v>22.397466667</v>
      </c>
      <c r="AQ24" s="208">
        <v>20.988677418999998</v>
      </c>
      <c r="AR24" s="208">
        <v>21.110800000000001</v>
      </c>
      <c r="AS24" s="208">
        <v>21.205677419000001</v>
      </c>
      <c r="AT24" s="208">
        <v>21.355096774</v>
      </c>
      <c r="AU24" s="208">
        <v>20.796600000000002</v>
      </c>
      <c r="AV24" s="208">
        <v>21.60116129</v>
      </c>
      <c r="AW24" s="208">
        <v>24.041699999999999</v>
      </c>
      <c r="AX24" s="208">
        <v>24.681935484</v>
      </c>
      <c r="AY24" s="208">
        <v>26.102677418999999</v>
      </c>
      <c r="AZ24" s="208">
        <v>25.548357143</v>
      </c>
      <c r="BA24" s="208">
        <v>24.063129031999999</v>
      </c>
      <c r="BB24" s="208">
        <v>23.230409999999999</v>
      </c>
      <c r="BC24" s="208">
        <v>21.771999999999998</v>
      </c>
      <c r="BD24" s="208">
        <v>21.170639999999999</v>
      </c>
      <c r="BE24" s="324">
        <v>21.118289999999998</v>
      </c>
      <c r="BF24" s="324">
        <v>21.373989999999999</v>
      </c>
      <c r="BG24" s="324">
        <v>21.753699999999998</v>
      </c>
      <c r="BH24" s="324">
        <v>22.72475</v>
      </c>
      <c r="BI24" s="324">
        <v>24.446429999999999</v>
      </c>
      <c r="BJ24" s="324">
        <v>25.233879999999999</v>
      </c>
      <c r="BK24" s="324">
        <v>24.31569</v>
      </c>
      <c r="BL24" s="324">
        <v>23.722259999999999</v>
      </c>
      <c r="BM24" s="324">
        <v>22.45187</v>
      </c>
      <c r="BN24" s="324">
        <v>21.78312</v>
      </c>
      <c r="BO24" s="324">
        <v>21.321960000000001</v>
      </c>
      <c r="BP24" s="324">
        <v>21.205110000000001</v>
      </c>
      <c r="BQ24" s="324">
        <v>21.735690000000002</v>
      </c>
      <c r="BR24" s="324">
        <v>22.21876</v>
      </c>
      <c r="BS24" s="324">
        <v>22.995889999999999</v>
      </c>
      <c r="BT24" s="324">
        <v>23.992740000000001</v>
      </c>
      <c r="BU24" s="324">
        <v>25.77533</v>
      </c>
      <c r="BV24" s="324">
        <v>26.279620000000001</v>
      </c>
    </row>
    <row r="25" spans="1:74" ht="11.1" customHeight="1" x14ac:dyDescent="0.2">
      <c r="A25" s="76" t="s">
        <v>541</v>
      </c>
      <c r="B25" s="182" t="s">
        <v>132</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31.581475229999999</v>
      </c>
      <c r="AZ25" s="208">
        <v>29.135176609999998</v>
      </c>
      <c r="BA25" s="208">
        <v>25.274183871000002</v>
      </c>
      <c r="BB25" s="208">
        <v>25.197261066999999</v>
      </c>
      <c r="BC25" s="208">
        <v>29.683789999999998</v>
      </c>
      <c r="BD25" s="208">
        <v>37.395960000000002</v>
      </c>
      <c r="BE25" s="324">
        <v>41.79813</v>
      </c>
      <c r="BF25" s="324">
        <v>40.138629999999999</v>
      </c>
      <c r="BG25" s="324">
        <v>33.889339999999997</v>
      </c>
      <c r="BH25" s="324">
        <v>29.984629999999999</v>
      </c>
      <c r="BI25" s="324">
        <v>28.014430000000001</v>
      </c>
      <c r="BJ25" s="324">
        <v>29.76051</v>
      </c>
      <c r="BK25" s="324">
        <v>31.271809999999999</v>
      </c>
      <c r="BL25" s="324">
        <v>27.973990000000001</v>
      </c>
      <c r="BM25" s="324">
        <v>26.65326</v>
      </c>
      <c r="BN25" s="324">
        <v>25.47411</v>
      </c>
      <c r="BO25" s="324">
        <v>27.424510000000001</v>
      </c>
      <c r="BP25" s="324">
        <v>35.360219999999998</v>
      </c>
      <c r="BQ25" s="324">
        <v>41.515810000000002</v>
      </c>
      <c r="BR25" s="324">
        <v>40.489289999999997</v>
      </c>
      <c r="BS25" s="324">
        <v>32.409309999999998</v>
      </c>
      <c r="BT25" s="324">
        <v>29.657060000000001</v>
      </c>
      <c r="BU25" s="324">
        <v>27.166540000000001</v>
      </c>
      <c r="BV25" s="324">
        <v>30.714289999999998</v>
      </c>
    </row>
    <row r="26" spans="1:74" ht="11.1" customHeight="1" x14ac:dyDescent="0.2">
      <c r="A26" s="76" t="s">
        <v>539</v>
      </c>
      <c r="B26" s="182" t="s">
        <v>428</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5.2524838709999999</v>
      </c>
      <c r="AY26" s="208">
        <v>5.1202903225999998</v>
      </c>
      <c r="AZ26" s="208">
        <v>5.0827142856999998</v>
      </c>
      <c r="BA26" s="208">
        <v>5.1623870967999999</v>
      </c>
      <c r="BB26" s="208">
        <v>5.154439</v>
      </c>
      <c r="BC26" s="208">
        <v>5.1780480000000004</v>
      </c>
      <c r="BD26" s="208">
        <v>5.1956629999999997</v>
      </c>
      <c r="BE26" s="324">
        <v>5.2173829999999999</v>
      </c>
      <c r="BF26" s="324">
        <v>5.2573740000000004</v>
      </c>
      <c r="BG26" s="324">
        <v>5.2803740000000001</v>
      </c>
      <c r="BH26" s="324">
        <v>5.3048520000000003</v>
      </c>
      <c r="BI26" s="324">
        <v>5.2963250000000004</v>
      </c>
      <c r="BJ26" s="324">
        <v>5.316433</v>
      </c>
      <c r="BK26" s="324">
        <v>5.3250099999999998</v>
      </c>
      <c r="BL26" s="324">
        <v>5.324109</v>
      </c>
      <c r="BM26" s="324">
        <v>5.3369600000000004</v>
      </c>
      <c r="BN26" s="324">
        <v>5.3699770000000004</v>
      </c>
      <c r="BO26" s="324">
        <v>5.3990780000000003</v>
      </c>
      <c r="BP26" s="324">
        <v>5.4214969999999996</v>
      </c>
      <c r="BQ26" s="324">
        <v>5.4308040000000002</v>
      </c>
      <c r="BR26" s="324">
        <v>5.4479579999999999</v>
      </c>
      <c r="BS26" s="324">
        <v>5.4737640000000001</v>
      </c>
      <c r="BT26" s="324">
        <v>5.4776829999999999</v>
      </c>
      <c r="BU26" s="324">
        <v>5.4945279999999999</v>
      </c>
      <c r="BV26" s="324">
        <v>5.4842069999999996</v>
      </c>
    </row>
    <row r="27" spans="1:74" ht="11.1" customHeight="1" x14ac:dyDescent="0.2">
      <c r="A27" s="76" t="s">
        <v>543</v>
      </c>
      <c r="B27" s="182" t="s">
        <v>806</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2.7886451612999998</v>
      </c>
      <c r="AP27" s="208">
        <v>2.4690333333000001</v>
      </c>
      <c r="AQ27" s="208">
        <v>2.2319677419000001</v>
      </c>
      <c r="AR27" s="208">
        <v>2.4426666667000001</v>
      </c>
      <c r="AS27" s="208">
        <v>2.5438709677000002</v>
      </c>
      <c r="AT27" s="208">
        <v>2.5696451613</v>
      </c>
      <c r="AU27" s="208">
        <v>2.3255666666999999</v>
      </c>
      <c r="AV27" s="208">
        <v>2.3856774193999999</v>
      </c>
      <c r="AW27" s="208">
        <v>2.9304000000000001</v>
      </c>
      <c r="AX27" s="208">
        <v>3.1766774193999998</v>
      </c>
      <c r="AY27" s="208">
        <v>3.8201935483999998</v>
      </c>
      <c r="AZ27" s="208">
        <v>3.5880000000000001</v>
      </c>
      <c r="BA27" s="208">
        <v>2.9471290322999999</v>
      </c>
      <c r="BB27" s="208">
        <v>2.628269</v>
      </c>
      <c r="BC27" s="208">
        <v>2.3453689999999998</v>
      </c>
      <c r="BD27" s="208">
        <v>2.5003069999999998</v>
      </c>
      <c r="BE27" s="324">
        <v>2.6311840000000002</v>
      </c>
      <c r="BF27" s="324">
        <v>2.5780850000000002</v>
      </c>
      <c r="BG27" s="324">
        <v>2.3994740000000001</v>
      </c>
      <c r="BH27" s="324">
        <v>2.4880339999999999</v>
      </c>
      <c r="BI27" s="324">
        <v>2.9764349999999999</v>
      </c>
      <c r="BJ27" s="324">
        <v>3.5406019999999998</v>
      </c>
      <c r="BK27" s="324">
        <v>3.7725780000000002</v>
      </c>
      <c r="BL27" s="324">
        <v>3.4800230000000001</v>
      </c>
      <c r="BM27" s="324">
        <v>3.034837</v>
      </c>
      <c r="BN27" s="324">
        <v>2.541363</v>
      </c>
      <c r="BO27" s="324">
        <v>2.314432</v>
      </c>
      <c r="BP27" s="324">
        <v>2.4776069999999999</v>
      </c>
      <c r="BQ27" s="324">
        <v>2.6807080000000001</v>
      </c>
      <c r="BR27" s="324">
        <v>2.6618119999999998</v>
      </c>
      <c r="BS27" s="324">
        <v>2.4417270000000002</v>
      </c>
      <c r="BT27" s="324">
        <v>2.535647</v>
      </c>
      <c r="BU27" s="324">
        <v>3.0071530000000002</v>
      </c>
      <c r="BV27" s="324">
        <v>3.6264120000000002</v>
      </c>
    </row>
    <row r="28" spans="1:74" ht="11.1" customHeight="1" x14ac:dyDescent="0.2">
      <c r="A28" s="76" t="s">
        <v>551</v>
      </c>
      <c r="B28" s="182" t="s">
        <v>429</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0.14560714286000001</v>
      </c>
      <c r="BA28" s="208">
        <v>0.14561290323000001</v>
      </c>
      <c r="BB28" s="208">
        <v>0.14561289999999999</v>
      </c>
      <c r="BC28" s="208">
        <v>0.14561289999999999</v>
      </c>
      <c r="BD28" s="208">
        <v>0.14561289999999999</v>
      </c>
      <c r="BE28" s="324">
        <v>0.14561289999999999</v>
      </c>
      <c r="BF28" s="324">
        <v>0.14561289999999999</v>
      </c>
      <c r="BG28" s="324">
        <v>0.14561289999999999</v>
      </c>
      <c r="BH28" s="324">
        <v>0.14561289999999999</v>
      </c>
      <c r="BI28" s="324">
        <v>0.14561289999999999</v>
      </c>
      <c r="BJ28" s="324">
        <v>0.14561289999999999</v>
      </c>
      <c r="BK28" s="324">
        <v>0.14561289999999999</v>
      </c>
      <c r="BL28" s="324">
        <v>0.14561289999999999</v>
      </c>
      <c r="BM28" s="324">
        <v>0.14561289999999999</v>
      </c>
      <c r="BN28" s="324">
        <v>0.14561289999999999</v>
      </c>
      <c r="BO28" s="324">
        <v>0.14561289999999999</v>
      </c>
      <c r="BP28" s="324">
        <v>0.14561289999999999</v>
      </c>
      <c r="BQ28" s="324">
        <v>0.14561289999999999</v>
      </c>
      <c r="BR28" s="324">
        <v>0.14561289999999999</v>
      </c>
      <c r="BS28" s="324">
        <v>0.14561289999999999</v>
      </c>
      <c r="BT28" s="324">
        <v>0.14561289999999999</v>
      </c>
      <c r="BU28" s="324">
        <v>0.14561289999999999</v>
      </c>
      <c r="BV28" s="324">
        <v>0.14561289999999999</v>
      </c>
    </row>
    <row r="29" spans="1:74" ht="11.1" customHeight="1" x14ac:dyDescent="0.2">
      <c r="A29" s="77" t="s">
        <v>542</v>
      </c>
      <c r="B29" s="183" t="s">
        <v>778</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84.376780549000003</v>
      </c>
      <c r="AP29" s="208">
        <v>74.706350637</v>
      </c>
      <c r="AQ29" s="208">
        <v>67.533791128999994</v>
      </c>
      <c r="AR29" s="208">
        <v>73.908267870000003</v>
      </c>
      <c r="AS29" s="208">
        <v>76.970407843000004</v>
      </c>
      <c r="AT29" s="208">
        <v>77.750645935999998</v>
      </c>
      <c r="AU29" s="208">
        <v>70.365483699999999</v>
      </c>
      <c r="AV29" s="208">
        <v>72.184245099999998</v>
      </c>
      <c r="AW29" s="208">
        <v>88.665649569999999</v>
      </c>
      <c r="AX29" s="208">
        <v>96.117775456000004</v>
      </c>
      <c r="AY29" s="208">
        <v>115.58863651999999</v>
      </c>
      <c r="AZ29" s="208">
        <v>108.56314089999999</v>
      </c>
      <c r="BA29" s="208">
        <v>89.172570968000002</v>
      </c>
      <c r="BB29" s="208">
        <v>78.269431967000003</v>
      </c>
      <c r="BC29" s="208">
        <v>70.116526899999997</v>
      </c>
      <c r="BD29" s="208">
        <v>74.815741900000006</v>
      </c>
      <c r="BE29" s="324">
        <v>78.486469999999997</v>
      </c>
      <c r="BF29" s="324">
        <v>77.035319999999999</v>
      </c>
      <c r="BG29" s="324">
        <v>72.171530000000004</v>
      </c>
      <c r="BH29" s="324">
        <v>74.523409999999998</v>
      </c>
      <c r="BI29" s="324">
        <v>88.327129999999997</v>
      </c>
      <c r="BJ29" s="324">
        <v>104.4237</v>
      </c>
      <c r="BK29" s="324">
        <v>110.6584</v>
      </c>
      <c r="BL29" s="324">
        <v>102.3698</v>
      </c>
      <c r="BM29" s="324">
        <v>89.726740000000007</v>
      </c>
      <c r="BN29" s="324">
        <v>75.774460000000005</v>
      </c>
      <c r="BO29" s="324">
        <v>69.295469999999995</v>
      </c>
      <c r="BP29" s="324">
        <v>73.897639999999996</v>
      </c>
      <c r="BQ29" s="324">
        <v>79.670829999999995</v>
      </c>
      <c r="BR29" s="324">
        <v>79.24033</v>
      </c>
      <c r="BS29" s="324">
        <v>73.255340000000004</v>
      </c>
      <c r="BT29" s="324">
        <v>75.704599999999999</v>
      </c>
      <c r="BU29" s="324">
        <v>89.052130000000005</v>
      </c>
      <c r="BV29" s="324">
        <v>106.6537</v>
      </c>
    </row>
    <row r="30" spans="1:74" ht="11.1" customHeight="1" x14ac:dyDescent="0.2">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row>
    <row r="31" spans="1:74" ht="11.1" customHeight="1" x14ac:dyDescent="0.2">
      <c r="A31" s="71"/>
      <c r="B31" s="79" t="s">
        <v>777</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356"/>
      <c r="BF31" s="356"/>
      <c r="BG31" s="356"/>
      <c r="BH31" s="356"/>
      <c r="BI31" s="356"/>
      <c r="BJ31" s="356"/>
      <c r="BK31" s="356"/>
      <c r="BL31" s="356"/>
      <c r="BM31" s="356"/>
      <c r="BN31" s="356"/>
      <c r="BO31" s="356"/>
      <c r="BP31" s="356"/>
      <c r="BQ31" s="356"/>
      <c r="BR31" s="356"/>
      <c r="BS31" s="356"/>
      <c r="BT31" s="356"/>
      <c r="BU31" s="356"/>
      <c r="BV31" s="356"/>
    </row>
    <row r="32" spans="1:74" ht="11.1" customHeight="1" x14ac:dyDescent="0.2">
      <c r="A32" s="76" t="s">
        <v>535</v>
      </c>
      <c r="B32" s="182" t="s">
        <v>430</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1859.287</v>
      </c>
      <c r="AO32" s="251">
        <v>1801.2940000000001</v>
      </c>
      <c r="AP32" s="251">
        <v>1975.1030000000001</v>
      </c>
      <c r="AQ32" s="251">
        <v>2389.8910000000001</v>
      </c>
      <c r="AR32" s="251">
        <v>2585.1260000000002</v>
      </c>
      <c r="AS32" s="251">
        <v>2754.7139999999999</v>
      </c>
      <c r="AT32" s="251">
        <v>2917.268</v>
      </c>
      <c r="AU32" s="251">
        <v>3305.982</v>
      </c>
      <c r="AV32" s="251">
        <v>3665.3850000000002</v>
      </c>
      <c r="AW32" s="251">
        <v>3532.7750000000001</v>
      </c>
      <c r="AX32" s="251">
        <v>3209.982</v>
      </c>
      <c r="AY32" s="251">
        <v>2215.9699999999998</v>
      </c>
      <c r="AZ32" s="251">
        <v>1562.047</v>
      </c>
      <c r="BA32" s="251">
        <v>1401.4939999999999</v>
      </c>
      <c r="BB32" s="251">
        <v>1597.7768570999999</v>
      </c>
      <c r="BC32" s="251">
        <v>1980.8982857000001</v>
      </c>
      <c r="BD32" s="251">
        <v>2327.3927143000001</v>
      </c>
      <c r="BE32" s="340">
        <v>2494.2600000000002</v>
      </c>
      <c r="BF32" s="340">
        <v>2711.848</v>
      </c>
      <c r="BG32" s="340">
        <v>3139.377</v>
      </c>
      <c r="BH32" s="340">
        <v>3468.277</v>
      </c>
      <c r="BI32" s="340">
        <v>3395.7310000000002</v>
      </c>
      <c r="BJ32" s="340">
        <v>2887.06</v>
      </c>
      <c r="BK32" s="340">
        <v>2140.3679999999999</v>
      </c>
      <c r="BL32" s="340">
        <v>1678.979</v>
      </c>
      <c r="BM32" s="340">
        <v>1540.5509999999999</v>
      </c>
      <c r="BN32" s="340">
        <v>1848.5160000000001</v>
      </c>
      <c r="BO32" s="340">
        <v>2335.6959999999999</v>
      </c>
      <c r="BP32" s="340">
        <v>2664.1790000000001</v>
      </c>
      <c r="BQ32" s="340">
        <v>2832.0729999999999</v>
      </c>
      <c r="BR32" s="340">
        <v>3035.826</v>
      </c>
      <c r="BS32" s="340">
        <v>3457.0749999999998</v>
      </c>
      <c r="BT32" s="340">
        <v>3781.8589999999999</v>
      </c>
      <c r="BU32" s="340">
        <v>3696.011</v>
      </c>
      <c r="BV32" s="340">
        <v>3103.41</v>
      </c>
    </row>
    <row r="33" spans="1:74" ht="11.1" customHeight="1" x14ac:dyDescent="0.2">
      <c r="A33" s="562" t="s">
        <v>990</v>
      </c>
      <c r="B33" s="563" t="s">
        <v>995</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331.68299999999999</v>
      </c>
      <c r="BA33" s="251">
        <v>242.15100000000001</v>
      </c>
      <c r="BB33" s="251">
        <v>256</v>
      </c>
      <c r="BC33" s="251">
        <v>362.71428571000001</v>
      </c>
      <c r="BD33" s="251">
        <v>479</v>
      </c>
      <c r="BE33" s="340">
        <v>568.83069999999998</v>
      </c>
      <c r="BF33" s="340">
        <v>665.84580000000005</v>
      </c>
      <c r="BG33" s="340">
        <v>788.7011</v>
      </c>
      <c r="BH33" s="340">
        <v>862.00490000000002</v>
      </c>
      <c r="BI33" s="340">
        <v>812.0385</v>
      </c>
      <c r="BJ33" s="340">
        <v>672.57360000000006</v>
      </c>
      <c r="BK33" s="340">
        <v>467.55529999999999</v>
      </c>
      <c r="BL33" s="340">
        <v>335.83850000000001</v>
      </c>
      <c r="BM33" s="340">
        <v>252.85210000000001</v>
      </c>
      <c r="BN33" s="340">
        <v>334.02339999999998</v>
      </c>
      <c r="BO33" s="340">
        <v>478.73989999999998</v>
      </c>
      <c r="BP33" s="340">
        <v>585.81679999999994</v>
      </c>
      <c r="BQ33" s="340">
        <v>662.76480000000004</v>
      </c>
      <c r="BR33" s="340">
        <v>753.02949999999998</v>
      </c>
      <c r="BS33" s="340">
        <v>872.56309999999996</v>
      </c>
      <c r="BT33" s="340">
        <v>934.89139999999998</v>
      </c>
      <c r="BU33" s="340">
        <v>904.82320000000004</v>
      </c>
      <c r="BV33" s="340">
        <v>740.25170000000003</v>
      </c>
    </row>
    <row r="34" spans="1:74" ht="11.1" customHeight="1" x14ac:dyDescent="0.2">
      <c r="A34" s="562" t="s">
        <v>991</v>
      </c>
      <c r="B34" s="563" t="s">
        <v>996</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372.28699999999998</v>
      </c>
      <c r="BA34" s="251">
        <v>296.10599999999999</v>
      </c>
      <c r="BB34" s="251">
        <v>326.57142857000002</v>
      </c>
      <c r="BC34" s="251">
        <v>442</v>
      </c>
      <c r="BD34" s="251">
        <v>558.14285714000005</v>
      </c>
      <c r="BE34" s="340">
        <v>648.83040000000005</v>
      </c>
      <c r="BF34" s="340">
        <v>757.46500000000003</v>
      </c>
      <c r="BG34" s="340">
        <v>909.43020000000001</v>
      </c>
      <c r="BH34" s="340">
        <v>1017.678</v>
      </c>
      <c r="BI34" s="340">
        <v>983.50729999999999</v>
      </c>
      <c r="BJ34" s="340">
        <v>801.87519999999995</v>
      </c>
      <c r="BK34" s="340">
        <v>569.15160000000003</v>
      </c>
      <c r="BL34" s="340">
        <v>410.46530000000001</v>
      </c>
      <c r="BM34" s="340">
        <v>342.93150000000003</v>
      </c>
      <c r="BN34" s="340">
        <v>409.05959999999999</v>
      </c>
      <c r="BO34" s="340">
        <v>539.21590000000003</v>
      </c>
      <c r="BP34" s="340">
        <v>641.38850000000002</v>
      </c>
      <c r="BQ34" s="340">
        <v>723.6037</v>
      </c>
      <c r="BR34" s="340">
        <v>830.29510000000005</v>
      </c>
      <c r="BS34" s="340">
        <v>978.17849999999999</v>
      </c>
      <c r="BT34" s="340">
        <v>1080.711</v>
      </c>
      <c r="BU34" s="340">
        <v>1034.3989999999999</v>
      </c>
      <c r="BV34" s="340">
        <v>819.89110000000005</v>
      </c>
    </row>
    <row r="35" spans="1:74" ht="11.1" customHeight="1" x14ac:dyDescent="0.2">
      <c r="A35" s="562" t="s">
        <v>992</v>
      </c>
      <c r="B35" s="563" t="s">
        <v>997</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679.50199999999995</v>
      </c>
      <c r="AO35" s="251">
        <v>760.21799999999996</v>
      </c>
      <c r="AP35" s="251">
        <v>832.33900000000006</v>
      </c>
      <c r="AQ35" s="251">
        <v>978.79600000000005</v>
      </c>
      <c r="AR35" s="251">
        <v>993.36500000000001</v>
      </c>
      <c r="AS35" s="251">
        <v>973.06899999999996</v>
      </c>
      <c r="AT35" s="251">
        <v>939.52200000000005</v>
      </c>
      <c r="AU35" s="251">
        <v>1052.7349999999999</v>
      </c>
      <c r="AV35" s="251">
        <v>1184.701</v>
      </c>
      <c r="AW35" s="251">
        <v>1169.171</v>
      </c>
      <c r="AX35" s="251">
        <v>1142.665</v>
      </c>
      <c r="AY35" s="251">
        <v>793.52800000000002</v>
      </c>
      <c r="AZ35" s="251">
        <v>580.62400000000002</v>
      </c>
      <c r="BA35" s="251">
        <v>587.35799999999995</v>
      </c>
      <c r="BB35" s="251">
        <v>725</v>
      </c>
      <c r="BC35" s="251">
        <v>831.85714285999995</v>
      </c>
      <c r="BD35" s="251">
        <v>889.42857143000003</v>
      </c>
      <c r="BE35" s="340">
        <v>880.18709999999999</v>
      </c>
      <c r="BF35" s="340">
        <v>866.91229999999996</v>
      </c>
      <c r="BG35" s="340">
        <v>974.04</v>
      </c>
      <c r="BH35" s="340">
        <v>1079.556</v>
      </c>
      <c r="BI35" s="340">
        <v>1100.4280000000001</v>
      </c>
      <c r="BJ35" s="340">
        <v>987.23249999999996</v>
      </c>
      <c r="BK35" s="340">
        <v>778.05589999999995</v>
      </c>
      <c r="BL35" s="340">
        <v>652.51149999999996</v>
      </c>
      <c r="BM35" s="340">
        <v>674.04169999999999</v>
      </c>
      <c r="BN35" s="340">
        <v>805.50540000000001</v>
      </c>
      <c r="BO35" s="340">
        <v>953.43309999999997</v>
      </c>
      <c r="BP35" s="340">
        <v>1010.585</v>
      </c>
      <c r="BQ35" s="340">
        <v>979.47249999999997</v>
      </c>
      <c r="BR35" s="340">
        <v>959.61620000000005</v>
      </c>
      <c r="BS35" s="340">
        <v>1077.0160000000001</v>
      </c>
      <c r="BT35" s="340">
        <v>1203.7539999999999</v>
      </c>
      <c r="BU35" s="340">
        <v>1211.6489999999999</v>
      </c>
      <c r="BV35" s="340">
        <v>1064.8800000000001</v>
      </c>
    </row>
    <row r="36" spans="1:74" ht="11.1" customHeight="1" x14ac:dyDescent="0.2">
      <c r="A36" s="562" t="s">
        <v>993</v>
      </c>
      <c r="B36" s="638" t="s">
        <v>998</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127.892</v>
      </c>
      <c r="AZ36" s="251">
        <v>92.852000000000004</v>
      </c>
      <c r="BA36" s="251">
        <v>90.399000000000001</v>
      </c>
      <c r="BB36" s="251">
        <v>92.571428570999998</v>
      </c>
      <c r="BC36" s="251">
        <v>115.85714286</v>
      </c>
      <c r="BD36" s="251">
        <v>137.42857143000001</v>
      </c>
      <c r="BE36" s="340">
        <v>148.4513</v>
      </c>
      <c r="BF36" s="340">
        <v>160.2355</v>
      </c>
      <c r="BG36" s="340">
        <v>182.04</v>
      </c>
      <c r="BH36" s="340">
        <v>196.2928</v>
      </c>
      <c r="BI36" s="340">
        <v>190.89240000000001</v>
      </c>
      <c r="BJ36" s="340">
        <v>167.77780000000001</v>
      </c>
      <c r="BK36" s="340">
        <v>135.85740000000001</v>
      </c>
      <c r="BL36" s="340">
        <v>110.6125</v>
      </c>
      <c r="BM36" s="340">
        <v>99.685850000000002</v>
      </c>
      <c r="BN36" s="340">
        <v>101.27670000000001</v>
      </c>
      <c r="BO36" s="340">
        <v>119.5887</v>
      </c>
      <c r="BP36" s="340">
        <v>143.9273</v>
      </c>
      <c r="BQ36" s="340">
        <v>166.096</v>
      </c>
      <c r="BR36" s="340">
        <v>187.45259999999999</v>
      </c>
      <c r="BS36" s="340">
        <v>207.82040000000001</v>
      </c>
      <c r="BT36" s="340">
        <v>220.2594</v>
      </c>
      <c r="BU36" s="340">
        <v>212.81639999999999</v>
      </c>
      <c r="BV36" s="340">
        <v>187.58750000000001</v>
      </c>
    </row>
    <row r="37" spans="1:74" ht="11.1" customHeight="1" x14ac:dyDescent="0.2">
      <c r="A37" s="562" t="s">
        <v>994</v>
      </c>
      <c r="B37" s="638" t="s">
        <v>999</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274.25599999999997</v>
      </c>
      <c r="AR37" s="251">
        <v>245.655</v>
      </c>
      <c r="AS37" s="251">
        <v>243.90199999999999</v>
      </c>
      <c r="AT37" s="251">
        <v>242.07</v>
      </c>
      <c r="AU37" s="251">
        <v>247.595</v>
      </c>
      <c r="AV37" s="251">
        <v>257.26499999999999</v>
      </c>
      <c r="AW37" s="251">
        <v>266.36399999999998</v>
      </c>
      <c r="AX37" s="251">
        <v>218.285</v>
      </c>
      <c r="AY37" s="251">
        <v>193.77</v>
      </c>
      <c r="AZ37" s="251">
        <v>163.19200000000001</v>
      </c>
      <c r="BA37" s="251">
        <v>164.84899999999999</v>
      </c>
      <c r="BB37" s="251">
        <v>177</v>
      </c>
      <c r="BC37" s="251">
        <v>206.28571428999999</v>
      </c>
      <c r="BD37" s="251">
        <v>239.28571428999999</v>
      </c>
      <c r="BE37" s="340">
        <v>223.85319999999999</v>
      </c>
      <c r="BF37" s="340">
        <v>237.28219999999999</v>
      </c>
      <c r="BG37" s="340">
        <v>261.05849999999998</v>
      </c>
      <c r="BH37" s="340">
        <v>288.63900000000001</v>
      </c>
      <c r="BI37" s="340">
        <v>284.75790000000001</v>
      </c>
      <c r="BJ37" s="340">
        <v>233.49420000000001</v>
      </c>
      <c r="BK37" s="340">
        <v>165.6413</v>
      </c>
      <c r="BL37" s="340">
        <v>145.44399999999999</v>
      </c>
      <c r="BM37" s="340">
        <v>146.93289999999999</v>
      </c>
      <c r="BN37" s="340">
        <v>174.54429999999999</v>
      </c>
      <c r="BO37" s="340">
        <v>220.61179999999999</v>
      </c>
      <c r="BP37" s="340">
        <v>258.35430000000002</v>
      </c>
      <c r="BQ37" s="340">
        <v>276.0292</v>
      </c>
      <c r="BR37" s="340">
        <v>281.3254</v>
      </c>
      <c r="BS37" s="340">
        <v>297.39</v>
      </c>
      <c r="BT37" s="340">
        <v>318.13560000000001</v>
      </c>
      <c r="BU37" s="340">
        <v>308.21609999999998</v>
      </c>
      <c r="BV37" s="340">
        <v>266.6936</v>
      </c>
    </row>
    <row r="38" spans="1:74" ht="11.1" customHeight="1" x14ac:dyDescent="0.2">
      <c r="A38" s="562" t="s">
        <v>1000</v>
      </c>
      <c r="B38" s="637" t="s">
        <v>419</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21.408999999999999</v>
      </c>
      <c r="BA38" s="247">
        <v>20.631</v>
      </c>
      <c r="BB38" s="247">
        <v>20.634</v>
      </c>
      <c r="BC38" s="247">
        <v>22.184000000000001</v>
      </c>
      <c r="BD38" s="247">
        <v>24.106999999999999</v>
      </c>
      <c r="BE38" s="313">
        <v>24.106999999999999</v>
      </c>
      <c r="BF38" s="313">
        <v>24.106999999999999</v>
      </c>
      <c r="BG38" s="313">
        <v>24.106999999999999</v>
      </c>
      <c r="BH38" s="313">
        <v>24.106999999999999</v>
      </c>
      <c r="BI38" s="313">
        <v>24.106999999999999</v>
      </c>
      <c r="BJ38" s="313">
        <v>24.106999999999999</v>
      </c>
      <c r="BK38" s="313">
        <v>24.106999999999999</v>
      </c>
      <c r="BL38" s="313">
        <v>24.106999999999999</v>
      </c>
      <c r="BM38" s="313">
        <v>24.106999999999999</v>
      </c>
      <c r="BN38" s="313">
        <v>24.106999999999999</v>
      </c>
      <c r="BO38" s="313">
        <v>24.106999999999999</v>
      </c>
      <c r="BP38" s="313">
        <v>24.106999999999999</v>
      </c>
      <c r="BQ38" s="313">
        <v>24.106999999999999</v>
      </c>
      <c r="BR38" s="313">
        <v>24.106999999999999</v>
      </c>
      <c r="BS38" s="313">
        <v>24.106999999999999</v>
      </c>
      <c r="BT38" s="313">
        <v>24.106999999999999</v>
      </c>
      <c r="BU38" s="313">
        <v>24.106999999999999</v>
      </c>
      <c r="BV38" s="313">
        <v>24.106999999999999</v>
      </c>
    </row>
    <row r="39" spans="1:74" s="406" customFormat="1" ht="12" customHeight="1" x14ac:dyDescent="0.2">
      <c r="A39" s="405"/>
      <c r="B39" s="788" t="s">
        <v>849</v>
      </c>
      <c r="C39" s="743"/>
      <c r="D39" s="743"/>
      <c r="E39" s="743"/>
      <c r="F39" s="743"/>
      <c r="G39" s="743"/>
      <c r="H39" s="743"/>
      <c r="I39" s="743"/>
      <c r="J39" s="743"/>
      <c r="K39" s="743"/>
      <c r="L39" s="743"/>
      <c r="M39" s="743"/>
      <c r="N39" s="743"/>
      <c r="O39" s="743"/>
      <c r="P39" s="743"/>
      <c r="Q39" s="737"/>
      <c r="AY39" s="474"/>
      <c r="AZ39" s="474"/>
      <c r="BA39" s="474"/>
      <c r="BB39" s="574"/>
      <c r="BC39" s="474"/>
      <c r="BD39" s="474"/>
      <c r="BE39" s="474"/>
      <c r="BF39" s="474"/>
      <c r="BG39" s="474"/>
      <c r="BH39" s="474"/>
      <c r="BI39" s="474"/>
      <c r="BJ39" s="474"/>
    </row>
    <row r="40" spans="1:74" s="406" customFormat="1" ht="12" customHeight="1" x14ac:dyDescent="0.2">
      <c r="A40" s="405"/>
      <c r="B40" s="801" t="s">
        <v>850</v>
      </c>
      <c r="C40" s="743"/>
      <c r="D40" s="743"/>
      <c r="E40" s="743"/>
      <c r="F40" s="743"/>
      <c r="G40" s="743"/>
      <c r="H40" s="743"/>
      <c r="I40" s="743"/>
      <c r="J40" s="743"/>
      <c r="K40" s="743"/>
      <c r="L40" s="743"/>
      <c r="M40" s="743"/>
      <c r="N40" s="743"/>
      <c r="O40" s="743"/>
      <c r="P40" s="743"/>
      <c r="Q40" s="737"/>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
      <c r="A41" s="405"/>
      <c r="B41" s="801" t="s">
        <v>851</v>
      </c>
      <c r="C41" s="743"/>
      <c r="D41" s="743"/>
      <c r="E41" s="743"/>
      <c r="F41" s="743"/>
      <c r="G41" s="743"/>
      <c r="H41" s="743"/>
      <c r="I41" s="743"/>
      <c r="J41" s="743"/>
      <c r="K41" s="743"/>
      <c r="L41" s="743"/>
      <c r="M41" s="743"/>
      <c r="N41" s="743"/>
      <c r="O41" s="743"/>
      <c r="P41" s="743"/>
      <c r="Q41" s="737"/>
      <c r="AY41" s="474"/>
      <c r="AZ41" s="474"/>
      <c r="BA41" s="474"/>
      <c r="BB41" s="474"/>
      <c r="BC41" s="474"/>
      <c r="BD41" s="474"/>
      <c r="BE41" s="474"/>
      <c r="BF41" s="474"/>
      <c r="BG41" s="474"/>
      <c r="BH41" s="474"/>
      <c r="BI41" s="474"/>
      <c r="BJ41" s="474"/>
    </row>
    <row r="42" spans="1:74" s="406" customFormat="1" ht="12" customHeight="1" x14ac:dyDescent="0.2">
      <c r="A42" s="405"/>
      <c r="B42" s="799" t="s">
        <v>1001</v>
      </c>
      <c r="C42" s="737"/>
      <c r="D42" s="737"/>
      <c r="E42" s="737"/>
      <c r="F42" s="737"/>
      <c r="G42" s="737"/>
      <c r="H42" s="737"/>
      <c r="I42" s="737"/>
      <c r="J42" s="737"/>
      <c r="K42" s="737"/>
      <c r="L42" s="737"/>
      <c r="M42" s="737"/>
      <c r="N42" s="737"/>
      <c r="O42" s="737"/>
      <c r="P42" s="737"/>
      <c r="Q42" s="737"/>
      <c r="AY42" s="474"/>
      <c r="AZ42" s="474"/>
      <c r="BA42" s="474"/>
      <c r="BB42" s="474"/>
      <c r="BC42" s="474"/>
      <c r="BD42" s="474"/>
      <c r="BE42" s="474"/>
      <c r="BF42" s="474"/>
      <c r="BG42" s="474"/>
      <c r="BH42" s="474"/>
      <c r="BI42" s="474"/>
      <c r="BJ42" s="474"/>
    </row>
    <row r="43" spans="1:74" s="406" customFormat="1" ht="12" customHeight="1" x14ac:dyDescent="0.2">
      <c r="A43" s="405"/>
      <c r="B43" s="735" t="s">
        <v>1406</v>
      </c>
      <c r="C43" s="734"/>
      <c r="D43" s="734"/>
      <c r="E43" s="734"/>
      <c r="F43" s="734"/>
      <c r="G43" s="734"/>
      <c r="H43" s="734"/>
      <c r="I43" s="734"/>
      <c r="J43" s="734"/>
      <c r="K43" s="734"/>
      <c r="L43" s="734"/>
      <c r="M43" s="734"/>
      <c r="N43" s="734"/>
      <c r="O43" s="734"/>
      <c r="P43" s="734"/>
      <c r="Q43" s="734"/>
      <c r="AY43" s="474"/>
      <c r="AZ43" s="474"/>
      <c r="BA43" s="474"/>
      <c r="BB43" s="474"/>
      <c r="BC43" s="474"/>
      <c r="BD43" s="474"/>
      <c r="BE43" s="474"/>
      <c r="BF43" s="474"/>
      <c r="BG43" s="474"/>
      <c r="BH43" s="474"/>
      <c r="BI43" s="474"/>
      <c r="BJ43" s="474"/>
    </row>
    <row r="44" spans="1:74" s="268" customFormat="1" ht="12" customHeight="1" x14ac:dyDescent="0.2">
      <c r="A44" s="76"/>
      <c r="B44" s="757" t="s">
        <v>807</v>
      </c>
      <c r="C44" s="758"/>
      <c r="D44" s="758"/>
      <c r="E44" s="758"/>
      <c r="F44" s="758"/>
      <c r="G44" s="758"/>
      <c r="H44" s="758"/>
      <c r="I44" s="758"/>
      <c r="J44" s="758"/>
      <c r="K44" s="758"/>
      <c r="L44" s="758"/>
      <c r="M44" s="758"/>
      <c r="N44" s="758"/>
      <c r="O44" s="758"/>
      <c r="P44" s="758"/>
      <c r="Q44" s="758"/>
      <c r="AY44" s="473"/>
      <c r="AZ44" s="473"/>
      <c r="BA44" s="473"/>
      <c r="BB44" s="473"/>
      <c r="BC44" s="473"/>
      <c r="BD44" s="473"/>
      <c r="BE44" s="473"/>
      <c r="BF44" s="473"/>
      <c r="BG44" s="473"/>
      <c r="BH44" s="473"/>
      <c r="BI44" s="473"/>
      <c r="BJ44" s="473"/>
    </row>
    <row r="45" spans="1:74" s="406" customFormat="1" ht="12" customHeight="1" x14ac:dyDescent="0.2">
      <c r="A45" s="405"/>
      <c r="B45" s="802" t="s">
        <v>855</v>
      </c>
      <c r="C45" s="802"/>
      <c r="D45" s="802"/>
      <c r="E45" s="802"/>
      <c r="F45" s="802"/>
      <c r="G45" s="802"/>
      <c r="H45" s="802"/>
      <c r="I45" s="802"/>
      <c r="J45" s="802"/>
      <c r="K45" s="802"/>
      <c r="L45" s="802"/>
      <c r="M45" s="802"/>
      <c r="N45" s="802"/>
      <c r="O45" s="802"/>
      <c r="P45" s="802"/>
      <c r="Q45" s="737"/>
      <c r="AY45" s="474"/>
      <c r="AZ45" s="474"/>
      <c r="BA45" s="474"/>
      <c r="BB45" s="474"/>
      <c r="BC45" s="474"/>
      <c r="BD45" s="474"/>
      <c r="BE45" s="474"/>
      <c r="BF45" s="474"/>
      <c r="BG45" s="474"/>
      <c r="BH45" s="474"/>
      <c r="BI45" s="474"/>
      <c r="BJ45" s="474"/>
    </row>
    <row r="46" spans="1:74" s="406" customFormat="1" ht="12" customHeight="1" x14ac:dyDescent="0.2">
      <c r="A46" s="405"/>
      <c r="B46" s="778" t="str">
        <f>"Notes: "&amp;"EIA completed modeling and analysis for this report on " &amp;Dates!D2&amp;"."</f>
        <v>Notes: EIA completed modeling and analysis for this report on Thursday July 7, 2022.</v>
      </c>
      <c r="C46" s="800"/>
      <c r="D46" s="800"/>
      <c r="E46" s="800"/>
      <c r="F46" s="800"/>
      <c r="G46" s="800"/>
      <c r="H46" s="800"/>
      <c r="I46" s="800"/>
      <c r="J46" s="800"/>
      <c r="K46" s="800"/>
      <c r="L46" s="800"/>
      <c r="M46" s="800"/>
      <c r="N46" s="800"/>
      <c r="O46" s="800"/>
      <c r="P46" s="800"/>
      <c r="Q46" s="779"/>
      <c r="AY46" s="474"/>
      <c r="AZ46" s="474"/>
      <c r="BA46" s="474"/>
      <c r="BB46" s="474"/>
      <c r="BC46" s="474"/>
      <c r="BD46" s="474"/>
      <c r="BE46" s="474"/>
      <c r="BF46" s="474"/>
      <c r="BG46" s="474"/>
      <c r="BH46" s="474"/>
      <c r="BI46" s="474"/>
      <c r="BJ46" s="474"/>
    </row>
    <row r="47" spans="1:74" s="406" customFormat="1" ht="12" customHeight="1" x14ac:dyDescent="0.2">
      <c r="A47" s="405"/>
      <c r="B47" s="751" t="s">
        <v>350</v>
      </c>
      <c r="C47" s="750"/>
      <c r="D47" s="750"/>
      <c r="E47" s="750"/>
      <c r="F47" s="750"/>
      <c r="G47" s="750"/>
      <c r="H47" s="750"/>
      <c r="I47" s="750"/>
      <c r="J47" s="750"/>
      <c r="K47" s="750"/>
      <c r="L47" s="750"/>
      <c r="M47" s="750"/>
      <c r="N47" s="750"/>
      <c r="O47" s="750"/>
      <c r="P47" s="750"/>
      <c r="Q47" s="750"/>
      <c r="AY47" s="474"/>
      <c r="AZ47" s="474"/>
      <c r="BA47" s="474"/>
      <c r="BB47" s="474"/>
      <c r="BC47" s="474"/>
      <c r="BD47" s="474"/>
      <c r="BE47" s="474"/>
      <c r="BF47" s="474"/>
      <c r="BG47" s="474"/>
      <c r="BH47" s="474"/>
      <c r="BI47" s="474"/>
      <c r="BJ47" s="474"/>
    </row>
    <row r="48" spans="1:74" s="406" customFormat="1" ht="12" customHeight="1" x14ac:dyDescent="0.2">
      <c r="A48" s="405"/>
      <c r="B48" s="744" t="s">
        <v>856</v>
      </c>
      <c r="C48" s="743"/>
      <c r="D48" s="743"/>
      <c r="E48" s="743"/>
      <c r="F48" s="743"/>
      <c r="G48" s="743"/>
      <c r="H48" s="743"/>
      <c r="I48" s="743"/>
      <c r="J48" s="743"/>
      <c r="K48" s="743"/>
      <c r="L48" s="743"/>
      <c r="M48" s="743"/>
      <c r="N48" s="743"/>
      <c r="O48" s="743"/>
      <c r="P48" s="743"/>
      <c r="Q48" s="737"/>
      <c r="AY48" s="474"/>
      <c r="AZ48" s="474"/>
      <c r="BA48" s="474"/>
      <c r="BB48" s="474"/>
      <c r="BC48" s="474"/>
      <c r="BD48" s="474"/>
      <c r="BE48" s="474"/>
      <c r="BF48" s="474"/>
      <c r="BG48" s="474"/>
      <c r="BH48" s="474"/>
      <c r="BI48" s="474"/>
      <c r="BJ48" s="474"/>
    </row>
    <row r="49" spans="1:74" s="406" customFormat="1" ht="12" customHeight="1" x14ac:dyDescent="0.2">
      <c r="A49" s="405"/>
      <c r="B49" s="746" t="s">
        <v>830</v>
      </c>
      <c r="C49" s="747"/>
      <c r="D49" s="747"/>
      <c r="E49" s="747"/>
      <c r="F49" s="747"/>
      <c r="G49" s="747"/>
      <c r="H49" s="747"/>
      <c r="I49" s="747"/>
      <c r="J49" s="747"/>
      <c r="K49" s="747"/>
      <c r="L49" s="747"/>
      <c r="M49" s="747"/>
      <c r="N49" s="747"/>
      <c r="O49" s="747"/>
      <c r="P49" s="747"/>
      <c r="Q49" s="737"/>
      <c r="AY49" s="474"/>
      <c r="AZ49" s="474"/>
      <c r="BA49" s="474"/>
      <c r="BB49" s="474"/>
      <c r="BC49" s="474"/>
      <c r="BD49" s="590"/>
      <c r="BE49" s="590"/>
      <c r="BF49" s="590"/>
      <c r="BG49" s="474"/>
      <c r="BH49" s="474"/>
      <c r="BI49" s="474"/>
      <c r="BJ49" s="474"/>
    </row>
    <row r="50" spans="1:74" s="407" customFormat="1" ht="12" customHeight="1" x14ac:dyDescent="0.2">
      <c r="A50" s="393"/>
      <c r="B50" s="766" t="s">
        <v>1359</v>
      </c>
      <c r="C50" s="737"/>
      <c r="D50" s="737"/>
      <c r="E50" s="737"/>
      <c r="F50" s="737"/>
      <c r="G50" s="737"/>
      <c r="H50" s="737"/>
      <c r="I50" s="737"/>
      <c r="J50" s="737"/>
      <c r="K50" s="737"/>
      <c r="L50" s="737"/>
      <c r="M50" s="737"/>
      <c r="N50" s="737"/>
      <c r="O50" s="737"/>
      <c r="P50" s="737"/>
      <c r="Q50" s="737"/>
      <c r="AY50" s="475"/>
      <c r="AZ50" s="475"/>
      <c r="BA50" s="475"/>
      <c r="BB50" s="475"/>
      <c r="BC50" s="475"/>
      <c r="BD50" s="591"/>
      <c r="BE50" s="591"/>
      <c r="BF50" s="591"/>
      <c r="BG50" s="475"/>
      <c r="BH50" s="475"/>
      <c r="BI50" s="475"/>
      <c r="BJ50" s="475"/>
    </row>
    <row r="51" spans="1:74" x14ac:dyDescent="0.2">
      <c r="BK51" s="357"/>
      <c r="BL51" s="357"/>
      <c r="BM51" s="357"/>
      <c r="BN51" s="357"/>
      <c r="BO51" s="357"/>
      <c r="BP51" s="357"/>
      <c r="BQ51" s="357"/>
      <c r="BR51" s="357"/>
      <c r="BS51" s="357"/>
      <c r="BT51" s="357"/>
      <c r="BU51" s="357"/>
      <c r="BV51" s="357"/>
    </row>
    <row r="52" spans="1:74" x14ac:dyDescent="0.2">
      <c r="BK52" s="357"/>
      <c r="BL52" s="357"/>
      <c r="BM52" s="357"/>
      <c r="BN52" s="357"/>
      <c r="BO52" s="357"/>
      <c r="BP52" s="357"/>
      <c r="BQ52" s="357"/>
      <c r="BR52" s="357"/>
      <c r="BS52" s="357"/>
      <c r="BT52" s="357"/>
      <c r="BU52" s="357"/>
      <c r="BV52" s="357"/>
    </row>
    <row r="53" spans="1:74" x14ac:dyDescent="0.2">
      <c r="BK53" s="357"/>
      <c r="BL53" s="357"/>
      <c r="BM53" s="357"/>
      <c r="BN53" s="357"/>
      <c r="BO53" s="357"/>
      <c r="BP53" s="357"/>
      <c r="BQ53" s="357"/>
      <c r="BR53" s="357"/>
      <c r="BS53" s="357"/>
      <c r="BT53" s="357"/>
      <c r="BU53" s="357"/>
      <c r="BV53" s="357"/>
    </row>
    <row r="54" spans="1:74" x14ac:dyDescent="0.2">
      <c r="BK54" s="357"/>
      <c r="BL54" s="357"/>
      <c r="BM54" s="357"/>
      <c r="BN54" s="357"/>
      <c r="BO54" s="357"/>
      <c r="BP54" s="357"/>
      <c r="BQ54" s="357"/>
      <c r="BR54" s="357"/>
      <c r="BS54" s="357"/>
      <c r="BT54" s="357"/>
      <c r="BU54" s="357"/>
      <c r="BV54" s="357"/>
    </row>
    <row r="55" spans="1:74" x14ac:dyDescent="0.2">
      <c r="BK55" s="357"/>
      <c r="BL55" s="357"/>
      <c r="BM55" s="357"/>
      <c r="BN55" s="357"/>
      <c r="BO55" s="357"/>
      <c r="BP55" s="357"/>
      <c r="BQ55" s="357"/>
      <c r="BR55" s="357"/>
      <c r="BS55" s="357"/>
      <c r="BT55" s="357"/>
      <c r="BU55" s="357"/>
      <c r="BV55" s="357"/>
    </row>
    <row r="56" spans="1:74" x14ac:dyDescent="0.2">
      <c r="BK56" s="357"/>
      <c r="BL56" s="357"/>
      <c r="BM56" s="357"/>
      <c r="BN56" s="357"/>
      <c r="BO56" s="357"/>
      <c r="BP56" s="357"/>
      <c r="BQ56" s="357"/>
      <c r="BR56" s="357"/>
      <c r="BS56" s="357"/>
      <c r="BT56" s="357"/>
      <c r="BU56" s="357"/>
      <c r="BV56" s="357"/>
    </row>
    <row r="57" spans="1:74" x14ac:dyDescent="0.2">
      <c r="BK57" s="357"/>
      <c r="BL57" s="357"/>
      <c r="BM57" s="357"/>
      <c r="BN57" s="357"/>
      <c r="BO57" s="357"/>
      <c r="BP57" s="357"/>
      <c r="BQ57" s="357"/>
      <c r="BR57" s="357"/>
      <c r="BS57" s="357"/>
      <c r="BT57" s="357"/>
      <c r="BU57" s="357"/>
      <c r="BV57" s="357"/>
    </row>
    <row r="58" spans="1:74" x14ac:dyDescent="0.2">
      <c r="BK58" s="357"/>
      <c r="BL58" s="357"/>
      <c r="BM58" s="357"/>
      <c r="BN58" s="357"/>
      <c r="BO58" s="357"/>
      <c r="BP58" s="357"/>
      <c r="BQ58" s="357"/>
      <c r="BR58" s="357"/>
      <c r="BS58" s="357"/>
      <c r="BT58" s="357"/>
      <c r="BU58" s="357"/>
      <c r="BV58" s="357"/>
    </row>
    <row r="59" spans="1:74" x14ac:dyDescent="0.2">
      <c r="BK59" s="357"/>
      <c r="BL59" s="357"/>
      <c r="BM59" s="357"/>
      <c r="BN59" s="357"/>
      <c r="BO59" s="357"/>
      <c r="BP59" s="357"/>
      <c r="BQ59" s="357"/>
      <c r="BR59" s="357"/>
      <c r="BS59" s="357"/>
      <c r="BT59" s="357"/>
      <c r="BU59" s="357"/>
      <c r="BV59" s="357"/>
    </row>
    <row r="60" spans="1:74" x14ac:dyDescent="0.2">
      <c r="BK60" s="357"/>
      <c r="BL60" s="357"/>
      <c r="BM60" s="357"/>
      <c r="BN60" s="357"/>
      <c r="BO60" s="357"/>
      <c r="BP60" s="357"/>
      <c r="BQ60" s="357"/>
      <c r="BR60" s="357"/>
      <c r="BS60" s="357"/>
      <c r="BT60" s="357"/>
      <c r="BU60" s="357"/>
      <c r="BV60" s="357"/>
    </row>
    <row r="61" spans="1:74" x14ac:dyDescent="0.2">
      <c r="BK61" s="357"/>
      <c r="BL61" s="357"/>
      <c r="BM61" s="357"/>
      <c r="BN61" s="357"/>
      <c r="BO61" s="357"/>
      <c r="BP61" s="357"/>
      <c r="BQ61" s="357"/>
      <c r="BR61" s="357"/>
      <c r="BS61" s="357"/>
      <c r="BT61" s="357"/>
      <c r="BU61" s="357"/>
      <c r="BV61" s="357"/>
    </row>
    <row r="62" spans="1:74" x14ac:dyDescent="0.2">
      <c r="BK62" s="357"/>
      <c r="BL62" s="357"/>
      <c r="BM62" s="357"/>
      <c r="BN62" s="357"/>
      <c r="BO62" s="357"/>
      <c r="BP62" s="357"/>
      <c r="BQ62" s="357"/>
      <c r="BR62" s="357"/>
      <c r="BS62" s="357"/>
      <c r="BT62" s="357"/>
      <c r="BU62" s="357"/>
      <c r="BV62" s="357"/>
    </row>
    <row r="63" spans="1:74" x14ac:dyDescent="0.2">
      <c r="BK63" s="357"/>
      <c r="BL63" s="357"/>
      <c r="BM63" s="357"/>
      <c r="BN63" s="357"/>
      <c r="BO63" s="357"/>
      <c r="BP63" s="357"/>
      <c r="BQ63" s="357"/>
      <c r="BR63" s="357"/>
      <c r="BS63" s="357"/>
      <c r="BT63" s="357"/>
      <c r="BU63" s="357"/>
      <c r="BV63" s="357"/>
    </row>
    <row r="64" spans="1:74" x14ac:dyDescent="0.2">
      <c r="BK64" s="357"/>
      <c r="BL64" s="357"/>
      <c r="BM64" s="357"/>
      <c r="BN64" s="357"/>
      <c r="BO64" s="357"/>
      <c r="BP64" s="357"/>
      <c r="BQ64" s="357"/>
      <c r="BR64" s="357"/>
      <c r="BS64" s="357"/>
      <c r="BT64" s="357"/>
      <c r="BU64" s="357"/>
      <c r="BV64" s="357"/>
    </row>
    <row r="65" spans="63:74" x14ac:dyDescent="0.2">
      <c r="BK65" s="357"/>
      <c r="BL65" s="357"/>
      <c r="BM65" s="357"/>
      <c r="BN65" s="357"/>
      <c r="BO65" s="357"/>
      <c r="BP65" s="357"/>
      <c r="BQ65" s="357"/>
      <c r="BR65" s="357"/>
      <c r="BS65" s="357"/>
      <c r="BT65" s="357"/>
      <c r="BU65" s="357"/>
      <c r="BV65" s="357"/>
    </row>
    <row r="66" spans="63:74" x14ac:dyDescent="0.2">
      <c r="BK66" s="357"/>
      <c r="BL66" s="357"/>
      <c r="BM66" s="357"/>
      <c r="BN66" s="357"/>
      <c r="BO66" s="357"/>
      <c r="BP66" s="357"/>
      <c r="BQ66" s="357"/>
      <c r="BR66" s="357"/>
      <c r="BS66" s="357"/>
      <c r="BT66" s="357"/>
      <c r="BU66" s="357"/>
      <c r="BV66" s="357"/>
    </row>
    <row r="67" spans="63:74" x14ac:dyDescent="0.2">
      <c r="BK67" s="357"/>
      <c r="BL67" s="357"/>
      <c r="BM67" s="357"/>
      <c r="BN67" s="357"/>
      <c r="BO67" s="357"/>
      <c r="BP67" s="357"/>
      <c r="BQ67" s="357"/>
      <c r="BR67" s="357"/>
      <c r="BS67" s="357"/>
      <c r="BT67" s="357"/>
      <c r="BU67" s="357"/>
      <c r="BV67" s="357"/>
    </row>
    <row r="68" spans="63:74" x14ac:dyDescent="0.2">
      <c r="BK68" s="357"/>
      <c r="BL68" s="357"/>
      <c r="BM68" s="357"/>
      <c r="BN68" s="357"/>
      <c r="BO68" s="357"/>
      <c r="BP68" s="357"/>
      <c r="BQ68" s="357"/>
      <c r="BR68" s="357"/>
      <c r="BS68" s="357"/>
      <c r="BT68" s="357"/>
      <c r="BU68" s="357"/>
      <c r="BV68" s="357"/>
    </row>
    <row r="69" spans="63:74" x14ac:dyDescent="0.2">
      <c r="BK69" s="357"/>
      <c r="BL69" s="357"/>
      <c r="BM69" s="357"/>
      <c r="BN69" s="357"/>
      <c r="BO69" s="357"/>
      <c r="BP69" s="357"/>
      <c r="BQ69" s="357"/>
      <c r="BR69" s="357"/>
      <c r="BS69" s="357"/>
      <c r="BT69" s="357"/>
      <c r="BU69" s="357"/>
      <c r="BV69" s="357"/>
    </row>
    <row r="70" spans="63:74" x14ac:dyDescent="0.2">
      <c r="BK70" s="357"/>
      <c r="BL70" s="357"/>
      <c r="BM70" s="357"/>
      <c r="BN70" s="357"/>
      <c r="BO70" s="357"/>
      <c r="BP70" s="357"/>
      <c r="BQ70" s="357"/>
      <c r="BR70" s="357"/>
      <c r="BS70" s="357"/>
      <c r="BT70" s="357"/>
      <c r="BU70" s="357"/>
      <c r="BV70" s="357"/>
    </row>
    <row r="71" spans="63:74" x14ac:dyDescent="0.2">
      <c r="BK71" s="357"/>
      <c r="BL71" s="357"/>
      <c r="BM71" s="357"/>
      <c r="BN71" s="357"/>
      <c r="BO71" s="357"/>
      <c r="BP71" s="357"/>
      <c r="BQ71" s="357"/>
      <c r="BR71" s="357"/>
      <c r="BS71" s="357"/>
      <c r="BT71" s="357"/>
      <c r="BU71" s="357"/>
      <c r="BV71" s="357"/>
    </row>
    <row r="72" spans="63:74" x14ac:dyDescent="0.2">
      <c r="BK72" s="357"/>
      <c r="BL72" s="357"/>
      <c r="BM72" s="357"/>
      <c r="BN72" s="357"/>
      <c r="BO72" s="357"/>
      <c r="BP72" s="357"/>
      <c r="BQ72" s="357"/>
      <c r="BR72" s="357"/>
      <c r="BS72" s="357"/>
      <c r="BT72" s="357"/>
      <c r="BU72" s="357"/>
      <c r="BV72" s="357"/>
    </row>
    <row r="73" spans="63:74" x14ac:dyDescent="0.2">
      <c r="BK73" s="357"/>
      <c r="BL73" s="357"/>
      <c r="BM73" s="357"/>
      <c r="BN73" s="357"/>
      <c r="BO73" s="357"/>
      <c r="BP73" s="357"/>
      <c r="BQ73" s="357"/>
      <c r="BR73" s="357"/>
      <c r="BS73" s="357"/>
      <c r="BT73" s="357"/>
      <c r="BU73" s="357"/>
      <c r="BV73" s="357"/>
    </row>
    <row r="74" spans="63:74" x14ac:dyDescent="0.2">
      <c r="BK74" s="357"/>
      <c r="BL74" s="357"/>
      <c r="BM74" s="357"/>
      <c r="BN74" s="357"/>
      <c r="BO74" s="357"/>
      <c r="BP74" s="357"/>
      <c r="BQ74" s="357"/>
      <c r="BR74" s="357"/>
      <c r="BS74" s="357"/>
      <c r="BT74" s="357"/>
      <c r="BU74" s="357"/>
      <c r="BV74" s="357"/>
    </row>
    <row r="75" spans="63:74" x14ac:dyDescent="0.2">
      <c r="BK75" s="357"/>
      <c r="BL75" s="357"/>
      <c r="BM75" s="357"/>
      <c r="BN75" s="357"/>
      <c r="BO75" s="357"/>
      <c r="BP75" s="357"/>
      <c r="BQ75" s="357"/>
      <c r="BR75" s="357"/>
      <c r="BS75" s="357"/>
      <c r="BT75" s="357"/>
      <c r="BU75" s="357"/>
      <c r="BV75" s="357"/>
    </row>
    <row r="76" spans="63:74" x14ac:dyDescent="0.2">
      <c r="BK76" s="357"/>
      <c r="BL76" s="357"/>
      <c r="BM76" s="357"/>
      <c r="BN76" s="357"/>
      <c r="BO76" s="357"/>
      <c r="BP76" s="357"/>
      <c r="BQ76" s="357"/>
      <c r="BR76" s="357"/>
      <c r="BS76" s="357"/>
      <c r="BT76" s="357"/>
      <c r="BU76" s="357"/>
      <c r="BV76" s="357"/>
    </row>
    <row r="77" spans="63:74" x14ac:dyDescent="0.2">
      <c r="BK77" s="357"/>
      <c r="BL77" s="357"/>
      <c r="BM77" s="357"/>
      <c r="BN77" s="357"/>
      <c r="BO77" s="357"/>
      <c r="BP77" s="357"/>
      <c r="BQ77" s="357"/>
      <c r="BR77" s="357"/>
      <c r="BS77" s="357"/>
      <c r="BT77" s="357"/>
      <c r="BU77" s="357"/>
      <c r="BV77" s="357"/>
    </row>
    <row r="78" spans="63:74" x14ac:dyDescent="0.2">
      <c r="BK78" s="357"/>
      <c r="BL78" s="357"/>
      <c r="BM78" s="357"/>
      <c r="BN78" s="357"/>
      <c r="BO78" s="357"/>
      <c r="BP78" s="357"/>
      <c r="BQ78" s="357"/>
      <c r="BR78" s="357"/>
      <c r="BS78" s="357"/>
      <c r="BT78" s="357"/>
      <c r="BU78" s="357"/>
      <c r="BV78" s="357"/>
    </row>
    <row r="79" spans="63:74" x14ac:dyDescent="0.2">
      <c r="BK79" s="357"/>
      <c r="BL79" s="357"/>
      <c r="BM79" s="357"/>
      <c r="BN79" s="357"/>
      <c r="BO79" s="357"/>
      <c r="BP79" s="357"/>
      <c r="BQ79" s="357"/>
      <c r="BR79" s="357"/>
      <c r="BS79" s="357"/>
      <c r="BT79" s="357"/>
      <c r="BU79" s="357"/>
      <c r="BV79" s="357"/>
    </row>
    <row r="80" spans="63:74" x14ac:dyDescent="0.2">
      <c r="BK80" s="357"/>
      <c r="BL80" s="357"/>
      <c r="BM80" s="357"/>
      <c r="BN80" s="357"/>
      <c r="BO80" s="357"/>
      <c r="BP80" s="357"/>
      <c r="BQ80" s="357"/>
      <c r="BR80" s="357"/>
      <c r="BS80" s="357"/>
      <c r="BT80" s="357"/>
      <c r="BU80" s="357"/>
      <c r="BV80" s="357"/>
    </row>
    <row r="81" spans="63:74" x14ac:dyDescent="0.2">
      <c r="BK81" s="357"/>
      <c r="BL81" s="357"/>
      <c r="BM81" s="357"/>
      <c r="BN81" s="357"/>
      <c r="BO81" s="357"/>
      <c r="BP81" s="357"/>
      <c r="BQ81" s="357"/>
      <c r="BR81" s="357"/>
      <c r="BS81" s="357"/>
      <c r="BT81" s="357"/>
      <c r="BU81" s="357"/>
      <c r="BV81" s="357"/>
    </row>
    <row r="82" spans="63:74" x14ac:dyDescent="0.2">
      <c r="BK82" s="357"/>
      <c r="BL82" s="357"/>
      <c r="BM82" s="357"/>
      <c r="BN82" s="357"/>
      <c r="BO82" s="357"/>
      <c r="BP82" s="357"/>
      <c r="BQ82" s="357"/>
      <c r="BR82" s="357"/>
      <c r="BS82" s="357"/>
      <c r="BT82" s="357"/>
      <c r="BU82" s="357"/>
      <c r="BV82" s="357"/>
    </row>
    <row r="83" spans="63:74" x14ac:dyDescent="0.2">
      <c r="BK83" s="357"/>
      <c r="BL83" s="357"/>
      <c r="BM83" s="357"/>
      <c r="BN83" s="357"/>
      <c r="BO83" s="357"/>
      <c r="BP83" s="357"/>
      <c r="BQ83" s="357"/>
      <c r="BR83" s="357"/>
      <c r="BS83" s="357"/>
      <c r="BT83" s="357"/>
      <c r="BU83" s="357"/>
      <c r="BV83" s="357"/>
    </row>
    <row r="84" spans="63:74" x14ac:dyDescent="0.2">
      <c r="BK84" s="357"/>
      <c r="BL84" s="357"/>
      <c r="BM84" s="357"/>
      <c r="BN84" s="357"/>
      <c r="BO84" s="357"/>
      <c r="BP84" s="357"/>
      <c r="BQ84" s="357"/>
      <c r="BR84" s="357"/>
      <c r="BS84" s="357"/>
      <c r="BT84" s="357"/>
      <c r="BU84" s="357"/>
      <c r="BV84" s="357"/>
    </row>
    <row r="85" spans="63:74" x14ac:dyDescent="0.2">
      <c r="BK85" s="357"/>
      <c r="BL85" s="357"/>
      <c r="BM85" s="357"/>
      <c r="BN85" s="357"/>
      <c r="BO85" s="357"/>
      <c r="BP85" s="357"/>
      <c r="BQ85" s="357"/>
      <c r="BR85" s="357"/>
      <c r="BS85" s="357"/>
      <c r="BT85" s="357"/>
      <c r="BU85" s="357"/>
      <c r="BV85" s="357"/>
    </row>
    <row r="86" spans="63:74" x14ac:dyDescent="0.2">
      <c r="BK86" s="357"/>
      <c r="BL86" s="357"/>
      <c r="BM86" s="357"/>
      <c r="BN86" s="357"/>
      <c r="BO86" s="357"/>
      <c r="BP86" s="357"/>
      <c r="BQ86" s="357"/>
      <c r="BR86" s="357"/>
      <c r="BS86" s="357"/>
      <c r="BT86" s="357"/>
      <c r="BU86" s="357"/>
      <c r="BV86" s="357"/>
    </row>
    <row r="87" spans="63:74" x14ac:dyDescent="0.2">
      <c r="BK87" s="357"/>
      <c r="BL87" s="357"/>
      <c r="BM87" s="357"/>
      <c r="BN87" s="357"/>
      <c r="BO87" s="357"/>
      <c r="BP87" s="357"/>
      <c r="BQ87" s="357"/>
      <c r="BR87" s="357"/>
      <c r="BS87" s="357"/>
      <c r="BT87" s="357"/>
      <c r="BU87" s="357"/>
      <c r="BV87" s="357"/>
    </row>
    <row r="88" spans="63:74" x14ac:dyDescent="0.2">
      <c r="BK88" s="357"/>
      <c r="BL88" s="357"/>
      <c r="BM88" s="357"/>
      <c r="BN88" s="357"/>
      <c r="BO88" s="357"/>
      <c r="BP88" s="357"/>
      <c r="BQ88" s="357"/>
      <c r="BR88" s="357"/>
      <c r="BS88" s="357"/>
      <c r="BT88" s="357"/>
      <c r="BU88" s="357"/>
      <c r="BV88" s="357"/>
    </row>
    <row r="89" spans="63:74" x14ac:dyDescent="0.2">
      <c r="BK89" s="357"/>
      <c r="BL89" s="357"/>
      <c r="BM89" s="357"/>
      <c r="BN89" s="357"/>
      <c r="BO89" s="357"/>
      <c r="BP89" s="357"/>
      <c r="BQ89" s="357"/>
      <c r="BR89" s="357"/>
      <c r="BS89" s="357"/>
      <c r="BT89" s="357"/>
      <c r="BU89" s="357"/>
      <c r="BV89" s="357"/>
    </row>
    <row r="90" spans="63:74" x14ac:dyDescent="0.2">
      <c r="BK90" s="357"/>
      <c r="BL90" s="357"/>
      <c r="BM90" s="357"/>
      <c r="BN90" s="357"/>
      <c r="BO90" s="357"/>
      <c r="BP90" s="357"/>
      <c r="BQ90" s="357"/>
      <c r="BR90" s="357"/>
      <c r="BS90" s="357"/>
      <c r="BT90" s="357"/>
      <c r="BU90" s="357"/>
      <c r="BV90" s="357"/>
    </row>
    <row r="91" spans="63:74" x14ac:dyDescent="0.2">
      <c r="BK91" s="357"/>
      <c r="BL91" s="357"/>
      <c r="BM91" s="357"/>
      <c r="BN91" s="357"/>
      <c r="BO91" s="357"/>
      <c r="BP91" s="357"/>
      <c r="BQ91" s="357"/>
      <c r="BR91" s="357"/>
      <c r="BS91" s="357"/>
      <c r="BT91" s="357"/>
      <c r="BU91" s="357"/>
      <c r="BV91" s="357"/>
    </row>
    <row r="92" spans="63:74" x14ac:dyDescent="0.2">
      <c r="BK92" s="357"/>
      <c r="BL92" s="357"/>
      <c r="BM92" s="357"/>
      <c r="BN92" s="357"/>
      <c r="BO92" s="357"/>
      <c r="BP92" s="357"/>
      <c r="BQ92" s="357"/>
      <c r="BR92" s="357"/>
      <c r="BS92" s="357"/>
      <c r="BT92" s="357"/>
      <c r="BU92" s="357"/>
      <c r="BV92" s="357"/>
    </row>
    <row r="93" spans="63:74" x14ac:dyDescent="0.2">
      <c r="BK93" s="357"/>
      <c r="BL93" s="357"/>
      <c r="BM93" s="357"/>
      <c r="BN93" s="357"/>
      <c r="BO93" s="357"/>
      <c r="BP93" s="357"/>
      <c r="BQ93" s="357"/>
      <c r="BR93" s="357"/>
      <c r="BS93" s="357"/>
      <c r="BT93" s="357"/>
      <c r="BU93" s="357"/>
      <c r="BV93" s="357"/>
    </row>
    <row r="94" spans="63:74" x14ac:dyDescent="0.2">
      <c r="BK94" s="357"/>
      <c r="BL94" s="357"/>
      <c r="BM94" s="357"/>
      <c r="BN94" s="357"/>
      <c r="BO94" s="357"/>
      <c r="BP94" s="357"/>
      <c r="BQ94" s="357"/>
      <c r="BR94" s="357"/>
      <c r="BS94" s="357"/>
      <c r="BT94" s="357"/>
      <c r="BU94" s="357"/>
      <c r="BV94" s="357"/>
    </row>
    <row r="95" spans="63:74" x14ac:dyDescent="0.2">
      <c r="BK95" s="357"/>
      <c r="BL95" s="357"/>
      <c r="BM95" s="357"/>
      <c r="BN95" s="357"/>
      <c r="BO95" s="357"/>
      <c r="BP95" s="357"/>
      <c r="BQ95" s="357"/>
      <c r="BR95" s="357"/>
      <c r="BS95" s="357"/>
      <c r="BT95" s="357"/>
      <c r="BU95" s="357"/>
      <c r="BV95" s="357"/>
    </row>
    <row r="96" spans="63:74" x14ac:dyDescent="0.2">
      <c r="BK96" s="357"/>
      <c r="BL96" s="357"/>
      <c r="BM96" s="357"/>
      <c r="BN96" s="357"/>
      <c r="BO96" s="357"/>
      <c r="BP96" s="357"/>
      <c r="BQ96" s="357"/>
      <c r="BR96" s="357"/>
      <c r="BS96" s="357"/>
      <c r="BT96" s="357"/>
      <c r="BU96" s="357"/>
      <c r="BV96" s="357"/>
    </row>
    <row r="97" spans="63:74" x14ac:dyDescent="0.2">
      <c r="BK97" s="357"/>
      <c r="BL97" s="357"/>
      <c r="BM97" s="357"/>
      <c r="BN97" s="357"/>
      <c r="BO97" s="357"/>
      <c r="BP97" s="357"/>
      <c r="BQ97" s="357"/>
      <c r="BR97" s="357"/>
      <c r="BS97" s="357"/>
      <c r="BT97" s="357"/>
      <c r="BU97" s="357"/>
      <c r="BV97" s="357"/>
    </row>
    <row r="98" spans="63:74" x14ac:dyDescent="0.2">
      <c r="BK98" s="357"/>
      <c r="BL98" s="357"/>
      <c r="BM98" s="357"/>
      <c r="BN98" s="357"/>
      <c r="BO98" s="357"/>
      <c r="BP98" s="357"/>
      <c r="BQ98" s="357"/>
      <c r="BR98" s="357"/>
      <c r="BS98" s="357"/>
      <c r="BT98" s="357"/>
      <c r="BU98" s="357"/>
      <c r="BV98" s="357"/>
    </row>
    <row r="99" spans="63:74" x14ac:dyDescent="0.2">
      <c r="BK99" s="357"/>
      <c r="BL99" s="357"/>
      <c r="BM99" s="357"/>
      <c r="BN99" s="357"/>
      <c r="BO99" s="357"/>
      <c r="BP99" s="357"/>
      <c r="BQ99" s="357"/>
      <c r="BR99" s="357"/>
      <c r="BS99" s="357"/>
      <c r="BT99" s="357"/>
      <c r="BU99" s="357"/>
      <c r="BV99" s="357"/>
    </row>
    <row r="100" spans="63:74" x14ac:dyDescent="0.2">
      <c r="BK100" s="357"/>
      <c r="BL100" s="357"/>
      <c r="BM100" s="357"/>
      <c r="BN100" s="357"/>
      <c r="BO100" s="357"/>
      <c r="BP100" s="357"/>
      <c r="BQ100" s="357"/>
      <c r="BR100" s="357"/>
      <c r="BS100" s="357"/>
      <c r="BT100" s="357"/>
      <c r="BU100" s="357"/>
      <c r="BV100" s="357"/>
    </row>
    <row r="101" spans="63:74" x14ac:dyDescent="0.2">
      <c r="BK101" s="357"/>
      <c r="BL101" s="357"/>
      <c r="BM101" s="357"/>
      <c r="BN101" s="357"/>
      <c r="BO101" s="357"/>
      <c r="BP101" s="357"/>
      <c r="BQ101" s="357"/>
      <c r="BR101" s="357"/>
      <c r="BS101" s="357"/>
      <c r="BT101" s="357"/>
      <c r="BU101" s="357"/>
      <c r="BV101" s="357"/>
    </row>
    <row r="102" spans="63:74" x14ac:dyDescent="0.2">
      <c r="BK102" s="357"/>
      <c r="BL102" s="357"/>
      <c r="BM102" s="357"/>
      <c r="BN102" s="357"/>
      <c r="BO102" s="357"/>
      <c r="BP102" s="357"/>
      <c r="BQ102" s="357"/>
      <c r="BR102" s="357"/>
      <c r="BS102" s="357"/>
      <c r="BT102" s="357"/>
      <c r="BU102" s="357"/>
      <c r="BV102" s="357"/>
    </row>
    <row r="103" spans="63:74" x14ac:dyDescent="0.2">
      <c r="BK103" s="357"/>
      <c r="BL103" s="357"/>
      <c r="BM103" s="357"/>
      <c r="BN103" s="357"/>
      <c r="BO103" s="357"/>
      <c r="BP103" s="357"/>
      <c r="BQ103" s="357"/>
      <c r="BR103" s="357"/>
      <c r="BS103" s="357"/>
      <c r="BT103" s="357"/>
      <c r="BU103" s="357"/>
      <c r="BV103" s="357"/>
    </row>
    <row r="104" spans="63:74" x14ac:dyDescent="0.2">
      <c r="BK104" s="357"/>
      <c r="BL104" s="357"/>
      <c r="BM104" s="357"/>
      <c r="BN104" s="357"/>
      <c r="BO104" s="357"/>
      <c r="BP104" s="357"/>
      <c r="BQ104" s="357"/>
      <c r="BR104" s="357"/>
      <c r="BS104" s="357"/>
      <c r="BT104" s="357"/>
      <c r="BU104" s="357"/>
      <c r="BV104" s="357"/>
    </row>
    <row r="105" spans="63:74" x14ac:dyDescent="0.2">
      <c r="BK105" s="357"/>
      <c r="BL105" s="357"/>
      <c r="BM105" s="357"/>
      <c r="BN105" s="357"/>
      <c r="BO105" s="357"/>
      <c r="BP105" s="357"/>
      <c r="BQ105" s="357"/>
      <c r="BR105" s="357"/>
      <c r="BS105" s="357"/>
      <c r="BT105" s="357"/>
      <c r="BU105" s="357"/>
      <c r="BV105" s="357"/>
    </row>
    <row r="106" spans="63:74" x14ac:dyDescent="0.2">
      <c r="BK106" s="357"/>
      <c r="BL106" s="357"/>
      <c r="BM106" s="357"/>
      <c r="BN106" s="357"/>
      <c r="BO106" s="357"/>
      <c r="BP106" s="357"/>
      <c r="BQ106" s="357"/>
      <c r="BR106" s="357"/>
      <c r="BS106" s="357"/>
      <c r="BT106" s="357"/>
      <c r="BU106" s="357"/>
      <c r="BV106" s="357"/>
    </row>
    <row r="107" spans="63:74" x14ac:dyDescent="0.2">
      <c r="BK107" s="357"/>
      <c r="BL107" s="357"/>
      <c r="BM107" s="357"/>
      <c r="BN107" s="357"/>
      <c r="BO107" s="357"/>
      <c r="BP107" s="357"/>
      <c r="BQ107" s="357"/>
      <c r="BR107" s="357"/>
      <c r="BS107" s="357"/>
      <c r="BT107" s="357"/>
      <c r="BU107" s="357"/>
      <c r="BV107" s="357"/>
    </row>
    <row r="108" spans="63:74" x14ac:dyDescent="0.2">
      <c r="BK108" s="357"/>
      <c r="BL108" s="357"/>
      <c r="BM108" s="357"/>
      <c r="BN108" s="357"/>
      <c r="BO108" s="357"/>
      <c r="BP108" s="357"/>
      <c r="BQ108" s="357"/>
      <c r="BR108" s="357"/>
      <c r="BS108" s="357"/>
      <c r="BT108" s="357"/>
      <c r="BU108" s="357"/>
      <c r="BV108" s="357"/>
    </row>
    <row r="109" spans="63:74" x14ac:dyDescent="0.2">
      <c r="BK109" s="357"/>
      <c r="BL109" s="357"/>
      <c r="BM109" s="357"/>
      <c r="BN109" s="357"/>
      <c r="BO109" s="357"/>
      <c r="BP109" s="357"/>
      <c r="BQ109" s="357"/>
      <c r="BR109" s="357"/>
      <c r="BS109" s="357"/>
      <c r="BT109" s="357"/>
      <c r="BU109" s="357"/>
      <c r="BV109" s="357"/>
    </row>
    <row r="110" spans="63:74" x14ac:dyDescent="0.2">
      <c r="BK110" s="357"/>
      <c r="BL110" s="357"/>
      <c r="BM110" s="357"/>
      <c r="BN110" s="357"/>
      <c r="BO110" s="357"/>
      <c r="BP110" s="357"/>
      <c r="BQ110" s="357"/>
      <c r="BR110" s="357"/>
      <c r="BS110" s="357"/>
      <c r="BT110" s="357"/>
      <c r="BU110" s="357"/>
      <c r="BV110" s="357"/>
    </row>
    <row r="111" spans="63:74" x14ac:dyDescent="0.2">
      <c r="BK111" s="357"/>
      <c r="BL111" s="357"/>
      <c r="BM111" s="357"/>
      <c r="BN111" s="357"/>
      <c r="BO111" s="357"/>
      <c r="BP111" s="357"/>
      <c r="BQ111" s="357"/>
      <c r="BR111" s="357"/>
      <c r="BS111" s="357"/>
      <c r="BT111" s="357"/>
      <c r="BU111" s="357"/>
      <c r="BV111" s="357"/>
    </row>
    <row r="112" spans="63:74" x14ac:dyDescent="0.2">
      <c r="BK112" s="357"/>
      <c r="BL112" s="357"/>
      <c r="BM112" s="357"/>
      <c r="BN112" s="357"/>
      <c r="BO112" s="357"/>
      <c r="BP112" s="357"/>
      <c r="BQ112" s="357"/>
      <c r="BR112" s="357"/>
      <c r="BS112" s="357"/>
      <c r="BT112" s="357"/>
      <c r="BU112" s="357"/>
      <c r="BV112" s="357"/>
    </row>
    <row r="113" spans="63:74" x14ac:dyDescent="0.2">
      <c r="BK113" s="357"/>
      <c r="BL113" s="357"/>
      <c r="BM113" s="357"/>
      <c r="BN113" s="357"/>
      <c r="BO113" s="357"/>
      <c r="BP113" s="357"/>
      <c r="BQ113" s="357"/>
      <c r="BR113" s="357"/>
      <c r="BS113" s="357"/>
      <c r="BT113" s="357"/>
      <c r="BU113" s="357"/>
      <c r="BV113" s="357"/>
    </row>
    <row r="114" spans="63:74" x14ac:dyDescent="0.2">
      <c r="BK114" s="357"/>
      <c r="BL114" s="357"/>
      <c r="BM114" s="357"/>
      <c r="BN114" s="357"/>
      <c r="BO114" s="357"/>
      <c r="BP114" s="357"/>
      <c r="BQ114" s="357"/>
      <c r="BR114" s="357"/>
      <c r="BS114" s="357"/>
      <c r="BT114" s="357"/>
      <c r="BU114" s="357"/>
      <c r="BV114" s="357"/>
    </row>
    <row r="115" spans="63:74" x14ac:dyDescent="0.2">
      <c r="BK115" s="357"/>
      <c r="BL115" s="357"/>
      <c r="BM115" s="357"/>
      <c r="BN115" s="357"/>
      <c r="BO115" s="357"/>
      <c r="BP115" s="357"/>
      <c r="BQ115" s="357"/>
      <c r="BR115" s="357"/>
      <c r="BS115" s="357"/>
      <c r="BT115" s="357"/>
      <c r="BU115" s="357"/>
      <c r="BV115" s="357"/>
    </row>
    <row r="116" spans="63:74" x14ac:dyDescent="0.2">
      <c r="BK116" s="357"/>
      <c r="BL116" s="357"/>
      <c r="BM116" s="357"/>
      <c r="BN116" s="357"/>
      <c r="BO116" s="357"/>
      <c r="BP116" s="357"/>
      <c r="BQ116" s="357"/>
      <c r="BR116" s="357"/>
      <c r="BS116" s="357"/>
      <c r="BT116" s="357"/>
      <c r="BU116" s="357"/>
      <c r="BV116" s="357"/>
    </row>
    <row r="117" spans="63:74" x14ac:dyDescent="0.2">
      <c r="BK117" s="357"/>
      <c r="BL117" s="357"/>
      <c r="BM117" s="357"/>
      <c r="BN117" s="357"/>
      <c r="BO117" s="357"/>
      <c r="BP117" s="357"/>
      <c r="BQ117" s="357"/>
      <c r="BR117" s="357"/>
      <c r="BS117" s="357"/>
      <c r="BT117" s="357"/>
      <c r="BU117" s="357"/>
      <c r="BV117" s="357"/>
    </row>
    <row r="118" spans="63:74" x14ac:dyDescent="0.2">
      <c r="BK118" s="357"/>
      <c r="BL118" s="357"/>
      <c r="BM118" s="357"/>
      <c r="BN118" s="357"/>
      <c r="BO118" s="357"/>
      <c r="BP118" s="357"/>
      <c r="BQ118" s="357"/>
      <c r="BR118" s="357"/>
      <c r="BS118" s="357"/>
      <c r="BT118" s="357"/>
      <c r="BU118" s="357"/>
      <c r="BV118" s="357"/>
    </row>
    <row r="119" spans="63:74" x14ac:dyDescent="0.2">
      <c r="BK119" s="357"/>
      <c r="BL119" s="357"/>
      <c r="BM119" s="357"/>
      <c r="BN119" s="357"/>
      <c r="BO119" s="357"/>
      <c r="BP119" s="357"/>
      <c r="BQ119" s="357"/>
      <c r="BR119" s="357"/>
      <c r="BS119" s="357"/>
      <c r="BT119" s="357"/>
      <c r="BU119" s="357"/>
      <c r="BV119" s="357"/>
    </row>
    <row r="120" spans="63:74" x14ac:dyDescent="0.2">
      <c r="BK120" s="357"/>
      <c r="BL120" s="357"/>
      <c r="BM120" s="357"/>
      <c r="BN120" s="357"/>
      <c r="BO120" s="357"/>
      <c r="BP120" s="357"/>
      <c r="BQ120" s="357"/>
      <c r="BR120" s="357"/>
      <c r="BS120" s="357"/>
      <c r="BT120" s="357"/>
      <c r="BU120" s="357"/>
      <c r="BV120" s="357"/>
    </row>
    <row r="121" spans="63:74" x14ac:dyDescent="0.2">
      <c r="BK121" s="357"/>
      <c r="BL121" s="357"/>
      <c r="BM121" s="357"/>
      <c r="BN121" s="357"/>
      <c r="BO121" s="357"/>
      <c r="BP121" s="357"/>
      <c r="BQ121" s="357"/>
      <c r="BR121" s="357"/>
      <c r="BS121" s="357"/>
      <c r="BT121" s="357"/>
      <c r="BU121" s="357"/>
      <c r="BV121" s="357"/>
    </row>
    <row r="122" spans="63:74" x14ac:dyDescent="0.2">
      <c r="BK122" s="357"/>
      <c r="BL122" s="357"/>
      <c r="BM122" s="357"/>
      <c r="BN122" s="357"/>
      <c r="BO122" s="357"/>
      <c r="BP122" s="357"/>
      <c r="BQ122" s="357"/>
      <c r="BR122" s="357"/>
      <c r="BS122" s="357"/>
      <c r="BT122" s="357"/>
      <c r="BU122" s="357"/>
      <c r="BV122" s="357"/>
    </row>
    <row r="123" spans="63:74" x14ac:dyDescent="0.2">
      <c r="BK123" s="357"/>
      <c r="BL123" s="357"/>
      <c r="BM123" s="357"/>
      <c r="BN123" s="357"/>
      <c r="BO123" s="357"/>
      <c r="BP123" s="357"/>
      <c r="BQ123" s="357"/>
      <c r="BR123" s="357"/>
      <c r="BS123" s="357"/>
      <c r="BT123" s="357"/>
      <c r="BU123" s="357"/>
      <c r="BV123" s="357"/>
    </row>
    <row r="124" spans="63:74" x14ac:dyDescent="0.2">
      <c r="BK124" s="357"/>
      <c r="BL124" s="357"/>
      <c r="BM124" s="357"/>
      <c r="BN124" s="357"/>
      <c r="BO124" s="357"/>
      <c r="BP124" s="357"/>
      <c r="BQ124" s="357"/>
      <c r="BR124" s="357"/>
      <c r="BS124" s="357"/>
      <c r="BT124" s="357"/>
      <c r="BU124" s="357"/>
      <c r="BV124" s="357"/>
    </row>
    <row r="125" spans="63:74" x14ac:dyDescent="0.2">
      <c r="BK125" s="357"/>
      <c r="BL125" s="357"/>
      <c r="BM125" s="357"/>
      <c r="BN125" s="357"/>
      <c r="BO125" s="357"/>
      <c r="BP125" s="357"/>
      <c r="BQ125" s="357"/>
      <c r="BR125" s="357"/>
      <c r="BS125" s="357"/>
      <c r="BT125" s="357"/>
      <c r="BU125" s="357"/>
      <c r="BV125" s="357"/>
    </row>
    <row r="126" spans="63:74" x14ac:dyDescent="0.2">
      <c r="BK126" s="357"/>
      <c r="BL126" s="357"/>
      <c r="BM126" s="357"/>
      <c r="BN126" s="357"/>
      <c r="BO126" s="357"/>
      <c r="BP126" s="357"/>
      <c r="BQ126" s="357"/>
      <c r="BR126" s="357"/>
      <c r="BS126" s="357"/>
      <c r="BT126" s="357"/>
      <c r="BU126" s="357"/>
      <c r="BV126" s="357"/>
    </row>
    <row r="127" spans="63:74" x14ac:dyDescent="0.2">
      <c r="BK127" s="357"/>
      <c r="BL127" s="357"/>
      <c r="BM127" s="357"/>
      <c r="BN127" s="357"/>
      <c r="BO127" s="357"/>
      <c r="BP127" s="357"/>
      <c r="BQ127" s="357"/>
      <c r="BR127" s="357"/>
      <c r="BS127" s="357"/>
      <c r="BT127" s="357"/>
      <c r="BU127" s="357"/>
      <c r="BV127" s="357"/>
    </row>
    <row r="128" spans="63:74" x14ac:dyDescent="0.2">
      <c r="BK128" s="357"/>
      <c r="BL128" s="357"/>
      <c r="BM128" s="357"/>
      <c r="BN128" s="357"/>
      <c r="BO128" s="357"/>
      <c r="BP128" s="357"/>
      <c r="BQ128" s="357"/>
      <c r="BR128" s="357"/>
      <c r="BS128" s="357"/>
      <c r="BT128" s="357"/>
      <c r="BU128" s="357"/>
      <c r="BV128" s="357"/>
    </row>
    <row r="129" spans="63:74" x14ac:dyDescent="0.2">
      <c r="BK129" s="357"/>
      <c r="BL129" s="357"/>
      <c r="BM129" s="357"/>
      <c r="BN129" s="357"/>
      <c r="BO129" s="357"/>
      <c r="BP129" s="357"/>
      <c r="BQ129" s="357"/>
      <c r="BR129" s="357"/>
      <c r="BS129" s="357"/>
      <c r="BT129" s="357"/>
      <c r="BU129" s="357"/>
      <c r="BV129" s="357"/>
    </row>
    <row r="130" spans="63:74" x14ac:dyDescent="0.2">
      <c r="BK130" s="357"/>
      <c r="BL130" s="357"/>
      <c r="BM130" s="357"/>
      <c r="BN130" s="357"/>
      <c r="BO130" s="357"/>
      <c r="BP130" s="357"/>
      <c r="BQ130" s="357"/>
      <c r="BR130" s="357"/>
      <c r="BS130" s="357"/>
      <c r="BT130" s="357"/>
      <c r="BU130" s="357"/>
      <c r="BV130" s="357"/>
    </row>
    <row r="131" spans="63:74" x14ac:dyDescent="0.2">
      <c r="BK131" s="357"/>
      <c r="BL131" s="357"/>
      <c r="BM131" s="357"/>
      <c r="BN131" s="357"/>
      <c r="BO131" s="357"/>
      <c r="BP131" s="357"/>
      <c r="BQ131" s="357"/>
      <c r="BR131" s="357"/>
      <c r="BS131" s="357"/>
      <c r="BT131" s="357"/>
      <c r="BU131" s="357"/>
      <c r="BV131" s="357"/>
    </row>
    <row r="132" spans="63:74" x14ac:dyDescent="0.2">
      <c r="BK132" s="357"/>
      <c r="BL132" s="357"/>
      <c r="BM132" s="357"/>
      <c r="BN132" s="357"/>
      <c r="BO132" s="357"/>
      <c r="BP132" s="357"/>
      <c r="BQ132" s="357"/>
      <c r="BR132" s="357"/>
      <c r="BS132" s="357"/>
      <c r="BT132" s="357"/>
      <c r="BU132" s="357"/>
      <c r="BV132" s="357"/>
    </row>
    <row r="133" spans="63:74" x14ac:dyDescent="0.2">
      <c r="BK133" s="357"/>
      <c r="BL133" s="357"/>
      <c r="BM133" s="357"/>
      <c r="BN133" s="357"/>
      <c r="BO133" s="357"/>
      <c r="BP133" s="357"/>
      <c r="BQ133" s="357"/>
      <c r="BR133" s="357"/>
      <c r="BS133" s="357"/>
      <c r="BT133" s="357"/>
      <c r="BU133" s="357"/>
      <c r="BV133" s="357"/>
    </row>
    <row r="134" spans="63:74" x14ac:dyDescent="0.2">
      <c r="BK134" s="357"/>
      <c r="BL134" s="357"/>
      <c r="BM134" s="357"/>
      <c r="BN134" s="357"/>
      <c r="BO134" s="357"/>
      <c r="BP134" s="357"/>
      <c r="BQ134" s="357"/>
      <c r="BR134" s="357"/>
      <c r="BS134" s="357"/>
      <c r="BT134" s="357"/>
      <c r="BU134" s="357"/>
      <c r="BV134" s="357"/>
    </row>
    <row r="135" spans="63:74" x14ac:dyDescent="0.2">
      <c r="BK135" s="357"/>
      <c r="BL135" s="357"/>
      <c r="BM135" s="357"/>
      <c r="BN135" s="357"/>
      <c r="BO135" s="357"/>
      <c r="BP135" s="357"/>
      <c r="BQ135" s="357"/>
      <c r="BR135" s="357"/>
      <c r="BS135" s="357"/>
      <c r="BT135" s="357"/>
      <c r="BU135" s="357"/>
      <c r="BV135" s="357"/>
    </row>
    <row r="136" spans="63:74" x14ac:dyDescent="0.2">
      <c r="BK136" s="357"/>
      <c r="BL136" s="357"/>
      <c r="BM136" s="357"/>
      <c r="BN136" s="357"/>
      <c r="BO136" s="357"/>
      <c r="BP136" s="357"/>
      <c r="BQ136" s="357"/>
      <c r="BR136" s="357"/>
      <c r="BS136" s="357"/>
      <c r="BT136" s="357"/>
      <c r="BU136" s="357"/>
      <c r="BV136" s="357"/>
    </row>
    <row r="137" spans="63:74" x14ac:dyDescent="0.2">
      <c r="BK137" s="357"/>
      <c r="BL137" s="357"/>
      <c r="BM137" s="357"/>
      <c r="BN137" s="357"/>
      <c r="BO137" s="357"/>
      <c r="BP137" s="357"/>
      <c r="BQ137" s="357"/>
      <c r="BR137" s="357"/>
      <c r="BS137" s="357"/>
      <c r="BT137" s="357"/>
      <c r="BU137" s="357"/>
      <c r="BV137" s="357"/>
    </row>
    <row r="138" spans="63:74" x14ac:dyDescent="0.2">
      <c r="BK138" s="357"/>
      <c r="BL138" s="357"/>
      <c r="BM138" s="357"/>
      <c r="BN138" s="357"/>
      <c r="BO138" s="357"/>
      <c r="BP138" s="357"/>
      <c r="BQ138" s="357"/>
      <c r="BR138" s="357"/>
      <c r="BS138" s="357"/>
      <c r="BT138" s="357"/>
      <c r="BU138" s="357"/>
      <c r="BV138" s="357"/>
    </row>
    <row r="139" spans="63:74" x14ac:dyDescent="0.2">
      <c r="BK139" s="357"/>
      <c r="BL139" s="357"/>
      <c r="BM139" s="357"/>
      <c r="BN139" s="357"/>
      <c r="BO139" s="357"/>
      <c r="BP139" s="357"/>
      <c r="BQ139" s="357"/>
      <c r="BR139" s="357"/>
      <c r="BS139" s="357"/>
      <c r="BT139" s="357"/>
      <c r="BU139" s="357"/>
      <c r="BV139" s="357"/>
    </row>
    <row r="140" spans="63:74" x14ac:dyDescent="0.2">
      <c r="BK140" s="357"/>
      <c r="BL140" s="357"/>
      <c r="BM140" s="357"/>
      <c r="BN140" s="357"/>
      <c r="BO140" s="357"/>
      <c r="BP140" s="357"/>
      <c r="BQ140" s="357"/>
      <c r="BR140" s="357"/>
      <c r="BS140" s="357"/>
      <c r="BT140" s="357"/>
      <c r="BU140" s="357"/>
      <c r="BV140" s="357"/>
    </row>
    <row r="141" spans="63:74" x14ac:dyDescent="0.2">
      <c r="BK141" s="357"/>
      <c r="BL141" s="357"/>
      <c r="BM141" s="357"/>
      <c r="BN141" s="357"/>
      <c r="BO141" s="357"/>
      <c r="BP141" s="357"/>
      <c r="BQ141" s="357"/>
      <c r="BR141" s="357"/>
      <c r="BS141" s="357"/>
      <c r="BT141" s="357"/>
      <c r="BU141" s="357"/>
      <c r="BV141" s="357"/>
    </row>
    <row r="142" spans="63:74" x14ac:dyDescent="0.2">
      <c r="BK142" s="357"/>
      <c r="BL142" s="357"/>
      <c r="BM142" s="357"/>
      <c r="BN142" s="357"/>
      <c r="BO142" s="357"/>
      <c r="BP142" s="357"/>
      <c r="BQ142" s="357"/>
      <c r="BR142" s="357"/>
      <c r="BS142" s="357"/>
      <c r="BT142" s="357"/>
      <c r="BU142" s="357"/>
      <c r="BV142" s="357"/>
    </row>
    <row r="143" spans="63:74" x14ac:dyDescent="0.2">
      <c r="BK143" s="357"/>
      <c r="BL143" s="357"/>
      <c r="BM143" s="357"/>
      <c r="BN143" s="357"/>
      <c r="BO143" s="357"/>
      <c r="BP143" s="357"/>
      <c r="BQ143" s="357"/>
      <c r="BR143" s="357"/>
      <c r="BS143" s="357"/>
      <c r="BT143" s="357"/>
      <c r="BU143" s="357"/>
      <c r="BV143" s="357"/>
    </row>
    <row r="144" spans="63:74" x14ac:dyDescent="0.2">
      <c r="BK144" s="357"/>
      <c r="BL144" s="357"/>
      <c r="BM144" s="357"/>
      <c r="BN144" s="357"/>
      <c r="BO144" s="357"/>
      <c r="BP144" s="357"/>
      <c r="BQ144" s="357"/>
      <c r="BR144" s="357"/>
      <c r="BS144" s="357"/>
      <c r="BT144" s="357"/>
      <c r="BU144" s="357"/>
      <c r="BV144" s="357"/>
    </row>
    <row r="145" spans="63:74" x14ac:dyDescent="0.2">
      <c r="BK145" s="357"/>
      <c r="BL145" s="357"/>
      <c r="BM145" s="357"/>
      <c r="BN145" s="357"/>
      <c r="BO145" s="357"/>
      <c r="BP145" s="357"/>
      <c r="BQ145" s="357"/>
      <c r="BR145" s="357"/>
      <c r="BS145" s="357"/>
      <c r="BT145" s="357"/>
      <c r="BU145" s="357"/>
      <c r="BV145" s="357"/>
    </row>
    <row r="146" spans="63:74" x14ac:dyDescent="0.2">
      <c r="BK146" s="357"/>
      <c r="BL146" s="357"/>
      <c r="BM146" s="357"/>
      <c r="BN146" s="357"/>
      <c r="BO146" s="357"/>
      <c r="BP146" s="357"/>
      <c r="BQ146" s="357"/>
      <c r="BR146" s="357"/>
      <c r="BS146" s="357"/>
      <c r="BT146" s="357"/>
      <c r="BU146" s="357"/>
      <c r="BV146" s="357"/>
    </row>
    <row r="178" spans="2:74" ht="9" customHeight="1" x14ac:dyDescent="0.2"/>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56"/>
      <c r="AZ183" s="356"/>
      <c r="BA183" s="356"/>
      <c r="BB183" s="356"/>
      <c r="BC183" s="356"/>
      <c r="BD183" s="82"/>
      <c r="BE183" s="82"/>
      <c r="BF183" s="82"/>
      <c r="BG183" s="356"/>
      <c r="BH183" s="356"/>
      <c r="BI183" s="356"/>
      <c r="BJ183" s="356"/>
      <c r="BK183" s="81"/>
      <c r="BL183" s="81"/>
      <c r="BM183" s="81"/>
      <c r="BN183" s="81"/>
      <c r="BO183" s="81"/>
      <c r="BP183" s="81"/>
      <c r="BQ183" s="81"/>
      <c r="BR183" s="81"/>
      <c r="BS183" s="81"/>
      <c r="BT183" s="81"/>
      <c r="BU183" s="81"/>
      <c r="BV183" s="81"/>
    </row>
    <row r="184" spans="2:74" x14ac:dyDescent="0.2">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476"/>
      <c r="AZ184" s="476"/>
      <c r="BA184" s="476"/>
      <c r="BB184" s="476"/>
      <c r="BC184" s="476"/>
      <c r="BD184" s="592"/>
      <c r="BE184" s="592"/>
      <c r="BF184" s="592"/>
      <c r="BG184" s="476"/>
      <c r="BH184" s="476"/>
      <c r="BI184" s="476"/>
      <c r="BJ184" s="476"/>
      <c r="BK184" s="83"/>
      <c r="BL184" s="83"/>
      <c r="BM184" s="83"/>
      <c r="BN184" s="83"/>
      <c r="BO184" s="83"/>
      <c r="BP184" s="83"/>
      <c r="BQ184" s="83"/>
      <c r="BR184" s="83"/>
      <c r="BS184" s="83"/>
      <c r="BT184" s="83"/>
      <c r="BU184" s="83"/>
      <c r="BV184" s="83"/>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
      <c r="B188" s="80"/>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356"/>
      <c r="AZ188" s="356"/>
      <c r="BA188" s="356"/>
      <c r="BB188" s="356"/>
      <c r="BC188" s="356"/>
      <c r="BD188" s="82"/>
      <c r="BE188" s="82"/>
      <c r="BF188" s="82"/>
      <c r="BG188" s="356"/>
      <c r="BH188" s="356"/>
      <c r="BI188" s="356"/>
      <c r="BJ188" s="356"/>
      <c r="BK188" s="81"/>
      <c r="BL188" s="81"/>
      <c r="BM188" s="81"/>
      <c r="BN188" s="81"/>
      <c r="BO188" s="81"/>
      <c r="BP188" s="81"/>
      <c r="BQ188" s="81"/>
      <c r="BR188" s="81"/>
      <c r="BS188" s="81"/>
      <c r="BT188" s="81"/>
      <c r="BU188" s="81"/>
      <c r="BV188" s="81"/>
    </row>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8"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8" ht="9" customHeight="1" x14ac:dyDescent="0.2"/>
    <row r="340" ht="9" customHeight="1" x14ac:dyDescent="0.2"/>
    <row r="341" ht="9" customHeight="1" x14ac:dyDescent="0.2"/>
    <row r="342" ht="9" customHeight="1" x14ac:dyDescent="0.2"/>
    <row r="343" ht="9" customHeight="1" x14ac:dyDescent="0.2"/>
    <row r="344" ht="9" customHeight="1" x14ac:dyDescent="0.2"/>
  </sheetData>
  <mergeCells count="19">
    <mergeCell ref="A1:A2"/>
    <mergeCell ref="AM3:AX3"/>
    <mergeCell ref="B49:Q49"/>
    <mergeCell ref="B50:Q50"/>
    <mergeCell ref="B42:Q42"/>
    <mergeCell ref="B46:Q46"/>
    <mergeCell ref="B48:Q48"/>
    <mergeCell ref="B44:Q44"/>
    <mergeCell ref="B39:Q39"/>
    <mergeCell ref="B41:Q41"/>
    <mergeCell ref="B40:Q40"/>
    <mergeCell ref="B47:Q47"/>
    <mergeCell ref="B45:Q45"/>
    <mergeCell ref="AY3:BJ3"/>
    <mergeCell ref="BK3:BV3"/>
    <mergeCell ref="B1:AL1"/>
    <mergeCell ref="C3:N3"/>
    <mergeCell ref="O3:Z3"/>
    <mergeCell ref="AA3:AL3"/>
  </mergeCells>
  <phoneticPr fontId="6" type="noConversion"/>
  <conditionalFormatting sqref="C45:P45">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2.5703125" style="6" customWidth="1"/>
    <col min="2" max="2" width="20" style="6" customWidth="1"/>
    <col min="3" max="50" width="6.5703125" style="6" customWidth="1"/>
    <col min="51" max="55" width="6.5703125" style="354" customWidth="1"/>
    <col min="56" max="59" width="6.5703125" style="593" customWidth="1"/>
    <col min="60" max="62" width="6.5703125" style="354" customWidth="1"/>
    <col min="63" max="74" width="6.5703125" style="6" customWidth="1"/>
    <col min="75" max="16384" width="9.5703125" style="6"/>
  </cols>
  <sheetData>
    <row r="1" spans="1:74" ht="13.35" customHeight="1" x14ac:dyDescent="0.2">
      <c r="A1" s="761" t="s">
        <v>791</v>
      </c>
      <c r="B1" s="803" t="s">
        <v>1342</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85"/>
    </row>
    <row r="2" spans="1:74" s="72"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84"/>
      <c r="B5" s="86" t="s">
        <v>87</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 customHeight="1" x14ac:dyDescent="0.2">
      <c r="A6" s="84" t="s">
        <v>730</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208">
        <v>6.84701</v>
      </c>
      <c r="BC6" s="208">
        <v>8.4574599999999993</v>
      </c>
      <c r="BD6" s="208">
        <v>8.0002999999999993</v>
      </c>
      <c r="BE6" s="324">
        <v>6.16127</v>
      </c>
      <c r="BF6" s="324">
        <v>6.2132199999999997</v>
      </c>
      <c r="BG6" s="324">
        <v>6.1508799999999999</v>
      </c>
      <c r="BH6" s="324">
        <v>6.1404899999999998</v>
      </c>
      <c r="BI6" s="324">
        <v>6.2132199999999997</v>
      </c>
      <c r="BJ6" s="324">
        <v>6.3482900000000004</v>
      </c>
      <c r="BK6" s="324">
        <v>6.4833600000000002</v>
      </c>
      <c r="BL6" s="324">
        <v>6.3586799999999997</v>
      </c>
      <c r="BM6" s="324">
        <v>5.7560599999999997</v>
      </c>
      <c r="BN6" s="324">
        <v>4.4261400000000002</v>
      </c>
      <c r="BO6" s="324">
        <v>4.4157500000000001</v>
      </c>
      <c r="BP6" s="324">
        <v>4.4157500000000001</v>
      </c>
      <c r="BQ6" s="324">
        <v>4.5716000000000001</v>
      </c>
      <c r="BR6" s="324">
        <v>4.5716000000000001</v>
      </c>
      <c r="BS6" s="324">
        <v>4.4988700000000001</v>
      </c>
      <c r="BT6" s="324">
        <v>4.5092600000000003</v>
      </c>
      <c r="BU6" s="324">
        <v>4.6235499999999998</v>
      </c>
      <c r="BV6" s="324">
        <v>4.6962799999999998</v>
      </c>
    </row>
    <row r="7" spans="1:74" ht="11.1" customHeight="1" x14ac:dyDescent="0.2">
      <c r="A7" s="84"/>
      <c r="B7" s="88" t="s">
        <v>1006</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352"/>
      <c r="BF7" s="352"/>
      <c r="BG7" s="352"/>
      <c r="BH7" s="352"/>
      <c r="BI7" s="352"/>
      <c r="BJ7" s="352"/>
      <c r="BK7" s="352"/>
      <c r="BL7" s="352"/>
      <c r="BM7" s="352"/>
      <c r="BN7" s="352"/>
      <c r="BO7" s="352"/>
      <c r="BP7" s="352"/>
      <c r="BQ7" s="352"/>
      <c r="BR7" s="352"/>
      <c r="BS7" s="352"/>
      <c r="BT7" s="352"/>
      <c r="BU7" s="352"/>
      <c r="BV7" s="352"/>
    </row>
    <row r="8" spans="1:74" ht="11.1" customHeight="1" x14ac:dyDescent="0.2">
      <c r="A8" s="84" t="s">
        <v>645</v>
      </c>
      <c r="B8" s="186" t="s">
        <v>431</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17.712068070000001</v>
      </c>
      <c r="BA8" s="208">
        <v>18.420473080000001</v>
      </c>
      <c r="BB8" s="208">
        <v>19.909862019999998</v>
      </c>
      <c r="BC8" s="208">
        <v>20.233339999999998</v>
      </c>
      <c r="BD8" s="208">
        <v>20.965920000000001</v>
      </c>
      <c r="BE8" s="324">
        <v>22.51878</v>
      </c>
      <c r="BF8" s="324">
        <v>22.518650000000001</v>
      </c>
      <c r="BG8" s="324">
        <v>21.479140000000001</v>
      </c>
      <c r="BH8" s="324">
        <v>18.37989</v>
      </c>
      <c r="BI8" s="324">
        <v>17.238779999999998</v>
      </c>
      <c r="BJ8" s="324">
        <v>16.869800000000001</v>
      </c>
      <c r="BK8" s="324">
        <v>16.571660000000001</v>
      </c>
      <c r="BL8" s="324">
        <v>16.540199999999999</v>
      </c>
      <c r="BM8" s="324">
        <v>16.553599999999999</v>
      </c>
      <c r="BN8" s="324">
        <v>16.789940000000001</v>
      </c>
      <c r="BO8" s="324">
        <v>17.161570000000001</v>
      </c>
      <c r="BP8" s="324">
        <v>17.821079999999998</v>
      </c>
      <c r="BQ8" s="324">
        <v>19.294260000000001</v>
      </c>
      <c r="BR8" s="324">
        <v>19.628019999999999</v>
      </c>
      <c r="BS8" s="324">
        <v>18.83484</v>
      </c>
      <c r="BT8" s="324">
        <v>15.96026</v>
      </c>
      <c r="BU8" s="324">
        <v>14.99155</v>
      </c>
      <c r="BV8" s="324">
        <v>14.775169999999999</v>
      </c>
    </row>
    <row r="9" spans="1:74" ht="11.1" customHeight="1" x14ac:dyDescent="0.2">
      <c r="A9" s="84" t="s">
        <v>646</v>
      </c>
      <c r="B9" s="184" t="s">
        <v>464</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12.46723761</v>
      </c>
      <c r="BA9" s="208">
        <v>13.27531553</v>
      </c>
      <c r="BB9" s="208">
        <v>13.677457840000001</v>
      </c>
      <c r="BC9" s="208">
        <v>16.16225</v>
      </c>
      <c r="BD9" s="208">
        <v>19.454910000000002</v>
      </c>
      <c r="BE9" s="324">
        <v>20.73967</v>
      </c>
      <c r="BF9" s="324">
        <v>21.11318</v>
      </c>
      <c r="BG9" s="324">
        <v>20.28445</v>
      </c>
      <c r="BH9" s="324">
        <v>17.430710000000001</v>
      </c>
      <c r="BI9" s="324">
        <v>14.58145</v>
      </c>
      <c r="BJ9" s="324">
        <v>13.295159999999999</v>
      </c>
      <c r="BK9" s="324">
        <v>13.02572</v>
      </c>
      <c r="BL9" s="324">
        <v>13.12975</v>
      </c>
      <c r="BM9" s="324">
        <v>13.421989999999999</v>
      </c>
      <c r="BN9" s="324">
        <v>13.688560000000001</v>
      </c>
      <c r="BO9" s="324">
        <v>15.22057</v>
      </c>
      <c r="BP9" s="324">
        <v>17.676459999999999</v>
      </c>
      <c r="BQ9" s="324">
        <v>18.616859999999999</v>
      </c>
      <c r="BR9" s="324">
        <v>19.06082</v>
      </c>
      <c r="BS9" s="324">
        <v>18.26811</v>
      </c>
      <c r="BT9" s="324">
        <v>15.45786</v>
      </c>
      <c r="BU9" s="324">
        <v>12.65217</v>
      </c>
      <c r="BV9" s="324">
        <v>11.388999999999999</v>
      </c>
    </row>
    <row r="10" spans="1:74" ht="11.1" customHeight="1" x14ac:dyDescent="0.2">
      <c r="A10" s="84" t="s">
        <v>647</v>
      </c>
      <c r="B10" s="186" t="s">
        <v>432</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9.7490087519999999</v>
      </c>
      <c r="BA10" s="208">
        <v>10.587530660000001</v>
      </c>
      <c r="BB10" s="208">
        <v>11.76976004</v>
      </c>
      <c r="BC10" s="208">
        <v>15.02824</v>
      </c>
      <c r="BD10" s="208">
        <v>18.32244</v>
      </c>
      <c r="BE10" s="324">
        <v>20.24653</v>
      </c>
      <c r="BF10" s="324">
        <v>20.723549999999999</v>
      </c>
      <c r="BG10" s="324">
        <v>18.775639999999999</v>
      </c>
      <c r="BH10" s="324">
        <v>13.913259999999999</v>
      </c>
      <c r="BI10" s="324">
        <v>11.43567</v>
      </c>
      <c r="BJ10" s="324">
        <v>10.64101</v>
      </c>
      <c r="BK10" s="324">
        <v>10.567130000000001</v>
      </c>
      <c r="BL10" s="324">
        <v>10.7211</v>
      </c>
      <c r="BM10" s="324">
        <v>11.08427</v>
      </c>
      <c r="BN10" s="324">
        <v>11.762639999999999</v>
      </c>
      <c r="BO10" s="324">
        <v>13.87471</v>
      </c>
      <c r="BP10" s="324">
        <v>16.922609999999999</v>
      </c>
      <c r="BQ10" s="324">
        <v>18.901350000000001</v>
      </c>
      <c r="BR10" s="324">
        <v>19.357220000000002</v>
      </c>
      <c r="BS10" s="324">
        <v>17.394310000000001</v>
      </c>
      <c r="BT10" s="324">
        <v>12.533849999999999</v>
      </c>
      <c r="BU10" s="324">
        <v>10.054970000000001</v>
      </c>
      <c r="BV10" s="324">
        <v>9.2346710000000005</v>
      </c>
    </row>
    <row r="11" spans="1:74" ht="11.1" customHeight="1" x14ac:dyDescent="0.2">
      <c r="A11" s="84" t="s">
        <v>648</v>
      </c>
      <c r="B11" s="186" t="s">
        <v>433</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10.888229000000001</v>
      </c>
      <c r="AZ11" s="208">
        <v>11.46452908</v>
      </c>
      <c r="BA11" s="208">
        <v>12.14406</v>
      </c>
      <c r="BB11" s="208">
        <v>12.45951625</v>
      </c>
      <c r="BC11" s="208">
        <v>14.59728</v>
      </c>
      <c r="BD11" s="208">
        <v>18.650040000000001</v>
      </c>
      <c r="BE11" s="324">
        <v>21.226569999999999</v>
      </c>
      <c r="BF11" s="324">
        <v>21.596270000000001</v>
      </c>
      <c r="BG11" s="324">
        <v>19.885269999999998</v>
      </c>
      <c r="BH11" s="324">
        <v>15.846080000000001</v>
      </c>
      <c r="BI11" s="324">
        <v>12.62387</v>
      </c>
      <c r="BJ11" s="324">
        <v>11.38306</v>
      </c>
      <c r="BK11" s="324">
        <v>10.998150000000001</v>
      </c>
      <c r="BL11" s="324">
        <v>11.20876</v>
      </c>
      <c r="BM11" s="324">
        <v>11.55185</v>
      </c>
      <c r="BN11" s="324">
        <v>12.505549999999999</v>
      </c>
      <c r="BO11" s="324">
        <v>14.117089999999999</v>
      </c>
      <c r="BP11" s="324">
        <v>17.487970000000001</v>
      </c>
      <c r="BQ11" s="324">
        <v>19.544640000000001</v>
      </c>
      <c r="BR11" s="324">
        <v>19.95918</v>
      </c>
      <c r="BS11" s="324">
        <v>18.271419999999999</v>
      </c>
      <c r="BT11" s="324">
        <v>14.255750000000001</v>
      </c>
      <c r="BU11" s="324">
        <v>11.049630000000001</v>
      </c>
      <c r="BV11" s="324">
        <v>9.8278119999999998</v>
      </c>
    </row>
    <row r="12" spans="1:74" ht="11.1" customHeight="1" x14ac:dyDescent="0.2">
      <c r="A12" s="84" t="s">
        <v>649</v>
      </c>
      <c r="B12" s="186" t="s">
        <v>434</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12.91725778</v>
      </c>
      <c r="AZ12" s="208">
        <v>14.041520220000001</v>
      </c>
      <c r="BA12" s="208">
        <v>15.88296543</v>
      </c>
      <c r="BB12" s="208">
        <v>16.055638989999999</v>
      </c>
      <c r="BC12" s="208">
        <v>20.164639999999999</v>
      </c>
      <c r="BD12" s="208">
        <v>24.143439999999998</v>
      </c>
      <c r="BE12" s="324">
        <v>26.14856</v>
      </c>
      <c r="BF12" s="324">
        <v>26.465920000000001</v>
      </c>
      <c r="BG12" s="324">
        <v>25.68017</v>
      </c>
      <c r="BH12" s="324">
        <v>20.707599999999999</v>
      </c>
      <c r="BI12" s="324">
        <v>15.773260000000001</v>
      </c>
      <c r="BJ12" s="324">
        <v>14.34825</v>
      </c>
      <c r="BK12" s="324">
        <v>14.12111</v>
      </c>
      <c r="BL12" s="324">
        <v>14.185639999999999</v>
      </c>
      <c r="BM12" s="324">
        <v>14.680630000000001</v>
      </c>
      <c r="BN12" s="324">
        <v>16.65352</v>
      </c>
      <c r="BO12" s="324">
        <v>19.961110000000001</v>
      </c>
      <c r="BP12" s="324">
        <v>23.19943</v>
      </c>
      <c r="BQ12" s="324">
        <v>24.660599999999999</v>
      </c>
      <c r="BR12" s="324">
        <v>24.959669999999999</v>
      </c>
      <c r="BS12" s="324">
        <v>24.141940000000002</v>
      </c>
      <c r="BT12" s="324">
        <v>19.15457</v>
      </c>
      <c r="BU12" s="324">
        <v>14.20801</v>
      </c>
      <c r="BV12" s="324">
        <v>12.78257</v>
      </c>
    </row>
    <row r="13" spans="1:74" ht="11.1" customHeight="1" x14ac:dyDescent="0.2">
      <c r="A13" s="84" t="s">
        <v>650</v>
      </c>
      <c r="B13" s="186" t="s">
        <v>435</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11.628947030000001</v>
      </c>
      <c r="AZ13" s="208">
        <v>11.216450289999999</v>
      </c>
      <c r="BA13" s="208">
        <v>12.97743406</v>
      </c>
      <c r="BB13" s="208">
        <v>13.679728040000001</v>
      </c>
      <c r="BC13" s="208">
        <v>18.40719</v>
      </c>
      <c r="BD13" s="208">
        <v>23.053850000000001</v>
      </c>
      <c r="BE13" s="324">
        <v>25.976790000000001</v>
      </c>
      <c r="BF13" s="324">
        <v>26.766539999999999</v>
      </c>
      <c r="BG13" s="324">
        <v>25.722370000000002</v>
      </c>
      <c r="BH13" s="324">
        <v>22.194970000000001</v>
      </c>
      <c r="BI13" s="324">
        <v>16.944680000000002</v>
      </c>
      <c r="BJ13" s="324">
        <v>14.81625</v>
      </c>
      <c r="BK13" s="324">
        <v>14.30857</v>
      </c>
      <c r="BL13" s="324">
        <v>14.40779</v>
      </c>
      <c r="BM13" s="324">
        <v>15.10031</v>
      </c>
      <c r="BN13" s="324">
        <v>17.279499999999999</v>
      </c>
      <c r="BO13" s="324">
        <v>19.90203</v>
      </c>
      <c r="BP13" s="324">
        <v>22.937860000000001</v>
      </c>
      <c r="BQ13" s="324">
        <v>24.388210000000001</v>
      </c>
      <c r="BR13" s="324">
        <v>25.337620000000001</v>
      </c>
      <c r="BS13" s="324">
        <v>24.731750000000002</v>
      </c>
      <c r="BT13" s="324">
        <v>21.138400000000001</v>
      </c>
      <c r="BU13" s="324">
        <v>16.112549999999999</v>
      </c>
      <c r="BV13" s="324">
        <v>13.930300000000001</v>
      </c>
    </row>
    <row r="14" spans="1:74" ht="11.1" customHeight="1" x14ac:dyDescent="0.2">
      <c r="A14" s="84" t="s">
        <v>651</v>
      </c>
      <c r="B14" s="186" t="s">
        <v>436</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13.130650279999999</v>
      </c>
      <c r="AZ14" s="208">
        <v>11.99945189</v>
      </c>
      <c r="BA14" s="208">
        <v>12.880378370000001</v>
      </c>
      <c r="BB14" s="208">
        <v>15.41858176</v>
      </c>
      <c r="BC14" s="208">
        <v>18.291789999999999</v>
      </c>
      <c r="BD14" s="208">
        <v>22.147040000000001</v>
      </c>
      <c r="BE14" s="324">
        <v>24.834779999999999</v>
      </c>
      <c r="BF14" s="324">
        <v>25.293500000000002</v>
      </c>
      <c r="BG14" s="324">
        <v>23.85942</v>
      </c>
      <c r="BH14" s="324">
        <v>21.630990000000001</v>
      </c>
      <c r="BI14" s="324">
        <v>15.7872</v>
      </c>
      <c r="BJ14" s="324">
        <v>12.26079</v>
      </c>
      <c r="BK14" s="324">
        <v>11.433920000000001</v>
      </c>
      <c r="BL14" s="324">
        <v>11.49145</v>
      </c>
      <c r="BM14" s="324">
        <v>12.641690000000001</v>
      </c>
      <c r="BN14" s="324">
        <v>15.384980000000001</v>
      </c>
      <c r="BO14" s="324">
        <v>17.715509999999998</v>
      </c>
      <c r="BP14" s="324">
        <v>19.812200000000001</v>
      </c>
      <c r="BQ14" s="324">
        <v>21.279029999999999</v>
      </c>
      <c r="BR14" s="324">
        <v>22.87668</v>
      </c>
      <c r="BS14" s="324">
        <v>21.96838</v>
      </c>
      <c r="BT14" s="324">
        <v>20.001169999999998</v>
      </c>
      <c r="BU14" s="324">
        <v>14.330109999999999</v>
      </c>
      <c r="BV14" s="324">
        <v>10.92259</v>
      </c>
    </row>
    <row r="15" spans="1:74" ht="11.1" customHeight="1" x14ac:dyDescent="0.2">
      <c r="A15" s="84" t="s">
        <v>652</v>
      </c>
      <c r="B15" s="186" t="s">
        <v>437</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10.16830809</v>
      </c>
      <c r="AZ15" s="208">
        <v>10.256572269999999</v>
      </c>
      <c r="BA15" s="208">
        <v>10.66077597</v>
      </c>
      <c r="BB15" s="208">
        <v>11.621659709999999</v>
      </c>
      <c r="BC15" s="208">
        <v>12.52947</v>
      </c>
      <c r="BD15" s="208">
        <v>15.406269999999999</v>
      </c>
      <c r="BE15" s="324">
        <v>17.4953</v>
      </c>
      <c r="BF15" s="324">
        <v>17.649450000000002</v>
      </c>
      <c r="BG15" s="324">
        <v>16.513339999999999</v>
      </c>
      <c r="BH15" s="324">
        <v>13.503270000000001</v>
      </c>
      <c r="BI15" s="324">
        <v>11.505089999999999</v>
      </c>
      <c r="BJ15" s="324">
        <v>11.06748</v>
      </c>
      <c r="BK15" s="324">
        <v>10.83854</v>
      </c>
      <c r="BL15" s="324">
        <v>11.098179999999999</v>
      </c>
      <c r="BM15" s="324">
        <v>11.30735</v>
      </c>
      <c r="BN15" s="324">
        <v>11.849909999999999</v>
      </c>
      <c r="BO15" s="324">
        <v>12.518800000000001</v>
      </c>
      <c r="BP15" s="324">
        <v>14.46956</v>
      </c>
      <c r="BQ15" s="324">
        <v>15.902419999999999</v>
      </c>
      <c r="BR15" s="324">
        <v>16.079550000000001</v>
      </c>
      <c r="BS15" s="324">
        <v>14.940160000000001</v>
      </c>
      <c r="BT15" s="324">
        <v>11.97235</v>
      </c>
      <c r="BU15" s="324">
        <v>9.9893529999999995</v>
      </c>
      <c r="BV15" s="324">
        <v>9.5775500000000005</v>
      </c>
    </row>
    <row r="16" spans="1:74" ht="11.1" customHeight="1" x14ac:dyDescent="0.2">
      <c r="A16" s="84" t="s">
        <v>653</v>
      </c>
      <c r="B16" s="186" t="s">
        <v>438</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16.778750280000001</v>
      </c>
      <c r="BA16" s="208">
        <v>16.593063690000001</v>
      </c>
      <c r="BB16" s="208">
        <v>15.896554930000001</v>
      </c>
      <c r="BC16" s="208">
        <v>17.096779999999999</v>
      </c>
      <c r="BD16" s="208">
        <v>18.015450000000001</v>
      </c>
      <c r="BE16" s="324">
        <v>18.444420000000001</v>
      </c>
      <c r="BF16" s="324">
        <v>18.469200000000001</v>
      </c>
      <c r="BG16" s="324">
        <v>18.143129999999999</v>
      </c>
      <c r="BH16" s="324">
        <v>17.65305</v>
      </c>
      <c r="BI16" s="324">
        <v>16.728359999999999</v>
      </c>
      <c r="BJ16" s="324">
        <v>17.03558</v>
      </c>
      <c r="BK16" s="324">
        <v>17.224689999999999</v>
      </c>
      <c r="BL16" s="324">
        <v>17.150880000000001</v>
      </c>
      <c r="BM16" s="324">
        <v>17.135249999999999</v>
      </c>
      <c r="BN16" s="324">
        <v>17.105779999999999</v>
      </c>
      <c r="BO16" s="324">
        <v>17.563490000000002</v>
      </c>
      <c r="BP16" s="324">
        <v>17.594919999999998</v>
      </c>
      <c r="BQ16" s="324">
        <v>17.552199999999999</v>
      </c>
      <c r="BR16" s="324">
        <v>17.600390000000001</v>
      </c>
      <c r="BS16" s="324">
        <v>17.27177</v>
      </c>
      <c r="BT16" s="324">
        <v>16.76296</v>
      </c>
      <c r="BU16" s="324">
        <v>15.81199</v>
      </c>
      <c r="BV16" s="324">
        <v>16.094259999999998</v>
      </c>
    </row>
    <row r="17" spans="1:74" ht="11.1" customHeight="1" x14ac:dyDescent="0.2">
      <c r="A17" s="84" t="s">
        <v>525</v>
      </c>
      <c r="B17" s="186" t="s">
        <v>412</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12.17</v>
      </c>
      <c r="BA17" s="208">
        <v>12.98</v>
      </c>
      <c r="BB17" s="208">
        <v>13.52951</v>
      </c>
      <c r="BC17" s="208">
        <v>16.37734</v>
      </c>
      <c r="BD17" s="208">
        <v>19.44229</v>
      </c>
      <c r="BE17" s="324">
        <v>21.103100000000001</v>
      </c>
      <c r="BF17" s="324">
        <v>21.477419999999999</v>
      </c>
      <c r="BG17" s="324">
        <v>20.299410000000002</v>
      </c>
      <c r="BH17" s="324">
        <v>16.694649999999999</v>
      </c>
      <c r="BI17" s="324">
        <v>13.9717</v>
      </c>
      <c r="BJ17" s="324">
        <v>13.041169999999999</v>
      </c>
      <c r="BK17" s="324">
        <v>12.744619999999999</v>
      </c>
      <c r="BL17" s="324">
        <v>12.791370000000001</v>
      </c>
      <c r="BM17" s="324">
        <v>13.350199999999999</v>
      </c>
      <c r="BN17" s="324">
        <v>14.04979</v>
      </c>
      <c r="BO17" s="324">
        <v>15.802809999999999</v>
      </c>
      <c r="BP17" s="324">
        <v>18.163709999999998</v>
      </c>
      <c r="BQ17" s="324">
        <v>19.41431</v>
      </c>
      <c r="BR17" s="324">
        <v>19.947179999999999</v>
      </c>
      <c r="BS17" s="324">
        <v>18.83034</v>
      </c>
      <c r="BT17" s="324">
        <v>15.22186</v>
      </c>
      <c r="BU17" s="324">
        <v>12.446899999999999</v>
      </c>
      <c r="BV17" s="324">
        <v>11.489039999999999</v>
      </c>
    </row>
    <row r="18" spans="1:74" ht="11.1" customHeight="1" x14ac:dyDescent="0.2">
      <c r="A18" s="84"/>
      <c r="B18" s="88" t="s">
        <v>1007</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353"/>
      <c r="BF18" s="353"/>
      <c r="BG18" s="353"/>
      <c r="BH18" s="353"/>
      <c r="BI18" s="353"/>
      <c r="BJ18" s="353"/>
      <c r="BK18" s="353"/>
      <c r="BL18" s="353"/>
      <c r="BM18" s="353"/>
      <c r="BN18" s="353"/>
      <c r="BO18" s="353"/>
      <c r="BP18" s="353"/>
      <c r="BQ18" s="353"/>
      <c r="BR18" s="353"/>
      <c r="BS18" s="353"/>
      <c r="BT18" s="353"/>
      <c r="BU18" s="353"/>
      <c r="BV18" s="353"/>
    </row>
    <row r="19" spans="1:74" ht="11.1" customHeight="1" x14ac:dyDescent="0.2">
      <c r="A19" s="84" t="s">
        <v>654</v>
      </c>
      <c r="B19" s="186" t="s">
        <v>431</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12.51910316</v>
      </c>
      <c r="AZ19" s="208">
        <v>12.446922199999999</v>
      </c>
      <c r="BA19" s="208">
        <v>13.024222200000001</v>
      </c>
      <c r="BB19" s="208">
        <v>13.63273482</v>
      </c>
      <c r="BC19" s="208">
        <v>13.83858</v>
      </c>
      <c r="BD19" s="208">
        <v>13.98968</v>
      </c>
      <c r="BE19" s="324">
        <v>14.13673</v>
      </c>
      <c r="BF19" s="324">
        <v>13.92221</v>
      </c>
      <c r="BG19" s="324">
        <v>13.71954</v>
      </c>
      <c r="BH19" s="324">
        <v>13.099539999999999</v>
      </c>
      <c r="BI19" s="324">
        <v>13.208130000000001</v>
      </c>
      <c r="BJ19" s="324">
        <v>13.4177</v>
      </c>
      <c r="BK19" s="324">
        <v>13.554360000000001</v>
      </c>
      <c r="BL19" s="324">
        <v>13.54426</v>
      </c>
      <c r="BM19" s="324">
        <v>13.45397</v>
      </c>
      <c r="BN19" s="324">
        <v>13.45978</v>
      </c>
      <c r="BO19" s="324">
        <v>13.013960000000001</v>
      </c>
      <c r="BP19" s="324">
        <v>12.48272</v>
      </c>
      <c r="BQ19" s="324">
        <v>12.227740000000001</v>
      </c>
      <c r="BR19" s="324">
        <v>12.055160000000001</v>
      </c>
      <c r="BS19" s="324">
        <v>11.87032</v>
      </c>
      <c r="BT19" s="324">
        <v>11.27773</v>
      </c>
      <c r="BU19" s="324">
        <v>11.408239999999999</v>
      </c>
      <c r="BV19" s="324">
        <v>11.634029999999999</v>
      </c>
    </row>
    <row r="20" spans="1:74" ht="11.1" customHeight="1" x14ac:dyDescent="0.2">
      <c r="A20" s="84" t="s">
        <v>655</v>
      </c>
      <c r="B20" s="184" t="s">
        <v>464</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10.52367385</v>
      </c>
      <c r="BA20" s="208">
        <v>10.37423418</v>
      </c>
      <c r="BB20" s="208">
        <v>10.214585870000001</v>
      </c>
      <c r="BC20" s="208">
        <v>10.6485</v>
      </c>
      <c r="BD20" s="208">
        <v>10.826320000000001</v>
      </c>
      <c r="BE20" s="324">
        <v>10.57879</v>
      </c>
      <c r="BF20" s="324">
        <v>10.38818</v>
      </c>
      <c r="BG20" s="324">
        <v>10.365130000000001</v>
      </c>
      <c r="BH20" s="324">
        <v>10.57746</v>
      </c>
      <c r="BI20" s="324">
        <v>10.700850000000001</v>
      </c>
      <c r="BJ20" s="324">
        <v>10.899290000000001</v>
      </c>
      <c r="BK20" s="324">
        <v>10.914429999999999</v>
      </c>
      <c r="BL20" s="324">
        <v>11.059290000000001</v>
      </c>
      <c r="BM20" s="324">
        <v>11.15892</v>
      </c>
      <c r="BN20" s="324">
        <v>10.549160000000001</v>
      </c>
      <c r="BO20" s="324">
        <v>10.28566</v>
      </c>
      <c r="BP20" s="324">
        <v>9.9179220000000008</v>
      </c>
      <c r="BQ20" s="324">
        <v>9.4404380000000003</v>
      </c>
      <c r="BR20" s="324">
        <v>9.1537799999999994</v>
      </c>
      <c r="BS20" s="324">
        <v>9.0444440000000004</v>
      </c>
      <c r="BT20" s="324">
        <v>9.192539</v>
      </c>
      <c r="BU20" s="324">
        <v>9.2664629999999999</v>
      </c>
      <c r="BV20" s="324">
        <v>9.4155189999999997</v>
      </c>
    </row>
    <row r="21" spans="1:74" ht="11.1" customHeight="1" x14ac:dyDescent="0.2">
      <c r="A21" s="84" t="s">
        <v>656</v>
      </c>
      <c r="B21" s="186" t="s">
        <v>432</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8.2295242060000007</v>
      </c>
      <c r="BA21" s="208">
        <v>8.3971094429999997</v>
      </c>
      <c r="BB21" s="208">
        <v>9.3080958410000001</v>
      </c>
      <c r="BC21" s="208">
        <v>10.64105</v>
      </c>
      <c r="BD21" s="208">
        <v>12.18629</v>
      </c>
      <c r="BE21" s="324">
        <v>12.990790000000001</v>
      </c>
      <c r="BF21" s="324">
        <v>12.59111</v>
      </c>
      <c r="BG21" s="324">
        <v>11.78078</v>
      </c>
      <c r="BH21" s="324">
        <v>10.2934</v>
      </c>
      <c r="BI21" s="324">
        <v>9.783042</v>
      </c>
      <c r="BJ21" s="324">
        <v>9.7083870000000001</v>
      </c>
      <c r="BK21" s="324">
        <v>9.7212639999999997</v>
      </c>
      <c r="BL21" s="324">
        <v>9.7895620000000001</v>
      </c>
      <c r="BM21" s="324">
        <v>9.9328260000000004</v>
      </c>
      <c r="BN21" s="324">
        <v>10.14415</v>
      </c>
      <c r="BO21" s="324">
        <v>10.50437</v>
      </c>
      <c r="BP21" s="324">
        <v>11.031140000000001</v>
      </c>
      <c r="BQ21" s="324">
        <v>11.093640000000001</v>
      </c>
      <c r="BR21" s="324">
        <v>10.846030000000001</v>
      </c>
      <c r="BS21" s="324">
        <v>10.131779999999999</v>
      </c>
      <c r="BT21" s="324">
        <v>8.7072819999999993</v>
      </c>
      <c r="BU21" s="324">
        <v>8.2386300000000006</v>
      </c>
      <c r="BV21" s="324">
        <v>8.1945189999999997</v>
      </c>
    </row>
    <row r="22" spans="1:74" ht="11.1" customHeight="1" x14ac:dyDescent="0.2">
      <c r="A22" s="84" t="s">
        <v>657</v>
      </c>
      <c r="B22" s="186" t="s">
        <v>433</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10.04241446</v>
      </c>
      <c r="BA22" s="208">
        <v>10.21097717</v>
      </c>
      <c r="BB22" s="208">
        <v>10.17385284</v>
      </c>
      <c r="BC22" s="208">
        <v>11.04881</v>
      </c>
      <c r="BD22" s="208">
        <v>12.67361</v>
      </c>
      <c r="BE22" s="324">
        <v>13.08694</v>
      </c>
      <c r="BF22" s="324">
        <v>12.792809999999999</v>
      </c>
      <c r="BG22" s="324">
        <v>12.010389999999999</v>
      </c>
      <c r="BH22" s="324">
        <v>10.68807</v>
      </c>
      <c r="BI22" s="324">
        <v>10.29776</v>
      </c>
      <c r="BJ22" s="324">
        <v>10.06317</v>
      </c>
      <c r="BK22" s="324">
        <v>10.024290000000001</v>
      </c>
      <c r="BL22" s="324">
        <v>10.10411</v>
      </c>
      <c r="BM22" s="324">
        <v>10.225680000000001</v>
      </c>
      <c r="BN22" s="324">
        <v>9.9623709999999992</v>
      </c>
      <c r="BO22" s="324">
        <v>9.8215579999999996</v>
      </c>
      <c r="BP22" s="324">
        <v>10.64784</v>
      </c>
      <c r="BQ22" s="324">
        <v>10.87954</v>
      </c>
      <c r="BR22" s="324">
        <v>10.787140000000001</v>
      </c>
      <c r="BS22" s="324">
        <v>10.13245</v>
      </c>
      <c r="BT22" s="324">
        <v>8.9040909999999993</v>
      </c>
      <c r="BU22" s="324">
        <v>8.5833639999999995</v>
      </c>
      <c r="BV22" s="324">
        <v>8.3907799999999995</v>
      </c>
    </row>
    <row r="23" spans="1:74" ht="11.1" customHeight="1" x14ac:dyDescent="0.2">
      <c r="A23" s="84" t="s">
        <v>658</v>
      </c>
      <c r="B23" s="186" t="s">
        <v>434</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9.8361288289999997</v>
      </c>
      <c r="AZ23" s="208">
        <v>11.062109769999999</v>
      </c>
      <c r="BA23" s="208">
        <v>11.071530900000001</v>
      </c>
      <c r="BB23" s="208">
        <v>11.136990239999999</v>
      </c>
      <c r="BC23" s="208">
        <v>12.26557</v>
      </c>
      <c r="BD23" s="208">
        <v>13.316789999999999</v>
      </c>
      <c r="BE23" s="324">
        <v>13.5739</v>
      </c>
      <c r="BF23" s="324">
        <v>13.21724</v>
      </c>
      <c r="BG23" s="324">
        <v>13.03857</v>
      </c>
      <c r="BH23" s="324">
        <v>12.40014</v>
      </c>
      <c r="BI23" s="324">
        <v>11.95191</v>
      </c>
      <c r="BJ23" s="324">
        <v>11.643039999999999</v>
      </c>
      <c r="BK23" s="324">
        <v>11.623939999999999</v>
      </c>
      <c r="BL23" s="324">
        <v>11.62612</v>
      </c>
      <c r="BM23" s="324">
        <v>11.60486</v>
      </c>
      <c r="BN23" s="324">
        <v>11.90779</v>
      </c>
      <c r="BO23" s="324">
        <v>11.95016</v>
      </c>
      <c r="BP23" s="324">
        <v>12.03529</v>
      </c>
      <c r="BQ23" s="324">
        <v>11.83521</v>
      </c>
      <c r="BR23" s="324">
        <v>11.594060000000001</v>
      </c>
      <c r="BS23" s="324">
        <v>11.4801</v>
      </c>
      <c r="BT23" s="324">
        <v>10.88829</v>
      </c>
      <c r="BU23" s="324">
        <v>10.473940000000001</v>
      </c>
      <c r="BV23" s="324">
        <v>10.208030000000001</v>
      </c>
    </row>
    <row r="24" spans="1:74" ht="11.1" customHeight="1" x14ac:dyDescent="0.2">
      <c r="A24" s="84" t="s">
        <v>659</v>
      </c>
      <c r="B24" s="186" t="s">
        <v>435</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10.45431059</v>
      </c>
      <c r="AZ24" s="208">
        <v>10.24679177</v>
      </c>
      <c r="BA24" s="208">
        <v>11.096588430000001</v>
      </c>
      <c r="BB24" s="208">
        <v>11.178942960000001</v>
      </c>
      <c r="BC24" s="208">
        <v>12.11941</v>
      </c>
      <c r="BD24" s="208">
        <v>13.075989999999999</v>
      </c>
      <c r="BE24" s="324">
        <v>13.63963</v>
      </c>
      <c r="BF24" s="324">
        <v>13.5703</v>
      </c>
      <c r="BG24" s="324">
        <v>13.243779999999999</v>
      </c>
      <c r="BH24" s="324">
        <v>12.850110000000001</v>
      </c>
      <c r="BI24" s="324">
        <v>12.22503</v>
      </c>
      <c r="BJ24" s="324">
        <v>11.60899</v>
      </c>
      <c r="BK24" s="324">
        <v>11.401450000000001</v>
      </c>
      <c r="BL24" s="324">
        <v>11.48086</v>
      </c>
      <c r="BM24" s="324">
        <v>11.5655</v>
      </c>
      <c r="BN24" s="324">
        <v>11.98066</v>
      </c>
      <c r="BO24" s="324">
        <v>12.04421</v>
      </c>
      <c r="BP24" s="324">
        <v>12.021509999999999</v>
      </c>
      <c r="BQ24" s="324">
        <v>11.981590000000001</v>
      </c>
      <c r="BR24" s="324">
        <v>11.922599999999999</v>
      </c>
      <c r="BS24" s="324">
        <v>11.58813</v>
      </c>
      <c r="BT24" s="324">
        <v>11.19021</v>
      </c>
      <c r="BU24" s="324">
        <v>10.56549</v>
      </c>
      <c r="BV24" s="324">
        <v>9.9595490000000009</v>
      </c>
    </row>
    <row r="25" spans="1:74" ht="11.1" customHeight="1" x14ac:dyDescent="0.2">
      <c r="A25" s="84" t="s">
        <v>660</v>
      </c>
      <c r="B25" s="186" t="s">
        <v>436</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9.789746998</v>
      </c>
      <c r="AZ25" s="208">
        <v>9.9008449489999997</v>
      </c>
      <c r="BA25" s="208">
        <v>10.34977314</v>
      </c>
      <c r="BB25" s="208">
        <v>10.95591349</v>
      </c>
      <c r="BC25" s="208">
        <v>11.17507</v>
      </c>
      <c r="BD25" s="208">
        <v>11.90659</v>
      </c>
      <c r="BE25" s="324">
        <v>12.48728</v>
      </c>
      <c r="BF25" s="324">
        <v>12.15653</v>
      </c>
      <c r="BG25" s="324">
        <v>11.77317</v>
      </c>
      <c r="BH25" s="324">
        <v>11.49671</v>
      </c>
      <c r="BI25" s="324">
        <v>10.805820000000001</v>
      </c>
      <c r="BJ25" s="324">
        <v>10.174160000000001</v>
      </c>
      <c r="BK25" s="324">
        <v>9.8786290000000001</v>
      </c>
      <c r="BL25" s="324">
        <v>9.8828530000000008</v>
      </c>
      <c r="BM25" s="324">
        <v>10.000679999999999</v>
      </c>
      <c r="BN25" s="324">
        <v>10.301259999999999</v>
      </c>
      <c r="BO25" s="324">
        <v>10.13669</v>
      </c>
      <c r="BP25" s="324">
        <v>9.9546309999999991</v>
      </c>
      <c r="BQ25" s="324">
        <v>9.9008350000000007</v>
      </c>
      <c r="BR25" s="324">
        <v>9.8976199999999999</v>
      </c>
      <c r="BS25" s="324">
        <v>9.7232620000000001</v>
      </c>
      <c r="BT25" s="324">
        <v>9.5905450000000005</v>
      </c>
      <c r="BU25" s="324">
        <v>9.0120179999999994</v>
      </c>
      <c r="BV25" s="324">
        <v>8.4756330000000002</v>
      </c>
    </row>
    <row r="26" spans="1:74" ht="11.1" customHeight="1" x14ac:dyDescent="0.2">
      <c r="A26" s="84" t="s">
        <v>661</v>
      </c>
      <c r="B26" s="186" t="s">
        <v>437</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8.7643237890000005</v>
      </c>
      <c r="AZ26" s="208">
        <v>8.789780124</v>
      </c>
      <c r="BA26" s="208">
        <v>8.9653022010000001</v>
      </c>
      <c r="BB26" s="208">
        <v>9.5330995880000007</v>
      </c>
      <c r="BC26" s="208">
        <v>9.7954910000000002</v>
      </c>
      <c r="BD26" s="208">
        <v>10.59346</v>
      </c>
      <c r="BE26" s="324">
        <v>11.274660000000001</v>
      </c>
      <c r="BF26" s="324">
        <v>11.310029999999999</v>
      </c>
      <c r="BG26" s="324">
        <v>11.18488</v>
      </c>
      <c r="BH26" s="324">
        <v>10.57288</v>
      </c>
      <c r="BI26" s="324">
        <v>10.019550000000001</v>
      </c>
      <c r="BJ26" s="324">
        <v>9.8247330000000002</v>
      </c>
      <c r="BK26" s="324">
        <v>9.7575129999999994</v>
      </c>
      <c r="BL26" s="324">
        <v>9.8815290000000005</v>
      </c>
      <c r="BM26" s="324">
        <v>9.9300820000000005</v>
      </c>
      <c r="BN26" s="324">
        <v>9.9835080000000005</v>
      </c>
      <c r="BO26" s="324">
        <v>9.9543499999999998</v>
      </c>
      <c r="BP26" s="324">
        <v>10.222720000000001</v>
      </c>
      <c r="BQ26" s="324">
        <v>10.503489999999999</v>
      </c>
      <c r="BR26" s="324">
        <v>10.444419999999999</v>
      </c>
      <c r="BS26" s="324">
        <v>10.22471</v>
      </c>
      <c r="BT26" s="324">
        <v>9.5400399999999994</v>
      </c>
      <c r="BU26" s="324">
        <v>8.9242830000000009</v>
      </c>
      <c r="BV26" s="324">
        <v>8.6791789999999995</v>
      </c>
    </row>
    <row r="27" spans="1:74" ht="11.1" customHeight="1" x14ac:dyDescent="0.2">
      <c r="A27" s="84" t="s">
        <v>662</v>
      </c>
      <c r="B27" s="186" t="s">
        <v>438</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12.72673799</v>
      </c>
      <c r="BA27" s="208">
        <v>12.816286760000001</v>
      </c>
      <c r="BB27" s="208">
        <v>11.939931359999999</v>
      </c>
      <c r="BC27" s="208">
        <v>11.863849999999999</v>
      </c>
      <c r="BD27" s="208">
        <v>12.95773</v>
      </c>
      <c r="BE27" s="324">
        <v>13.21786</v>
      </c>
      <c r="BF27" s="324">
        <v>13.20438</v>
      </c>
      <c r="BG27" s="324">
        <v>12.80513</v>
      </c>
      <c r="BH27" s="324">
        <v>12.494260000000001</v>
      </c>
      <c r="BI27" s="324">
        <v>12.301690000000001</v>
      </c>
      <c r="BJ27" s="324">
        <v>12.56653</v>
      </c>
      <c r="BK27" s="324">
        <v>12.21157</v>
      </c>
      <c r="BL27" s="324">
        <v>12.0593</v>
      </c>
      <c r="BM27" s="324">
        <v>12.017200000000001</v>
      </c>
      <c r="BN27" s="324">
        <v>11.55639</v>
      </c>
      <c r="BO27" s="324">
        <v>11.21275</v>
      </c>
      <c r="BP27" s="324">
        <v>11.28543</v>
      </c>
      <c r="BQ27" s="324">
        <v>11.177910000000001</v>
      </c>
      <c r="BR27" s="324">
        <v>11.12637</v>
      </c>
      <c r="BS27" s="324">
        <v>10.6904</v>
      </c>
      <c r="BT27" s="324">
        <v>10.33925</v>
      </c>
      <c r="BU27" s="324">
        <v>10.01957</v>
      </c>
      <c r="BV27" s="324">
        <v>10.265980000000001</v>
      </c>
    </row>
    <row r="28" spans="1:74" ht="11.1" customHeight="1" x14ac:dyDescent="0.2">
      <c r="A28" s="84" t="s">
        <v>663</v>
      </c>
      <c r="B28" s="186" t="s">
        <v>412</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10.039999999999999</v>
      </c>
      <c r="BA28" s="208">
        <v>10.25</v>
      </c>
      <c r="BB28" s="208">
        <v>10.15577</v>
      </c>
      <c r="BC28" s="208">
        <v>11.19725</v>
      </c>
      <c r="BD28" s="208">
        <v>12.112109999999999</v>
      </c>
      <c r="BE28" s="324">
        <v>12.42671</v>
      </c>
      <c r="BF28" s="324">
        <v>12.21949</v>
      </c>
      <c r="BG28" s="324">
        <v>11.893929999999999</v>
      </c>
      <c r="BH28" s="324">
        <v>11.270049999999999</v>
      </c>
      <c r="BI28" s="324">
        <v>10.923970000000001</v>
      </c>
      <c r="BJ28" s="324">
        <v>10.8192</v>
      </c>
      <c r="BK28" s="324">
        <v>10.71617</v>
      </c>
      <c r="BL28" s="324">
        <v>10.74338</v>
      </c>
      <c r="BM28" s="324">
        <v>10.86284</v>
      </c>
      <c r="BN28" s="324">
        <v>10.80415</v>
      </c>
      <c r="BO28" s="324">
        <v>10.75981</v>
      </c>
      <c r="BP28" s="324">
        <v>10.82583</v>
      </c>
      <c r="BQ28" s="324">
        <v>10.703340000000001</v>
      </c>
      <c r="BR28" s="324">
        <v>10.554510000000001</v>
      </c>
      <c r="BS28" s="324">
        <v>10.245520000000001</v>
      </c>
      <c r="BT28" s="324">
        <v>9.6377710000000008</v>
      </c>
      <c r="BU28" s="324">
        <v>9.3144299999999998</v>
      </c>
      <c r="BV28" s="324">
        <v>9.2198569999999993</v>
      </c>
    </row>
    <row r="29" spans="1:74" ht="11.1" customHeight="1" x14ac:dyDescent="0.2">
      <c r="A29" s="84"/>
      <c r="B29" s="88" t="s">
        <v>1008</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353"/>
      <c r="BF29" s="353"/>
      <c r="BG29" s="353"/>
      <c r="BH29" s="353"/>
      <c r="BI29" s="353"/>
      <c r="BJ29" s="353"/>
      <c r="BK29" s="353"/>
      <c r="BL29" s="353"/>
      <c r="BM29" s="353"/>
      <c r="BN29" s="353"/>
      <c r="BO29" s="353"/>
      <c r="BP29" s="353"/>
      <c r="BQ29" s="353"/>
      <c r="BR29" s="353"/>
      <c r="BS29" s="353"/>
      <c r="BT29" s="353"/>
      <c r="BU29" s="353"/>
      <c r="BV29" s="353"/>
    </row>
    <row r="30" spans="1:74" ht="11.1" customHeight="1" x14ac:dyDescent="0.2">
      <c r="A30" s="84" t="s">
        <v>664</v>
      </c>
      <c r="B30" s="186" t="s">
        <v>431</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11.158024210000001</v>
      </c>
      <c r="BA30" s="253">
        <v>11.30206737</v>
      </c>
      <c r="BB30" s="253">
        <v>11.59202011</v>
      </c>
      <c r="BC30" s="253">
        <v>11.128299999999999</v>
      </c>
      <c r="BD30" s="253">
        <v>11.005570000000001</v>
      </c>
      <c r="BE30" s="348">
        <v>11.131410000000001</v>
      </c>
      <c r="BF30" s="348">
        <v>10.665480000000001</v>
      </c>
      <c r="BG30" s="348">
        <v>10.34892</v>
      </c>
      <c r="BH30" s="348">
        <v>10.10868</v>
      </c>
      <c r="BI30" s="348">
        <v>11.07743</v>
      </c>
      <c r="BJ30" s="348">
        <v>11.79053</v>
      </c>
      <c r="BK30" s="348">
        <v>11.54293</v>
      </c>
      <c r="BL30" s="348">
        <v>11.51877</v>
      </c>
      <c r="BM30" s="348">
        <v>11.383660000000001</v>
      </c>
      <c r="BN30" s="348">
        <v>11.236520000000001</v>
      </c>
      <c r="BO30" s="348">
        <v>10.162750000000001</v>
      </c>
      <c r="BP30" s="348">
        <v>9.1505080000000003</v>
      </c>
      <c r="BQ30" s="348">
        <v>8.8620710000000003</v>
      </c>
      <c r="BR30" s="348">
        <v>8.6565670000000008</v>
      </c>
      <c r="BS30" s="348">
        <v>8.5095299999999998</v>
      </c>
      <c r="BT30" s="348">
        <v>8.3738349999999997</v>
      </c>
      <c r="BU30" s="348">
        <v>9.4190009999999997</v>
      </c>
      <c r="BV30" s="348">
        <v>10.2035</v>
      </c>
    </row>
    <row r="31" spans="1:74" ht="11.1" customHeight="1" x14ac:dyDescent="0.2">
      <c r="A31" s="84" t="s">
        <v>665</v>
      </c>
      <c r="B31" s="184" t="s">
        <v>464</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10.22428337</v>
      </c>
      <c r="BA31" s="253">
        <v>9.6925447150000004</v>
      </c>
      <c r="BB31" s="253">
        <v>7.6468508120000003</v>
      </c>
      <c r="BC31" s="253">
        <v>8.950196</v>
      </c>
      <c r="BD31" s="253">
        <v>10.153790000000001</v>
      </c>
      <c r="BE31" s="348">
        <v>10.58526</v>
      </c>
      <c r="BF31" s="348">
        <v>10.39879</v>
      </c>
      <c r="BG31" s="348">
        <v>10.4505</v>
      </c>
      <c r="BH31" s="348">
        <v>10.504189999999999</v>
      </c>
      <c r="BI31" s="348">
        <v>10.80125</v>
      </c>
      <c r="BJ31" s="348">
        <v>10.84829</v>
      </c>
      <c r="BK31" s="348">
        <v>10.990500000000001</v>
      </c>
      <c r="BL31" s="348">
        <v>11.13743</v>
      </c>
      <c r="BM31" s="348">
        <v>11.136290000000001</v>
      </c>
      <c r="BN31" s="348">
        <v>10.356210000000001</v>
      </c>
      <c r="BO31" s="348">
        <v>9.7792940000000002</v>
      </c>
      <c r="BP31" s="348">
        <v>9.4250249999999998</v>
      </c>
      <c r="BQ31" s="348">
        <v>9.1105119999999999</v>
      </c>
      <c r="BR31" s="348">
        <v>8.8022410000000004</v>
      </c>
      <c r="BS31" s="348">
        <v>8.7577049999999996</v>
      </c>
      <c r="BT31" s="348">
        <v>8.7521570000000004</v>
      </c>
      <c r="BU31" s="348">
        <v>9.0216720000000006</v>
      </c>
      <c r="BV31" s="348">
        <v>9.0352409999999992</v>
      </c>
    </row>
    <row r="32" spans="1:74" ht="11.1" customHeight="1" x14ac:dyDescent="0.2">
      <c r="A32" s="84" t="s">
        <v>666</v>
      </c>
      <c r="B32" s="186" t="s">
        <v>432</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7.9214058659999997</v>
      </c>
      <c r="BA32" s="253">
        <v>7.4003731139999998</v>
      </c>
      <c r="BB32" s="253">
        <v>8.1436020920000001</v>
      </c>
      <c r="BC32" s="253">
        <v>8.8502639999999992</v>
      </c>
      <c r="BD32" s="253">
        <v>9.8367319999999996</v>
      </c>
      <c r="BE32" s="348">
        <v>9.7805099999999996</v>
      </c>
      <c r="BF32" s="348">
        <v>9.4080200000000005</v>
      </c>
      <c r="BG32" s="348">
        <v>8.8589479999999998</v>
      </c>
      <c r="BH32" s="348">
        <v>8.4946079999999995</v>
      </c>
      <c r="BI32" s="348">
        <v>8.7889929999999996</v>
      </c>
      <c r="BJ32" s="348">
        <v>8.9069339999999997</v>
      </c>
      <c r="BK32" s="348">
        <v>9.0735100000000006</v>
      </c>
      <c r="BL32" s="348">
        <v>9.137022</v>
      </c>
      <c r="BM32" s="348">
        <v>9.0236870000000007</v>
      </c>
      <c r="BN32" s="348">
        <v>8.4989109999999997</v>
      </c>
      <c r="BO32" s="348">
        <v>7.5962370000000004</v>
      </c>
      <c r="BP32" s="348">
        <v>7.4646869999999996</v>
      </c>
      <c r="BQ32" s="348">
        <v>7.3322089999999998</v>
      </c>
      <c r="BR32" s="348">
        <v>7.3649969999999998</v>
      </c>
      <c r="BS32" s="348">
        <v>7.0235339999999997</v>
      </c>
      <c r="BT32" s="348">
        <v>6.7760420000000003</v>
      </c>
      <c r="BU32" s="348">
        <v>7.1467460000000003</v>
      </c>
      <c r="BV32" s="348">
        <v>7.3088369999999996</v>
      </c>
    </row>
    <row r="33" spans="1:74" ht="11.1" customHeight="1" x14ac:dyDescent="0.2">
      <c r="A33" s="84" t="s">
        <v>667</v>
      </c>
      <c r="B33" s="186" t="s">
        <v>433</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8.1910445070000009</v>
      </c>
      <c r="BA33" s="253">
        <v>7.4841033220000002</v>
      </c>
      <c r="BB33" s="253">
        <v>7.197498779</v>
      </c>
      <c r="BC33" s="253">
        <v>7.8458779999999999</v>
      </c>
      <c r="BD33" s="253">
        <v>8.4715799999999994</v>
      </c>
      <c r="BE33" s="348">
        <v>8.3227159999999998</v>
      </c>
      <c r="BF33" s="348">
        <v>7.9496849999999997</v>
      </c>
      <c r="BG33" s="348">
        <v>7.8128190000000002</v>
      </c>
      <c r="BH33" s="348">
        <v>7.7439799999999996</v>
      </c>
      <c r="BI33" s="348">
        <v>7.9824979999999996</v>
      </c>
      <c r="BJ33" s="348">
        <v>8.3513439999999992</v>
      </c>
      <c r="BK33" s="348">
        <v>8.3465399999999992</v>
      </c>
      <c r="BL33" s="348">
        <v>8.4740929999999999</v>
      </c>
      <c r="BM33" s="348">
        <v>8.0418859999999999</v>
      </c>
      <c r="BN33" s="348">
        <v>7.2460050000000003</v>
      </c>
      <c r="BO33" s="348">
        <v>6.4690269999999996</v>
      </c>
      <c r="BP33" s="348">
        <v>6.1354819999999997</v>
      </c>
      <c r="BQ33" s="348">
        <v>6.0013439999999996</v>
      </c>
      <c r="BR33" s="348">
        <v>5.8935890000000004</v>
      </c>
      <c r="BS33" s="348">
        <v>5.9047419999999997</v>
      </c>
      <c r="BT33" s="348">
        <v>5.930828</v>
      </c>
      <c r="BU33" s="348">
        <v>6.2407589999999997</v>
      </c>
      <c r="BV33" s="348">
        <v>6.6451269999999996</v>
      </c>
    </row>
    <row r="34" spans="1:74" ht="11.1" customHeight="1" x14ac:dyDescent="0.2">
      <c r="A34" s="84" t="s">
        <v>668</v>
      </c>
      <c r="B34" s="186" t="s">
        <v>434</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7.3139913190000003</v>
      </c>
      <c r="AZ34" s="253">
        <v>7.9906783880000001</v>
      </c>
      <c r="BA34" s="253">
        <v>7.4023525130000003</v>
      </c>
      <c r="BB34" s="253">
        <v>7.4093872320000003</v>
      </c>
      <c r="BC34" s="253">
        <v>8.6403859999999995</v>
      </c>
      <c r="BD34" s="253">
        <v>9.554665</v>
      </c>
      <c r="BE34" s="348">
        <v>9.2291889999999999</v>
      </c>
      <c r="BF34" s="348">
        <v>8.1830090000000002</v>
      </c>
      <c r="BG34" s="348">
        <v>7.9253739999999997</v>
      </c>
      <c r="BH34" s="348">
        <v>7.8425630000000002</v>
      </c>
      <c r="BI34" s="348">
        <v>7.9760369999999998</v>
      </c>
      <c r="BJ34" s="348">
        <v>8.455781</v>
      </c>
      <c r="BK34" s="348">
        <v>8.621893</v>
      </c>
      <c r="BL34" s="348">
        <v>8.5901709999999998</v>
      </c>
      <c r="BM34" s="348">
        <v>8.1790599999999998</v>
      </c>
      <c r="BN34" s="348">
        <v>7.3460089999999996</v>
      </c>
      <c r="BO34" s="348">
        <v>6.53491</v>
      </c>
      <c r="BP34" s="348">
        <v>6.2172000000000001</v>
      </c>
      <c r="BQ34" s="348">
        <v>6.2407329999999996</v>
      </c>
      <c r="BR34" s="348">
        <v>6.2345069999999998</v>
      </c>
      <c r="BS34" s="348">
        <v>6.2395480000000001</v>
      </c>
      <c r="BT34" s="348">
        <v>6.2276990000000003</v>
      </c>
      <c r="BU34" s="348">
        <v>6.3984059999999996</v>
      </c>
      <c r="BV34" s="348">
        <v>6.9022569999999996</v>
      </c>
    </row>
    <row r="35" spans="1:74" ht="11.1" customHeight="1" x14ac:dyDescent="0.2">
      <c r="A35" s="84" t="s">
        <v>669</v>
      </c>
      <c r="B35" s="186" t="s">
        <v>435</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6.3548402030000002</v>
      </c>
      <c r="AZ35" s="253">
        <v>7.7458773580000004</v>
      </c>
      <c r="BA35" s="253">
        <v>6.5867728919999999</v>
      </c>
      <c r="BB35" s="253">
        <v>7.5256094500000001</v>
      </c>
      <c r="BC35" s="253">
        <v>8.4072770000000006</v>
      </c>
      <c r="BD35" s="253">
        <v>9.2533820000000002</v>
      </c>
      <c r="BE35" s="348">
        <v>8.7453020000000006</v>
      </c>
      <c r="BF35" s="348">
        <v>7.7594339999999997</v>
      </c>
      <c r="BG35" s="348">
        <v>7.4625209999999997</v>
      </c>
      <c r="BH35" s="348">
        <v>7.4626359999999998</v>
      </c>
      <c r="BI35" s="348">
        <v>7.6091040000000003</v>
      </c>
      <c r="BJ35" s="348">
        <v>7.9958080000000002</v>
      </c>
      <c r="BK35" s="348">
        <v>8.1631560000000007</v>
      </c>
      <c r="BL35" s="348">
        <v>8.2207849999999993</v>
      </c>
      <c r="BM35" s="348">
        <v>7.8579359999999996</v>
      </c>
      <c r="BN35" s="348">
        <v>6.9987279999999998</v>
      </c>
      <c r="BO35" s="348">
        <v>6.1860520000000001</v>
      </c>
      <c r="BP35" s="348">
        <v>5.9339019999999998</v>
      </c>
      <c r="BQ35" s="348">
        <v>5.7975690000000002</v>
      </c>
      <c r="BR35" s="348">
        <v>5.7597829999999997</v>
      </c>
      <c r="BS35" s="348">
        <v>5.7369060000000003</v>
      </c>
      <c r="BT35" s="348">
        <v>5.8254700000000001</v>
      </c>
      <c r="BU35" s="348">
        <v>6.0279740000000004</v>
      </c>
      <c r="BV35" s="348">
        <v>6.4276549999999997</v>
      </c>
    </row>
    <row r="36" spans="1:74" ht="11.1" customHeight="1" x14ac:dyDescent="0.2">
      <c r="A36" s="84" t="s">
        <v>670</v>
      </c>
      <c r="B36" s="186" t="s">
        <v>436</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6.4963772510000002</v>
      </c>
      <c r="BA36" s="253">
        <v>4.8857323040000002</v>
      </c>
      <c r="BB36" s="253">
        <v>5.8373076380000004</v>
      </c>
      <c r="BC36" s="253">
        <v>7.9048759999999998</v>
      </c>
      <c r="BD36" s="253">
        <v>8.5213249999999992</v>
      </c>
      <c r="BE36" s="348">
        <v>7.3479780000000003</v>
      </c>
      <c r="BF36" s="348">
        <v>6.2563420000000001</v>
      </c>
      <c r="BG36" s="348">
        <v>6.3502460000000003</v>
      </c>
      <c r="BH36" s="348">
        <v>6.3122230000000004</v>
      </c>
      <c r="BI36" s="348">
        <v>6.2409439999999998</v>
      </c>
      <c r="BJ36" s="348">
        <v>6.5915039999999996</v>
      </c>
      <c r="BK36" s="348">
        <v>6.6156819999999996</v>
      </c>
      <c r="BL36" s="348">
        <v>6.6193850000000003</v>
      </c>
      <c r="BM36" s="348">
        <v>6.1177669999999997</v>
      </c>
      <c r="BN36" s="348">
        <v>5.291309</v>
      </c>
      <c r="BO36" s="348">
        <v>4.4961349999999998</v>
      </c>
      <c r="BP36" s="348">
        <v>4.5679759999999998</v>
      </c>
      <c r="BQ36" s="348">
        <v>4.6603709999999996</v>
      </c>
      <c r="BR36" s="348">
        <v>4.7884979999999997</v>
      </c>
      <c r="BS36" s="348">
        <v>4.6615229999999999</v>
      </c>
      <c r="BT36" s="348">
        <v>4.6571439999999997</v>
      </c>
      <c r="BU36" s="348">
        <v>4.609165</v>
      </c>
      <c r="BV36" s="348">
        <v>4.962345</v>
      </c>
    </row>
    <row r="37" spans="1:74" s="85" customFormat="1" ht="11.1" customHeight="1" x14ac:dyDescent="0.2">
      <c r="A37" s="84" t="s">
        <v>671</v>
      </c>
      <c r="B37" s="186" t="s">
        <v>437</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7.0198227170000003</v>
      </c>
      <c r="AZ37" s="253">
        <v>7.0489242430000001</v>
      </c>
      <c r="BA37" s="253">
        <v>7.1470631239999998</v>
      </c>
      <c r="BB37" s="253">
        <v>7.5252793259999997</v>
      </c>
      <c r="BC37" s="253">
        <v>7.862107</v>
      </c>
      <c r="BD37" s="253">
        <v>8.4052640000000007</v>
      </c>
      <c r="BE37" s="348">
        <v>8.652685</v>
      </c>
      <c r="BF37" s="348">
        <v>8.6053870000000003</v>
      </c>
      <c r="BG37" s="348">
        <v>8.5588329999999999</v>
      </c>
      <c r="BH37" s="348">
        <v>8.6456599999999995</v>
      </c>
      <c r="BI37" s="348">
        <v>8.3528990000000007</v>
      </c>
      <c r="BJ37" s="348">
        <v>8.4133739999999992</v>
      </c>
      <c r="BK37" s="348">
        <v>8.4594020000000008</v>
      </c>
      <c r="BL37" s="348">
        <v>8.6538710000000005</v>
      </c>
      <c r="BM37" s="348">
        <v>8.6572320000000005</v>
      </c>
      <c r="BN37" s="348">
        <v>8.1703290000000006</v>
      </c>
      <c r="BO37" s="348">
        <v>7.876722</v>
      </c>
      <c r="BP37" s="348">
        <v>7.8519490000000003</v>
      </c>
      <c r="BQ37" s="348">
        <v>7.8520029999999998</v>
      </c>
      <c r="BR37" s="348">
        <v>7.6814960000000001</v>
      </c>
      <c r="BS37" s="348">
        <v>7.5270979999999996</v>
      </c>
      <c r="BT37" s="348">
        <v>7.5253620000000003</v>
      </c>
      <c r="BU37" s="348">
        <v>7.162312</v>
      </c>
      <c r="BV37" s="348">
        <v>7.1581190000000001</v>
      </c>
    </row>
    <row r="38" spans="1:74" s="85" customFormat="1" ht="11.1" customHeight="1" x14ac:dyDescent="0.2">
      <c r="A38" s="84" t="s">
        <v>672</v>
      </c>
      <c r="B38" s="186" t="s">
        <v>438</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8.9291066909999994</v>
      </c>
      <c r="BA38" s="253">
        <v>8.5581334820000006</v>
      </c>
      <c r="BB38" s="253">
        <v>8.0657286110000008</v>
      </c>
      <c r="BC38" s="253">
        <v>8.5012670000000004</v>
      </c>
      <c r="BD38" s="253">
        <v>9.3895809999999997</v>
      </c>
      <c r="BE38" s="348">
        <v>10.02699</v>
      </c>
      <c r="BF38" s="348">
        <v>9.9483189999999997</v>
      </c>
      <c r="BG38" s="348">
        <v>9.9981150000000003</v>
      </c>
      <c r="BH38" s="348">
        <v>9.6262190000000007</v>
      </c>
      <c r="BI38" s="348">
        <v>9.8312170000000005</v>
      </c>
      <c r="BJ38" s="348">
        <v>10.09727</v>
      </c>
      <c r="BK38" s="348">
        <v>9.9819490000000002</v>
      </c>
      <c r="BL38" s="348">
        <v>9.7222880000000007</v>
      </c>
      <c r="BM38" s="348">
        <v>9.8422579999999993</v>
      </c>
      <c r="BN38" s="348">
        <v>9.3175349999999995</v>
      </c>
      <c r="BO38" s="348">
        <v>8.6705009999999998</v>
      </c>
      <c r="BP38" s="348">
        <v>8.5482949999999995</v>
      </c>
      <c r="BQ38" s="348">
        <v>8.3408460000000009</v>
      </c>
      <c r="BR38" s="348">
        <v>8.1615870000000008</v>
      </c>
      <c r="BS38" s="348">
        <v>7.8593450000000002</v>
      </c>
      <c r="BT38" s="348">
        <v>7.6517460000000002</v>
      </c>
      <c r="BU38" s="348">
        <v>7.753819</v>
      </c>
      <c r="BV38" s="348">
        <v>8.2818959999999997</v>
      </c>
    </row>
    <row r="39" spans="1:74" s="85" customFormat="1" ht="11.1" customHeight="1" x14ac:dyDescent="0.2">
      <c r="A39" s="84" t="s">
        <v>673</v>
      </c>
      <c r="B39" s="187" t="s">
        <v>412</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4.4000000000000004</v>
      </c>
      <c r="AP39" s="209">
        <v>4</v>
      </c>
      <c r="AQ39" s="209">
        <v>4.12</v>
      </c>
      <c r="AR39" s="209">
        <v>4.1500000000000004</v>
      </c>
      <c r="AS39" s="209">
        <v>4.7300000000000004</v>
      </c>
      <c r="AT39" s="209">
        <v>5.0199999999999996</v>
      </c>
      <c r="AU39" s="209">
        <v>5.57</v>
      </c>
      <c r="AV39" s="209">
        <v>6.84</v>
      </c>
      <c r="AW39" s="209">
        <v>7.03</v>
      </c>
      <c r="AX39" s="209">
        <v>6.74</v>
      </c>
      <c r="AY39" s="209">
        <v>6.65</v>
      </c>
      <c r="AZ39" s="209">
        <v>7.53</v>
      </c>
      <c r="BA39" s="209">
        <v>6.32</v>
      </c>
      <c r="BB39" s="209">
        <v>6.2267169999999998</v>
      </c>
      <c r="BC39" s="209">
        <v>8.1759780000000006</v>
      </c>
      <c r="BD39" s="209">
        <v>8.822044</v>
      </c>
      <c r="BE39" s="350">
        <v>8.0360680000000002</v>
      </c>
      <c r="BF39" s="350">
        <v>7.1211960000000003</v>
      </c>
      <c r="BG39" s="350">
        <v>7.1455310000000001</v>
      </c>
      <c r="BH39" s="350">
        <v>7.1701600000000001</v>
      </c>
      <c r="BI39" s="350">
        <v>7.3751410000000002</v>
      </c>
      <c r="BJ39" s="350">
        <v>7.8103769999999999</v>
      </c>
      <c r="BK39" s="350">
        <v>7.9101049999999997</v>
      </c>
      <c r="BL39" s="350">
        <v>7.978135</v>
      </c>
      <c r="BM39" s="350">
        <v>7.4817210000000003</v>
      </c>
      <c r="BN39" s="350">
        <v>6.5581839999999998</v>
      </c>
      <c r="BO39" s="350">
        <v>5.6070609999999999</v>
      </c>
      <c r="BP39" s="350">
        <v>5.4602890000000004</v>
      </c>
      <c r="BQ39" s="350">
        <v>5.4831899999999996</v>
      </c>
      <c r="BR39" s="350">
        <v>5.516991</v>
      </c>
      <c r="BS39" s="350">
        <v>5.4101429999999997</v>
      </c>
      <c r="BT39" s="350">
        <v>5.4838240000000003</v>
      </c>
      <c r="BU39" s="350">
        <v>5.7139509999999998</v>
      </c>
      <c r="BV39" s="350">
        <v>6.1934449999999996</v>
      </c>
    </row>
    <row r="40" spans="1:74" s="269" customFormat="1" ht="12" customHeight="1" x14ac:dyDescent="0.2">
      <c r="A40" s="193"/>
      <c r="B40" s="757" t="s">
        <v>807</v>
      </c>
      <c r="C40" s="758"/>
      <c r="D40" s="758"/>
      <c r="E40" s="758"/>
      <c r="F40" s="758"/>
      <c r="G40" s="758"/>
      <c r="H40" s="758"/>
      <c r="I40" s="758"/>
      <c r="J40" s="758"/>
      <c r="K40" s="758"/>
      <c r="L40" s="758"/>
      <c r="M40" s="758"/>
      <c r="N40" s="758"/>
      <c r="O40" s="758"/>
      <c r="P40" s="758"/>
      <c r="Q40" s="758"/>
      <c r="AY40" s="470"/>
      <c r="AZ40" s="470"/>
      <c r="BA40" s="470"/>
      <c r="BB40" s="470"/>
      <c r="BC40" s="470"/>
      <c r="BD40" s="470"/>
      <c r="BE40" s="470"/>
      <c r="BF40" s="470"/>
      <c r="BG40" s="470"/>
      <c r="BH40" s="470"/>
      <c r="BI40" s="470"/>
      <c r="BJ40" s="470"/>
    </row>
    <row r="41" spans="1:74" s="409" customFormat="1" ht="12" customHeight="1" x14ac:dyDescent="0.2">
      <c r="A41" s="408"/>
      <c r="B41" s="778" t="str">
        <f>"Notes: "&amp;"EIA completed modeling and analysis for this report on " &amp;Dates!D2&amp;"."</f>
        <v>Notes: EIA completed modeling and analysis for this report on Thursday July 7, 2022.</v>
      </c>
      <c r="C41" s="800"/>
      <c r="D41" s="800"/>
      <c r="E41" s="800"/>
      <c r="F41" s="800"/>
      <c r="G41" s="800"/>
      <c r="H41" s="800"/>
      <c r="I41" s="800"/>
      <c r="J41" s="800"/>
      <c r="K41" s="800"/>
      <c r="L41" s="800"/>
      <c r="M41" s="800"/>
      <c r="N41" s="800"/>
      <c r="O41" s="800"/>
      <c r="P41" s="800"/>
      <c r="Q41" s="779"/>
      <c r="AY41" s="471"/>
      <c r="AZ41" s="471"/>
      <c r="BA41" s="471"/>
      <c r="BB41" s="471"/>
      <c r="BC41" s="471"/>
      <c r="BD41" s="471"/>
      <c r="BE41" s="471"/>
      <c r="BF41" s="471"/>
      <c r="BG41" s="471"/>
      <c r="BH41" s="471"/>
      <c r="BI41" s="471"/>
      <c r="BJ41" s="471"/>
    </row>
    <row r="42" spans="1:74" s="409" customFormat="1" ht="12" customHeight="1" x14ac:dyDescent="0.2">
      <c r="A42" s="408"/>
      <c r="B42" s="751" t="s">
        <v>350</v>
      </c>
      <c r="C42" s="750"/>
      <c r="D42" s="750"/>
      <c r="E42" s="750"/>
      <c r="F42" s="750"/>
      <c r="G42" s="750"/>
      <c r="H42" s="750"/>
      <c r="I42" s="750"/>
      <c r="J42" s="750"/>
      <c r="K42" s="750"/>
      <c r="L42" s="750"/>
      <c r="M42" s="750"/>
      <c r="N42" s="750"/>
      <c r="O42" s="750"/>
      <c r="P42" s="750"/>
      <c r="Q42" s="750"/>
      <c r="AY42" s="471"/>
      <c r="AZ42" s="471"/>
      <c r="BA42" s="471"/>
      <c r="BB42" s="471"/>
      <c r="BC42" s="471"/>
      <c r="BD42" s="595"/>
      <c r="BE42" s="595"/>
      <c r="BF42" s="595"/>
      <c r="BG42" s="595"/>
      <c r="BH42" s="471"/>
      <c r="BI42" s="471"/>
      <c r="BJ42" s="471"/>
    </row>
    <row r="43" spans="1:74" s="269" customFormat="1" ht="12" customHeight="1" x14ac:dyDescent="0.2">
      <c r="A43" s="193"/>
      <c r="B43" s="759" t="s">
        <v>126</v>
      </c>
      <c r="C43" s="758"/>
      <c r="D43" s="758"/>
      <c r="E43" s="758"/>
      <c r="F43" s="758"/>
      <c r="G43" s="758"/>
      <c r="H43" s="758"/>
      <c r="I43" s="758"/>
      <c r="J43" s="758"/>
      <c r="K43" s="758"/>
      <c r="L43" s="758"/>
      <c r="M43" s="758"/>
      <c r="N43" s="758"/>
      <c r="O43" s="758"/>
      <c r="P43" s="758"/>
      <c r="Q43" s="758"/>
      <c r="AY43" s="470"/>
      <c r="AZ43" s="470"/>
      <c r="BA43" s="470"/>
      <c r="BB43" s="470"/>
      <c r="BC43" s="470"/>
      <c r="BD43" s="594"/>
      <c r="BE43" s="594"/>
      <c r="BF43" s="594"/>
      <c r="BG43" s="594"/>
      <c r="BH43" s="470"/>
      <c r="BI43" s="470"/>
      <c r="BJ43" s="470"/>
    </row>
    <row r="44" spans="1:74" s="409" customFormat="1" ht="12" customHeight="1" x14ac:dyDescent="0.2">
      <c r="A44" s="408"/>
      <c r="B44" s="746" t="s">
        <v>857</v>
      </c>
      <c r="C44" s="743"/>
      <c r="D44" s="743"/>
      <c r="E44" s="743"/>
      <c r="F44" s="743"/>
      <c r="G44" s="743"/>
      <c r="H44" s="743"/>
      <c r="I44" s="743"/>
      <c r="J44" s="743"/>
      <c r="K44" s="743"/>
      <c r="L44" s="743"/>
      <c r="M44" s="743"/>
      <c r="N44" s="743"/>
      <c r="O44" s="743"/>
      <c r="P44" s="743"/>
      <c r="Q44" s="737"/>
      <c r="AY44" s="471"/>
      <c r="AZ44" s="471"/>
      <c r="BA44" s="471"/>
      <c r="BB44" s="471"/>
      <c r="BC44" s="471"/>
      <c r="BD44" s="595"/>
      <c r="BE44" s="595"/>
      <c r="BF44" s="595"/>
      <c r="BG44" s="595"/>
      <c r="BH44" s="471"/>
      <c r="BI44" s="471"/>
      <c r="BJ44" s="471"/>
    </row>
    <row r="45" spans="1:74" s="409" customFormat="1" ht="12" customHeight="1" x14ac:dyDescent="0.2">
      <c r="A45" s="408"/>
      <c r="B45" s="796" t="s">
        <v>858</v>
      </c>
      <c r="C45" s="737"/>
      <c r="D45" s="737"/>
      <c r="E45" s="737"/>
      <c r="F45" s="737"/>
      <c r="G45" s="737"/>
      <c r="H45" s="737"/>
      <c r="I45" s="737"/>
      <c r="J45" s="737"/>
      <c r="K45" s="737"/>
      <c r="L45" s="737"/>
      <c r="M45" s="737"/>
      <c r="N45" s="737"/>
      <c r="O45" s="737"/>
      <c r="P45" s="737"/>
      <c r="Q45" s="737"/>
      <c r="AY45" s="471"/>
      <c r="AZ45" s="471"/>
      <c r="BA45" s="471"/>
      <c r="BB45" s="471"/>
      <c r="BC45" s="471"/>
      <c r="BD45" s="595"/>
      <c r="BE45" s="595"/>
      <c r="BF45" s="595"/>
      <c r="BG45" s="595"/>
      <c r="BH45" s="471"/>
      <c r="BI45" s="471"/>
      <c r="BJ45" s="471"/>
    </row>
    <row r="46" spans="1:74" s="409" customFormat="1" ht="12" customHeight="1" x14ac:dyDescent="0.2">
      <c r="A46" s="410"/>
      <c r="B46" s="744" t="s">
        <v>859</v>
      </c>
      <c r="C46" s="743"/>
      <c r="D46" s="743"/>
      <c r="E46" s="743"/>
      <c r="F46" s="743"/>
      <c r="G46" s="743"/>
      <c r="H46" s="743"/>
      <c r="I46" s="743"/>
      <c r="J46" s="743"/>
      <c r="K46" s="743"/>
      <c r="L46" s="743"/>
      <c r="M46" s="743"/>
      <c r="N46" s="743"/>
      <c r="O46" s="743"/>
      <c r="P46" s="743"/>
      <c r="Q46" s="737"/>
      <c r="AY46" s="471"/>
      <c r="AZ46" s="471"/>
      <c r="BA46" s="471"/>
      <c r="BB46" s="471"/>
      <c r="BC46" s="471"/>
      <c r="BD46" s="595"/>
      <c r="BE46" s="595"/>
      <c r="BF46" s="595"/>
      <c r="BG46" s="595"/>
      <c r="BH46" s="471"/>
      <c r="BI46" s="471"/>
      <c r="BJ46" s="471"/>
    </row>
    <row r="47" spans="1:74" s="409" customFormat="1" ht="12" customHeight="1" x14ac:dyDescent="0.2">
      <c r="A47" s="410"/>
      <c r="B47" s="769" t="s">
        <v>175</v>
      </c>
      <c r="C47" s="737"/>
      <c r="D47" s="737"/>
      <c r="E47" s="737"/>
      <c r="F47" s="737"/>
      <c r="G47" s="737"/>
      <c r="H47" s="737"/>
      <c r="I47" s="737"/>
      <c r="J47" s="737"/>
      <c r="K47" s="737"/>
      <c r="L47" s="737"/>
      <c r="M47" s="737"/>
      <c r="N47" s="737"/>
      <c r="O47" s="737"/>
      <c r="P47" s="737"/>
      <c r="Q47" s="737"/>
      <c r="AY47" s="471"/>
      <c r="AZ47" s="471"/>
      <c r="BA47" s="471"/>
      <c r="BB47" s="471"/>
      <c r="BC47" s="471"/>
      <c r="BD47" s="595"/>
      <c r="BE47" s="595"/>
      <c r="BF47" s="595"/>
      <c r="BG47" s="595"/>
      <c r="BH47" s="471"/>
      <c r="BI47" s="471"/>
      <c r="BJ47" s="471"/>
    </row>
    <row r="48" spans="1:74" s="409" customFormat="1" ht="12" customHeight="1" x14ac:dyDescent="0.2">
      <c r="A48" s="410"/>
      <c r="B48" s="746" t="s">
        <v>830</v>
      </c>
      <c r="C48" s="747"/>
      <c r="D48" s="747"/>
      <c r="E48" s="747"/>
      <c r="F48" s="747"/>
      <c r="G48" s="747"/>
      <c r="H48" s="747"/>
      <c r="I48" s="747"/>
      <c r="J48" s="747"/>
      <c r="K48" s="747"/>
      <c r="L48" s="747"/>
      <c r="M48" s="747"/>
      <c r="N48" s="747"/>
      <c r="O48" s="747"/>
      <c r="P48" s="747"/>
      <c r="Q48" s="737"/>
      <c r="AY48" s="471"/>
      <c r="AZ48" s="471"/>
      <c r="BA48" s="471"/>
      <c r="BB48" s="471"/>
      <c r="BC48" s="471"/>
      <c r="BD48" s="595"/>
      <c r="BE48" s="595"/>
      <c r="BF48" s="595"/>
      <c r="BG48" s="595"/>
      <c r="BH48" s="471"/>
      <c r="BI48" s="471"/>
      <c r="BJ48" s="471"/>
    </row>
    <row r="49" spans="1:74" s="411" customFormat="1" ht="12" customHeight="1" x14ac:dyDescent="0.2">
      <c r="A49" s="393"/>
      <c r="B49" s="766" t="s">
        <v>1359</v>
      </c>
      <c r="C49" s="737"/>
      <c r="D49" s="737"/>
      <c r="E49" s="737"/>
      <c r="F49" s="737"/>
      <c r="G49" s="737"/>
      <c r="H49" s="737"/>
      <c r="I49" s="737"/>
      <c r="J49" s="737"/>
      <c r="K49" s="737"/>
      <c r="L49" s="737"/>
      <c r="M49" s="737"/>
      <c r="N49" s="737"/>
      <c r="O49" s="737"/>
      <c r="P49" s="737"/>
      <c r="Q49" s="737"/>
      <c r="AY49" s="472"/>
      <c r="AZ49" s="472"/>
      <c r="BA49" s="472"/>
      <c r="BB49" s="472"/>
      <c r="BC49" s="472"/>
      <c r="BD49" s="596"/>
      <c r="BE49" s="596"/>
      <c r="BF49" s="596"/>
      <c r="BG49" s="596"/>
      <c r="BH49" s="472"/>
      <c r="BI49" s="472"/>
      <c r="BJ49" s="472"/>
    </row>
    <row r="50" spans="1:74" x14ac:dyDescent="0.2">
      <c r="BK50" s="354"/>
      <c r="BL50" s="354"/>
      <c r="BM50" s="354"/>
      <c r="BN50" s="354"/>
      <c r="BO50" s="354"/>
      <c r="BP50" s="354"/>
      <c r="BQ50" s="354"/>
      <c r="BR50" s="354"/>
      <c r="BS50" s="354"/>
      <c r="BT50" s="354"/>
      <c r="BU50" s="354"/>
      <c r="BV50" s="354"/>
    </row>
    <row r="51" spans="1:74" x14ac:dyDescent="0.2">
      <c r="BK51" s="354"/>
      <c r="BL51" s="354"/>
      <c r="BM51" s="354"/>
      <c r="BN51" s="354"/>
      <c r="BO51" s="354"/>
      <c r="BP51" s="354"/>
      <c r="BQ51" s="354"/>
      <c r="BR51" s="354"/>
      <c r="BS51" s="354"/>
      <c r="BT51" s="354"/>
      <c r="BU51" s="354"/>
      <c r="BV51" s="354"/>
    </row>
    <row r="52" spans="1:74" x14ac:dyDescent="0.2">
      <c r="BK52" s="354"/>
      <c r="BL52" s="354"/>
      <c r="BM52" s="354"/>
      <c r="BN52" s="354"/>
      <c r="BO52" s="354"/>
      <c r="BP52" s="354"/>
      <c r="BQ52" s="354"/>
      <c r="BR52" s="354"/>
      <c r="BS52" s="354"/>
      <c r="BT52" s="354"/>
      <c r="BU52" s="354"/>
      <c r="BV52" s="354"/>
    </row>
    <row r="53" spans="1:74" x14ac:dyDescent="0.2">
      <c r="BK53" s="354"/>
      <c r="BL53" s="354"/>
      <c r="BM53" s="354"/>
      <c r="BN53" s="354"/>
      <c r="BO53" s="354"/>
      <c r="BP53" s="354"/>
      <c r="BQ53" s="354"/>
      <c r="BR53" s="354"/>
      <c r="BS53" s="354"/>
      <c r="BT53" s="354"/>
      <c r="BU53" s="354"/>
      <c r="BV53" s="354"/>
    </row>
    <row r="54" spans="1:74" x14ac:dyDescent="0.2">
      <c r="BK54" s="354"/>
      <c r="BL54" s="354"/>
      <c r="BM54" s="354"/>
      <c r="BN54" s="354"/>
      <c r="BO54" s="354"/>
      <c r="BP54" s="354"/>
      <c r="BQ54" s="354"/>
      <c r="BR54" s="354"/>
      <c r="BS54" s="354"/>
      <c r="BT54" s="354"/>
      <c r="BU54" s="354"/>
      <c r="BV54" s="354"/>
    </row>
    <row r="55" spans="1:74" x14ac:dyDescent="0.2">
      <c r="BK55" s="354"/>
      <c r="BL55" s="354"/>
      <c r="BM55" s="354"/>
      <c r="BN55" s="354"/>
      <c r="BO55" s="354"/>
      <c r="BP55" s="354"/>
      <c r="BQ55" s="354"/>
      <c r="BR55" s="354"/>
      <c r="BS55" s="354"/>
      <c r="BT55" s="354"/>
      <c r="BU55" s="354"/>
      <c r="BV55" s="354"/>
    </row>
    <row r="56" spans="1:74" x14ac:dyDescent="0.2">
      <c r="BK56" s="354"/>
      <c r="BL56" s="354"/>
      <c r="BM56" s="354"/>
      <c r="BN56" s="354"/>
      <c r="BO56" s="354"/>
      <c r="BP56" s="354"/>
      <c r="BQ56" s="354"/>
      <c r="BR56" s="354"/>
      <c r="BS56" s="354"/>
      <c r="BT56" s="354"/>
      <c r="BU56" s="354"/>
      <c r="BV56" s="354"/>
    </row>
    <row r="57" spans="1:74" x14ac:dyDescent="0.2">
      <c r="BK57" s="354"/>
      <c r="BL57" s="354"/>
      <c r="BM57" s="354"/>
      <c r="BN57" s="354"/>
      <c r="BO57" s="354"/>
      <c r="BP57" s="354"/>
      <c r="BQ57" s="354"/>
      <c r="BR57" s="354"/>
      <c r="BS57" s="354"/>
      <c r="BT57" s="354"/>
      <c r="BU57" s="354"/>
      <c r="BV57" s="354"/>
    </row>
    <row r="58" spans="1:74" x14ac:dyDescent="0.2">
      <c r="BK58" s="354"/>
      <c r="BL58" s="354"/>
      <c r="BM58" s="354"/>
      <c r="BN58" s="354"/>
      <c r="BO58" s="354"/>
      <c r="BP58" s="354"/>
      <c r="BQ58" s="354"/>
      <c r="BR58" s="354"/>
      <c r="BS58" s="354"/>
      <c r="BT58" s="354"/>
      <c r="BU58" s="354"/>
      <c r="BV58" s="354"/>
    </row>
    <row r="59" spans="1:74" x14ac:dyDescent="0.2">
      <c r="BK59" s="354"/>
      <c r="BL59" s="354"/>
      <c r="BM59" s="354"/>
      <c r="BN59" s="354"/>
      <c r="BO59" s="354"/>
      <c r="BP59" s="354"/>
      <c r="BQ59" s="354"/>
      <c r="BR59" s="354"/>
      <c r="BS59" s="354"/>
      <c r="BT59" s="354"/>
      <c r="BU59" s="354"/>
      <c r="BV59" s="354"/>
    </row>
    <row r="60" spans="1:74" x14ac:dyDescent="0.2">
      <c r="BK60" s="354"/>
      <c r="BL60" s="354"/>
      <c r="BM60" s="354"/>
      <c r="BN60" s="354"/>
      <c r="BO60" s="354"/>
      <c r="BP60" s="354"/>
      <c r="BQ60" s="354"/>
      <c r="BR60" s="354"/>
      <c r="BS60" s="354"/>
      <c r="BT60" s="354"/>
      <c r="BU60" s="354"/>
      <c r="BV60" s="354"/>
    </row>
    <row r="61" spans="1:74" x14ac:dyDescent="0.2">
      <c r="BK61" s="354"/>
      <c r="BL61" s="354"/>
      <c r="BM61" s="354"/>
      <c r="BN61" s="354"/>
      <c r="BO61" s="354"/>
      <c r="BP61" s="354"/>
      <c r="BQ61" s="354"/>
      <c r="BR61" s="354"/>
      <c r="BS61" s="354"/>
      <c r="BT61" s="354"/>
      <c r="BU61" s="354"/>
      <c r="BV61" s="354"/>
    </row>
    <row r="62" spans="1:74" x14ac:dyDescent="0.2">
      <c r="BK62" s="354"/>
      <c r="BL62" s="354"/>
      <c r="BM62" s="354"/>
      <c r="BN62" s="354"/>
      <c r="BO62" s="354"/>
      <c r="BP62" s="354"/>
      <c r="BQ62" s="354"/>
      <c r="BR62" s="354"/>
      <c r="BS62" s="354"/>
      <c r="BT62" s="354"/>
      <c r="BU62" s="354"/>
      <c r="BV62" s="354"/>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51" customWidth="1"/>
    <col min="56" max="58" width="6.5703125" style="597" customWidth="1"/>
    <col min="59" max="62" width="6.5703125" style="351" customWidth="1"/>
    <col min="63" max="74" width="6.5703125" style="89" customWidth="1"/>
    <col min="75" max="16384" width="9.5703125" style="89"/>
  </cols>
  <sheetData>
    <row r="1" spans="1:74" ht="14.85" customHeight="1" x14ac:dyDescent="0.2">
      <c r="A1" s="761" t="s">
        <v>791</v>
      </c>
      <c r="B1" s="804" t="s">
        <v>234</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77"/>
    </row>
    <row r="2" spans="1:74" s="72"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90"/>
      <c r="B5" s="91" t="s">
        <v>217</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 customHeight="1" x14ac:dyDescent="0.2">
      <c r="A6" s="93" t="s">
        <v>197</v>
      </c>
      <c r="B6" s="194" t="s">
        <v>440</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55.666972999999999</v>
      </c>
      <c r="AB6" s="250">
        <v>47.425207999999998</v>
      </c>
      <c r="AC6" s="250">
        <v>46.106031999999999</v>
      </c>
      <c r="AD6" s="250">
        <v>39.346704000000003</v>
      </c>
      <c r="AE6" s="250">
        <v>37.262844999999999</v>
      </c>
      <c r="AF6" s="250">
        <v>39.608334999999997</v>
      </c>
      <c r="AG6" s="250">
        <v>43.217199999999998</v>
      </c>
      <c r="AH6" s="250">
        <v>47.522893000000003</v>
      </c>
      <c r="AI6" s="250">
        <v>45.141308000000002</v>
      </c>
      <c r="AJ6" s="250">
        <v>44.988278999999999</v>
      </c>
      <c r="AK6" s="250">
        <v>44.344920999999999</v>
      </c>
      <c r="AL6" s="250">
        <v>44.803655999999997</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49.078792999999997</v>
      </c>
      <c r="AW6" s="250">
        <v>48.949624</v>
      </c>
      <c r="AX6" s="250">
        <v>48.70017</v>
      </c>
      <c r="AY6" s="250">
        <v>49.630927</v>
      </c>
      <c r="AZ6" s="250">
        <v>47.115346000000002</v>
      </c>
      <c r="BA6" s="250">
        <v>50.692194999999998</v>
      </c>
      <c r="BB6" s="250">
        <v>45.495471999999999</v>
      </c>
      <c r="BC6" s="250">
        <v>48.484341000000001</v>
      </c>
      <c r="BD6" s="250">
        <v>47.643587296</v>
      </c>
      <c r="BE6" s="316">
        <v>48.62021</v>
      </c>
      <c r="BF6" s="316">
        <v>53.952100000000002</v>
      </c>
      <c r="BG6" s="316">
        <v>50.362850000000002</v>
      </c>
      <c r="BH6" s="316">
        <v>51.955579999999998</v>
      </c>
      <c r="BI6" s="316">
        <v>50.927869999999999</v>
      </c>
      <c r="BJ6" s="316">
        <v>49.766069999999999</v>
      </c>
      <c r="BK6" s="316">
        <v>51.021500000000003</v>
      </c>
      <c r="BL6" s="316">
        <v>46.10069</v>
      </c>
      <c r="BM6" s="316">
        <v>50.605960000000003</v>
      </c>
      <c r="BN6" s="316">
        <v>46.508969999999998</v>
      </c>
      <c r="BO6" s="316">
        <v>47.51784</v>
      </c>
      <c r="BP6" s="316">
        <v>47.521720000000002</v>
      </c>
      <c r="BQ6" s="316">
        <v>49.844589999999997</v>
      </c>
      <c r="BR6" s="316">
        <v>54.321069999999999</v>
      </c>
      <c r="BS6" s="316">
        <v>51.293729999999996</v>
      </c>
      <c r="BT6" s="316">
        <v>51.581539999999997</v>
      </c>
      <c r="BU6" s="316">
        <v>49.762309999999999</v>
      </c>
      <c r="BV6" s="316">
        <v>47.944789999999998</v>
      </c>
    </row>
    <row r="7" spans="1:74" ht="11.1" customHeight="1" x14ac:dyDescent="0.2">
      <c r="A7" s="93" t="s">
        <v>198</v>
      </c>
      <c r="B7" s="194" t="s">
        <v>441</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14.861031000000001</v>
      </c>
      <c r="AB7" s="250">
        <v>12.660779</v>
      </c>
      <c r="AC7" s="250">
        <v>12.308638</v>
      </c>
      <c r="AD7" s="250">
        <v>10.007972000000001</v>
      </c>
      <c r="AE7" s="250">
        <v>9.477919</v>
      </c>
      <c r="AF7" s="250">
        <v>10.074525</v>
      </c>
      <c r="AG7" s="250">
        <v>10.788878</v>
      </c>
      <c r="AH7" s="250">
        <v>11.863744000000001</v>
      </c>
      <c r="AI7" s="250">
        <v>11.269185</v>
      </c>
      <c r="AJ7" s="250">
        <v>11.909397</v>
      </c>
      <c r="AK7" s="250">
        <v>11.739125</v>
      </c>
      <c r="AL7" s="250">
        <v>11.860573</v>
      </c>
      <c r="AM7" s="250">
        <v>14.132167000000001</v>
      </c>
      <c r="AN7" s="250">
        <v>11.894594</v>
      </c>
      <c r="AO7" s="250">
        <v>14.808906</v>
      </c>
      <c r="AP7" s="250">
        <v>12.525038</v>
      </c>
      <c r="AQ7" s="250">
        <v>13.441043000000001</v>
      </c>
      <c r="AR7" s="250">
        <v>13.486919</v>
      </c>
      <c r="AS7" s="250">
        <v>11.954364</v>
      </c>
      <c r="AT7" s="250">
        <v>12.340577</v>
      </c>
      <c r="AU7" s="250">
        <v>12.271715</v>
      </c>
      <c r="AV7" s="250">
        <v>13.011714</v>
      </c>
      <c r="AW7" s="250">
        <v>12.977467000000001</v>
      </c>
      <c r="AX7" s="250">
        <v>12.911357000000001</v>
      </c>
      <c r="AY7" s="250">
        <v>14.522059</v>
      </c>
      <c r="AZ7" s="250">
        <v>13.776562</v>
      </c>
      <c r="BA7" s="250">
        <v>14.642716999999999</v>
      </c>
      <c r="BB7" s="250">
        <v>12.641045</v>
      </c>
      <c r="BC7" s="250">
        <v>13.349173</v>
      </c>
      <c r="BD7" s="250">
        <v>12.702812755</v>
      </c>
      <c r="BE7" s="316">
        <v>11.49601</v>
      </c>
      <c r="BF7" s="316">
        <v>13.027939999999999</v>
      </c>
      <c r="BG7" s="316">
        <v>12.01801</v>
      </c>
      <c r="BH7" s="316">
        <v>12.71522</v>
      </c>
      <c r="BI7" s="316">
        <v>12.891909999999999</v>
      </c>
      <c r="BJ7" s="316">
        <v>12.818849999999999</v>
      </c>
      <c r="BK7" s="316">
        <v>13.743460000000001</v>
      </c>
      <c r="BL7" s="316">
        <v>12.606540000000001</v>
      </c>
      <c r="BM7" s="316">
        <v>13.8088</v>
      </c>
      <c r="BN7" s="316">
        <v>12.72231</v>
      </c>
      <c r="BO7" s="316">
        <v>12.84436</v>
      </c>
      <c r="BP7" s="316">
        <v>12.74159</v>
      </c>
      <c r="BQ7" s="316">
        <v>12.079510000000001</v>
      </c>
      <c r="BR7" s="316">
        <v>12.536519999999999</v>
      </c>
      <c r="BS7" s="316">
        <v>12.44623</v>
      </c>
      <c r="BT7" s="316">
        <v>11.864420000000001</v>
      </c>
      <c r="BU7" s="316">
        <v>11.64819</v>
      </c>
      <c r="BV7" s="316">
        <v>11.38565</v>
      </c>
    </row>
    <row r="8" spans="1:74" ht="11.1" customHeight="1" x14ac:dyDescent="0.2">
      <c r="A8" s="93" t="s">
        <v>199</v>
      </c>
      <c r="B8" s="194" t="s">
        <v>442</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9.609693</v>
      </c>
      <c r="AB8" s="250">
        <v>8.186928</v>
      </c>
      <c r="AC8" s="250">
        <v>7.9591900000000004</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7.5384209999999996</v>
      </c>
      <c r="AW8" s="250">
        <v>7.5185880000000003</v>
      </c>
      <c r="AX8" s="250">
        <v>7.48027</v>
      </c>
      <c r="AY8" s="250">
        <v>8.3138939999999995</v>
      </c>
      <c r="AZ8" s="250">
        <v>7.9009840000000002</v>
      </c>
      <c r="BA8" s="250">
        <v>8.3009140000000006</v>
      </c>
      <c r="BB8" s="250">
        <v>7.0885550000000004</v>
      </c>
      <c r="BC8" s="250">
        <v>7.5470430000000004</v>
      </c>
      <c r="BD8" s="250">
        <v>7.2954907653000003</v>
      </c>
      <c r="BE8" s="316">
        <v>7.4325559999999999</v>
      </c>
      <c r="BF8" s="316">
        <v>8.3353950000000001</v>
      </c>
      <c r="BG8" s="316">
        <v>7.8786969999999998</v>
      </c>
      <c r="BH8" s="316">
        <v>8.0766659999999995</v>
      </c>
      <c r="BI8" s="316">
        <v>8.0541</v>
      </c>
      <c r="BJ8" s="316">
        <v>8.1624759999999998</v>
      </c>
      <c r="BK8" s="316">
        <v>8.0904579999999999</v>
      </c>
      <c r="BL8" s="316">
        <v>7.0210369999999998</v>
      </c>
      <c r="BM8" s="316">
        <v>7.75509</v>
      </c>
      <c r="BN8" s="316">
        <v>6.8218069999999997</v>
      </c>
      <c r="BO8" s="316">
        <v>7.1698779999999998</v>
      </c>
      <c r="BP8" s="316">
        <v>7.0955640000000004</v>
      </c>
      <c r="BQ8" s="316">
        <v>7.1797180000000003</v>
      </c>
      <c r="BR8" s="316">
        <v>8.2898270000000007</v>
      </c>
      <c r="BS8" s="316">
        <v>7.5458699999999999</v>
      </c>
      <c r="BT8" s="316">
        <v>7.7227829999999997</v>
      </c>
      <c r="BU8" s="316">
        <v>7.5069419999999996</v>
      </c>
      <c r="BV8" s="316">
        <v>7.4036220000000004</v>
      </c>
    </row>
    <row r="9" spans="1:74" ht="11.1" customHeight="1" x14ac:dyDescent="0.2">
      <c r="A9" s="93" t="s">
        <v>200</v>
      </c>
      <c r="B9" s="194" t="s">
        <v>443</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31.196249000000002</v>
      </c>
      <c r="AB9" s="250">
        <v>26.577501000000002</v>
      </c>
      <c r="AC9" s="250">
        <v>25.838204000000001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28.528658</v>
      </c>
      <c r="AW9" s="250">
        <v>28.453569000000002</v>
      </c>
      <c r="AX9" s="250">
        <v>28.308543</v>
      </c>
      <c r="AY9" s="250">
        <v>26.794974</v>
      </c>
      <c r="AZ9" s="250">
        <v>25.437799999999999</v>
      </c>
      <c r="BA9" s="250">
        <v>27.748563999999998</v>
      </c>
      <c r="BB9" s="250">
        <v>25.765872000000002</v>
      </c>
      <c r="BC9" s="250">
        <v>27.588125000000002</v>
      </c>
      <c r="BD9" s="250">
        <v>27.645283775999999</v>
      </c>
      <c r="BE9" s="316">
        <v>29.69164</v>
      </c>
      <c r="BF9" s="316">
        <v>32.588769999999997</v>
      </c>
      <c r="BG9" s="316">
        <v>30.466139999999999</v>
      </c>
      <c r="BH9" s="316">
        <v>31.163689999999999</v>
      </c>
      <c r="BI9" s="316">
        <v>29.981860000000001</v>
      </c>
      <c r="BJ9" s="316">
        <v>28.784749999999999</v>
      </c>
      <c r="BK9" s="316">
        <v>29.187580000000001</v>
      </c>
      <c r="BL9" s="316">
        <v>26.473120000000002</v>
      </c>
      <c r="BM9" s="316">
        <v>29.042059999999999</v>
      </c>
      <c r="BN9" s="316">
        <v>26.964849999999998</v>
      </c>
      <c r="BO9" s="316">
        <v>27.503599999999999</v>
      </c>
      <c r="BP9" s="316">
        <v>27.684560000000001</v>
      </c>
      <c r="BQ9" s="316">
        <v>30.585370000000001</v>
      </c>
      <c r="BR9" s="316">
        <v>33.494720000000001</v>
      </c>
      <c r="BS9" s="316">
        <v>31.30162</v>
      </c>
      <c r="BT9" s="316">
        <v>31.994340000000001</v>
      </c>
      <c r="BU9" s="316">
        <v>30.60718</v>
      </c>
      <c r="BV9" s="316">
        <v>29.155519999999999</v>
      </c>
    </row>
    <row r="10" spans="1:74" ht="11.1" customHeight="1" x14ac:dyDescent="0.2">
      <c r="A10" s="95" t="s">
        <v>201</v>
      </c>
      <c r="B10" s="194" t="s">
        <v>444</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-1.331</v>
      </c>
      <c r="BA10" s="250">
        <v>-0.35299999999999998</v>
      </c>
      <c r="BB10" s="250">
        <v>-1.3160000000000001</v>
      </c>
      <c r="BC10" s="250">
        <v>-1.6541889999999999</v>
      </c>
      <c r="BD10" s="250">
        <v>0.79178700000000002</v>
      </c>
      <c r="BE10" s="316">
        <v>0.82264519999999997</v>
      </c>
      <c r="BF10" s="316">
        <v>-0.79090300000000002</v>
      </c>
      <c r="BG10" s="316">
        <v>-1.056727</v>
      </c>
      <c r="BH10" s="316">
        <v>-2.2667199999999998</v>
      </c>
      <c r="BI10" s="316">
        <v>-1.270546</v>
      </c>
      <c r="BJ10" s="316">
        <v>-1.843896</v>
      </c>
      <c r="BK10" s="316">
        <v>-0.34043250000000003</v>
      </c>
      <c r="BL10" s="316">
        <v>-1.2162090000000001</v>
      </c>
      <c r="BM10" s="316">
        <v>-0.71701610000000005</v>
      </c>
      <c r="BN10" s="316">
        <v>-0.7847151</v>
      </c>
      <c r="BO10" s="316">
        <v>-0.5213856</v>
      </c>
      <c r="BP10" s="316">
        <v>-0.155748</v>
      </c>
      <c r="BQ10" s="316">
        <v>0.29512310000000003</v>
      </c>
      <c r="BR10" s="316">
        <v>1.0507869999999999</v>
      </c>
      <c r="BS10" s="316">
        <v>5.0132400000000001E-2</v>
      </c>
      <c r="BT10" s="316">
        <v>-0.6240772</v>
      </c>
      <c r="BU10" s="316">
        <v>-0.69854249999999996</v>
      </c>
      <c r="BV10" s="316">
        <v>-0.58044110000000004</v>
      </c>
    </row>
    <row r="11" spans="1:74" ht="11.1" customHeight="1" x14ac:dyDescent="0.2">
      <c r="A11" s="93" t="s">
        <v>202</v>
      </c>
      <c r="B11" s="194" t="s">
        <v>445</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0.53523699999999996</v>
      </c>
      <c r="AF11" s="250">
        <v>0.22700200000000001</v>
      </c>
      <c r="AG11" s="250">
        <v>0.53044999999999998</v>
      </c>
      <c r="AH11" s="250">
        <v>0.31382100000000002</v>
      </c>
      <c r="AI11" s="250">
        <v>0.50092400000000004</v>
      </c>
      <c r="AJ11" s="250">
        <v>0.26401799999999997</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0.52970899999999999</v>
      </c>
      <c r="BB11" s="250">
        <v>0.68416500000000002</v>
      </c>
      <c r="BC11" s="250">
        <v>0.6370169</v>
      </c>
      <c r="BD11" s="250">
        <v>0.58146909999999996</v>
      </c>
      <c r="BE11" s="316">
        <v>0.5933524</v>
      </c>
      <c r="BF11" s="316">
        <v>0.48720059999999998</v>
      </c>
      <c r="BG11" s="316">
        <v>0.45609569999999999</v>
      </c>
      <c r="BH11" s="316">
        <v>0.44621630000000001</v>
      </c>
      <c r="BI11" s="316">
        <v>0.43355900000000003</v>
      </c>
      <c r="BJ11" s="316">
        <v>0.40310089999999998</v>
      </c>
      <c r="BK11" s="316">
        <v>0.32801659999999999</v>
      </c>
      <c r="BL11" s="316">
        <v>0.37235669999999998</v>
      </c>
      <c r="BM11" s="316">
        <v>0.39191710000000002</v>
      </c>
      <c r="BN11" s="316">
        <v>0.37378060000000002</v>
      </c>
      <c r="BO11" s="316">
        <v>0.40550039999999998</v>
      </c>
      <c r="BP11" s="316">
        <v>0.4473125</v>
      </c>
      <c r="BQ11" s="316">
        <v>0.54961490000000002</v>
      </c>
      <c r="BR11" s="316">
        <v>0.51423989999999997</v>
      </c>
      <c r="BS11" s="316">
        <v>0.51393619999999995</v>
      </c>
      <c r="BT11" s="316">
        <v>0.46749259999999998</v>
      </c>
      <c r="BU11" s="316">
        <v>0.43546620000000003</v>
      </c>
      <c r="BV11" s="316">
        <v>0.5139186</v>
      </c>
    </row>
    <row r="12" spans="1:74" ht="11.1" customHeight="1" x14ac:dyDescent="0.2">
      <c r="A12" s="93" t="s">
        <v>203</v>
      </c>
      <c r="B12" s="194" t="s">
        <v>446</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6.2296100000000001</v>
      </c>
      <c r="AB12" s="250">
        <v>6.6107259999999997</v>
      </c>
      <c r="AC12" s="250">
        <v>7.0703379999999996</v>
      </c>
      <c r="AD12" s="250">
        <v>5.5508839999999999</v>
      </c>
      <c r="AE12" s="250">
        <v>4.7142030000000004</v>
      </c>
      <c r="AF12" s="250">
        <v>4.5827669999999996</v>
      </c>
      <c r="AG12" s="250">
        <v>5.3444370000000001</v>
      </c>
      <c r="AH12" s="250">
        <v>4.5449780000000004</v>
      </c>
      <c r="AI12" s="250">
        <v>5.3705109999999996</v>
      </c>
      <c r="AJ12" s="250">
        <v>4.9211010000000002</v>
      </c>
      <c r="AK12" s="250">
        <v>7.0341100000000001</v>
      </c>
      <c r="AL12" s="250">
        <v>7.092905</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7.3121840000000002</v>
      </c>
      <c r="BB12" s="250">
        <v>8.0483180000000001</v>
      </c>
      <c r="BC12" s="250">
        <v>8.0378380000000007</v>
      </c>
      <c r="BD12" s="250">
        <v>6.1246099999999997</v>
      </c>
      <c r="BE12" s="316">
        <v>7.0988569999999998</v>
      </c>
      <c r="BF12" s="316">
        <v>5.6879989999999996</v>
      </c>
      <c r="BG12" s="316">
        <v>7.4154749999999998</v>
      </c>
      <c r="BH12" s="316">
        <v>6.9139429999999997</v>
      </c>
      <c r="BI12" s="316">
        <v>9.1825759999999992</v>
      </c>
      <c r="BJ12" s="316">
        <v>9.0718370000000004</v>
      </c>
      <c r="BK12" s="316">
        <v>6.2382989999999996</v>
      </c>
      <c r="BL12" s="316">
        <v>5.8929200000000002</v>
      </c>
      <c r="BM12" s="316">
        <v>7.2231730000000001</v>
      </c>
      <c r="BN12" s="316">
        <v>6.9534370000000001</v>
      </c>
      <c r="BO12" s="316">
        <v>6.8075460000000003</v>
      </c>
      <c r="BP12" s="316">
        <v>7.0531800000000002</v>
      </c>
      <c r="BQ12" s="316">
        <v>6.5492670000000004</v>
      </c>
      <c r="BR12" s="316">
        <v>7.0166209999999998</v>
      </c>
      <c r="BS12" s="316">
        <v>6.9477849999999997</v>
      </c>
      <c r="BT12" s="316">
        <v>7.317075</v>
      </c>
      <c r="BU12" s="316">
        <v>7.3055159999999999</v>
      </c>
      <c r="BV12" s="316">
        <v>7.6398479999999998</v>
      </c>
    </row>
    <row r="13" spans="1:74" ht="11.1" customHeight="1" x14ac:dyDescent="0.2">
      <c r="A13" s="93" t="s">
        <v>204</v>
      </c>
      <c r="B13" s="195" t="s">
        <v>679</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3.820446</v>
      </c>
      <c r="AB13" s="250">
        <v>3.4008780000000001</v>
      </c>
      <c r="AC13" s="250">
        <v>4.3002729999999998</v>
      </c>
      <c r="AD13" s="250">
        <v>3.5172479999999999</v>
      </c>
      <c r="AE13" s="250">
        <v>2.9792930000000002</v>
      </c>
      <c r="AF13" s="250">
        <v>2.5756830000000002</v>
      </c>
      <c r="AG13" s="250">
        <v>3.7372540000000001</v>
      </c>
      <c r="AH13" s="250">
        <v>2.912677</v>
      </c>
      <c r="AI13" s="250">
        <v>3.5432619999999999</v>
      </c>
      <c r="AJ13" s="250">
        <v>3.2923019999999998</v>
      </c>
      <c r="AK13" s="250">
        <v>3.830168</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3.5333709999999998</v>
      </c>
      <c r="BB13" s="250">
        <v>4.228148</v>
      </c>
      <c r="BC13" s="250">
        <v>4.2817049999999997</v>
      </c>
      <c r="BD13" s="250">
        <v>2.6132339999999998</v>
      </c>
      <c r="BE13" s="316">
        <v>4.4124939999999997</v>
      </c>
      <c r="BF13" s="316">
        <v>3.0045790000000001</v>
      </c>
      <c r="BG13" s="316">
        <v>4.1436299999999999</v>
      </c>
      <c r="BH13" s="316">
        <v>3.9207779999999999</v>
      </c>
      <c r="BI13" s="316">
        <v>4.5349919999999999</v>
      </c>
      <c r="BJ13" s="316">
        <v>4.5051249999999996</v>
      </c>
      <c r="BK13" s="316">
        <v>3.4687420000000002</v>
      </c>
      <c r="BL13" s="316">
        <v>3.2733370000000002</v>
      </c>
      <c r="BM13" s="316">
        <v>4.0353820000000002</v>
      </c>
      <c r="BN13" s="316">
        <v>3.8964750000000001</v>
      </c>
      <c r="BO13" s="316">
        <v>3.9200650000000001</v>
      </c>
      <c r="BP13" s="316">
        <v>3.9681449999999998</v>
      </c>
      <c r="BQ13" s="316">
        <v>3.5910489999999999</v>
      </c>
      <c r="BR13" s="316">
        <v>3.9977320000000001</v>
      </c>
      <c r="BS13" s="316">
        <v>3.8438880000000002</v>
      </c>
      <c r="BT13" s="316">
        <v>4.0245870000000004</v>
      </c>
      <c r="BU13" s="316">
        <v>3.9446219999999999</v>
      </c>
      <c r="BV13" s="316">
        <v>4.1827800000000002</v>
      </c>
    </row>
    <row r="14" spans="1:74" ht="11.1" customHeight="1" x14ac:dyDescent="0.2">
      <c r="A14" s="93" t="s">
        <v>205</v>
      </c>
      <c r="B14" s="195" t="s">
        <v>680</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3.209848</v>
      </c>
      <c r="AC14" s="250">
        <v>2.7700650000000002</v>
      </c>
      <c r="AD14" s="250">
        <v>2.033636</v>
      </c>
      <c r="AE14" s="250">
        <v>1.73491</v>
      </c>
      <c r="AF14" s="250">
        <v>2.0070839999999999</v>
      </c>
      <c r="AG14" s="250">
        <v>1.607183</v>
      </c>
      <c r="AH14" s="250">
        <v>1.632301</v>
      </c>
      <c r="AI14" s="250">
        <v>1.8272489999999999</v>
      </c>
      <c r="AJ14" s="250">
        <v>1.6287990000000001</v>
      </c>
      <c r="AK14" s="250">
        <v>3.2039420000000001</v>
      </c>
      <c r="AL14" s="250">
        <v>2.9925440000000001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3.778813</v>
      </c>
      <c r="BB14" s="250">
        <v>3.8201700000000001</v>
      </c>
      <c r="BC14" s="250">
        <v>3.7561330000000002</v>
      </c>
      <c r="BD14" s="250">
        <v>3.5113759999999998</v>
      </c>
      <c r="BE14" s="316">
        <v>2.6863630000000001</v>
      </c>
      <c r="BF14" s="316">
        <v>2.6834199999999999</v>
      </c>
      <c r="BG14" s="316">
        <v>3.2718449999999999</v>
      </c>
      <c r="BH14" s="316">
        <v>2.993166</v>
      </c>
      <c r="BI14" s="316">
        <v>4.6475840000000002</v>
      </c>
      <c r="BJ14" s="316">
        <v>4.5667119999999999</v>
      </c>
      <c r="BK14" s="316">
        <v>2.7695569999999998</v>
      </c>
      <c r="BL14" s="316">
        <v>2.6195819999999999</v>
      </c>
      <c r="BM14" s="316">
        <v>3.1877909999999998</v>
      </c>
      <c r="BN14" s="316">
        <v>3.056962</v>
      </c>
      <c r="BO14" s="316">
        <v>2.8874810000000002</v>
      </c>
      <c r="BP14" s="316">
        <v>3.085035</v>
      </c>
      <c r="BQ14" s="316">
        <v>2.9582169999999999</v>
      </c>
      <c r="BR14" s="316">
        <v>3.0188890000000002</v>
      </c>
      <c r="BS14" s="316">
        <v>3.1038969999999999</v>
      </c>
      <c r="BT14" s="316">
        <v>3.2924880000000001</v>
      </c>
      <c r="BU14" s="316">
        <v>3.360894</v>
      </c>
      <c r="BV14" s="316">
        <v>3.4570669999999999</v>
      </c>
    </row>
    <row r="15" spans="1:74" ht="11.1" customHeight="1" x14ac:dyDescent="0.2">
      <c r="A15" s="93" t="s">
        <v>206</v>
      </c>
      <c r="B15" s="194" t="s">
        <v>423</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49.910502000000001</v>
      </c>
      <c r="AB15" s="250">
        <v>40.736601999999998</v>
      </c>
      <c r="AC15" s="250">
        <v>40.470495999999997</v>
      </c>
      <c r="AD15" s="250">
        <v>33.821423000000003</v>
      </c>
      <c r="AE15" s="250">
        <v>32.729878999999997</v>
      </c>
      <c r="AF15" s="250">
        <v>37.264569999999999</v>
      </c>
      <c r="AG15" s="250">
        <v>40.197212999999998</v>
      </c>
      <c r="AH15" s="250">
        <v>43.869736000000003</v>
      </c>
      <c r="AI15" s="250">
        <v>41.872881</v>
      </c>
      <c r="AJ15" s="250">
        <v>40.842686</v>
      </c>
      <c r="AK15" s="250">
        <v>38.823884</v>
      </c>
      <c r="AL15" s="250">
        <v>38.645282000000002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41.350195999999997</v>
      </c>
      <c r="AW15" s="250">
        <v>42.275948999999997</v>
      </c>
      <c r="AX15" s="250">
        <v>41.256000999999998</v>
      </c>
      <c r="AY15" s="250">
        <v>44.963259000000001</v>
      </c>
      <c r="AZ15" s="250">
        <v>38.910094999999998</v>
      </c>
      <c r="BA15" s="250">
        <v>43.556719999999999</v>
      </c>
      <c r="BB15" s="250">
        <v>36.815319000000002</v>
      </c>
      <c r="BC15" s="250">
        <v>39.429330899999997</v>
      </c>
      <c r="BD15" s="250">
        <v>42.892232296000003</v>
      </c>
      <c r="BE15" s="316">
        <v>42.937350000000002</v>
      </c>
      <c r="BF15" s="316">
        <v>47.9604</v>
      </c>
      <c r="BG15" s="316">
        <v>42.346739999999997</v>
      </c>
      <c r="BH15" s="316">
        <v>43.221130000000002</v>
      </c>
      <c r="BI15" s="316">
        <v>40.90831</v>
      </c>
      <c r="BJ15" s="316">
        <v>39.253439999999998</v>
      </c>
      <c r="BK15" s="316">
        <v>44.770780000000002</v>
      </c>
      <c r="BL15" s="316">
        <v>39.36392</v>
      </c>
      <c r="BM15" s="316">
        <v>43.057679999999998</v>
      </c>
      <c r="BN15" s="316">
        <v>39.144599999999997</v>
      </c>
      <c r="BO15" s="316">
        <v>40.594410000000003</v>
      </c>
      <c r="BP15" s="316">
        <v>40.760100000000001</v>
      </c>
      <c r="BQ15" s="316">
        <v>44.140059999999998</v>
      </c>
      <c r="BR15" s="316">
        <v>48.86947</v>
      </c>
      <c r="BS15" s="316">
        <v>44.91001</v>
      </c>
      <c r="BT15" s="316">
        <v>44.107880000000002</v>
      </c>
      <c r="BU15" s="316">
        <v>42.193719999999999</v>
      </c>
      <c r="BV15" s="316">
        <v>40.238419999999998</v>
      </c>
    </row>
    <row r="16" spans="1:74" ht="11.1" customHeight="1" x14ac:dyDescent="0.2">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258"/>
      <c r="BC16" s="258"/>
      <c r="BD16" s="258"/>
      <c r="BE16" s="345"/>
      <c r="BF16" s="345"/>
      <c r="BG16" s="345"/>
      <c r="BH16" s="345"/>
      <c r="BI16" s="345"/>
      <c r="BJ16" s="345"/>
      <c r="BK16" s="345"/>
      <c r="BL16" s="345"/>
      <c r="BM16" s="345"/>
      <c r="BN16" s="345"/>
      <c r="BO16" s="345"/>
      <c r="BP16" s="345"/>
      <c r="BQ16" s="345"/>
      <c r="BR16" s="345"/>
      <c r="BS16" s="345"/>
      <c r="BT16" s="345"/>
      <c r="BU16" s="345"/>
      <c r="BV16" s="345"/>
    </row>
    <row r="17" spans="1:74" ht="11.1" customHeight="1" x14ac:dyDescent="0.2">
      <c r="A17" s="95" t="s">
        <v>207</v>
      </c>
      <c r="B17" s="194" t="s">
        <v>447</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-4.3267410000000002</v>
      </c>
      <c r="AW17" s="250">
        <v>-7.3987160000000003</v>
      </c>
      <c r="AX17" s="250">
        <v>-2.269771</v>
      </c>
      <c r="AY17" s="250">
        <v>6.1310944000000003</v>
      </c>
      <c r="AZ17" s="250">
        <v>3.8845879000000001</v>
      </c>
      <c r="BA17" s="250">
        <v>-2.4624977000000001</v>
      </c>
      <c r="BB17" s="250">
        <v>-5.2396925000000003</v>
      </c>
      <c r="BC17" s="250">
        <v>-0.95958350000000003</v>
      </c>
      <c r="BD17" s="250">
        <v>2.2006934</v>
      </c>
      <c r="BE17" s="316">
        <v>11.35951</v>
      </c>
      <c r="BF17" s="316">
        <v>6.9665319999999999</v>
      </c>
      <c r="BG17" s="316">
        <v>0.7728003</v>
      </c>
      <c r="BH17" s="316">
        <v>-6.0520959999999997</v>
      </c>
      <c r="BI17" s="316">
        <v>-4.0136640000000003</v>
      </c>
      <c r="BJ17" s="316">
        <v>3.66249</v>
      </c>
      <c r="BK17" s="316">
        <v>4.5235919999999998</v>
      </c>
      <c r="BL17" s="316">
        <v>0.89289600000000002</v>
      </c>
      <c r="BM17" s="316">
        <v>-8.6030840000000008</v>
      </c>
      <c r="BN17" s="316">
        <v>-10.48035</v>
      </c>
      <c r="BO17" s="316">
        <v>-4.8625749999999996</v>
      </c>
      <c r="BP17" s="316">
        <v>3.8496480000000002</v>
      </c>
      <c r="BQ17" s="316">
        <v>9.2573480000000004</v>
      </c>
      <c r="BR17" s="316">
        <v>3.763455</v>
      </c>
      <c r="BS17" s="316">
        <v>-0.1701829</v>
      </c>
      <c r="BT17" s="316">
        <v>-7.4128119999999997</v>
      </c>
      <c r="BU17" s="316">
        <v>-4.6680099999999998</v>
      </c>
      <c r="BV17" s="316">
        <v>0.1421085</v>
      </c>
    </row>
    <row r="18" spans="1:74" ht="11.1" customHeight="1" x14ac:dyDescent="0.2">
      <c r="A18" s="95" t="s">
        <v>208</v>
      </c>
      <c r="B18" s="194" t="s">
        <v>133</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250">
        <v>0.629</v>
      </c>
      <c r="BC18" s="250">
        <v>0.629</v>
      </c>
      <c r="BD18" s="250">
        <v>0.629</v>
      </c>
      <c r="BE18" s="316">
        <v>0.629</v>
      </c>
      <c r="BF18" s="316">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 customHeight="1" x14ac:dyDescent="0.2">
      <c r="A19" s="93" t="s">
        <v>209</v>
      </c>
      <c r="B19" s="194" t="s">
        <v>424</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44.534145999000003</v>
      </c>
      <c r="AB19" s="250">
        <v>36.576509999999999</v>
      </c>
      <c r="AC19" s="250">
        <v>35.227657004999998</v>
      </c>
      <c r="AD19" s="250">
        <v>27.854479990000002</v>
      </c>
      <c r="AE19" s="250">
        <v>30.947875008</v>
      </c>
      <c r="AF19" s="250">
        <v>41.421598009999997</v>
      </c>
      <c r="AG19" s="250">
        <v>53.434789004999999</v>
      </c>
      <c r="AH19" s="250">
        <v>53.131616000999998</v>
      </c>
      <c r="AI19" s="250">
        <v>42.836826989999999</v>
      </c>
      <c r="AJ19" s="250">
        <v>37.353216996999997</v>
      </c>
      <c r="AK19" s="250">
        <v>36.832733009999998</v>
      </c>
      <c r="AL19" s="250">
        <v>42.544316993999999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37.690444249999999</v>
      </c>
      <c r="AW19" s="250">
        <v>35.544222249999997</v>
      </c>
      <c r="AX19" s="250">
        <v>39.653219249999999</v>
      </c>
      <c r="AY19" s="250">
        <v>51.723353400000001</v>
      </c>
      <c r="AZ19" s="250">
        <v>43.423682900000003</v>
      </c>
      <c r="BA19" s="250">
        <v>41.723222300000003</v>
      </c>
      <c r="BB19" s="250">
        <v>32.204626500000003</v>
      </c>
      <c r="BC19" s="250">
        <v>39.098747400000001</v>
      </c>
      <c r="BD19" s="250">
        <v>45.721925696</v>
      </c>
      <c r="BE19" s="316">
        <v>54.92586</v>
      </c>
      <c r="BF19" s="316">
        <v>55.555929999999996</v>
      </c>
      <c r="BG19" s="316">
        <v>43.748539999999998</v>
      </c>
      <c r="BH19" s="316">
        <v>37.798029999999997</v>
      </c>
      <c r="BI19" s="316">
        <v>37.52364</v>
      </c>
      <c r="BJ19" s="316">
        <v>43.544930000000001</v>
      </c>
      <c r="BK19" s="316">
        <v>49.893509999999999</v>
      </c>
      <c r="BL19" s="316">
        <v>40.85595</v>
      </c>
      <c r="BM19" s="316">
        <v>35.053730000000002</v>
      </c>
      <c r="BN19" s="316">
        <v>29.263380000000002</v>
      </c>
      <c r="BO19" s="316">
        <v>36.330959999999997</v>
      </c>
      <c r="BP19" s="316">
        <v>45.208880000000001</v>
      </c>
      <c r="BQ19" s="316">
        <v>53.996549999999999</v>
      </c>
      <c r="BR19" s="316">
        <v>53.232059999999997</v>
      </c>
      <c r="BS19" s="316">
        <v>45.33896</v>
      </c>
      <c r="BT19" s="316">
        <v>37.294199999999996</v>
      </c>
      <c r="BU19" s="316">
        <v>38.124839999999999</v>
      </c>
      <c r="BV19" s="316">
        <v>40.979660000000003</v>
      </c>
    </row>
    <row r="20" spans="1:74" ht="11.1" customHeight="1" x14ac:dyDescent="0.2">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345"/>
      <c r="BF20" s="345"/>
      <c r="BG20" s="345"/>
      <c r="BH20" s="345"/>
      <c r="BI20" s="345"/>
      <c r="BJ20" s="345"/>
      <c r="BK20" s="345"/>
      <c r="BL20" s="345"/>
      <c r="BM20" s="345"/>
      <c r="BN20" s="345"/>
      <c r="BO20" s="345"/>
      <c r="BP20" s="345"/>
      <c r="BQ20" s="345"/>
      <c r="BR20" s="345"/>
      <c r="BS20" s="345"/>
      <c r="BT20" s="345"/>
      <c r="BU20" s="345"/>
      <c r="BV20" s="345"/>
    </row>
    <row r="21" spans="1:74" ht="11.1" customHeight="1" x14ac:dyDescent="0.2">
      <c r="A21" s="90"/>
      <c r="B21" s="96" t="s">
        <v>218</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345"/>
      <c r="BF21" s="345"/>
      <c r="BG21" s="345"/>
      <c r="BH21" s="345"/>
      <c r="BI21" s="345"/>
      <c r="BJ21" s="345"/>
      <c r="BK21" s="345"/>
      <c r="BL21" s="345"/>
      <c r="BM21" s="345"/>
      <c r="BN21" s="345"/>
      <c r="BO21" s="345"/>
      <c r="BP21" s="345"/>
      <c r="BQ21" s="345"/>
      <c r="BR21" s="345"/>
      <c r="BS21" s="345"/>
      <c r="BT21" s="345"/>
      <c r="BU21" s="345"/>
      <c r="BV21" s="345"/>
    </row>
    <row r="22" spans="1:74" ht="11.1" customHeight="1" x14ac:dyDescent="0.2">
      <c r="A22" s="93" t="s">
        <v>210</v>
      </c>
      <c r="B22" s="194" t="s">
        <v>448</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1.4950440060000001</v>
      </c>
      <c r="AW22" s="250">
        <v>1.437819</v>
      </c>
      <c r="AX22" s="250">
        <v>1.439336014</v>
      </c>
      <c r="AY22" s="250">
        <v>1.4956136</v>
      </c>
      <c r="AZ22" s="250">
        <v>1.4298535999999999</v>
      </c>
      <c r="BA22" s="250">
        <v>1.4484223000000001</v>
      </c>
      <c r="BB22" s="250">
        <v>1.373691</v>
      </c>
      <c r="BC22" s="250">
        <v>1.2333639999999999</v>
      </c>
      <c r="BD22" s="250">
        <v>1.5025809999999999</v>
      </c>
      <c r="BE22" s="316">
        <v>1.2607159999999999</v>
      </c>
      <c r="BF22" s="316">
        <v>1.3904939999999999</v>
      </c>
      <c r="BG22" s="316">
        <v>1.389338</v>
      </c>
      <c r="BH22" s="316">
        <v>1.542079</v>
      </c>
      <c r="BI22" s="316">
        <v>1.592098</v>
      </c>
      <c r="BJ22" s="316">
        <v>1.653087</v>
      </c>
      <c r="BK22" s="316">
        <v>1.4921800000000001</v>
      </c>
      <c r="BL22" s="316">
        <v>1.3970880000000001</v>
      </c>
      <c r="BM22" s="316">
        <v>1.562181</v>
      </c>
      <c r="BN22" s="316">
        <v>1.508311</v>
      </c>
      <c r="BO22" s="316">
        <v>1.5513440000000001</v>
      </c>
      <c r="BP22" s="316">
        <v>1.5279</v>
      </c>
      <c r="BQ22" s="316">
        <v>1.563863</v>
      </c>
      <c r="BR22" s="316">
        <v>1.6448100000000001</v>
      </c>
      <c r="BS22" s="316">
        <v>1.6555800000000001</v>
      </c>
      <c r="BT22" s="316">
        <v>1.7145649999999999</v>
      </c>
      <c r="BU22" s="316">
        <v>1.6557630000000001</v>
      </c>
      <c r="BV22" s="316">
        <v>1.74383</v>
      </c>
    </row>
    <row r="23" spans="1:74" ht="11.1" customHeight="1" x14ac:dyDescent="0.2">
      <c r="A23" s="90" t="s">
        <v>211</v>
      </c>
      <c r="B23" s="194" t="s">
        <v>161</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48.612700003</v>
      </c>
      <c r="AZ23" s="250">
        <v>39.782985984</v>
      </c>
      <c r="BA23" s="250">
        <v>34.212082469000002</v>
      </c>
      <c r="BB23" s="250">
        <v>30.738150152999999</v>
      </c>
      <c r="BC23" s="250">
        <v>34.697360000000003</v>
      </c>
      <c r="BD23" s="250">
        <v>43.338979999999999</v>
      </c>
      <c r="BE23" s="316">
        <v>51.453180000000003</v>
      </c>
      <c r="BF23" s="316">
        <v>51.913960000000003</v>
      </c>
      <c r="BG23" s="316">
        <v>40.081150000000001</v>
      </c>
      <c r="BH23" s="316">
        <v>33.934759999999997</v>
      </c>
      <c r="BI23" s="316">
        <v>33.47842</v>
      </c>
      <c r="BJ23" s="316">
        <v>39.504309999999997</v>
      </c>
      <c r="BK23" s="316">
        <v>46.043590000000002</v>
      </c>
      <c r="BL23" s="316">
        <v>36.961460000000002</v>
      </c>
      <c r="BM23" s="316">
        <v>31.097940000000001</v>
      </c>
      <c r="BN23" s="316">
        <v>25.65314</v>
      </c>
      <c r="BO23" s="316">
        <v>32.671959999999999</v>
      </c>
      <c r="BP23" s="316">
        <v>41.533549999999998</v>
      </c>
      <c r="BQ23" s="316">
        <v>50.281210000000002</v>
      </c>
      <c r="BR23" s="316">
        <v>49.394919999999999</v>
      </c>
      <c r="BS23" s="316">
        <v>41.39705</v>
      </c>
      <c r="BT23" s="316">
        <v>33.117179999999998</v>
      </c>
      <c r="BU23" s="316">
        <v>33.924399999999999</v>
      </c>
      <c r="BV23" s="316">
        <v>36.74662</v>
      </c>
    </row>
    <row r="24" spans="1:74" ht="11.1" customHeight="1" x14ac:dyDescent="0.2">
      <c r="A24" s="93" t="s">
        <v>212</v>
      </c>
      <c r="B24" s="194" t="s">
        <v>184</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2.3278380190000001</v>
      </c>
      <c r="AW24" s="250">
        <v>2.3369010000000001</v>
      </c>
      <c r="AX24" s="250">
        <v>2.3315539890000001</v>
      </c>
      <c r="AY24" s="250">
        <v>2.3903736059999998</v>
      </c>
      <c r="AZ24" s="250">
        <v>2.2195108879999998</v>
      </c>
      <c r="BA24" s="250">
        <v>2.2783444730000002</v>
      </c>
      <c r="BB24" s="250">
        <v>2.4465949</v>
      </c>
      <c r="BC24" s="250">
        <v>2.2115809199999998</v>
      </c>
      <c r="BD24" s="250">
        <v>2.2438155000000002</v>
      </c>
      <c r="BE24" s="316">
        <v>2.2119629999999999</v>
      </c>
      <c r="BF24" s="316">
        <v>2.251477</v>
      </c>
      <c r="BG24" s="316">
        <v>2.2780580000000001</v>
      </c>
      <c r="BH24" s="316">
        <v>2.3211940000000002</v>
      </c>
      <c r="BI24" s="316">
        <v>2.453128</v>
      </c>
      <c r="BJ24" s="316">
        <v>2.387537</v>
      </c>
      <c r="BK24" s="316">
        <v>2.3577400000000002</v>
      </c>
      <c r="BL24" s="316">
        <v>2.4974029999999998</v>
      </c>
      <c r="BM24" s="316">
        <v>2.393608</v>
      </c>
      <c r="BN24" s="316">
        <v>2.101931</v>
      </c>
      <c r="BO24" s="316">
        <v>2.1076619999999999</v>
      </c>
      <c r="BP24" s="316">
        <v>2.1474340000000001</v>
      </c>
      <c r="BQ24" s="316">
        <v>2.1514679999999999</v>
      </c>
      <c r="BR24" s="316">
        <v>2.1923330000000001</v>
      </c>
      <c r="BS24" s="316">
        <v>2.2863340000000001</v>
      </c>
      <c r="BT24" s="316">
        <v>2.4624489999999999</v>
      </c>
      <c r="BU24" s="316">
        <v>2.5446770000000001</v>
      </c>
      <c r="BV24" s="316">
        <v>2.4892089999999998</v>
      </c>
    </row>
    <row r="25" spans="1:74" ht="11.1" customHeight="1" x14ac:dyDescent="0.2">
      <c r="A25" s="93" t="s">
        <v>213</v>
      </c>
      <c r="B25" s="195" t="s">
        <v>681</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7.3542013000000003E-2</v>
      </c>
      <c r="AW25" s="250">
        <v>7.6311000000000004E-2</v>
      </c>
      <c r="AX25" s="250">
        <v>7.0490000999999997E-2</v>
      </c>
      <c r="AY25" s="250">
        <v>6.7474599999999996E-2</v>
      </c>
      <c r="AZ25" s="250">
        <v>5.1889879999999999E-2</v>
      </c>
      <c r="BA25" s="250">
        <v>4.2404280000000003E-2</v>
      </c>
      <c r="BB25" s="250">
        <v>4.6554999999999999E-2</v>
      </c>
      <c r="BC25" s="250">
        <v>3.8812600000000003E-2</v>
      </c>
      <c r="BD25" s="250">
        <v>3.9565500000000003E-2</v>
      </c>
      <c r="BE25" s="316">
        <v>4.6263100000000001E-2</v>
      </c>
      <c r="BF25" s="316">
        <v>4.7593499999999997E-2</v>
      </c>
      <c r="BG25" s="316">
        <v>4.89693E-2</v>
      </c>
      <c r="BH25" s="316">
        <v>5.2089700000000003E-2</v>
      </c>
      <c r="BI25" s="316">
        <v>6.0731399999999998E-2</v>
      </c>
      <c r="BJ25" s="316">
        <v>7.7001399999999998E-2</v>
      </c>
      <c r="BK25" s="316">
        <v>0.110487</v>
      </c>
      <c r="BL25" s="316">
        <v>0.1075122</v>
      </c>
      <c r="BM25" s="316">
        <v>9.9217899999999998E-2</v>
      </c>
      <c r="BN25" s="316">
        <v>5.0588899999999999E-2</v>
      </c>
      <c r="BO25" s="316">
        <v>4.7638399999999997E-2</v>
      </c>
      <c r="BP25" s="316">
        <v>4.8170400000000002E-2</v>
      </c>
      <c r="BQ25" s="316">
        <v>4.26857E-2</v>
      </c>
      <c r="BR25" s="316">
        <v>4.2562999999999997E-2</v>
      </c>
      <c r="BS25" s="316">
        <v>4.1424999999999997E-2</v>
      </c>
      <c r="BT25" s="316">
        <v>6.1240700000000002E-2</v>
      </c>
      <c r="BU25" s="316">
        <v>7.2378999999999999E-2</v>
      </c>
      <c r="BV25" s="316">
        <v>9.4050800000000004E-2</v>
      </c>
    </row>
    <row r="26" spans="1:74" ht="11.1" customHeight="1" x14ac:dyDescent="0.2">
      <c r="A26" s="93" t="s">
        <v>214</v>
      </c>
      <c r="B26" s="195" t="s">
        <v>682</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2.2542960060000001</v>
      </c>
      <c r="AW26" s="250">
        <v>2.2605900000000001</v>
      </c>
      <c r="AX26" s="250">
        <v>2.2610639880000001</v>
      </c>
      <c r="AY26" s="250">
        <v>2.3228990060000001</v>
      </c>
      <c r="AZ26" s="250">
        <v>2.1676210079999998</v>
      </c>
      <c r="BA26" s="250">
        <v>2.2359401929999998</v>
      </c>
      <c r="BB26" s="250">
        <v>2.4000400000000002</v>
      </c>
      <c r="BC26" s="250">
        <v>2.1727683</v>
      </c>
      <c r="BD26" s="250">
        <v>2.20425</v>
      </c>
      <c r="BE26" s="316">
        <v>2.1657000000000002</v>
      </c>
      <c r="BF26" s="316">
        <v>2.203884</v>
      </c>
      <c r="BG26" s="316">
        <v>2.229088</v>
      </c>
      <c r="BH26" s="316">
        <v>2.269104</v>
      </c>
      <c r="BI26" s="316">
        <v>2.3923960000000002</v>
      </c>
      <c r="BJ26" s="316">
        <v>2.3105349999999998</v>
      </c>
      <c r="BK26" s="316">
        <v>2.2472530000000002</v>
      </c>
      <c r="BL26" s="316">
        <v>2.389891</v>
      </c>
      <c r="BM26" s="316">
        <v>2.2943899999999999</v>
      </c>
      <c r="BN26" s="316">
        <v>2.051342</v>
      </c>
      <c r="BO26" s="316">
        <v>2.0600239999999999</v>
      </c>
      <c r="BP26" s="316">
        <v>2.0992639999999998</v>
      </c>
      <c r="BQ26" s="316">
        <v>2.1087820000000002</v>
      </c>
      <c r="BR26" s="316">
        <v>2.1497700000000002</v>
      </c>
      <c r="BS26" s="316">
        <v>2.2449089999999998</v>
      </c>
      <c r="BT26" s="316">
        <v>2.401208</v>
      </c>
      <c r="BU26" s="316">
        <v>2.4722979999999999</v>
      </c>
      <c r="BV26" s="316">
        <v>2.3951579999999999</v>
      </c>
    </row>
    <row r="27" spans="1:74" ht="11.1" customHeight="1" x14ac:dyDescent="0.2">
      <c r="A27" s="93" t="s">
        <v>215</v>
      </c>
      <c r="B27" s="194" t="s">
        <v>449</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39.403025198999998</v>
      </c>
      <c r="AW27" s="250">
        <v>36.490302419999999</v>
      </c>
      <c r="AX27" s="250">
        <v>38.177002819999998</v>
      </c>
      <c r="AY27" s="250">
        <v>52.498687209000003</v>
      </c>
      <c r="AZ27" s="250">
        <v>43.432350472000003</v>
      </c>
      <c r="BA27" s="250">
        <v>37.938849242000003</v>
      </c>
      <c r="BB27" s="250">
        <v>34.558436053000001</v>
      </c>
      <c r="BC27" s="250">
        <v>38.142313819999998</v>
      </c>
      <c r="BD27" s="250">
        <v>47.085385500000001</v>
      </c>
      <c r="BE27" s="316">
        <v>54.92586</v>
      </c>
      <c r="BF27" s="316">
        <v>55.555929999999996</v>
      </c>
      <c r="BG27" s="316">
        <v>43.748539999999998</v>
      </c>
      <c r="BH27" s="316">
        <v>37.798029999999997</v>
      </c>
      <c r="BI27" s="316">
        <v>37.52364</v>
      </c>
      <c r="BJ27" s="316">
        <v>43.544930000000001</v>
      </c>
      <c r="BK27" s="316">
        <v>49.893509999999999</v>
      </c>
      <c r="BL27" s="316">
        <v>40.85595</v>
      </c>
      <c r="BM27" s="316">
        <v>35.053730000000002</v>
      </c>
      <c r="BN27" s="316">
        <v>29.263380000000002</v>
      </c>
      <c r="BO27" s="316">
        <v>36.330959999999997</v>
      </c>
      <c r="BP27" s="316">
        <v>45.208880000000001</v>
      </c>
      <c r="BQ27" s="316">
        <v>53.996549999999999</v>
      </c>
      <c r="BR27" s="316">
        <v>53.232059999999997</v>
      </c>
      <c r="BS27" s="316">
        <v>45.33896</v>
      </c>
      <c r="BT27" s="316">
        <v>37.294199999999996</v>
      </c>
      <c r="BU27" s="316">
        <v>38.124839999999999</v>
      </c>
      <c r="BV27" s="316">
        <v>40.979660000000003</v>
      </c>
    </row>
    <row r="28" spans="1:74" ht="11.1" customHeight="1" x14ac:dyDescent="0.2">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345"/>
      <c r="BF28" s="345"/>
      <c r="BG28" s="345"/>
      <c r="BH28" s="345"/>
      <c r="BI28" s="345"/>
      <c r="BJ28" s="345"/>
      <c r="BK28" s="345"/>
      <c r="BL28" s="345"/>
      <c r="BM28" s="345"/>
      <c r="BN28" s="345"/>
      <c r="BO28" s="345"/>
      <c r="BP28" s="345"/>
      <c r="BQ28" s="345"/>
      <c r="BR28" s="345"/>
      <c r="BS28" s="345"/>
      <c r="BT28" s="345"/>
      <c r="BU28" s="345"/>
      <c r="BV28" s="345"/>
    </row>
    <row r="29" spans="1:74" ht="11.1" customHeight="1" x14ac:dyDescent="0.2">
      <c r="A29" s="93" t="s">
        <v>216</v>
      </c>
      <c r="B29" s="97" t="s">
        <v>162</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3.7628848050000001</v>
      </c>
      <c r="AB29" s="250">
        <v>0.564806857</v>
      </c>
      <c r="AC29" s="250">
        <v>2.384829517</v>
      </c>
      <c r="AD29" s="250">
        <v>1.10034706</v>
      </c>
      <c r="AE29" s="250">
        <v>1.164373195</v>
      </c>
      <c r="AF29" s="250">
        <v>1.6236940099999999</v>
      </c>
      <c r="AG29" s="250">
        <v>0.58243302600000002</v>
      </c>
      <c r="AH29" s="250">
        <v>-0.478723024</v>
      </c>
      <c r="AI29" s="250">
        <v>1.0091061299999999</v>
      </c>
      <c r="AJ29" s="250">
        <v>-3.9318733000000002E-2</v>
      </c>
      <c r="AK29" s="250">
        <v>-1.04108391</v>
      </c>
      <c r="AL29" s="250">
        <v>-4.6306860580000002</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-1.7125809489999999</v>
      </c>
      <c r="AW29" s="250">
        <v>-0.94608017</v>
      </c>
      <c r="AX29" s="250">
        <v>1.47621643</v>
      </c>
      <c r="AY29" s="250">
        <v>-0.77533380900000004</v>
      </c>
      <c r="AZ29" s="250">
        <v>-8.6675720000000001E-3</v>
      </c>
      <c r="BA29" s="250">
        <v>3.7843730575999999</v>
      </c>
      <c r="BB29" s="250">
        <v>-2.3538095531000001</v>
      </c>
      <c r="BC29" s="250">
        <v>0.95643358000000001</v>
      </c>
      <c r="BD29" s="250">
        <v>-1.3634598040999999</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 customHeight="1" x14ac:dyDescent="0.2">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345"/>
      <c r="BF30" s="345"/>
      <c r="BG30" s="345"/>
      <c r="BH30" s="345"/>
      <c r="BI30" s="345"/>
      <c r="BJ30" s="345"/>
      <c r="BK30" s="345"/>
      <c r="BL30" s="345"/>
      <c r="BM30" s="345"/>
      <c r="BN30" s="345"/>
      <c r="BO30" s="345"/>
      <c r="BP30" s="345"/>
      <c r="BQ30" s="345"/>
      <c r="BR30" s="345"/>
      <c r="BS30" s="345"/>
      <c r="BT30" s="345"/>
      <c r="BU30" s="345"/>
      <c r="BV30" s="345"/>
    </row>
    <row r="31" spans="1:74" ht="11.1" customHeight="1" x14ac:dyDescent="0.2">
      <c r="A31" s="93"/>
      <c r="B31" s="91" t="s">
        <v>677</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346"/>
      <c r="BF31" s="346"/>
      <c r="BG31" s="346"/>
      <c r="BH31" s="346"/>
      <c r="BI31" s="346"/>
      <c r="BJ31" s="346"/>
      <c r="BK31" s="346"/>
      <c r="BL31" s="346"/>
      <c r="BM31" s="346"/>
      <c r="BN31" s="346"/>
      <c r="BO31" s="346"/>
      <c r="BP31" s="346"/>
      <c r="BQ31" s="346"/>
      <c r="BR31" s="346"/>
      <c r="BS31" s="346"/>
      <c r="BT31" s="346"/>
      <c r="BU31" s="346"/>
      <c r="BV31" s="346"/>
    </row>
    <row r="32" spans="1:74" ht="11.1" customHeight="1" x14ac:dyDescent="0.2">
      <c r="A32" s="93" t="s">
        <v>612</v>
      </c>
      <c r="B32" s="194" t="s">
        <v>183</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26.085999999999999</v>
      </c>
      <c r="BA32" s="250">
        <v>26.439</v>
      </c>
      <c r="BB32" s="250">
        <v>27.754999999999999</v>
      </c>
      <c r="BC32" s="250">
        <v>29.409189999999999</v>
      </c>
      <c r="BD32" s="250">
        <v>28.6174</v>
      </c>
      <c r="BE32" s="316">
        <v>27.794750000000001</v>
      </c>
      <c r="BF32" s="316">
        <v>28.585660000000001</v>
      </c>
      <c r="BG32" s="316">
        <v>29.642389999999999</v>
      </c>
      <c r="BH32" s="316">
        <v>31.909109999999998</v>
      </c>
      <c r="BI32" s="316">
        <v>33.179650000000002</v>
      </c>
      <c r="BJ32" s="316">
        <v>35.02355</v>
      </c>
      <c r="BK32" s="316">
        <v>35.363979999999998</v>
      </c>
      <c r="BL32" s="316">
        <v>36.580190000000002</v>
      </c>
      <c r="BM32" s="316">
        <v>37.297199999999997</v>
      </c>
      <c r="BN32" s="316">
        <v>38.081919999999997</v>
      </c>
      <c r="BO32" s="316">
        <v>38.60331</v>
      </c>
      <c r="BP32" s="316">
        <v>38.759050000000002</v>
      </c>
      <c r="BQ32" s="316">
        <v>38.463929999999998</v>
      </c>
      <c r="BR32" s="316">
        <v>37.413139999999999</v>
      </c>
      <c r="BS32" s="316">
        <v>37.363010000000003</v>
      </c>
      <c r="BT32" s="316">
        <v>37.987090000000002</v>
      </c>
      <c r="BU32" s="316">
        <v>38.685630000000003</v>
      </c>
      <c r="BV32" s="316">
        <v>39.266069999999999</v>
      </c>
    </row>
    <row r="33" spans="1:74" ht="11.1" customHeight="1" x14ac:dyDescent="0.2">
      <c r="A33" s="98" t="s">
        <v>613</v>
      </c>
      <c r="B33" s="195" t="s">
        <v>90</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89.439390000000003</v>
      </c>
      <c r="AW33" s="250">
        <v>96.838105999999996</v>
      </c>
      <c r="AX33" s="250">
        <v>99.107877000000002</v>
      </c>
      <c r="AY33" s="250">
        <v>92.976782600000007</v>
      </c>
      <c r="AZ33" s="250">
        <v>89.092194699999993</v>
      </c>
      <c r="BA33" s="250">
        <v>91.554692399999993</v>
      </c>
      <c r="BB33" s="250">
        <v>96.794384899999997</v>
      </c>
      <c r="BC33" s="250">
        <v>97.753968400000005</v>
      </c>
      <c r="BD33" s="250">
        <v>95.553274999999999</v>
      </c>
      <c r="BE33" s="316">
        <v>84.193770000000001</v>
      </c>
      <c r="BF33" s="316">
        <v>77.227239999999995</v>
      </c>
      <c r="BG33" s="316">
        <v>76.454440000000005</v>
      </c>
      <c r="BH33" s="316">
        <v>82.506529999999998</v>
      </c>
      <c r="BI33" s="316">
        <v>86.520200000000003</v>
      </c>
      <c r="BJ33" s="316">
        <v>82.857709999999997</v>
      </c>
      <c r="BK33" s="316">
        <v>78.334109999999995</v>
      </c>
      <c r="BL33" s="316">
        <v>77.441220000000001</v>
      </c>
      <c r="BM33" s="316">
        <v>86.044300000000007</v>
      </c>
      <c r="BN33" s="316">
        <v>96.524649999999994</v>
      </c>
      <c r="BO33" s="316">
        <v>101.38720000000001</v>
      </c>
      <c r="BP33" s="316">
        <v>97.537580000000005</v>
      </c>
      <c r="BQ33" s="316">
        <v>88.280230000000003</v>
      </c>
      <c r="BR33" s="316">
        <v>84.516779999999997</v>
      </c>
      <c r="BS33" s="316">
        <v>84.686959999999999</v>
      </c>
      <c r="BT33" s="316">
        <v>92.099770000000007</v>
      </c>
      <c r="BU33" s="316">
        <v>96.767780000000002</v>
      </c>
      <c r="BV33" s="316">
        <v>96.62567</v>
      </c>
    </row>
    <row r="34" spans="1:74" ht="11.1" customHeight="1" x14ac:dyDescent="0.2">
      <c r="A34" s="98" t="s">
        <v>59</v>
      </c>
      <c r="B34" s="195" t="s">
        <v>60</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83.954234</v>
      </c>
      <c r="BA34" s="250">
        <v>86.190528</v>
      </c>
      <c r="BB34" s="250">
        <v>91.352715000000003</v>
      </c>
      <c r="BC34" s="250">
        <v>92.236580000000004</v>
      </c>
      <c r="BD34" s="250">
        <v>89.953999999999994</v>
      </c>
      <c r="BE34" s="316">
        <v>78.600499999999997</v>
      </c>
      <c r="BF34" s="316">
        <v>71.587670000000003</v>
      </c>
      <c r="BG34" s="316">
        <v>70.763949999999994</v>
      </c>
      <c r="BH34" s="316">
        <v>76.892809999999997</v>
      </c>
      <c r="BI34" s="316">
        <v>80.981639999999999</v>
      </c>
      <c r="BJ34" s="316">
        <v>77.387469999999993</v>
      </c>
      <c r="BK34" s="316">
        <v>73.123760000000004</v>
      </c>
      <c r="BL34" s="316">
        <v>72.490780000000001</v>
      </c>
      <c r="BM34" s="316">
        <v>81.35763</v>
      </c>
      <c r="BN34" s="316">
        <v>91.770870000000002</v>
      </c>
      <c r="BO34" s="316">
        <v>96.563280000000006</v>
      </c>
      <c r="BP34" s="316">
        <v>92.643410000000003</v>
      </c>
      <c r="BQ34" s="316">
        <v>83.314850000000007</v>
      </c>
      <c r="BR34" s="316">
        <v>79.473860000000002</v>
      </c>
      <c r="BS34" s="316">
        <v>79.559049999999999</v>
      </c>
      <c r="BT34" s="316">
        <v>86.944969999999998</v>
      </c>
      <c r="BU34" s="316">
        <v>91.591340000000002</v>
      </c>
      <c r="BV34" s="316">
        <v>91.424239999999998</v>
      </c>
    </row>
    <row r="35" spans="1:74" ht="11.1" customHeight="1" x14ac:dyDescent="0.2">
      <c r="A35" s="98" t="s">
        <v>57</v>
      </c>
      <c r="B35" s="195" t="s">
        <v>61</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2.6765840000000001</v>
      </c>
      <c r="AW35" s="250">
        <v>2.6481270000000001</v>
      </c>
      <c r="AX35" s="250">
        <v>2.619669</v>
      </c>
      <c r="AY35" s="250">
        <v>3.4984299999999999</v>
      </c>
      <c r="AZ35" s="250">
        <v>3.236364</v>
      </c>
      <c r="BA35" s="250">
        <v>3.631319</v>
      </c>
      <c r="BB35" s="250">
        <v>3.5836760000000001</v>
      </c>
      <c r="BC35" s="250">
        <v>3.5328210000000002</v>
      </c>
      <c r="BD35" s="250">
        <v>3.4856440000000002</v>
      </c>
      <c r="BE35" s="316">
        <v>3.4728469999999998</v>
      </c>
      <c r="BF35" s="316">
        <v>3.4646729999999999</v>
      </c>
      <c r="BG35" s="316">
        <v>3.4594480000000001</v>
      </c>
      <c r="BH35" s="316">
        <v>3.4014489999999999</v>
      </c>
      <c r="BI35" s="316">
        <v>3.3496290000000002</v>
      </c>
      <c r="BJ35" s="316">
        <v>3.2978719999999999</v>
      </c>
      <c r="BK35" s="316">
        <v>3.1201819999999998</v>
      </c>
      <c r="BL35" s="316">
        <v>2.9446400000000001</v>
      </c>
      <c r="BM35" s="316">
        <v>2.759938</v>
      </c>
      <c r="BN35" s="316">
        <v>2.7916439999999998</v>
      </c>
      <c r="BO35" s="316">
        <v>2.8250299999999999</v>
      </c>
      <c r="BP35" s="316">
        <v>2.8581180000000002</v>
      </c>
      <c r="BQ35" s="316">
        <v>2.9236010000000001</v>
      </c>
      <c r="BR35" s="316">
        <v>2.98997</v>
      </c>
      <c r="BS35" s="316">
        <v>3.0583040000000001</v>
      </c>
      <c r="BT35" s="316">
        <v>3.074643</v>
      </c>
      <c r="BU35" s="316">
        <v>3.0916299999999999</v>
      </c>
      <c r="BV35" s="316">
        <v>3.1053799999999998</v>
      </c>
    </row>
    <row r="36" spans="1:74" ht="11.1" customHeight="1" x14ac:dyDescent="0.2">
      <c r="A36" s="98" t="s">
        <v>58</v>
      </c>
      <c r="B36" s="195" t="s">
        <v>237</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1.748853</v>
      </c>
      <c r="AW36" s="250">
        <v>1.703676</v>
      </c>
      <c r="AX36" s="250">
        <v>1.658498</v>
      </c>
      <c r="AY36" s="250">
        <v>1.9463569999999999</v>
      </c>
      <c r="AZ36" s="250">
        <v>1.729255</v>
      </c>
      <c r="BA36" s="250">
        <v>1.5557350000000001</v>
      </c>
      <c r="BB36" s="250">
        <v>1.683071</v>
      </c>
      <c r="BC36" s="250">
        <v>1.8018540000000001</v>
      </c>
      <c r="BD36" s="250">
        <v>1.932561</v>
      </c>
      <c r="BE36" s="316">
        <v>1.938048</v>
      </c>
      <c r="BF36" s="316">
        <v>1.9914320000000001</v>
      </c>
      <c r="BG36" s="316">
        <v>2.046932</v>
      </c>
      <c r="BH36" s="316">
        <v>2.0275110000000001</v>
      </c>
      <c r="BI36" s="316">
        <v>2.0105400000000002</v>
      </c>
      <c r="BJ36" s="316">
        <v>1.999916</v>
      </c>
      <c r="BK36" s="316">
        <v>1.9336629999999999</v>
      </c>
      <c r="BL36" s="316">
        <v>1.8655619999999999</v>
      </c>
      <c r="BM36" s="316">
        <v>1.8027550000000001</v>
      </c>
      <c r="BN36" s="316">
        <v>1.8386229999999999</v>
      </c>
      <c r="BO36" s="316">
        <v>1.8760969999999999</v>
      </c>
      <c r="BP36" s="316">
        <v>1.913287</v>
      </c>
      <c r="BQ36" s="316">
        <v>1.9154720000000001</v>
      </c>
      <c r="BR36" s="316">
        <v>1.923211</v>
      </c>
      <c r="BS36" s="316">
        <v>1.9367129999999999</v>
      </c>
      <c r="BT36" s="316">
        <v>1.954917</v>
      </c>
      <c r="BU36" s="316">
        <v>1.9642980000000001</v>
      </c>
      <c r="BV36" s="316">
        <v>1.980084</v>
      </c>
    </row>
    <row r="37" spans="1:74" ht="11.1" customHeight="1" x14ac:dyDescent="0.2">
      <c r="A37" s="98" t="s">
        <v>195</v>
      </c>
      <c r="B37" s="446" t="s">
        <v>196</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0.192519</v>
      </c>
      <c r="AW37" s="250">
        <v>0.18424199999999999</v>
      </c>
      <c r="AX37" s="250">
        <v>0.17596400000000001</v>
      </c>
      <c r="AY37" s="250">
        <v>0.18234259999999999</v>
      </c>
      <c r="AZ37" s="250">
        <v>0.17234169999999999</v>
      </c>
      <c r="BA37" s="250">
        <v>0.1771104</v>
      </c>
      <c r="BB37" s="250">
        <v>0.17492289999999999</v>
      </c>
      <c r="BC37" s="250">
        <v>0.1827134</v>
      </c>
      <c r="BD37" s="250">
        <v>0.18107000000000001</v>
      </c>
      <c r="BE37" s="316">
        <v>0.18237229999999999</v>
      </c>
      <c r="BF37" s="316">
        <v>0.1834586</v>
      </c>
      <c r="BG37" s="316">
        <v>0.1841042</v>
      </c>
      <c r="BH37" s="316">
        <v>0.1847568</v>
      </c>
      <c r="BI37" s="316">
        <v>0.17839089999999999</v>
      </c>
      <c r="BJ37" s="316">
        <v>0.17244280000000001</v>
      </c>
      <c r="BK37" s="316">
        <v>0.15651000000000001</v>
      </c>
      <c r="BL37" s="316">
        <v>0.14023569999999999</v>
      </c>
      <c r="BM37" s="316">
        <v>0.1239833</v>
      </c>
      <c r="BN37" s="316">
        <v>0.12351959999999999</v>
      </c>
      <c r="BO37" s="316">
        <v>0.1228236</v>
      </c>
      <c r="BP37" s="316">
        <v>0.1227724</v>
      </c>
      <c r="BQ37" s="316">
        <v>0.12631220000000001</v>
      </c>
      <c r="BR37" s="316">
        <v>0.1297384</v>
      </c>
      <c r="BS37" s="316">
        <v>0.1328937</v>
      </c>
      <c r="BT37" s="316">
        <v>0.12524089999999999</v>
      </c>
      <c r="BU37" s="316">
        <v>0.1205097</v>
      </c>
      <c r="BV37" s="316">
        <v>0.11596720000000001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347"/>
      <c r="BF38" s="347"/>
      <c r="BG38" s="347"/>
      <c r="BH38" s="347"/>
      <c r="BI38" s="347"/>
      <c r="BJ38" s="347"/>
      <c r="BK38" s="347"/>
      <c r="BL38" s="347"/>
      <c r="BM38" s="347"/>
      <c r="BN38" s="347"/>
      <c r="BO38" s="347"/>
      <c r="BP38" s="347"/>
      <c r="BQ38" s="347"/>
      <c r="BR38" s="347"/>
      <c r="BS38" s="347"/>
      <c r="BT38" s="347"/>
      <c r="BU38" s="347"/>
      <c r="BV38" s="347"/>
    </row>
    <row r="39" spans="1:74" ht="11.1" customHeight="1" x14ac:dyDescent="0.2">
      <c r="A39" s="98"/>
      <c r="B39" s="91" t="s">
        <v>46</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347"/>
      <c r="BF39" s="347"/>
      <c r="BG39" s="347"/>
      <c r="BH39" s="347"/>
      <c r="BI39" s="347"/>
      <c r="BJ39" s="347"/>
      <c r="BK39" s="347"/>
      <c r="BL39" s="347"/>
      <c r="BM39" s="347"/>
      <c r="BN39" s="347"/>
      <c r="BO39" s="347"/>
      <c r="BP39" s="347"/>
      <c r="BQ39" s="347"/>
      <c r="BR39" s="347"/>
      <c r="BS39" s="347"/>
      <c r="BT39" s="347"/>
      <c r="BU39" s="347"/>
      <c r="BV39" s="347"/>
    </row>
    <row r="40" spans="1:74" ht="11.1" customHeight="1" x14ac:dyDescent="0.2">
      <c r="A40" s="98"/>
      <c r="B40" s="97" t="s">
        <v>47</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346"/>
      <c r="BF40" s="346"/>
      <c r="BG40" s="346"/>
      <c r="BH40" s="346"/>
      <c r="BI40" s="346"/>
      <c r="BJ40" s="346"/>
      <c r="BK40" s="346"/>
      <c r="BL40" s="346"/>
      <c r="BM40" s="346"/>
      <c r="BN40" s="346"/>
      <c r="BO40" s="346"/>
      <c r="BP40" s="346"/>
      <c r="BQ40" s="346"/>
      <c r="BR40" s="346"/>
      <c r="BS40" s="346"/>
      <c r="BT40" s="346"/>
      <c r="BU40" s="346"/>
      <c r="BV40" s="346"/>
    </row>
    <row r="41" spans="1:74" ht="11.1" customHeight="1" x14ac:dyDescent="0.2">
      <c r="A41" s="98" t="s">
        <v>53</v>
      </c>
      <c r="B41" s="195" t="s">
        <v>55</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253">
        <v>6.2971269528000002</v>
      </c>
      <c r="AZ41" s="253">
        <v>6.2971269528000002</v>
      </c>
      <c r="BA41" s="253">
        <v>6.2971269528000002</v>
      </c>
      <c r="BB41" s="253">
        <v>6.2971269528000002</v>
      </c>
      <c r="BC41" s="253">
        <v>6.2971269528000002</v>
      </c>
      <c r="BD41" s="253">
        <v>6.2971269528000002</v>
      </c>
      <c r="BE41" s="348">
        <v>6.2971269999999997</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 customHeight="1" x14ac:dyDescent="0.2">
      <c r="A42" s="98"/>
      <c r="B42" s="97" t="s">
        <v>51</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349"/>
      <c r="BF42" s="349"/>
      <c r="BG42" s="349"/>
      <c r="BH42" s="349"/>
      <c r="BI42" s="349"/>
      <c r="BJ42" s="349"/>
      <c r="BK42" s="349"/>
      <c r="BL42" s="349"/>
      <c r="BM42" s="349"/>
      <c r="BN42" s="349"/>
      <c r="BO42" s="349"/>
      <c r="BP42" s="349"/>
      <c r="BQ42" s="349"/>
      <c r="BR42" s="349"/>
      <c r="BS42" s="349"/>
      <c r="BT42" s="349"/>
      <c r="BU42" s="349"/>
      <c r="BV42" s="349"/>
    </row>
    <row r="43" spans="1:74" ht="11.1" customHeight="1" x14ac:dyDescent="0.2">
      <c r="A43" s="98" t="s">
        <v>590</v>
      </c>
      <c r="B43" s="195" t="s">
        <v>56</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0.24822580645</v>
      </c>
      <c r="BB43" s="262">
        <v>0.25178571429000002</v>
      </c>
      <c r="BC43" s="262">
        <v>0.25514285714000001</v>
      </c>
      <c r="BD43" s="262">
        <v>0.25259523810000001</v>
      </c>
      <c r="BE43" s="334">
        <v>0.26101479999999999</v>
      </c>
      <c r="BF43" s="334">
        <v>0.27323310000000001</v>
      </c>
      <c r="BG43" s="334">
        <v>0.28333550000000002</v>
      </c>
      <c r="BH43" s="334">
        <v>0.29122969999999998</v>
      </c>
      <c r="BI43" s="334">
        <v>0.30214020000000003</v>
      </c>
      <c r="BJ43" s="334">
        <v>0.30739529999999998</v>
      </c>
      <c r="BK43" s="334">
        <v>0.31302340000000001</v>
      </c>
      <c r="BL43" s="334">
        <v>0.31541930000000001</v>
      </c>
      <c r="BM43" s="334">
        <v>0.31393179999999998</v>
      </c>
      <c r="BN43" s="334">
        <v>0.31467060000000002</v>
      </c>
      <c r="BO43" s="334">
        <v>0.31791199999999997</v>
      </c>
      <c r="BP43" s="334">
        <v>0.32141999999999998</v>
      </c>
      <c r="BQ43" s="334">
        <v>0.33346609999999999</v>
      </c>
      <c r="BR43" s="334">
        <v>0.35046850000000002</v>
      </c>
      <c r="BS43" s="334">
        <v>0.36371249999999999</v>
      </c>
      <c r="BT43" s="334">
        <v>0.37013620000000003</v>
      </c>
      <c r="BU43" s="334">
        <v>0.37963059999999998</v>
      </c>
      <c r="BV43" s="334">
        <v>0.38185049999999998</v>
      </c>
    </row>
    <row r="44" spans="1:74" ht="11.1" customHeight="1" x14ac:dyDescent="0.2">
      <c r="A44" s="98"/>
      <c r="B44" s="97" t="s">
        <v>52</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349"/>
      <c r="BF44" s="349"/>
      <c r="BG44" s="349"/>
      <c r="BH44" s="349"/>
      <c r="BI44" s="349"/>
      <c r="BJ44" s="349"/>
      <c r="BK44" s="349"/>
      <c r="BL44" s="349"/>
      <c r="BM44" s="349"/>
      <c r="BN44" s="349"/>
      <c r="BO44" s="349"/>
      <c r="BP44" s="349"/>
      <c r="BQ44" s="349"/>
      <c r="BR44" s="349"/>
      <c r="BS44" s="349"/>
      <c r="BT44" s="349"/>
      <c r="BU44" s="349"/>
      <c r="BV44" s="349"/>
    </row>
    <row r="45" spans="1:74" ht="11.1" customHeight="1" x14ac:dyDescent="0.2">
      <c r="A45" s="98" t="s">
        <v>522</v>
      </c>
      <c r="B45" s="196" t="s">
        <v>54</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2.21</v>
      </c>
      <c r="AZ45" s="209">
        <v>2.1800000000000002</v>
      </c>
      <c r="BA45" s="209">
        <v>2.1577266969000002</v>
      </c>
      <c r="BB45" s="209">
        <v>2.1875390746000001</v>
      </c>
      <c r="BC45" s="209">
        <v>2.1070190000000002</v>
      </c>
      <c r="BD45" s="209">
        <v>2.1078139999999999</v>
      </c>
      <c r="BE45" s="350">
        <v>2.0387840000000002</v>
      </c>
      <c r="BF45" s="350">
        <v>2.0317980000000002</v>
      </c>
      <c r="BG45" s="350">
        <v>2.0685289999999998</v>
      </c>
      <c r="BH45" s="350">
        <v>2.0031560000000002</v>
      </c>
      <c r="BI45" s="350">
        <v>2.0332560000000002</v>
      </c>
      <c r="BJ45" s="350">
        <v>2.0410279999999998</v>
      </c>
      <c r="BK45" s="350">
        <v>1.975393</v>
      </c>
      <c r="BL45" s="350">
        <v>1.967819</v>
      </c>
      <c r="BM45" s="350">
        <v>1.994378</v>
      </c>
      <c r="BN45" s="350">
        <v>2.0200999999999998</v>
      </c>
      <c r="BO45" s="350">
        <v>2.0171809999999999</v>
      </c>
      <c r="BP45" s="350">
        <v>1.980596</v>
      </c>
      <c r="BQ45" s="350">
        <v>1.9931920000000001</v>
      </c>
      <c r="BR45" s="350">
        <v>2.0049329999999999</v>
      </c>
      <c r="BS45" s="350">
        <v>1.9939260000000001</v>
      </c>
      <c r="BT45" s="350">
        <v>1.966151</v>
      </c>
      <c r="BU45" s="350">
        <v>1.971347</v>
      </c>
      <c r="BV45" s="350">
        <v>1.9776</v>
      </c>
    </row>
    <row r="46" spans="1:74" s="413" customFormat="1" ht="12" customHeight="1" x14ac:dyDescent="0.2">
      <c r="A46" s="412"/>
      <c r="B46" s="806" t="s">
        <v>860</v>
      </c>
      <c r="C46" s="743"/>
      <c r="D46" s="743"/>
      <c r="E46" s="743"/>
      <c r="F46" s="743"/>
      <c r="G46" s="743"/>
      <c r="H46" s="743"/>
      <c r="I46" s="743"/>
      <c r="J46" s="743"/>
      <c r="K46" s="743"/>
      <c r="L46" s="743"/>
      <c r="M46" s="743"/>
      <c r="N46" s="743"/>
      <c r="O46" s="743"/>
      <c r="P46" s="743"/>
      <c r="Q46" s="737"/>
      <c r="AY46" s="468"/>
      <c r="AZ46" s="468"/>
      <c r="BA46" s="468"/>
      <c r="BB46" s="468"/>
      <c r="BC46" s="468"/>
      <c r="BD46" s="468"/>
      <c r="BE46" s="468"/>
      <c r="BF46" s="468"/>
      <c r="BG46" s="468"/>
      <c r="BH46" s="468"/>
      <c r="BI46" s="468"/>
      <c r="BJ46" s="468"/>
    </row>
    <row r="47" spans="1:74" s="413" customFormat="1" ht="12" customHeight="1" x14ac:dyDescent="0.2">
      <c r="A47" s="412"/>
      <c r="B47" s="801" t="s">
        <v>861</v>
      </c>
      <c r="C47" s="743"/>
      <c r="D47" s="743"/>
      <c r="E47" s="743"/>
      <c r="F47" s="743"/>
      <c r="G47" s="743"/>
      <c r="H47" s="743"/>
      <c r="I47" s="743"/>
      <c r="J47" s="743"/>
      <c r="K47" s="743"/>
      <c r="L47" s="743"/>
      <c r="M47" s="743"/>
      <c r="N47" s="743"/>
      <c r="O47" s="743"/>
      <c r="P47" s="743"/>
      <c r="Q47" s="737"/>
      <c r="AY47" s="468"/>
      <c r="AZ47" s="468"/>
      <c r="BA47" s="468"/>
      <c r="BB47" s="468"/>
      <c r="BC47" s="468"/>
      <c r="BD47" s="468"/>
      <c r="BE47" s="468"/>
      <c r="BF47" s="468"/>
      <c r="BG47" s="468"/>
      <c r="BH47" s="468"/>
      <c r="BI47" s="468"/>
      <c r="BJ47" s="468"/>
    </row>
    <row r="48" spans="1:74" s="413" customFormat="1" ht="12" customHeight="1" x14ac:dyDescent="0.2">
      <c r="A48" s="412"/>
      <c r="B48" s="806" t="s">
        <v>862</v>
      </c>
      <c r="C48" s="743"/>
      <c r="D48" s="743"/>
      <c r="E48" s="743"/>
      <c r="F48" s="743"/>
      <c r="G48" s="743"/>
      <c r="H48" s="743"/>
      <c r="I48" s="743"/>
      <c r="J48" s="743"/>
      <c r="K48" s="743"/>
      <c r="L48" s="743"/>
      <c r="M48" s="743"/>
      <c r="N48" s="743"/>
      <c r="O48" s="743"/>
      <c r="P48" s="743"/>
      <c r="Q48" s="737"/>
      <c r="AY48" s="468"/>
      <c r="AZ48" s="468"/>
      <c r="BA48" s="468"/>
      <c r="BB48" s="468"/>
      <c r="BC48" s="468"/>
      <c r="BD48" s="468"/>
      <c r="BE48" s="468"/>
      <c r="BF48" s="468"/>
      <c r="BG48" s="468"/>
      <c r="BH48" s="468"/>
      <c r="BI48" s="468"/>
      <c r="BJ48" s="468"/>
    </row>
    <row r="49" spans="1:74" s="413" customFormat="1" ht="12" customHeight="1" x14ac:dyDescent="0.2">
      <c r="A49" s="412"/>
      <c r="B49" s="806" t="s">
        <v>89</v>
      </c>
      <c r="C49" s="743"/>
      <c r="D49" s="743"/>
      <c r="E49" s="743"/>
      <c r="F49" s="743"/>
      <c r="G49" s="743"/>
      <c r="H49" s="743"/>
      <c r="I49" s="743"/>
      <c r="J49" s="743"/>
      <c r="K49" s="743"/>
      <c r="L49" s="743"/>
      <c r="M49" s="743"/>
      <c r="N49" s="743"/>
      <c r="O49" s="743"/>
      <c r="P49" s="743"/>
      <c r="Q49" s="737"/>
      <c r="AY49" s="468"/>
      <c r="AZ49" s="468"/>
      <c r="BA49" s="468"/>
      <c r="BB49" s="468"/>
      <c r="BC49" s="468"/>
      <c r="BD49" s="468"/>
      <c r="BE49" s="468"/>
      <c r="BF49" s="468"/>
      <c r="BG49" s="468"/>
      <c r="BH49" s="468"/>
      <c r="BI49" s="468"/>
      <c r="BJ49" s="468"/>
    </row>
    <row r="50" spans="1:74" s="270" customFormat="1" ht="12" customHeight="1" x14ac:dyDescent="0.2">
      <c r="A50" s="93"/>
      <c r="B50" s="757" t="s">
        <v>807</v>
      </c>
      <c r="C50" s="758"/>
      <c r="D50" s="758"/>
      <c r="E50" s="758"/>
      <c r="F50" s="758"/>
      <c r="G50" s="758"/>
      <c r="H50" s="758"/>
      <c r="I50" s="758"/>
      <c r="J50" s="758"/>
      <c r="K50" s="758"/>
      <c r="L50" s="758"/>
      <c r="M50" s="758"/>
      <c r="N50" s="758"/>
      <c r="O50" s="758"/>
      <c r="P50" s="758"/>
      <c r="Q50" s="758"/>
      <c r="AY50" s="467"/>
      <c r="AZ50" s="467"/>
      <c r="BA50" s="467"/>
      <c r="BB50" s="467"/>
      <c r="BC50" s="467"/>
      <c r="BD50" s="467"/>
      <c r="BE50" s="467"/>
      <c r="BF50" s="467"/>
      <c r="BG50" s="467"/>
      <c r="BH50" s="467"/>
      <c r="BI50" s="467"/>
      <c r="BJ50" s="467"/>
    </row>
    <row r="51" spans="1:74" s="413" customFormat="1" ht="12" customHeight="1" x14ac:dyDescent="0.2">
      <c r="A51" s="412"/>
      <c r="B51" s="778" t="str">
        <f>"Notes: "&amp;"EIA completed modeling and analysis for this report on " &amp;Dates!D2&amp;"."</f>
        <v>Notes: EIA completed modeling and analysis for this report on Thursday July 7, 2022.</v>
      </c>
      <c r="C51" s="800"/>
      <c r="D51" s="800"/>
      <c r="E51" s="800"/>
      <c r="F51" s="800"/>
      <c r="G51" s="800"/>
      <c r="H51" s="800"/>
      <c r="I51" s="800"/>
      <c r="J51" s="800"/>
      <c r="K51" s="800"/>
      <c r="L51" s="800"/>
      <c r="M51" s="800"/>
      <c r="N51" s="800"/>
      <c r="O51" s="800"/>
      <c r="P51" s="800"/>
      <c r="Q51" s="779"/>
      <c r="AY51" s="468"/>
      <c r="AZ51" s="468"/>
      <c r="BA51" s="468"/>
      <c r="BB51" s="468"/>
      <c r="BC51" s="468"/>
      <c r="BD51" s="468"/>
      <c r="BE51" s="468"/>
      <c r="BF51" s="468"/>
      <c r="BG51" s="468"/>
      <c r="BH51" s="468"/>
      <c r="BI51" s="468"/>
      <c r="BJ51" s="468"/>
    </row>
    <row r="52" spans="1:74" s="413" customFormat="1" ht="12" customHeight="1" x14ac:dyDescent="0.2">
      <c r="A52" s="412"/>
      <c r="B52" s="751" t="s">
        <v>350</v>
      </c>
      <c r="C52" s="750"/>
      <c r="D52" s="750"/>
      <c r="E52" s="750"/>
      <c r="F52" s="750"/>
      <c r="G52" s="750"/>
      <c r="H52" s="750"/>
      <c r="I52" s="750"/>
      <c r="J52" s="750"/>
      <c r="K52" s="750"/>
      <c r="L52" s="750"/>
      <c r="M52" s="750"/>
      <c r="N52" s="750"/>
      <c r="O52" s="750"/>
      <c r="P52" s="750"/>
      <c r="Q52" s="750"/>
      <c r="AY52" s="468"/>
      <c r="AZ52" s="468"/>
      <c r="BA52" s="468"/>
      <c r="BB52" s="468"/>
      <c r="BC52" s="468"/>
      <c r="BD52" s="468"/>
      <c r="BE52" s="468"/>
      <c r="BF52" s="468"/>
      <c r="BG52" s="468"/>
      <c r="BH52" s="468"/>
      <c r="BI52" s="468"/>
      <c r="BJ52" s="468"/>
    </row>
    <row r="53" spans="1:74" s="413" customFormat="1" ht="12" customHeight="1" x14ac:dyDescent="0.2">
      <c r="A53" s="412"/>
      <c r="B53" s="744" t="s">
        <v>863</v>
      </c>
      <c r="C53" s="743"/>
      <c r="D53" s="743"/>
      <c r="E53" s="743"/>
      <c r="F53" s="743"/>
      <c r="G53" s="743"/>
      <c r="H53" s="743"/>
      <c r="I53" s="743"/>
      <c r="J53" s="743"/>
      <c r="K53" s="743"/>
      <c r="L53" s="743"/>
      <c r="M53" s="743"/>
      <c r="N53" s="743"/>
      <c r="O53" s="743"/>
      <c r="P53" s="743"/>
      <c r="Q53" s="737"/>
      <c r="AY53" s="468"/>
      <c r="AZ53" s="468"/>
      <c r="BA53" s="468"/>
      <c r="BB53" s="468"/>
      <c r="BC53" s="468"/>
      <c r="BD53" s="468"/>
      <c r="BE53" s="468"/>
      <c r="BF53" s="468"/>
      <c r="BG53" s="468"/>
      <c r="BH53" s="468"/>
      <c r="BI53" s="468"/>
      <c r="BJ53" s="468"/>
    </row>
    <row r="54" spans="1:74" s="413" customFormat="1" ht="12" customHeight="1" x14ac:dyDescent="0.2">
      <c r="A54" s="412"/>
      <c r="B54" s="746" t="s">
        <v>830</v>
      </c>
      <c r="C54" s="747"/>
      <c r="D54" s="747"/>
      <c r="E54" s="747"/>
      <c r="F54" s="747"/>
      <c r="G54" s="747"/>
      <c r="H54" s="747"/>
      <c r="I54" s="747"/>
      <c r="J54" s="747"/>
      <c r="K54" s="747"/>
      <c r="L54" s="747"/>
      <c r="M54" s="747"/>
      <c r="N54" s="747"/>
      <c r="O54" s="747"/>
      <c r="P54" s="747"/>
      <c r="Q54" s="737"/>
      <c r="AY54" s="468"/>
      <c r="AZ54" s="468"/>
      <c r="BA54" s="468"/>
      <c r="BB54" s="468"/>
      <c r="BC54" s="468"/>
      <c r="BD54" s="468"/>
      <c r="BE54" s="468"/>
      <c r="BF54" s="468"/>
      <c r="BG54" s="468"/>
      <c r="BH54" s="468"/>
      <c r="BI54" s="468"/>
      <c r="BJ54" s="468"/>
    </row>
    <row r="55" spans="1:74" s="414" customFormat="1" ht="12" customHeight="1" x14ac:dyDescent="0.2">
      <c r="A55" s="393"/>
      <c r="B55" s="766" t="s">
        <v>1359</v>
      </c>
      <c r="C55" s="737"/>
      <c r="D55" s="737"/>
      <c r="E55" s="737"/>
      <c r="F55" s="737"/>
      <c r="G55" s="737"/>
      <c r="H55" s="737"/>
      <c r="I55" s="737"/>
      <c r="J55" s="737"/>
      <c r="K55" s="737"/>
      <c r="L55" s="737"/>
      <c r="M55" s="737"/>
      <c r="N55" s="737"/>
      <c r="O55" s="737"/>
      <c r="P55" s="737"/>
      <c r="Q55" s="737"/>
      <c r="AY55" s="469"/>
      <c r="AZ55" s="469"/>
      <c r="BA55" s="469"/>
      <c r="BB55" s="469"/>
      <c r="BC55" s="469"/>
      <c r="BD55" s="469"/>
      <c r="BE55" s="469"/>
      <c r="BF55" s="469"/>
      <c r="BG55" s="469"/>
      <c r="BH55" s="469"/>
      <c r="BI55" s="469"/>
      <c r="BJ55" s="469"/>
    </row>
    <row r="56" spans="1:74" x14ac:dyDescent="0.2">
      <c r="BD56" s="351"/>
      <c r="BE56" s="351"/>
      <c r="BF56" s="351"/>
      <c r="BK56" s="351"/>
      <c r="BL56" s="351"/>
      <c r="BM56" s="351"/>
      <c r="BN56" s="351"/>
      <c r="BO56" s="351"/>
      <c r="BP56" s="351"/>
      <c r="BQ56" s="351"/>
      <c r="BR56" s="351"/>
      <c r="BS56" s="351"/>
      <c r="BT56" s="351"/>
      <c r="BU56" s="351"/>
      <c r="BV56" s="351"/>
    </row>
    <row r="57" spans="1:74" x14ac:dyDescent="0.2">
      <c r="BD57" s="351"/>
      <c r="BE57" s="351"/>
      <c r="BF57" s="351"/>
      <c r="BK57" s="351"/>
      <c r="BL57" s="351"/>
      <c r="BM57" s="351"/>
      <c r="BN57" s="351"/>
      <c r="BO57" s="351"/>
      <c r="BP57" s="351"/>
      <c r="BQ57" s="351"/>
      <c r="BR57" s="351"/>
      <c r="BS57" s="351"/>
      <c r="BT57" s="351"/>
      <c r="BU57" s="351"/>
      <c r="BV57" s="351"/>
    </row>
    <row r="58" spans="1:74" x14ac:dyDescent="0.2">
      <c r="BD58" s="351"/>
      <c r="BE58" s="351"/>
      <c r="BF58" s="351"/>
      <c r="BK58" s="351"/>
      <c r="BL58" s="351"/>
      <c r="BM58" s="351"/>
      <c r="BN58" s="351"/>
      <c r="BO58" s="351"/>
      <c r="BP58" s="351"/>
      <c r="BQ58" s="351"/>
      <c r="BR58" s="351"/>
      <c r="BS58" s="351"/>
      <c r="BT58" s="351"/>
      <c r="BU58" s="351"/>
      <c r="BV58" s="351"/>
    </row>
    <row r="59" spans="1:74" x14ac:dyDescent="0.2">
      <c r="BD59" s="351"/>
      <c r="BE59" s="351"/>
      <c r="BF59" s="351"/>
      <c r="BK59" s="351"/>
      <c r="BL59" s="351"/>
      <c r="BM59" s="351"/>
      <c r="BN59" s="351"/>
      <c r="BO59" s="351"/>
      <c r="BP59" s="351"/>
      <c r="BQ59" s="351"/>
      <c r="BR59" s="351"/>
      <c r="BS59" s="351"/>
      <c r="BT59" s="351"/>
      <c r="BU59" s="351"/>
      <c r="BV59" s="351"/>
    </row>
    <row r="60" spans="1:74" x14ac:dyDescent="0.2">
      <c r="BD60" s="351"/>
      <c r="BE60" s="351"/>
      <c r="BF60" s="351"/>
      <c r="BK60" s="351"/>
      <c r="BL60" s="351"/>
      <c r="BM60" s="351"/>
      <c r="BN60" s="351"/>
      <c r="BO60" s="351"/>
      <c r="BP60" s="351"/>
      <c r="BQ60" s="351"/>
      <c r="BR60" s="351"/>
      <c r="BS60" s="351"/>
      <c r="BT60" s="351"/>
      <c r="BU60" s="351"/>
      <c r="BV60" s="351"/>
    </row>
    <row r="61" spans="1:74" x14ac:dyDescent="0.2">
      <c r="BD61" s="351"/>
      <c r="BE61" s="351"/>
      <c r="BF61" s="351"/>
      <c r="BK61" s="351"/>
      <c r="BL61" s="351"/>
      <c r="BM61" s="351"/>
      <c r="BN61" s="351"/>
      <c r="BO61" s="351"/>
      <c r="BP61" s="351"/>
      <c r="BQ61" s="351"/>
      <c r="BR61" s="351"/>
      <c r="BS61" s="351"/>
      <c r="BT61" s="351"/>
      <c r="BU61" s="351"/>
      <c r="BV61" s="351"/>
    </row>
    <row r="62" spans="1:74" x14ac:dyDescent="0.2">
      <c r="BD62" s="351"/>
      <c r="BE62" s="351"/>
      <c r="BF62" s="351"/>
      <c r="BK62" s="351"/>
      <c r="BL62" s="351"/>
      <c r="BM62" s="351"/>
      <c r="BN62" s="351"/>
      <c r="BO62" s="351"/>
      <c r="BP62" s="351"/>
      <c r="BQ62" s="351"/>
      <c r="BR62" s="351"/>
      <c r="BS62" s="351"/>
      <c r="BT62" s="351"/>
      <c r="BU62" s="351"/>
      <c r="BV62" s="351"/>
    </row>
    <row r="63" spans="1:74" x14ac:dyDescent="0.2">
      <c r="BD63" s="351"/>
      <c r="BE63" s="351"/>
      <c r="BF63" s="351"/>
      <c r="BK63" s="351"/>
      <c r="BL63" s="351"/>
      <c r="BM63" s="351"/>
      <c r="BN63" s="351"/>
      <c r="BO63" s="351"/>
      <c r="BP63" s="351"/>
      <c r="BQ63" s="351"/>
      <c r="BR63" s="351"/>
      <c r="BS63" s="351"/>
      <c r="BT63" s="351"/>
      <c r="BU63" s="351"/>
      <c r="BV63" s="351"/>
    </row>
    <row r="64" spans="1:74" x14ac:dyDescent="0.2">
      <c r="BD64" s="351"/>
      <c r="BE64" s="351"/>
      <c r="BF64" s="351"/>
      <c r="BK64" s="351"/>
      <c r="BL64" s="351"/>
      <c r="BM64" s="351"/>
      <c r="BN64" s="351"/>
      <c r="BO64" s="351"/>
      <c r="BP64" s="351"/>
      <c r="BQ64" s="351"/>
      <c r="BR64" s="351"/>
      <c r="BS64" s="351"/>
      <c r="BT64" s="351"/>
      <c r="BU64" s="351"/>
      <c r="BV64" s="351"/>
    </row>
    <row r="65" spans="56:74" x14ac:dyDescent="0.2">
      <c r="BD65" s="351"/>
      <c r="BE65" s="351"/>
      <c r="BF65" s="351"/>
      <c r="BK65" s="351"/>
      <c r="BL65" s="351"/>
      <c r="BM65" s="351"/>
      <c r="BN65" s="351"/>
      <c r="BO65" s="351"/>
      <c r="BP65" s="351"/>
      <c r="BQ65" s="351"/>
      <c r="BR65" s="351"/>
      <c r="BS65" s="351"/>
      <c r="BT65" s="351"/>
      <c r="BU65" s="351"/>
      <c r="BV65" s="351"/>
    </row>
    <row r="66" spans="56:74" x14ac:dyDescent="0.2">
      <c r="BK66" s="351"/>
      <c r="BL66" s="351"/>
      <c r="BM66" s="351"/>
      <c r="BN66" s="351"/>
      <c r="BO66" s="351"/>
      <c r="BP66" s="351"/>
      <c r="BQ66" s="351"/>
      <c r="BR66" s="351"/>
      <c r="BS66" s="351"/>
      <c r="BT66" s="351"/>
      <c r="BU66" s="351"/>
      <c r="BV66" s="351"/>
    </row>
    <row r="67" spans="56:74" x14ac:dyDescent="0.2">
      <c r="BK67" s="351"/>
      <c r="BL67" s="351"/>
      <c r="BM67" s="351"/>
      <c r="BN67" s="351"/>
      <c r="BO67" s="351"/>
      <c r="BP67" s="351"/>
      <c r="BQ67" s="351"/>
      <c r="BR67" s="351"/>
      <c r="BS67" s="351"/>
      <c r="BT67" s="351"/>
      <c r="BU67" s="351"/>
      <c r="BV67" s="351"/>
    </row>
    <row r="68" spans="56:74" x14ac:dyDescent="0.2">
      <c r="BK68" s="351"/>
      <c r="BL68" s="351"/>
      <c r="BM68" s="351"/>
      <c r="BN68" s="351"/>
      <c r="BO68" s="351"/>
      <c r="BP68" s="351"/>
      <c r="BQ68" s="351"/>
      <c r="BR68" s="351"/>
      <c r="BS68" s="351"/>
      <c r="BT68" s="351"/>
      <c r="BU68" s="351"/>
      <c r="BV68" s="351"/>
    </row>
    <row r="69" spans="56:74" x14ac:dyDescent="0.2">
      <c r="BK69" s="351"/>
      <c r="BL69" s="351"/>
      <c r="BM69" s="351"/>
      <c r="BN69" s="351"/>
      <c r="BO69" s="351"/>
      <c r="BP69" s="351"/>
      <c r="BQ69" s="351"/>
      <c r="BR69" s="351"/>
      <c r="BS69" s="351"/>
      <c r="BT69" s="351"/>
      <c r="BU69" s="351"/>
      <c r="BV69" s="351"/>
    </row>
    <row r="70" spans="56:74" x14ac:dyDescent="0.2">
      <c r="BK70" s="351"/>
      <c r="BL70" s="351"/>
      <c r="BM70" s="351"/>
      <c r="BN70" s="351"/>
      <c r="BO70" s="351"/>
      <c r="BP70" s="351"/>
      <c r="BQ70" s="351"/>
      <c r="BR70" s="351"/>
      <c r="BS70" s="351"/>
      <c r="BT70" s="351"/>
      <c r="BU70" s="351"/>
      <c r="BV70" s="351"/>
    </row>
    <row r="71" spans="56:74" x14ac:dyDescent="0.2">
      <c r="BK71" s="351"/>
      <c r="BL71" s="351"/>
      <c r="BM71" s="351"/>
      <c r="BN71" s="351"/>
      <c r="BO71" s="351"/>
      <c r="BP71" s="351"/>
      <c r="BQ71" s="351"/>
      <c r="BR71" s="351"/>
      <c r="BS71" s="351"/>
      <c r="BT71" s="351"/>
      <c r="BU71" s="351"/>
      <c r="BV71" s="351"/>
    </row>
    <row r="72" spans="56:74" x14ac:dyDescent="0.2">
      <c r="BK72" s="351"/>
      <c r="BL72" s="351"/>
      <c r="BM72" s="351"/>
      <c r="BN72" s="351"/>
      <c r="BO72" s="351"/>
      <c r="BP72" s="351"/>
      <c r="BQ72" s="351"/>
      <c r="BR72" s="351"/>
      <c r="BS72" s="351"/>
      <c r="BT72" s="351"/>
      <c r="BU72" s="351"/>
      <c r="BV72" s="351"/>
    </row>
    <row r="73" spans="56:74" x14ac:dyDescent="0.2">
      <c r="BK73" s="351"/>
      <c r="BL73" s="351"/>
      <c r="BM73" s="351"/>
      <c r="BN73" s="351"/>
      <c r="BO73" s="351"/>
      <c r="BP73" s="351"/>
      <c r="BQ73" s="351"/>
      <c r="BR73" s="351"/>
      <c r="BS73" s="351"/>
      <c r="BT73" s="351"/>
      <c r="BU73" s="351"/>
      <c r="BV73" s="351"/>
    </row>
    <row r="74" spans="56:74" x14ac:dyDescent="0.2">
      <c r="BK74" s="351"/>
      <c r="BL74" s="351"/>
      <c r="BM74" s="351"/>
      <c r="BN74" s="351"/>
      <c r="BO74" s="351"/>
      <c r="BP74" s="351"/>
      <c r="BQ74" s="351"/>
      <c r="BR74" s="351"/>
      <c r="BS74" s="351"/>
      <c r="BT74" s="351"/>
      <c r="BU74" s="351"/>
      <c r="BV74" s="351"/>
    </row>
    <row r="75" spans="56:74" x14ac:dyDescent="0.2">
      <c r="BK75" s="351"/>
      <c r="BL75" s="351"/>
      <c r="BM75" s="351"/>
      <c r="BN75" s="351"/>
      <c r="BO75" s="351"/>
      <c r="BP75" s="351"/>
      <c r="BQ75" s="351"/>
      <c r="BR75" s="351"/>
      <c r="BS75" s="351"/>
      <c r="BT75" s="351"/>
      <c r="BU75" s="351"/>
      <c r="BV75" s="351"/>
    </row>
    <row r="76" spans="56:74" x14ac:dyDescent="0.2">
      <c r="BK76" s="351"/>
      <c r="BL76" s="351"/>
      <c r="BM76" s="351"/>
      <c r="BN76" s="351"/>
      <c r="BO76" s="351"/>
      <c r="BP76" s="351"/>
      <c r="BQ76" s="351"/>
      <c r="BR76" s="351"/>
      <c r="BS76" s="351"/>
      <c r="BT76" s="351"/>
      <c r="BU76" s="351"/>
      <c r="BV76" s="351"/>
    </row>
    <row r="77" spans="56:74" x14ac:dyDescent="0.2">
      <c r="BK77" s="351"/>
      <c r="BL77" s="351"/>
      <c r="BM77" s="351"/>
      <c r="BN77" s="351"/>
      <c r="BO77" s="351"/>
      <c r="BP77" s="351"/>
      <c r="BQ77" s="351"/>
      <c r="BR77" s="351"/>
      <c r="BS77" s="351"/>
      <c r="BT77" s="351"/>
      <c r="BU77" s="351"/>
      <c r="BV77" s="351"/>
    </row>
    <row r="78" spans="56:74" x14ac:dyDescent="0.2">
      <c r="BK78" s="351"/>
      <c r="BL78" s="351"/>
      <c r="BM78" s="351"/>
      <c r="BN78" s="351"/>
      <c r="BO78" s="351"/>
      <c r="BP78" s="351"/>
      <c r="BQ78" s="351"/>
      <c r="BR78" s="351"/>
      <c r="BS78" s="351"/>
      <c r="BT78" s="351"/>
      <c r="BU78" s="351"/>
      <c r="BV78" s="351"/>
    </row>
    <row r="79" spans="56:74" x14ac:dyDescent="0.2">
      <c r="BK79" s="351"/>
      <c r="BL79" s="351"/>
      <c r="BM79" s="351"/>
      <c r="BN79" s="351"/>
      <c r="BO79" s="351"/>
      <c r="BP79" s="351"/>
      <c r="BQ79" s="351"/>
      <c r="BR79" s="351"/>
      <c r="BS79" s="351"/>
      <c r="BT79" s="351"/>
      <c r="BU79" s="351"/>
      <c r="BV79" s="351"/>
    </row>
    <row r="80" spans="56:74" x14ac:dyDescent="0.2">
      <c r="BK80" s="351"/>
      <c r="BL80" s="351"/>
      <c r="BM80" s="351"/>
      <c r="BN80" s="351"/>
      <c r="BO80" s="351"/>
      <c r="BP80" s="351"/>
      <c r="BQ80" s="351"/>
      <c r="BR80" s="351"/>
      <c r="BS80" s="351"/>
      <c r="BT80" s="351"/>
      <c r="BU80" s="351"/>
      <c r="BV80" s="351"/>
    </row>
    <row r="81" spans="63:74" x14ac:dyDescent="0.2">
      <c r="BK81" s="351"/>
      <c r="BL81" s="351"/>
      <c r="BM81" s="351"/>
      <c r="BN81" s="351"/>
      <c r="BO81" s="351"/>
      <c r="BP81" s="351"/>
      <c r="BQ81" s="351"/>
      <c r="BR81" s="351"/>
      <c r="BS81" s="351"/>
      <c r="BT81" s="351"/>
      <c r="BU81" s="351"/>
      <c r="BV81" s="351"/>
    </row>
    <row r="82" spans="63:74" x14ac:dyDescent="0.2">
      <c r="BK82" s="351"/>
      <c r="BL82" s="351"/>
      <c r="BM82" s="351"/>
      <c r="BN82" s="351"/>
      <c r="BO82" s="351"/>
      <c r="BP82" s="351"/>
      <c r="BQ82" s="351"/>
      <c r="BR82" s="351"/>
      <c r="BS82" s="351"/>
      <c r="BT82" s="351"/>
      <c r="BU82" s="351"/>
      <c r="BV82" s="351"/>
    </row>
    <row r="83" spans="63:74" x14ac:dyDescent="0.2">
      <c r="BK83" s="351"/>
      <c r="BL83" s="351"/>
      <c r="BM83" s="351"/>
      <c r="BN83" s="351"/>
      <c r="BO83" s="351"/>
      <c r="BP83" s="351"/>
      <c r="BQ83" s="351"/>
      <c r="BR83" s="351"/>
      <c r="BS83" s="351"/>
      <c r="BT83" s="351"/>
      <c r="BU83" s="351"/>
      <c r="BV83" s="351"/>
    </row>
    <row r="84" spans="63:74" x14ac:dyDescent="0.2">
      <c r="BK84" s="351"/>
      <c r="BL84" s="351"/>
      <c r="BM84" s="351"/>
      <c r="BN84" s="351"/>
      <c r="BO84" s="351"/>
      <c r="BP84" s="351"/>
      <c r="BQ84" s="351"/>
      <c r="BR84" s="351"/>
      <c r="BS84" s="351"/>
      <c r="BT84" s="351"/>
      <c r="BU84" s="351"/>
      <c r="BV84" s="351"/>
    </row>
    <row r="85" spans="63:74" x14ac:dyDescent="0.2">
      <c r="BK85" s="351"/>
      <c r="BL85" s="351"/>
      <c r="BM85" s="351"/>
      <c r="BN85" s="351"/>
      <c r="BO85" s="351"/>
      <c r="BP85" s="351"/>
      <c r="BQ85" s="351"/>
      <c r="BR85" s="351"/>
      <c r="BS85" s="351"/>
      <c r="BT85" s="351"/>
      <c r="BU85" s="351"/>
      <c r="BV85" s="351"/>
    </row>
    <row r="86" spans="63:74" x14ac:dyDescent="0.2">
      <c r="BK86" s="351"/>
      <c r="BL86" s="351"/>
      <c r="BM86" s="351"/>
      <c r="BN86" s="351"/>
      <c r="BO86" s="351"/>
      <c r="BP86" s="351"/>
      <c r="BQ86" s="351"/>
      <c r="BR86" s="351"/>
      <c r="BS86" s="351"/>
      <c r="BT86" s="351"/>
      <c r="BU86" s="351"/>
      <c r="BV86" s="351"/>
    </row>
    <row r="87" spans="63:74" x14ac:dyDescent="0.2">
      <c r="BK87" s="351"/>
      <c r="BL87" s="351"/>
      <c r="BM87" s="351"/>
      <c r="BN87" s="351"/>
      <c r="BO87" s="351"/>
      <c r="BP87" s="351"/>
      <c r="BQ87" s="351"/>
      <c r="BR87" s="351"/>
      <c r="BS87" s="351"/>
      <c r="BT87" s="351"/>
      <c r="BU87" s="351"/>
      <c r="BV87" s="351"/>
    </row>
    <row r="88" spans="63:74" x14ac:dyDescent="0.2">
      <c r="BK88" s="351"/>
      <c r="BL88" s="351"/>
      <c r="BM88" s="351"/>
      <c r="BN88" s="351"/>
      <c r="BO88" s="351"/>
      <c r="BP88" s="351"/>
      <c r="BQ88" s="351"/>
      <c r="BR88" s="351"/>
      <c r="BS88" s="351"/>
      <c r="BT88" s="351"/>
      <c r="BU88" s="351"/>
      <c r="BV88" s="351"/>
    </row>
    <row r="89" spans="63:74" x14ac:dyDescent="0.2">
      <c r="BK89" s="351"/>
      <c r="BL89" s="351"/>
      <c r="BM89" s="351"/>
      <c r="BN89" s="351"/>
      <c r="BO89" s="351"/>
      <c r="BP89" s="351"/>
      <c r="BQ89" s="351"/>
      <c r="BR89" s="351"/>
      <c r="BS89" s="351"/>
      <c r="BT89" s="351"/>
      <c r="BU89" s="351"/>
      <c r="BV89" s="351"/>
    </row>
    <row r="90" spans="63:74" x14ac:dyDescent="0.2">
      <c r="BK90" s="351"/>
      <c r="BL90" s="351"/>
      <c r="BM90" s="351"/>
      <c r="BN90" s="351"/>
      <c r="BO90" s="351"/>
      <c r="BP90" s="351"/>
      <c r="BQ90" s="351"/>
      <c r="BR90" s="351"/>
      <c r="BS90" s="351"/>
      <c r="BT90" s="351"/>
      <c r="BU90" s="351"/>
      <c r="BV90" s="351"/>
    </row>
    <row r="91" spans="63:74" x14ac:dyDescent="0.2">
      <c r="BK91" s="351"/>
      <c r="BL91" s="351"/>
      <c r="BM91" s="351"/>
      <c r="BN91" s="351"/>
      <c r="BO91" s="351"/>
      <c r="BP91" s="351"/>
      <c r="BQ91" s="351"/>
      <c r="BR91" s="351"/>
      <c r="BS91" s="351"/>
      <c r="BT91" s="351"/>
      <c r="BU91" s="351"/>
      <c r="BV91" s="351"/>
    </row>
    <row r="92" spans="63:74" x14ac:dyDescent="0.2">
      <c r="BK92" s="351"/>
      <c r="BL92" s="351"/>
      <c r="BM92" s="351"/>
      <c r="BN92" s="351"/>
      <c r="BO92" s="351"/>
      <c r="BP92" s="351"/>
      <c r="BQ92" s="351"/>
      <c r="BR92" s="351"/>
      <c r="BS92" s="351"/>
      <c r="BT92" s="351"/>
      <c r="BU92" s="351"/>
      <c r="BV92" s="351"/>
    </row>
    <row r="93" spans="63:74" x14ac:dyDescent="0.2">
      <c r="BK93" s="351"/>
      <c r="BL93" s="351"/>
      <c r="BM93" s="351"/>
      <c r="BN93" s="351"/>
      <c r="BO93" s="351"/>
      <c r="BP93" s="351"/>
      <c r="BQ93" s="351"/>
      <c r="BR93" s="351"/>
      <c r="BS93" s="351"/>
      <c r="BT93" s="351"/>
      <c r="BU93" s="351"/>
      <c r="BV93" s="351"/>
    </row>
    <row r="94" spans="63:74" x14ac:dyDescent="0.2">
      <c r="BK94" s="351"/>
      <c r="BL94" s="351"/>
      <c r="BM94" s="351"/>
      <c r="BN94" s="351"/>
      <c r="BO94" s="351"/>
      <c r="BP94" s="351"/>
      <c r="BQ94" s="351"/>
      <c r="BR94" s="351"/>
      <c r="BS94" s="351"/>
      <c r="BT94" s="351"/>
      <c r="BU94" s="351"/>
      <c r="BV94" s="351"/>
    </row>
    <row r="95" spans="63:74" x14ac:dyDescent="0.2">
      <c r="BK95" s="351"/>
      <c r="BL95" s="351"/>
      <c r="BM95" s="351"/>
      <c r="BN95" s="351"/>
      <c r="BO95" s="351"/>
      <c r="BP95" s="351"/>
      <c r="BQ95" s="351"/>
      <c r="BR95" s="351"/>
      <c r="BS95" s="351"/>
      <c r="BT95" s="351"/>
      <c r="BU95" s="351"/>
      <c r="BV95" s="351"/>
    </row>
    <row r="96" spans="63:74" x14ac:dyDescent="0.2">
      <c r="BK96" s="351"/>
      <c r="BL96" s="351"/>
      <c r="BM96" s="351"/>
      <c r="BN96" s="351"/>
      <c r="BO96" s="351"/>
      <c r="BP96" s="351"/>
      <c r="BQ96" s="351"/>
      <c r="BR96" s="351"/>
      <c r="BS96" s="351"/>
      <c r="BT96" s="351"/>
      <c r="BU96" s="351"/>
      <c r="BV96" s="351"/>
    </row>
    <row r="97" spans="63:74" x14ac:dyDescent="0.2">
      <c r="BK97" s="351"/>
      <c r="BL97" s="351"/>
      <c r="BM97" s="351"/>
      <c r="BN97" s="351"/>
      <c r="BO97" s="351"/>
      <c r="BP97" s="351"/>
      <c r="BQ97" s="351"/>
      <c r="BR97" s="351"/>
      <c r="BS97" s="351"/>
      <c r="BT97" s="351"/>
      <c r="BU97" s="351"/>
      <c r="BV97" s="351"/>
    </row>
    <row r="98" spans="63:74" x14ac:dyDescent="0.2">
      <c r="BK98" s="351"/>
      <c r="BL98" s="351"/>
      <c r="BM98" s="351"/>
      <c r="BN98" s="351"/>
      <c r="BO98" s="351"/>
      <c r="BP98" s="351"/>
      <c r="BQ98" s="351"/>
      <c r="BR98" s="351"/>
      <c r="BS98" s="351"/>
      <c r="BT98" s="351"/>
      <c r="BU98" s="351"/>
      <c r="BV98" s="351"/>
    </row>
    <row r="99" spans="63:74" x14ac:dyDescent="0.2">
      <c r="BK99" s="351"/>
      <c r="BL99" s="351"/>
      <c r="BM99" s="351"/>
      <c r="BN99" s="351"/>
      <c r="BO99" s="351"/>
      <c r="BP99" s="351"/>
      <c r="BQ99" s="351"/>
      <c r="BR99" s="351"/>
      <c r="BS99" s="351"/>
      <c r="BT99" s="351"/>
      <c r="BU99" s="351"/>
      <c r="BV99" s="351"/>
    </row>
    <row r="100" spans="63:74" x14ac:dyDescent="0.2">
      <c r="BK100" s="351"/>
      <c r="BL100" s="351"/>
      <c r="BM100" s="351"/>
      <c r="BN100" s="351"/>
      <c r="BO100" s="351"/>
      <c r="BP100" s="351"/>
      <c r="BQ100" s="351"/>
      <c r="BR100" s="351"/>
      <c r="BS100" s="351"/>
      <c r="BT100" s="351"/>
      <c r="BU100" s="351"/>
      <c r="BV100" s="351"/>
    </row>
    <row r="101" spans="63:74" x14ac:dyDescent="0.2">
      <c r="BK101" s="351"/>
      <c r="BL101" s="351"/>
      <c r="BM101" s="351"/>
      <c r="BN101" s="351"/>
      <c r="BO101" s="351"/>
      <c r="BP101" s="351"/>
      <c r="BQ101" s="351"/>
      <c r="BR101" s="351"/>
      <c r="BS101" s="351"/>
      <c r="BT101" s="351"/>
      <c r="BU101" s="351"/>
      <c r="BV101" s="351"/>
    </row>
    <row r="102" spans="63:74" x14ac:dyDescent="0.2">
      <c r="BK102" s="351"/>
      <c r="BL102" s="351"/>
      <c r="BM102" s="351"/>
      <c r="BN102" s="351"/>
      <c r="BO102" s="351"/>
      <c r="BP102" s="351"/>
      <c r="BQ102" s="351"/>
      <c r="BR102" s="351"/>
      <c r="BS102" s="351"/>
      <c r="BT102" s="351"/>
      <c r="BU102" s="351"/>
      <c r="BV102" s="351"/>
    </row>
    <row r="103" spans="63:74" x14ac:dyDescent="0.2">
      <c r="BK103" s="351"/>
      <c r="BL103" s="351"/>
      <c r="BM103" s="351"/>
      <c r="BN103" s="351"/>
      <c r="BO103" s="351"/>
      <c r="BP103" s="351"/>
      <c r="BQ103" s="351"/>
      <c r="BR103" s="351"/>
      <c r="BS103" s="351"/>
      <c r="BT103" s="351"/>
      <c r="BU103" s="351"/>
      <c r="BV103" s="351"/>
    </row>
    <row r="104" spans="63:74" x14ac:dyDescent="0.2">
      <c r="BK104" s="351"/>
      <c r="BL104" s="351"/>
      <c r="BM104" s="351"/>
      <c r="BN104" s="351"/>
      <c r="BO104" s="351"/>
      <c r="BP104" s="351"/>
      <c r="BQ104" s="351"/>
      <c r="BR104" s="351"/>
      <c r="BS104" s="351"/>
      <c r="BT104" s="351"/>
      <c r="BU104" s="351"/>
      <c r="BV104" s="351"/>
    </row>
    <row r="105" spans="63:74" x14ac:dyDescent="0.2">
      <c r="BK105" s="351"/>
      <c r="BL105" s="351"/>
      <c r="BM105" s="351"/>
      <c r="BN105" s="351"/>
      <c r="BO105" s="351"/>
      <c r="BP105" s="351"/>
      <c r="BQ105" s="351"/>
      <c r="BR105" s="351"/>
      <c r="BS105" s="351"/>
      <c r="BT105" s="351"/>
      <c r="BU105" s="351"/>
      <c r="BV105" s="351"/>
    </row>
    <row r="106" spans="63:74" x14ac:dyDescent="0.2">
      <c r="BK106" s="351"/>
      <c r="BL106" s="351"/>
      <c r="BM106" s="351"/>
      <c r="BN106" s="351"/>
      <c r="BO106" s="351"/>
      <c r="BP106" s="351"/>
      <c r="BQ106" s="351"/>
      <c r="BR106" s="351"/>
      <c r="BS106" s="351"/>
      <c r="BT106" s="351"/>
      <c r="BU106" s="351"/>
      <c r="BV106" s="351"/>
    </row>
    <row r="107" spans="63:74" x14ac:dyDescent="0.2">
      <c r="BK107" s="351"/>
      <c r="BL107" s="351"/>
      <c r="BM107" s="351"/>
      <c r="BN107" s="351"/>
      <c r="BO107" s="351"/>
      <c r="BP107" s="351"/>
      <c r="BQ107" s="351"/>
      <c r="BR107" s="351"/>
      <c r="BS107" s="351"/>
      <c r="BT107" s="351"/>
      <c r="BU107" s="351"/>
      <c r="BV107" s="351"/>
    </row>
    <row r="108" spans="63:74" x14ac:dyDescent="0.2">
      <c r="BK108" s="351"/>
      <c r="BL108" s="351"/>
      <c r="BM108" s="351"/>
      <c r="BN108" s="351"/>
      <c r="BO108" s="351"/>
      <c r="BP108" s="351"/>
      <c r="BQ108" s="351"/>
      <c r="BR108" s="351"/>
      <c r="BS108" s="351"/>
      <c r="BT108" s="351"/>
      <c r="BU108" s="351"/>
      <c r="BV108" s="351"/>
    </row>
    <row r="109" spans="63:74" x14ac:dyDescent="0.2">
      <c r="BK109" s="351"/>
      <c r="BL109" s="351"/>
      <c r="BM109" s="351"/>
      <c r="BN109" s="351"/>
      <c r="BO109" s="351"/>
      <c r="BP109" s="351"/>
      <c r="BQ109" s="351"/>
      <c r="BR109" s="351"/>
      <c r="BS109" s="351"/>
      <c r="BT109" s="351"/>
      <c r="BU109" s="351"/>
      <c r="BV109" s="351"/>
    </row>
    <row r="110" spans="63:74" x14ac:dyDescent="0.2">
      <c r="BK110" s="351"/>
      <c r="BL110" s="351"/>
      <c r="BM110" s="351"/>
      <c r="BN110" s="351"/>
      <c r="BO110" s="351"/>
      <c r="BP110" s="351"/>
      <c r="BQ110" s="351"/>
      <c r="BR110" s="351"/>
      <c r="BS110" s="351"/>
      <c r="BT110" s="351"/>
      <c r="BU110" s="351"/>
      <c r="BV110" s="351"/>
    </row>
    <row r="111" spans="63:74" x14ac:dyDescent="0.2">
      <c r="BK111" s="351"/>
      <c r="BL111" s="351"/>
      <c r="BM111" s="351"/>
      <c r="BN111" s="351"/>
      <c r="BO111" s="351"/>
      <c r="BP111" s="351"/>
      <c r="BQ111" s="351"/>
      <c r="BR111" s="351"/>
      <c r="BS111" s="351"/>
      <c r="BT111" s="351"/>
      <c r="BU111" s="351"/>
      <c r="BV111" s="351"/>
    </row>
    <row r="112" spans="63:74" x14ac:dyDescent="0.2">
      <c r="BK112" s="351"/>
      <c r="BL112" s="351"/>
      <c r="BM112" s="351"/>
      <c r="BN112" s="351"/>
      <c r="BO112" s="351"/>
      <c r="BP112" s="351"/>
      <c r="BQ112" s="351"/>
      <c r="BR112" s="351"/>
      <c r="BS112" s="351"/>
      <c r="BT112" s="351"/>
      <c r="BU112" s="351"/>
      <c r="BV112" s="351"/>
    </row>
    <row r="113" spans="63:74" x14ac:dyDescent="0.2">
      <c r="BK113" s="351"/>
      <c r="BL113" s="351"/>
      <c r="BM113" s="351"/>
      <c r="BN113" s="351"/>
      <c r="BO113" s="351"/>
      <c r="BP113" s="351"/>
      <c r="BQ113" s="351"/>
      <c r="BR113" s="351"/>
      <c r="BS113" s="351"/>
      <c r="BT113" s="351"/>
      <c r="BU113" s="351"/>
      <c r="BV113" s="351"/>
    </row>
    <row r="114" spans="63:74" x14ac:dyDescent="0.2">
      <c r="BK114" s="351"/>
      <c r="BL114" s="351"/>
      <c r="BM114" s="351"/>
      <c r="BN114" s="351"/>
      <c r="BO114" s="351"/>
      <c r="BP114" s="351"/>
      <c r="BQ114" s="351"/>
      <c r="BR114" s="351"/>
      <c r="BS114" s="351"/>
      <c r="BT114" s="351"/>
      <c r="BU114" s="351"/>
      <c r="BV114" s="351"/>
    </row>
    <row r="115" spans="63:74" x14ac:dyDescent="0.2">
      <c r="BK115" s="351"/>
      <c r="BL115" s="351"/>
      <c r="BM115" s="351"/>
      <c r="BN115" s="351"/>
      <c r="BO115" s="351"/>
      <c r="BP115" s="351"/>
      <c r="BQ115" s="351"/>
      <c r="BR115" s="351"/>
      <c r="BS115" s="351"/>
      <c r="BT115" s="351"/>
      <c r="BU115" s="351"/>
      <c r="BV115" s="351"/>
    </row>
    <row r="116" spans="63:74" x14ac:dyDescent="0.2">
      <c r="BK116" s="351"/>
      <c r="BL116" s="351"/>
      <c r="BM116" s="351"/>
      <c r="BN116" s="351"/>
      <c r="BO116" s="351"/>
      <c r="BP116" s="351"/>
      <c r="BQ116" s="351"/>
      <c r="BR116" s="351"/>
      <c r="BS116" s="351"/>
      <c r="BT116" s="351"/>
      <c r="BU116" s="351"/>
      <c r="BV116" s="351"/>
    </row>
    <row r="117" spans="63:74" x14ac:dyDescent="0.2">
      <c r="BK117" s="351"/>
      <c r="BL117" s="351"/>
      <c r="BM117" s="351"/>
      <c r="BN117" s="351"/>
      <c r="BO117" s="351"/>
      <c r="BP117" s="351"/>
      <c r="BQ117" s="351"/>
      <c r="BR117" s="351"/>
      <c r="BS117" s="351"/>
      <c r="BT117" s="351"/>
      <c r="BU117" s="351"/>
      <c r="BV117" s="351"/>
    </row>
    <row r="118" spans="63:74" x14ac:dyDescent="0.2">
      <c r="BK118" s="351"/>
      <c r="BL118" s="351"/>
      <c r="BM118" s="351"/>
      <c r="BN118" s="351"/>
      <c r="BO118" s="351"/>
      <c r="BP118" s="351"/>
      <c r="BQ118" s="351"/>
      <c r="BR118" s="351"/>
      <c r="BS118" s="351"/>
      <c r="BT118" s="351"/>
      <c r="BU118" s="351"/>
      <c r="BV118" s="351"/>
    </row>
    <row r="119" spans="63:74" x14ac:dyDescent="0.2">
      <c r="BK119" s="351"/>
      <c r="BL119" s="351"/>
      <c r="BM119" s="351"/>
      <c r="BN119" s="351"/>
      <c r="BO119" s="351"/>
      <c r="BP119" s="351"/>
      <c r="BQ119" s="351"/>
      <c r="BR119" s="351"/>
      <c r="BS119" s="351"/>
      <c r="BT119" s="351"/>
      <c r="BU119" s="351"/>
      <c r="BV119" s="351"/>
    </row>
    <row r="120" spans="63:74" x14ac:dyDescent="0.2">
      <c r="BK120" s="351"/>
      <c r="BL120" s="351"/>
      <c r="BM120" s="351"/>
      <c r="BN120" s="351"/>
      <c r="BO120" s="351"/>
      <c r="BP120" s="351"/>
      <c r="BQ120" s="351"/>
      <c r="BR120" s="351"/>
      <c r="BS120" s="351"/>
      <c r="BT120" s="351"/>
      <c r="BU120" s="351"/>
      <c r="BV120" s="351"/>
    </row>
    <row r="121" spans="63:74" x14ac:dyDescent="0.2">
      <c r="BK121" s="351"/>
      <c r="BL121" s="351"/>
      <c r="BM121" s="351"/>
      <c r="BN121" s="351"/>
      <c r="BO121" s="351"/>
      <c r="BP121" s="351"/>
      <c r="BQ121" s="351"/>
      <c r="BR121" s="351"/>
      <c r="BS121" s="351"/>
      <c r="BT121" s="351"/>
      <c r="BU121" s="351"/>
      <c r="BV121" s="351"/>
    </row>
    <row r="122" spans="63:74" x14ac:dyDescent="0.2">
      <c r="BK122" s="351"/>
      <c r="BL122" s="351"/>
      <c r="BM122" s="351"/>
      <c r="BN122" s="351"/>
      <c r="BO122" s="351"/>
      <c r="BP122" s="351"/>
      <c r="BQ122" s="351"/>
      <c r="BR122" s="351"/>
      <c r="BS122" s="351"/>
      <c r="BT122" s="351"/>
      <c r="BU122" s="351"/>
      <c r="BV122" s="351"/>
    </row>
    <row r="123" spans="63:74" x14ac:dyDescent="0.2">
      <c r="BK123" s="351"/>
      <c r="BL123" s="351"/>
      <c r="BM123" s="351"/>
      <c r="BN123" s="351"/>
      <c r="BO123" s="351"/>
      <c r="BP123" s="351"/>
      <c r="BQ123" s="351"/>
      <c r="BR123" s="351"/>
      <c r="BS123" s="351"/>
      <c r="BT123" s="351"/>
      <c r="BU123" s="351"/>
      <c r="BV123" s="351"/>
    </row>
    <row r="124" spans="63:74" x14ac:dyDescent="0.2">
      <c r="BK124" s="351"/>
      <c r="BL124" s="351"/>
      <c r="BM124" s="351"/>
      <c r="BN124" s="351"/>
      <c r="BO124" s="351"/>
      <c r="BP124" s="351"/>
      <c r="BQ124" s="351"/>
      <c r="BR124" s="351"/>
      <c r="BS124" s="351"/>
      <c r="BT124" s="351"/>
      <c r="BU124" s="351"/>
      <c r="BV124" s="351"/>
    </row>
    <row r="125" spans="63:74" x14ac:dyDescent="0.2">
      <c r="BK125" s="351"/>
      <c r="BL125" s="351"/>
      <c r="BM125" s="351"/>
      <c r="BN125" s="351"/>
      <c r="BO125" s="351"/>
      <c r="BP125" s="351"/>
      <c r="BQ125" s="351"/>
      <c r="BR125" s="351"/>
      <c r="BS125" s="351"/>
      <c r="BT125" s="351"/>
      <c r="BU125" s="351"/>
      <c r="BV125" s="351"/>
    </row>
    <row r="126" spans="63:74" x14ac:dyDescent="0.2">
      <c r="BK126" s="351"/>
      <c r="BL126" s="351"/>
      <c r="BM126" s="351"/>
      <c r="BN126" s="351"/>
      <c r="BO126" s="351"/>
      <c r="BP126" s="351"/>
      <c r="BQ126" s="351"/>
      <c r="BR126" s="351"/>
      <c r="BS126" s="351"/>
      <c r="BT126" s="351"/>
      <c r="BU126" s="351"/>
      <c r="BV126" s="351"/>
    </row>
    <row r="127" spans="63:74" x14ac:dyDescent="0.2">
      <c r="BK127" s="351"/>
      <c r="BL127" s="351"/>
      <c r="BM127" s="351"/>
      <c r="BN127" s="351"/>
      <c r="BO127" s="351"/>
      <c r="BP127" s="351"/>
      <c r="BQ127" s="351"/>
      <c r="BR127" s="351"/>
      <c r="BS127" s="351"/>
      <c r="BT127" s="351"/>
      <c r="BU127" s="351"/>
      <c r="BV127" s="351"/>
    </row>
    <row r="128" spans="63:74" x14ac:dyDescent="0.2">
      <c r="BK128" s="351"/>
      <c r="BL128" s="351"/>
      <c r="BM128" s="351"/>
      <c r="BN128" s="351"/>
      <c r="BO128" s="351"/>
      <c r="BP128" s="351"/>
      <c r="BQ128" s="351"/>
      <c r="BR128" s="351"/>
      <c r="BS128" s="351"/>
      <c r="BT128" s="351"/>
      <c r="BU128" s="351"/>
      <c r="BV128" s="351"/>
    </row>
    <row r="129" spans="63:74" x14ac:dyDescent="0.2">
      <c r="BK129" s="351"/>
      <c r="BL129" s="351"/>
      <c r="BM129" s="351"/>
      <c r="BN129" s="351"/>
      <c r="BO129" s="351"/>
      <c r="BP129" s="351"/>
      <c r="BQ129" s="351"/>
      <c r="BR129" s="351"/>
      <c r="BS129" s="351"/>
      <c r="BT129" s="351"/>
      <c r="BU129" s="351"/>
      <c r="BV129" s="351"/>
    </row>
    <row r="130" spans="63:74" x14ac:dyDescent="0.2">
      <c r="BK130" s="351"/>
      <c r="BL130" s="351"/>
      <c r="BM130" s="351"/>
      <c r="BN130" s="351"/>
      <c r="BO130" s="351"/>
      <c r="BP130" s="351"/>
      <c r="BQ130" s="351"/>
      <c r="BR130" s="351"/>
      <c r="BS130" s="351"/>
      <c r="BT130" s="351"/>
      <c r="BU130" s="351"/>
      <c r="BV130" s="351"/>
    </row>
    <row r="131" spans="63:74" x14ac:dyDescent="0.2">
      <c r="BK131" s="351"/>
      <c r="BL131" s="351"/>
      <c r="BM131" s="351"/>
      <c r="BN131" s="351"/>
      <c r="BO131" s="351"/>
      <c r="BP131" s="351"/>
      <c r="BQ131" s="351"/>
      <c r="BR131" s="351"/>
      <c r="BS131" s="351"/>
      <c r="BT131" s="351"/>
      <c r="BU131" s="351"/>
      <c r="BV131" s="351"/>
    </row>
    <row r="132" spans="63:74" x14ac:dyDescent="0.2">
      <c r="BK132" s="351"/>
      <c r="BL132" s="351"/>
      <c r="BM132" s="351"/>
      <c r="BN132" s="351"/>
      <c r="BO132" s="351"/>
      <c r="BP132" s="351"/>
      <c r="BQ132" s="351"/>
      <c r="BR132" s="351"/>
      <c r="BS132" s="351"/>
      <c r="BT132" s="351"/>
      <c r="BU132" s="351"/>
      <c r="BV132" s="351"/>
    </row>
    <row r="133" spans="63:74" x14ac:dyDescent="0.2">
      <c r="BK133" s="351"/>
      <c r="BL133" s="351"/>
      <c r="BM133" s="351"/>
      <c r="BN133" s="351"/>
      <c r="BO133" s="351"/>
      <c r="BP133" s="351"/>
      <c r="BQ133" s="351"/>
      <c r="BR133" s="351"/>
      <c r="BS133" s="351"/>
      <c r="BT133" s="351"/>
      <c r="BU133" s="351"/>
      <c r="BV133" s="351"/>
    </row>
    <row r="134" spans="63:74" x14ac:dyDescent="0.2">
      <c r="BK134" s="351"/>
      <c r="BL134" s="351"/>
      <c r="BM134" s="351"/>
      <c r="BN134" s="351"/>
      <c r="BO134" s="351"/>
      <c r="BP134" s="351"/>
      <c r="BQ134" s="351"/>
      <c r="BR134" s="351"/>
      <c r="BS134" s="351"/>
      <c r="BT134" s="351"/>
      <c r="BU134" s="351"/>
      <c r="BV134" s="351"/>
    </row>
    <row r="135" spans="63:74" x14ac:dyDescent="0.2">
      <c r="BK135" s="351"/>
      <c r="BL135" s="351"/>
      <c r="BM135" s="351"/>
      <c r="BN135" s="351"/>
      <c r="BO135" s="351"/>
      <c r="BP135" s="351"/>
      <c r="BQ135" s="351"/>
      <c r="BR135" s="351"/>
      <c r="BS135" s="351"/>
      <c r="BT135" s="351"/>
      <c r="BU135" s="351"/>
      <c r="BV135" s="351"/>
    </row>
    <row r="136" spans="63:74" x14ac:dyDescent="0.2">
      <c r="BK136" s="351"/>
      <c r="BL136" s="351"/>
      <c r="BM136" s="351"/>
      <c r="BN136" s="351"/>
      <c r="BO136" s="351"/>
      <c r="BP136" s="351"/>
      <c r="BQ136" s="351"/>
      <c r="BR136" s="351"/>
      <c r="BS136" s="351"/>
      <c r="BT136" s="351"/>
      <c r="BU136" s="351"/>
      <c r="BV136" s="351"/>
    </row>
    <row r="137" spans="63:74" x14ac:dyDescent="0.2">
      <c r="BK137" s="351"/>
      <c r="BL137" s="351"/>
      <c r="BM137" s="351"/>
      <c r="BN137" s="351"/>
      <c r="BO137" s="351"/>
      <c r="BP137" s="351"/>
      <c r="BQ137" s="351"/>
      <c r="BR137" s="351"/>
      <c r="BS137" s="351"/>
      <c r="BT137" s="351"/>
      <c r="BU137" s="351"/>
      <c r="BV137" s="351"/>
    </row>
    <row r="138" spans="63:74" x14ac:dyDescent="0.2">
      <c r="BK138" s="351"/>
      <c r="BL138" s="351"/>
      <c r="BM138" s="351"/>
      <c r="BN138" s="351"/>
      <c r="BO138" s="351"/>
      <c r="BP138" s="351"/>
      <c r="BQ138" s="351"/>
      <c r="BR138" s="351"/>
      <c r="BS138" s="351"/>
      <c r="BT138" s="351"/>
      <c r="BU138" s="351"/>
      <c r="BV138" s="351"/>
    </row>
    <row r="139" spans="63:74" x14ac:dyDescent="0.2">
      <c r="BK139" s="351"/>
      <c r="BL139" s="351"/>
      <c r="BM139" s="351"/>
      <c r="BN139" s="351"/>
      <c r="BO139" s="351"/>
      <c r="BP139" s="351"/>
      <c r="BQ139" s="351"/>
      <c r="BR139" s="351"/>
      <c r="BS139" s="351"/>
      <c r="BT139" s="351"/>
      <c r="BU139" s="351"/>
      <c r="BV139" s="351"/>
    </row>
    <row r="140" spans="63:74" x14ac:dyDescent="0.2">
      <c r="BK140" s="351"/>
      <c r="BL140" s="351"/>
      <c r="BM140" s="351"/>
      <c r="BN140" s="351"/>
      <c r="BO140" s="351"/>
      <c r="BP140" s="351"/>
      <c r="BQ140" s="351"/>
      <c r="BR140" s="351"/>
      <c r="BS140" s="351"/>
      <c r="BT140" s="351"/>
      <c r="BU140" s="351"/>
      <c r="BV140" s="351"/>
    </row>
    <row r="141" spans="63:74" x14ac:dyDescent="0.2">
      <c r="BK141" s="351"/>
      <c r="BL141" s="351"/>
      <c r="BM141" s="351"/>
      <c r="BN141" s="351"/>
      <c r="BO141" s="351"/>
      <c r="BP141" s="351"/>
      <c r="BQ141" s="351"/>
      <c r="BR141" s="351"/>
      <c r="BS141" s="351"/>
      <c r="BT141" s="351"/>
      <c r="BU141" s="351"/>
      <c r="BV141" s="351"/>
    </row>
    <row r="142" spans="63:74" x14ac:dyDescent="0.2">
      <c r="BK142" s="351"/>
      <c r="BL142" s="351"/>
      <c r="BM142" s="351"/>
      <c r="BN142" s="351"/>
      <c r="BO142" s="351"/>
      <c r="BP142" s="351"/>
      <c r="BQ142" s="351"/>
      <c r="BR142" s="351"/>
      <c r="BS142" s="351"/>
      <c r="BT142" s="351"/>
      <c r="BU142" s="351"/>
      <c r="BV142" s="351"/>
    </row>
    <row r="143" spans="63:74" x14ac:dyDescent="0.2">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44" customWidth="1"/>
    <col min="56" max="58" width="6.5703125" style="598" customWidth="1"/>
    <col min="59" max="62" width="6.5703125" style="344" customWidth="1"/>
    <col min="63" max="74" width="6.5703125" style="100" customWidth="1"/>
    <col min="75" max="16384" width="11" style="100"/>
  </cols>
  <sheetData>
    <row r="1" spans="1:74" ht="15.6" customHeight="1" x14ac:dyDescent="0.2">
      <c r="A1" s="761" t="s">
        <v>791</v>
      </c>
      <c r="B1" s="808" t="s">
        <v>804</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276"/>
    </row>
    <row r="2" spans="1:74" ht="14.1" customHeight="1"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01"/>
      <c r="B5" s="102" t="s">
        <v>1113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 customHeight="1" x14ac:dyDescent="0.2">
      <c r="A6" s="101" t="s">
        <v>1107</v>
      </c>
      <c r="B6" s="197" t="s">
        <v>450</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378.96670241999999</v>
      </c>
      <c r="AZ6" s="266">
        <v>327.76684576000002</v>
      </c>
      <c r="BA6" s="266">
        <v>325.95200237</v>
      </c>
      <c r="BB6" s="266">
        <v>304.34870875000001</v>
      </c>
      <c r="BC6" s="266">
        <v>337.61009999999999</v>
      </c>
      <c r="BD6" s="266">
        <v>378.14909999999998</v>
      </c>
      <c r="BE6" s="309">
        <v>412.47750000000002</v>
      </c>
      <c r="BF6" s="309">
        <v>406.9282</v>
      </c>
      <c r="BG6" s="309">
        <v>347.25630000000001</v>
      </c>
      <c r="BH6" s="309">
        <v>321.21949999999998</v>
      </c>
      <c r="BI6" s="309">
        <v>314.10250000000002</v>
      </c>
      <c r="BJ6" s="309">
        <v>353.75510000000003</v>
      </c>
      <c r="BK6" s="309">
        <v>370.15230000000003</v>
      </c>
      <c r="BL6" s="309">
        <v>320.25290000000001</v>
      </c>
      <c r="BM6" s="309">
        <v>329.4699</v>
      </c>
      <c r="BN6" s="309">
        <v>304.85079999999999</v>
      </c>
      <c r="BO6" s="309">
        <v>335.50970000000001</v>
      </c>
      <c r="BP6" s="309">
        <v>372.9024</v>
      </c>
      <c r="BQ6" s="309">
        <v>412.9117</v>
      </c>
      <c r="BR6" s="309">
        <v>409.33249999999998</v>
      </c>
      <c r="BS6" s="309">
        <v>351.23020000000002</v>
      </c>
      <c r="BT6" s="309">
        <v>325.22120000000001</v>
      </c>
      <c r="BU6" s="309">
        <v>317.83440000000002</v>
      </c>
      <c r="BV6" s="309">
        <v>357.6651</v>
      </c>
    </row>
    <row r="7" spans="1:74" ht="11.1" customHeight="1" x14ac:dyDescent="0.2">
      <c r="A7" s="101" t="s">
        <v>1108</v>
      </c>
      <c r="B7" s="130" t="s">
        <v>1314</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365.20371438000001</v>
      </c>
      <c r="AZ7" s="266">
        <v>315.74656764000002</v>
      </c>
      <c r="BA7" s="266">
        <v>313.21464745999998</v>
      </c>
      <c r="BB7" s="266">
        <v>292.55448256</v>
      </c>
      <c r="BC7" s="266">
        <v>325.43880000000001</v>
      </c>
      <c r="BD7" s="266">
        <v>365.61779999999999</v>
      </c>
      <c r="BE7" s="309">
        <v>398.92509999999999</v>
      </c>
      <c r="BF7" s="309">
        <v>393.29180000000002</v>
      </c>
      <c r="BG7" s="309">
        <v>334.51830000000001</v>
      </c>
      <c r="BH7" s="309">
        <v>308.72899999999998</v>
      </c>
      <c r="BI7" s="309">
        <v>301.40120000000002</v>
      </c>
      <c r="BJ7" s="309">
        <v>340.2527</v>
      </c>
      <c r="BK7" s="309">
        <v>356.74</v>
      </c>
      <c r="BL7" s="309">
        <v>308.33730000000003</v>
      </c>
      <c r="BM7" s="309">
        <v>316.8723</v>
      </c>
      <c r="BN7" s="309">
        <v>292.72250000000003</v>
      </c>
      <c r="BO7" s="309">
        <v>322.79919999999998</v>
      </c>
      <c r="BP7" s="309">
        <v>359.80650000000003</v>
      </c>
      <c r="BQ7" s="309">
        <v>398.767</v>
      </c>
      <c r="BR7" s="309">
        <v>395.1671</v>
      </c>
      <c r="BS7" s="309">
        <v>337.99939999999998</v>
      </c>
      <c r="BT7" s="309">
        <v>312.28609999999998</v>
      </c>
      <c r="BU7" s="309">
        <v>304.73169999999999</v>
      </c>
      <c r="BV7" s="309">
        <v>343.7747</v>
      </c>
    </row>
    <row r="8" spans="1:74" ht="11.1" customHeight="1" x14ac:dyDescent="0.2">
      <c r="A8" s="101" t="s">
        <v>1315</v>
      </c>
      <c r="B8" s="130" t="s">
        <v>1316</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12.559531177</v>
      </c>
      <c r="AZ8" s="266">
        <v>10.986919216</v>
      </c>
      <c r="BA8" s="266">
        <v>11.683587092</v>
      </c>
      <c r="BB8" s="266">
        <v>10.783292534999999</v>
      </c>
      <c r="BC8" s="266">
        <v>11.202489999999999</v>
      </c>
      <c r="BD8" s="266">
        <v>11.50306</v>
      </c>
      <c r="BE8" s="309">
        <v>12.362780000000001</v>
      </c>
      <c r="BF8" s="309">
        <v>12.458069999999999</v>
      </c>
      <c r="BG8" s="309">
        <v>11.66366</v>
      </c>
      <c r="BH8" s="309">
        <v>11.47372</v>
      </c>
      <c r="BI8" s="309">
        <v>11.71546</v>
      </c>
      <c r="BJ8" s="309">
        <v>12.43097</v>
      </c>
      <c r="BK8" s="309">
        <v>12.304360000000001</v>
      </c>
      <c r="BL8" s="309">
        <v>10.928459999999999</v>
      </c>
      <c r="BM8" s="309">
        <v>11.519780000000001</v>
      </c>
      <c r="BN8" s="309">
        <v>11.102959999999999</v>
      </c>
      <c r="BO8" s="309">
        <v>11.67198</v>
      </c>
      <c r="BP8" s="309">
        <v>12.003</v>
      </c>
      <c r="BQ8" s="309">
        <v>12.90222</v>
      </c>
      <c r="BR8" s="309">
        <v>12.93824</v>
      </c>
      <c r="BS8" s="309">
        <v>12.11293</v>
      </c>
      <c r="BT8" s="309">
        <v>11.877549999999999</v>
      </c>
      <c r="BU8" s="309">
        <v>12.079969999999999</v>
      </c>
      <c r="BV8" s="309">
        <v>12.78532</v>
      </c>
    </row>
    <row r="9" spans="1:74" ht="11.1" customHeight="1" x14ac:dyDescent="0.2">
      <c r="A9" s="101" t="s">
        <v>1317</v>
      </c>
      <c r="B9" s="130" t="s">
        <v>1318</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1.2034568590000001</v>
      </c>
      <c r="AZ9" s="266">
        <v>1.0333589000000001</v>
      </c>
      <c r="BA9" s="266">
        <v>1.0537678159999999</v>
      </c>
      <c r="BB9" s="266">
        <v>1.0109336579999999</v>
      </c>
      <c r="BC9" s="266">
        <v>0.96887389999999995</v>
      </c>
      <c r="BD9" s="266">
        <v>1.0282979999999999</v>
      </c>
      <c r="BE9" s="309">
        <v>1.1895450000000001</v>
      </c>
      <c r="BF9" s="309">
        <v>1.17832</v>
      </c>
      <c r="BG9" s="309">
        <v>1.074387</v>
      </c>
      <c r="BH9" s="309">
        <v>1.0167569999999999</v>
      </c>
      <c r="BI9" s="309">
        <v>0.98590460000000002</v>
      </c>
      <c r="BJ9" s="309">
        <v>1.0715159999999999</v>
      </c>
      <c r="BK9" s="309">
        <v>1.1080110000000001</v>
      </c>
      <c r="BL9" s="309">
        <v>0.98713360000000006</v>
      </c>
      <c r="BM9" s="309">
        <v>1.077769</v>
      </c>
      <c r="BN9" s="309">
        <v>1.0253129999999999</v>
      </c>
      <c r="BO9" s="309">
        <v>1.038486</v>
      </c>
      <c r="BP9" s="309">
        <v>1.0929880000000001</v>
      </c>
      <c r="BQ9" s="309">
        <v>1.242497</v>
      </c>
      <c r="BR9" s="309">
        <v>1.2272350000000001</v>
      </c>
      <c r="BS9" s="309">
        <v>1.117891</v>
      </c>
      <c r="BT9" s="309">
        <v>1.0575460000000001</v>
      </c>
      <c r="BU9" s="309">
        <v>1.022656</v>
      </c>
      <c r="BV9" s="309">
        <v>1.1050949999999999</v>
      </c>
    </row>
    <row r="10" spans="1:74" ht="11.1" customHeight="1" x14ac:dyDescent="0.2">
      <c r="A10" s="104" t="s">
        <v>1109</v>
      </c>
      <c r="B10" s="130" t="s">
        <v>451</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4.6726557919999996</v>
      </c>
      <c r="AZ10" s="266">
        <v>2.9930240480000001</v>
      </c>
      <c r="BA10" s="266">
        <v>1.996297</v>
      </c>
      <c r="BB10" s="266">
        <v>3.3933801459000001</v>
      </c>
      <c r="BC10" s="266">
        <v>4.0135259999999997</v>
      </c>
      <c r="BD10" s="266">
        <v>4.3311539999999997</v>
      </c>
      <c r="BE10" s="309">
        <v>4.9443809999999999</v>
      </c>
      <c r="BF10" s="309">
        <v>5.1948049999999997</v>
      </c>
      <c r="BG10" s="309">
        <v>3.8697469999999998</v>
      </c>
      <c r="BH10" s="309">
        <v>3.3905650000000001</v>
      </c>
      <c r="BI10" s="309">
        <v>3.6573329999999999</v>
      </c>
      <c r="BJ10" s="309">
        <v>4.031377</v>
      </c>
      <c r="BK10" s="309">
        <v>4.4871299999999996</v>
      </c>
      <c r="BL10" s="309">
        <v>3.705921</v>
      </c>
      <c r="BM10" s="309">
        <v>4.1338609999999996</v>
      </c>
      <c r="BN10" s="309">
        <v>3.7565599999999999</v>
      </c>
      <c r="BO10" s="309">
        <v>4.2588540000000004</v>
      </c>
      <c r="BP10" s="309">
        <v>4.6086410000000004</v>
      </c>
      <c r="BQ10" s="309">
        <v>5.252637</v>
      </c>
      <c r="BR10" s="309">
        <v>5.4251040000000001</v>
      </c>
      <c r="BS10" s="309">
        <v>4.0654120000000002</v>
      </c>
      <c r="BT10" s="309">
        <v>3.570776</v>
      </c>
      <c r="BU10" s="309">
        <v>3.7960799999999999</v>
      </c>
      <c r="BV10" s="309">
        <v>4.1491480000000003</v>
      </c>
    </row>
    <row r="11" spans="1:74" ht="11.1" customHeight="1" x14ac:dyDescent="0.2">
      <c r="A11" s="104" t="s">
        <v>1110</v>
      </c>
      <c r="B11" s="130" t="s">
        <v>393</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383.63935821000001</v>
      </c>
      <c r="AZ11" s="266">
        <v>330.75986979999999</v>
      </c>
      <c r="BA11" s="266">
        <v>327.94829936999997</v>
      </c>
      <c r="BB11" s="266">
        <v>307.7420889</v>
      </c>
      <c r="BC11" s="266">
        <v>341.62360000000001</v>
      </c>
      <c r="BD11" s="266">
        <v>382.4803</v>
      </c>
      <c r="BE11" s="309">
        <v>417.42180000000002</v>
      </c>
      <c r="BF11" s="309">
        <v>412.12299999999999</v>
      </c>
      <c r="BG11" s="309">
        <v>351.12610000000001</v>
      </c>
      <c r="BH11" s="309">
        <v>324.61009999999999</v>
      </c>
      <c r="BI11" s="309">
        <v>317.75990000000002</v>
      </c>
      <c r="BJ11" s="309">
        <v>357.78649999999999</v>
      </c>
      <c r="BK11" s="309">
        <v>374.6395</v>
      </c>
      <c r="BL11" s="309">
        <v>323.95890000000003</v>
      </c>
      <c r="BM11" s="309">
        <v>333.6037</v>
      </c>
      <c r="BN11" s="309">
        <v>308.60730000000001</v>
      </c>
      <c r="BO11" s="309">
        <v>339.76859999999999</v>
      </c>
      <c r="BP11" s="309">
        <v>377.5111</v>
      </c>
      <c r="BQ11" s="309">
        <v>418.16430000000003</v>
      </c>
      <c r="BR11" s="309">
        <v>414.75760000000002</v>
      </c>
      <c r="BS11" s="309">
        <v>355.29570000000001</v>
      </c>
      <c r="BT11" s="309">
        <v>328.79199999999997</v>
      </c>
      <c r="BU11" s="309">
        <v>321.63040000000001</v>
      </c>
      <c r="BV11" s="309">
        <v>361.8143</v>
      </c>
    </row>
    <row r="12" spans="1:74" ht="11.1" customHeight="1" x14ac:dyDescent="0.2">
      <c r="A12" s="104" t="s">
        <v>1111</v>
      </c>
      <c r="B12" s="130" t="s">
        <v>344</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34.719703764000002</v>
      </c>
      <c r="AZ12" s="266">
        <v>15.808109044</v>
      </c>
      <c r="BA12" s="266">
        <v>13.141739436</v>
      </c>
      <c r="BB12" s="266">
        <v>13.416905381999999</v>
      </c>
      <c r="BC12" s="266">
        <v>26.575340000000001</v>
      </c>
      <c r="BD12" s="266">
        <v>26.511369999999999</v>
      </c>
      <c r="BE12" s="309">
        <v>25.479089999999999</v>
      </c>
      <c r="BF12" s="309">
        <v>21.584420000000001</v>
      </c>
      <c r="BG12" s="309">
        <v>4.1937730000000002</v>
      </c>
      <c r="BH12" s="309">
        <v>8.863137</v>
      </c>
      <c r="BI12" s="309">
        <v>17.69858</v>
      </c>
      <c r="BJ12" s="309">
        <v>24.807870000000001</v>
      </c>
      <c r="BK12" s="309">
        <v>19.118819999999999</v>
      </c>
      <c r="BL12" s="309">
        <v>9.1502820000000007</v>
      </c>
      <c r="BM12" s="309">
        <v>14.863189999999999</v>
      </c>
      <c r="BN12" s="309">
        <v>12.926679999999999</v>
      </c>
      <c r="BO12" s="309">
        <v>26.353929999999998</v>
      </c>
      <c r="BP12" s="309">
        <v>25.493130000000001</v>
      </c>
      <c r="BQ12" s="309">
        <v>27.237020000000001</v>
      </c>
      <c r="BR12" s="309">
        <v>21.803000000000001</v>
      </c>
      <c r="BS12" s="309">
        <v>4.6075090000000003</v>
      </c>
      <c r="BT12" s="309">
        <v>9.1980710000000006</v>
      </c>
      <c r="BU12" s="309">
        <v>17.885370000000002</v>
      </c>
      <c r="BV12" s="309">
        <v>25.061509999999998</v>
      </c>
    </row>
    <row r="13" spans="1:74" ht="11.1" customHeight="1" x14ac:dyDescent="0.2">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342"/>
      <c r="BF13" s="342"/>
      <c r="BG13" s="342"/>
      <c r="BH13" s="342"/>
      <c r="BI13" s="342"/>
      <c r="BJ13" s="342"/>
      <c r="BK13" s="342"/>
      <c r="BL13" s="342"/>
      <c r="BM13" s="342"/>
      <c r="BN13" s="342"/>
      <c r="BO13" s="342"/>
      <c r="BP13" s="342"/>
      <c r="BQ13" s="342"/>
      <c r="BR13" s="342"/>
      <c r="BS13" s="342"/>
      <c r="BT13" s="342"/>
      <c r="BU13" s="342"/>
      <c r="BV13" s="342"/>
    </row>
    <row r="14" spans="1:74" ht="11.1" customHeight="1" x14ac:dyDescent="0.2">
      <c r="A14" s="101"/>
      <c r="B14" s="106" t="s">
        <v>1112</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342"/>
      <c r="BF14" s="342"/>
      <c r="BG14" s="342"/>
      <c r="BH14" s="342"/>
      <c r="BI14" s="342"/>
      <c r="BJ14" s="342"/>
      <c r="BK14" s="342"/>
      <c r="BL14" s="342"/>
      <c r="BM14" s="342"/>
      <c r="BN14" s="342"/>
      <c r="BO14" s="342"/>
      <c r="BP14" s="342"/>
      <c r="BQ14" s="342"/>
      <c r="BR14" s="342"/>
      <c r="BS14" s="342"/>
      <c r="BT14" s="342"/>
      <c r="BU14" s="342"/>
      <c r="BV14" s="342"/>
    </row>
    <row r="15" spans="1:74" ht="11.1" customHeight="1" x14ac:dyDescent="0.2">
      <c r="A15" s="104" t="s">
        <v>1114</v>
      </c>
      <c r="B15" s="130" t="s">
        <v>452</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336.69183421000002</v>
      </c>
      <c r="AZ15" s="266">
        <v>304.27226311999999</v>
      </c>
      <c r="BA15" s="266">
        <v>303.48997048000001</v>
      </c>
      <c r="BB15" s="266">
        <v>283.84652318000002</v>
      </c>
      <c r="BC15" s="266">
        <v>304.23457338999998</v>
      </c>
      <c r="BD15" s="266">
        <v>344.83532551000002</v>
      </c>
      <c r="BE15" s="309">
        <v>379.90210000000002</v>
      </c>
      <c r="BF15" s="309">
        <v>378.42320000000001</v>
      </c>
      <c r="BG15" s="309">
        <v>335.61509999999998</v>
      </c>
      <c r="BH15" s="309">
        <v>304.6497</v>
      </c>
      <c r="BI15" s="309">
        <v>288.77670000000001</v>
      </c>
      <c r="BJ15" s="309">
        <v>320.98230000000001</v>
      </c>
      <c r="BK15" s="309">
        <v>343.60430000000002</v>
      </c>
      <c r="BL15" s="309">
        <v>304.22210000000001</v>
      </c>
      <c r="BM15" s="309">
        <v>307.54820000000001</v>
      </c>
      <c r="BN15" s="309">
        <v>284.90519999999998</v>
      </c>
      <c r="BO15" s="309">
        <v>302.12189999999998</v>
      </c>
      <c r="BP15" s="309">
        <v>340.3827</v>
      </c>
      <c r="BQ15" s="309">
        <v>378.3603</v>
      </c>
      <c r="BR15" s="309">
        <v>380.36919999999998</v>
      </c>
      <c r="BS15" s="309">
        <v>338.93310000000002</v>
      </c>
      <c r="BT15" s="309">
        <v>308.10160000000002</v>
      </c>
      <c r="BU15" s="309">
        <v>292.10390000000001</v>
      </c>
      <c r="BV15" s="309">
        <v>324.4117</v>
      </c>
    </row>
    <row r="16" spans="1:74" ht="11.1" customHeight="1" x14ac:dyDescent="0.2">
      <c r="A16" s="730" t="s">
        <v>1150</v>
      </c>
      <c r="B16" s="130" t="s">
        <v>387</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140.59360427999999</v>
      </c>
      <c r="AZ16" s="266">
        <v>126.23010857</v>
      </c>
      <c r="BA16" s="266">
        <v>112.30304624999999</v>
      </c>
      <c r="BB16" s="266">
        <v>98.449325569999999</v>
      </c>
      <c r="BC16" s="266">
        <v>106.95184177</v>
      </c>
      <c r="BD16" s="266">
        <v>134.34656293</v>
      </c>
      <c r="BE16" s="309">
        <v>156.48869999999999</v>
      </c>
      <c r="BF16" s="309">
        <v>153.4973</v>
      </c>
      <c r="BG16" s="309">
        <v>127.52670000000001</v>
      </c>
      <c r="BH16" s="309">
        <v>104.0196</v>
      </c>
      <c r="BI16" s="309">
        <v>99.608779999999996</v>
      </c>
      <c r="BJ16" s="309">
        <v>126.3904</v>
      </c>
      <c r="BK16" s="309">
        <v>144.00640000000001</v>
      </c>
      <c r="BL16" s="309">
        <v>123.7328</v>
      </c>
      <c r="BM16" s="309">
        <v>113.3698</v>
      </c>
      <c r="BN16" s="309">
        <v>97.550669999999997</v>
      </c>
      <c r="BO16" s="309">
        <v>103.6828</v>
      </c>
      <c r="BP16" s="309">
        <v>129.1713</v>
      </c>
      <c r="BQ16" s="309">
        <v>153.17140000000001</v>
      </c>
      <c r="BR16" s="309">
        <v>152.92949999999999</v>
      </c>
      <c r="BS16" s="309">
        <v>128.1747</v>
      </c>
      <c r="BT16" s="309">
        <v>105.149</v>
      </c>
      <c r="BU16" s="309">
        <v>100.8391</v>
      </c>
      <c r="BV16" s="309">
        <v>127.9371</v>
      </c>
    </row>
    <row r="17" spans="1:74" ht="11.1" customHeight="1" x14ac:dyDescent="0.2">
      <c r="A17" s="501" t="s">
        <v>1161</v>
      </c>
      <c r="B17" s="130" t="s">
        <v>386</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101.56084564</v>
      </c>
      <c r="BA17" s="266">
        <v>107.70595853</v>
      </c>
      <c r="BB17" s="266">
        <v>103.6904005</v>
      </c>
      <c r="BC17" s="266">
        <v>110.46124933999999</v>
      </c>
      <c r="BD17" s="266">
        <v>122.1262174</v>
      </c>
      <c r="BE17" s="309">
        <v>131.0968</v>
      </c>
      <c r="BF17" s="309">
        <v>131.55600000000001</v>
      </c>
      <c r="BG17" s="309">
        <v>119.5735</v>
      </c>
      <c r="BH17" s="309">
        <v>113.29340000000001</v>
      </c>
      <c r="BI17" s="309">
        <v>104.2869</v>
      </c>
      <c r="BJ17" s="309">
        <v>109.5638</v>
      </c>
      <c r="BK17" s="309">
        <v>112.5741</v>
      </c>
      <c r="BL17" s="309">
        <v>101.8095</v>
      </c>
      <c r="BM17" s="309">
        <v>108.36499999999999</v>
      </c>
      <c r="BN17" s="309">
        <v>103.20869999999999</v>
      </c>
      <c r="BO17" s="309">
        <v>109.03230000000001</v>
      </c>
      <c r="BP17" s="309">
        <v>120.18389999999999</v>
      </c>
      <c r="BQ17" s="309">
        <v>129.7655</v>
      </c>
      <c r="BR17" s="309">
        <v>130.8426</v>
      </c>
      <c r="BS17" s="309">
        <v>119.2188</v>
      </c>
      <c r="BT17" s="309">
        <v>113.0733</v>
      </c>
      <c r="BU17" s="309">
        <v>104.06610000000001</v>
      </c>
      <c r="BV17" s="309">
        <v>109.2445</v>
      </c>
    </row>
    <row r="18" spans="1:74" ht="11.1" customHeight="1" x14ac:dyDescent="0.2">
      <c r="A18" s="501" t="s">
        <v>1172</v>
      </c>
      <c r="B18" s="130" t="s">
        <v>385</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83.286060460000002</v>
      </c>
      <c r="AZ18" s="266">
        <v>75.917056079999995</v>
      </c>
      <c r="BA18" s="266">
        <v>82.902114879999999</v>
      </c>
      <c r="BB18" s="266">
        <v>81.194604900000002</v>
      </c>
      <c r="BC18" s="266">
        <v>86.324142710999993</v>
      </c>
      <c r="BD18" s="266">
        <v>87.847438815999993</v>
      </c>
      <c r="BE18" s="309">
        <v>91.782550000000001</v>
      </c>
      <c r="BF18" s="309">
        <v>92.842240000000004</v>
      </c>
      <c r="BG18" s="309">
        <v>87.995090000000005</v>
      </c>
      <c r="BH18" s="309">
        <v>86.833079999999995</v>
      </c>
      <c r="BI18" s="309">
        <v>84.385990000000007</v>
      </c>
      <c r="BJ18" s="309">
        <v>84.485830000000007</v>
      </c>
      <c r="BK18" s="309">
        <v>86.460319999999996</v>
      </c>
      <c r="BL18" s="309">
        <v>78.128969999999995</v>
      </c>
      <c r="BM18" s="309">
        <v>85.281989999999993</v>
      </c>
      <c r="BN18" s="309">
        <v>83.64385</v>
      </c>
      <c r="BO18" s="309">
        <v>88.914389999999997</v>
      </c>
      <c r="BP18" s="309">
        <v>90.512780000000006</v>
      </c>
      <c r="BQ18" s="309">
        <v>94.890990000000002</v>
      </c>
      <c r="BR18" s="309">
        <v>96.070760000000007</v>
      </c>
      <c r="BS18" s="309">
        <v>91.020979999999994</v>
      </c>
      <c r="BT18" s="309">
        <v>89.37688</v>
      </c>
      <c r="BU18" s="309">
        <v>86.704549999999998</v>
      </c>
      <c r="BV18" s="309">
        <v>86.688640000000007</v>
      </c>
    </row>
    <row r="19" spans="1:74" ht="11.1" customHeight="1" x14ac:dyDescent="0.2">
      <c r="A19" s="501" t="s">
        <v>1386</v>
      </c>
      <c r="B19" s="130" t="s">
        <v>803</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0.56445500000000004</v>
      </c>
      <c r="AZ19" s="266">
        <v>0.564253</v>
      </c>
      <c r="BA19" s="266">
        <v>0.57885083000000004</v>
      </c>
      <c r="BB19" s="266">
        <v>0.51219221999999998</v>
      </c>
      <c r="BC19" s="266">
        <v>0.49733956979999999</v>
      </c>
      <c r="BD19" s="266">
        <v>0.51510635892000001</v>
      </c>
      <c r="BE19" s="309">
        <v>0.53405029999999998</v>
      </c>
      <c r="BF19" s="309">
        <v>0.52769960000000005</v>
      </c>
      <c r="BG19" s="309">
        <v>0.51978550000000001</v>
      </c>
      <c r="BH19" s="309">
        <v>0.50357980000000002</v>
      </c>
      <c r="BI19" s="309">
        <v>0.49500189999999999</v>
      </c>
      <c r="BJ19" s="309">
        <v>0.54225199999999996</v>
      </c>
      <c r="BK19" s="309">
        <v>0.56353189999999997</v>
      </c>
      <c r="BL19" s="309">
        <v>0.55078950000000004</v>
      </c>
      <c r="BM19" s="309">
        <v>0.53131130000000004</v>
      </c>
      <c r="BN19" s="309">
        <v>0.50197650000000005</v>
      </c>
      <c r="BO19" s="309">
        <v>0.4924327</v>
      </c>
      <c r="BP19" s="309">
        <v>0.51479450000000004</v>
      </c>
      <c r="BQ19" s="309">
        <v>0.53241099999999997</v>
      </c>
      <c r="BR19" s="309">
        <v>0.52633730000000001</v>
      </c>
      <c r="BS19" s="309">
        <v>0.5186132</v>
      </c>
      <c r="BT19" s="309">
        <v>0.50254980000000005</v>
      </c>
      <c r="BU19" s="309">
        <v>0.49415550000000003</v>
      </c>
      <c r="BV19" s="309">
        <v>0.54151879999999997</v>
      </c>
    </row>
    <row r="20" spans="1:74" ht="11.1" customHeight="1" x14ac:dyDescent="0.2">
      <c r="A20" s="104" t="s">
        <v>1115</v>
      </c>
      <c r="B20" s="130" t="s">
        <v>345</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12.22782011</v>
      </c>
      <c r="AZ20" s="266">
        <v>10.679497639999999</v>
      </c>
      <c r="BA20" s="266">
        <v>11.316589453000001</v>
      </c>
      <c r="BB20" s="266">
        <v>10.478660337000001</v>
      </c>
      <c r="BC20" s="266">
        <v>10.81373</v>
      </c>
      <c r="BD20" s="266">
        <v>11.133570000000001</v>
      </c>
      <c r="BE20" s="309">
        <v>12.040660000000001</v>
      </c>
      <c r="BF20" s="309">
        <v>12.11534</v>
      </c>
      <c r="BG20" s="309">
        <v>11.3172</v>
      </c>
      <c r="BH20" s="309">
        <v>11.097250000000001</v>
      </c>
      <c r="BI20" s="309">
        <v>11.28462</v>
      </c>
      <c r="BJ20" s="309">
        <v>11.996370000000001</v>
      </c>
      <c r="BK20" s="309">
        <v>11.916320000000001</v>
      </c>
      <c r="BL20" s="309">
        <v>10.58649</v>
      </c>
      <c r="BM20" s="309">
        <v>11.19238</v>
      </c>
      <c r="BN20" s="309">
        <v>10.775449999999999</v>
      </c>
      <c r="BO20" s="309">
        <v>11.2927</v>
      </c>
      <c r="BP20" s="309">
        <v>11.63522</v>
      </c>
      <c r="BQ20" s="309">
        <v>12.56697</v>
      </c>
      <c r="BR20" s="309">
        <v>12.58541</v>
      </c>
      <c r="BS20" s="309">
        <v>11.75501</v>
      </c>
      <c r="BT20" s="309">
        <v>11.49227</v>
      </c>
      <c r="BU20" s="309">
        <v>11.641120000000001</v>
      </c>
      <c r="BV20" s="309">
        <v>12.34103</v>
      </c>
    </row>
    <row r="21" spans="1:74" ht="11.1" customHeight="1" x14ac:dyDescent="0.2">
      <c r="A21" s="107" t="s">
        <v>1116</v>
      </c>
      <c r="B21" s="198" t="s">
        <v>453</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348.91965432000001</v>
      </c>
      <c r="AZ21" s="266">
        <v>314.95176076000001</v>
      </c>
      <c r="BA21" s="266">
        <v>314.80655992999999</v>
      </c>
      <c r="BB21" s="266">
        <v>294.32518352</v>
      </c>
      <c r="BC21" s="266">
        <v>315.04829999999998</v>
      </c>
      <c r="BD21" s="266">
        <v>355.96890000000002</v>
      </c>
      <c r="BE21" s="309">
        <v>391.94279999999998</v>
      </c>
      <c r="BF21" s="309">
        <v>390.5385</v>
      </c>
      <c r="BG21" s="309">
        <v>346.9323</v>
      </c>
      <c r="BH21" s="309">
        <v>315.74689999999998</v>
      </c>
      <c r="BI21" s="309">
        <v>300.06130000000002</v>
      </c>
      <c r="BJ21" s="309">
        <v>332.97859999999997</v>
      </c>
      <c r="BK21" s="309">
        <v>355.5206</v>
      </c>
      <c r="BL21" s="309">
        <v>314.80860000000001</v>
      </c>
      <c r="BM21" s="309">
        <v>318.7405</v>
      </c>
      <c r="BN21" s="309">
        <v>295.68060000000003</v>
      </c>
      <c r="BO21" s="309">
        <v>313.41460000000001</v>
      </c>
      <c r="BP21" s="309">
        <v>352.01799999999997</v>
      </c>
      <c r="BQ21" s="309">
        <v>390.9273</v>
      </c>
      <c r="BR21" s="309">
        <v>392.95460000000003</v>
      </c>
      <c r="BS21" s="309">
        <v>350.68810000000002</v>
      </c>
      <c r="BT21" s="309">
        <v>319.59390000000002</v>
      </c>
      <c r="BU21" s="309">
        <v>303.74509999999998</v>
      </c>
      <c r="BV21" s="309">
        <v>336.75279999999998</v>
      </c>
    </row>
    <row r="22" spans="1:74" ht="11.1" customHeight="1" x14ac:dyDescent="0.2">
      <c r="A22" s="107"/>
      <c r="B22" s="108" t="s">
        <v>179</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324"/>
      <c r="BF22" s="324"/>
      <c r="BG22" s="324"/>
      <c r="BH22" s="324"/>
      <c r="BI22" s="324"/>
      <c r="BJ22" s="324"/>
      <c r="BK22" s="324"/>
      <c r="BL22" s="324"/>
      <c r="BM22" s="324"/>
      <c r="BN22" s="324"/>
      <c r="BO22" s="324"/>
      <c r="BP22" s="324"/>
      <c r="BQ22" s="324"/>
      <c r="BR22" s="324"/>
      <c r="BS22" s="324"/>
      <c r="BT22" s="324"/>
      <c r="BU22" s="324"/>
      <c r="BV22" s="324"/>
    </row>
    <row r="23" spans="1:74" ht="11.1" customHeight="1" x14ac:dyDescent="0.2">
      <c r="A23" s="107" t="s">
        <v>180</v>
      </c>
      <c r="B23" s="198" t="s">
        <v>181</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993.98734285</v>
      </c>
      <c r="AN23" s="266">
        <v>920.35948226999994</v>
      </c>
      <c r="AO23" s="266">
        <v>829.43595073999995</v>
      </c>
      <c r="AP23" s="266">
        <v>682.65619237999999</v>
      </c>
      <c r="AQ23" s="266">
        <v>735.72493939000003</v>
      </c>
      <c r="AR23" s="266">
        <v>962.86319827</v>
      </c>
      <c r="AS23" s="266">
        <v>1125.8961892</v>
      </c>
      <c r="AT23" s="266">
        <v>1150.0066139999999</v>
      </c>
      <c r="AU23" s="266">
        <v>955.83392030000005</v>
      </c>
      <c r="AV23" s="266">
        <v>758.06878433999998</v>
      </c>
      <c r="AW23" s="266">
        <v>732.33137882000005</v>
      </c>
      <c r="AX23" s="266">
        <v>855.95320160999995</v>
      </c>
      <c r="AY23" s="266">
        <v>1009.9957460000001</v>
      </c>
      <c r="AZ23" s="266">
        <v>906.81132563000006</v>
      </c>
      <c r="BA23" s="266">
        <v>806.76215362000005</v>
      </c>
      <c r="BB23" s="266">
        <v>707.23985299000003</v>
      </c>
      <c r="BC23" s="266">
        <v>768.32019328000001</v>
      </c>
      <c r="BD23" s="266">
        <v>965.11827651999999</v>
      </c>
      <c r="BE23" s="309">
        <v>1124.183</v>
      </c>
      <c r="BF23" s="309">
        <v>1102.693</v>
      </c>
      <c r="BG23" s="309">
        <v>916.12599999999998</v>
      </c>
      <c r="BH23" s="309">
        <v>747.2559</v>
      </c>
      <c r="BI23" s="309">
        <v>715.56910000000005</v>
      </c>
      <c r="BJ23" s="309">
        <v>907.96259999999995</v>
      </c>
      <c r="BK23" s="309">
        <v>1025.232</v>
      </c>
      <c r="BL23" s="309">
        <v>880.89739999999995</v>
      </c>
      <c r="BM23" s="309">
        <v>807.11929999999995</v>
      </c>
      <c r="BN23" s="309">
        <v>694.4973</v>
      </c>
      <c r="BO23" s="309">
        <v>738.15430000000003</v>
      </c>
      <c r="BP23" s="309">
        <v>919.61540000000002</v>
      </c>
      <c r="BQ23" s="309">
        <v>1090.481</v>
      </c>
      <c r="BR23" s="309">
        <v>1088.759</v>
      </c>
      <c r="BS23" s="309">
        <v>912.52070000000003</v>
      </c>
      <c r="BT23" s="309">
        <v>748.59220000000005</v>
      </c>
      <c r="BU23" s="309">
        <v>717.90909999999997</v>
      </c>
      <c r="BV23" s="309">
        <v>910.82899999999995</v>
      </c>
    </row>
    <row r="24" spans="1:74" ht="11.1" customHeight="1" x14ac:dyDescent="0.2">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343"/>
      <c r="BF24" s="343"/>
      <c r="BG24" s="343"/>
      <c r="BH24" s="343"/>
      <c r="BI24" s="343"/>
      <c r="BJ24" s="343"/>
      <c r="BK24" s="343"/>
      <c r="BL24" s="343"/>
      <c r="BM24" s="343"/>
      <c r="BN24" s="343"/>
      <c r="BO24" s="343"/>
      <c r="BP24" s="343"/>
      <c r="BQ24" s="343"/>
      <c r="BR24" s="343"/>
      <c r="BS24" s="343"/>
      <c r="BT24" s="343"/>
      <c r="BU24" s="343"/>
      <c r="BV24" s="343"/>
    </row>
    <row r="25" spans="1:74" ht="11.1" customHeight="1" x14ac:dyDescent="0.2">
      <c r="A25" s="107"/>
      <c r="B25" s="109" t="s">
        <v>88</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343"/>
      <c r="BF25" s="343"/>
      <c r="BG25" s="343"/>
      <c r="BH25" s="343"/>
      <c r="BI25" s="343"/>
      <c r="BJ25" s="343"/>
      <c r="BK25" s="343"/>
      <c r="BL25" s="343"/>
      <c r="BM25" s="343"/>
      <c r="BN25" s="343"/>
      <c r="BO25" s="343"/>
      <c r="BP25" s="343"/>
      <c r="BQ25" s="343"/>
      <c r="BR25" s="343"/>
      <c r="BS25" s="343"/>
      <c r="BT25" s="343"/>
      <c r="BU25" s="343"/>
      <c r="BV25" s="343"/>
    </row>
    <row r="26" spans="1:74" ht="11.1" customHeight="1" x14ac:dyDescent="0.2">
      <c r="A26" s="107" t="s">
        <v>59</v>
      </c>
      <c r="B26" s="198" t="s">
        <v>77</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83.954234</v>
      </c>
      <c r="BA26" s="250">
        <v>86.190528</v>
      </c>
      <c r="BB26" s="250">
        <v>91.352715000000003</v>
      </c>
      <c r="BC26" s="250">
        <v>92.236580000000004</v>
      </c>
      <c r="BD26" s="250">
        <v>89.953999999999994</v>
      </c>
      <c r="BE26" s="316">
        <v>78.600499999999997</v>
      </c>
      <c r="BF26" s="316">
        <v>71.587670000000003</v>
      </c>
      <c r="BG26" s="316">
        <v>70.763949999999994</v>
      </c>
      <c r="BH26" s="316">
        <v>76.892809999999997</v>
      </c>
      <c r="BI26" s="316">
        <v>80.981639999999999</v>
      </c>
      <c r="BJ26" s="316">
        <v>77.387469999999993</v>
      </c>
      <c r="BK26" s="316">
        <v>73.123760000000004</v>
      </c>
      <c r="BL26" s="316">
        <v>72.490780000000001</v>
      </c>
      <c r="BM26" s="316">
        <v>81.35763</v>
      </c>
      <c r="BN26" s="316">
        <v>91.770870000000002</v>
      </c>
      <c r="BO26" s="316">
        <v>96.563280000000006</v>
      </c>
      <c r="BP26" s="316">
        <v>92.643410000000003</v>
      </c>
      <c r="BQ26" s="316">
        <v>83.314850000000007</v>
      </c>
      <c r="BR26" s="316">
        <v>79.473860000000002</v>
      </c>
      <c r="BS26" s="316">
        <v>79.559049999999999</v>
      </c>
      <c r="BT26" s="316">
        <v>86.944969999999998</v>
      </c>
      <c r="BU26" s="316">
        <v>91.591340000000002</v>
      </c>
      <c r="BV26" s="316">
        <v>91.424239999999998</v>
      </c>
    </row>
    <row r="27" spans="1:74" ht="11.1" customHeight="1" x14ac:dyDescent="0.2">
      <c r="A27" s="107" t="s">
        <v>73</v>
      </c>
      <c r="B27" s="198" t="s">
        <v>75</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5.9517090000000001</v>
      </c>
      <c r="BA27" s="250">
        <v>5.6566409999999996</v>
      </c>
      <c r="BB27" s="250">
        <v>5.6353710000000001</v>
      </c>
      <c r="BC27" s="250">
        <v>5.8456770000000002</v>
      </c>
      <c r="BD27" s="250">
        <v>6.0396710000000002</v>
      </c>
      <c r="BE27" s="316">
        <v>5.7651560000000002</v>
      </c>
      <c r="BF27" s="316">
        <v>5.8875500000000001</v>
      </c>
      <c r="BG27" s="316">
        <v>6.2004669999999997</v>
      </c>
      <c r="BH27" s="316">
        <v>6.5211980000000001</v>
      </c>
      <c r="BI27" s="316">
        <v>6.7453070000000004</v>
      </c>
      <c r="BJ27" s="316">
        <v>6.6889419999999999</v>
      </c>
      <c r="BK27" s="316">
        <v>5.3157560000000004</v>
      </c>
      <c r="BL27" s="316">
        <v>5.3820139999999999</v>
      </c>
      <c r="BM27" s="316">
        <v>4.6428609999999999</v>
      </c>
      <c r="BN27" s="316">
        <v>4.4567119999999996</v>
      </c>
      <c r="BO27" s="316">
        <v>4.9897210000000003</v>
      </c>
      <c r="BP27" s="316">
        <v>4.5719070000000004</v>
      </c>
      <c r="BQ27" s="316">
        <v>3.5290919999999999</v>
      </c>
      <c r="BR27" s="316">
        <v>2.8369620000000002</v>
      </c>
      <c r="BS27" s="316">
        <v>2.7148590000000001</v>
      </c>
      <c r="BT27" s="316">
        <v>3.3500079999999999</v>
      </c>
      <c r="BU27" s="316">
        <v>3.8595079999999999</v>
      </c>
      <c r="BV27" s="316">
        <v>3.441335</v>
      </c>
    </row>
    <row r="28" spans="1:74" ht="11.1" customHeight="1" x14ac:dyDescent="0.2">
      <c r="A28" s="107" t="s">
        <v>74</v>
      </c>
      <c r="B28" s="198" t="s">
        <v>76</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15.293022000000001</v>
      </c>
      <c r="BA28" s="250">
        <v>15.519295</v>
      </c>
      <c r="BB28" s="250">
        <v>15.680331000000001</v>
      </c>
      <c r="BC28" s="250">
        <v>15.5768</v>
      </c>
      <c r="BD28" s="250">
        <v>15.606529999999999</v>
      </c>
      <c r="BE28" s="316">
        <v>15.51118</v>
      </c>
      <c r="BF28" s="316">
        <v>15.475519999999999</v>
      </c>
      <c r="BG28" s="316">
        <v>15.476559999999999</v>
      </c>
      <c r="BH28" s="316">
        <v>15.544750000000001</v>
      </c>
      <c r="BI28" s="316">
        <v>15.709619999999999</v>
      </c>
      <c r="BJ28" s="316">
        <v>15.725860000000001</v>
      </c>
      <c r="BK28" s="316">
        <v>15.764609999999999</v>
      </c>
      <c r="BL28" s="316">
        <v>15.674659999999999</v>
      </c>
      <c r="BM28" s="316">
        <v>15.53669</v>
      </c>
      <c r="BN28" s="316">
        <v>15.3795</v>
      </c>
      <c r="BO28" s="316">
        <v>15.29189</v>
      </c>
      <c r="BP28" s="316">
        <v>15.350479999999999</v>
      </c>
      <c r="BQ28" s="316">
        <v>15.281829999999999</v>
      </c>
      <c r="BR28" s="316">
        <v>15.2622</v>
      </c>
      <c r="BS28" s="316">
        <v>15.27416</v>
      </c>
      <c r="BT28" s="316">
        <v>15.346880000000001</v>
      </c>
      <c r="BU28" s="316">
        <v>15.51192</v>
      </c>
      <c r="BV28" s="316">
        <v>15.52915</v>
      </c>
    </row>
    <row r="29" spans="1:74" ht="11.1" customHeight="1" x14ac:dyDescent="0.2">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343"/>
      <c r="BF29" s="343"/>
      <c r="BG29" s="343"/>
      <c r="BH29" s="343"/>
      <c r="BI29" s="343"/>
      <c r="BJ29" s="343"/>
      <c r="BK29" s="343"/>
      <c r="BL29" s="343"/>
      <c r="BM29" s="343"/>
      <c r="BN29" s="343"/>
      <c r="BO29" s="343"/>
      <c r="BP29" s="343"/>
      <c r="BQ29" s="343"/>
      <c r="BR29" s="343"/>
      <c r="BS29" s="343"/>
      <c r="BT29" s="343"/>
      <c r="BU29" s="343"/>
      <c r="BV29" s="343"/>
    </row>
    <row r="30" spans="1:74" ht="11.1" customHeight="1" x14ac:dyDescent="0.2">
      <c r="A30" s="107"/>
      <c r="B30" s="55" t="s">
        <v>127</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229"/>
      <c r="BC31" s="229"/>
      <c r="BD31" s="229"/>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2" t="s">
        <v>522</v>
      </c>
      <c r="B32" s="198" t="s">
        <v>388</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2.21</v>
      </c>
      <c r="AZ32" s="208">
        <v>2.1800000000000002</v>
      </c>
      <c r="BA32" s="208">
        <v>2.1577266969000002</v>
      </c>
      <c r="BB32" s="208">
        <v>2.1875390746000001</v>
      </c>
      <c r="BC32" s="208">
        <v>2.1070190000000002</v>
      </c>
      <c r="BD32" s="208">
        <v>2.1078139999999999</v>
      </c>
      <c r="BE32" s="324">
        <v>2.0387840000000002</v>
      </c>
      <c r="BF32" s="324">
        <v>2.0317980000000002</v>
      </c>
      <c r="BG32" s="324">
        <v>2.0685289999999998</v>
      </c>
      <c r="BH32" s="324">
        <v>2.0031560000000002</v>
      </c>
      <c r="BI32" s="324">
        <v>2.0332560000000002</v>
      </c>
      <c r="BJ32" s="324">
        <v>2.0410279999999998</v>
      </c>
      <c r="BK32" s="324">
        <v>1.975393</v>
      </c>
      <c r="BL32" s="324">
        <v>1.967819</v>
      </c>
      <c r="BM32" s="324">
        <v>1.994378</v>
      </c>
      <c r="BN32" s="324">
        <v>2.0200999999999998</v>
      </c>
      <c r="BO32" s="324">
        <v>2.0171809999999999</v>
      </c>
      <c r="BP32" s="324">
        <v>1.980596</v>
      </c>
      <c r="BQ32" s="324">
        <v>1.9931920000000001</v>
      </c>
      <c r="BR32" s="324">
        <v>2.0049329999999999</v>
      </c>
      <c r="BS32" s="324">
        <v>1.9939260000000001</v>
      </c>
      <c r="BT32" s="324">
        <v>1.966151</v>
      </c>
      <c r="BU32" s="324">
        <v>1.971347</v>
      </c>
      <c r="BV32" s="324">
        <v>1.9776</v>
      </c>
    </row>
    <row r="33" spans="1:74" ht="11.1" customHeight="1" x14ac:dyDescent="0.2">
      <c r="A33" s="107" t="s">
        <v>524</v>
      </c>
      <c r="B33" s="198" t="s">
        <v>454</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5.85</v>
      </c>
      <c r="AZ33" s="208">
        <v>6.03</v>
      </c>
      <c r="BA33" s="208">
        <v>5.1146878293000002</v>
      </c>
      <c r="BB33" s="208">
        <v>6.2328750716999997</v>
      </c>
      <c r="BC33" s="208">
        <v>8.0889640000000007</v>
      </c>
      <c r="BD33" s="208">
        <v>7.6648430000000003</v>
      </c>
      <c r="BE33" s="324">
        <v>5.9999669999999998</v>
      </c>
      <c r="BF33" s="324">
        <v>6.1055830000000002</v>
      </c>
      <c r="BG33" s="324">
        <v>6.03714</v>
      </c>
      <c r="BH33" s="324">
        <v>6.0793929999999996</v>
      </c>
      <c r="BI33" s="324">
        <v>6.2512350000000003</v>
      </c>
      <c r="BJ33" s="324">
        <v>6.5603590000000001</v>
      </c>
      <c r="BK33" s="324">
        <v>6.813955</v>
      </c>
      <c r="BL33" s="324">
        <v>6.6625550000000002</v>
      </c>
      <c r="BM33" s="324">
        <v>5.8794849999999999</v>
      </c>
      <c r="BN33" s="324">
        <v>4.5060650000000004</v>
      </c>
      <c r="BO33" s="324">
        <v>4.4225380000000003</v>
      </c>
      <c r="BP33" s="324">
        <v>4.3080809999999996</v>
      </c>
      <c r="BQ33" s="324">
        <v>4.4997100000000003</v>
      </c>
      <c r="BR33" s="324">
        <v>4.5258839999999996</v>
      </c>
      <c r="BS33" s="324">
        <v>4.464791</v>
      </c>
      <c r="BT33" s="324">
        <v>4.5166060000000003</v>
      </c>
      <c r="BU33" s="324">
        <v>4.7314129999999999</v>
      </c>
      <c r="BV33" s="324">
        <v>4.9495339999999999</v>
      </c>
    </row>
    <row r="34" spans="1:74" ht="11.1" customHeight="1" x14ac:dyDescent="0.2">
      <c r="A34" s="52" t="s">
        <v>523</v>
      </c>
      <c r="B34" s="198" t="s">
        <v>397</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v>
      </c>
      <c r="AZ34" s="208">
        <v>16.760000000000002</v>
      </c>
      <c r="BA34" s="208">
        <v>20.608710297999998</v>
      </c>
      <c r="BB34" s="208">
        <v>25.367936741000001</v>
      </c>
      <c r="BC34" s="208">
        <v>22.96538</v>
      </c>
      <c r="BD34" s="208">
        <v>23.409590000000001</v>
      </c>
      <c r="BE34" s="324">
        <v>23.048220000000001</v>
      </c>
      <c r="BF34" s="324">
        <v>21.37763</v>
      </c>
      <c r="BG34" s="324">
        <v>20.165120000000002</v>
      </c>
      <c r="BH34" s="324">
        <v>19.229420000000001</v>
      </c>
      <c r="BI34" s="324">
        <v>18.616769999999999</v>
      </c>
      <c r="BJ34" s="324">
        <v>18.647459999999999</v>
      </c>
      <c r="BK34" s="324">
        <v>18.146139999999999</v>
      </c>
      <c r="BL34" s="324">
        <v>17.491900000000001</v>
      </c>
      <c r="BM34" s="324">
        <v>17.691890000000001</v>
      </c>
      <c r="BN34" s="324">
        <v>18.261800000000001</v>
      </c>
      <c r="BO34" s="324">
        <v>17.714870000000001</v>
      </c>
      <c r="BP34" s="324">
        <v>18.041789999999999</v>
      </c>
      <c r="BQ34" s="324">
        <v>17.540009999999999</v>
      </c>
      <c r="BR34" s="324">
        <v>17.085419999999999</v>
      </c>
      <c r="BS34" s="324">
        <v>16.805199999999999</v>
      </c>
      <c r="BT34" s="324">
        <v>16.731999999999999</v>
      </c>
      <c r="BU34" s="324">
        <v>16.74813</v>
      </c>
      <c r="BV34" s="324">
        <v>17.217099999999999</v>
      </c>
    </row>
    <row r="35" spans="1:74" ht="11.1" customHeight="1" x14ac:dyDescent="0.2">
      <c r="A35" s="56" t="s">
        <v>16</v>
      </c>
      <c r="B35" s="198" t="s">
        <v>396</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19.940000000000001</v>
      </c>
      <c r="AZ35" s="208">
        <v>20.8</v>
      </c>
      <c r="BA35" s="208">
        <v>25.671222512</v>
      </c>
      <c r="BB35" s="208">
        <v>28.379003328</v>
      </c>
      <c r="BC35" s="208">
        <v>30.985859999999999</v>
      </c>
      <c r="BD35" s="208">
        <v>32.510039999999996</v>
      </c>
      <c r="BE35" s="324">
        <v>29.566099999999999</v>
      </c>
      <c r="BF35" s="324">
        <v>27.591529999999999</v>
      </c>
      <c r="BG35" s="324">
        <v>26.360900000000001</v>
      </c>
      <c r="BH35" s="324">
        <v>25.173760000000001</v>
      </c>
      <c r="BI35" s="324">
        <v>24.81992</v>
      </c>
      <c r="BJ35" s="324">
        <v>24.183900000000001</v>
      </c>
      <c r="BK35" s="324">
        <v>22.931719999999999</v>
      </c>
      <c r="BL35" s="324">
        <v>22.285869999999999</v>
      </c>
      <c r="BM35" s="324">
        <v>22.418209999999998</v>
      </c>
      <c r="BN35" s="324">
        <v>22.00667</v>
      </c>
      <c r="BO35" s="324">
        <v>21.70383</v>
      </c>
      <c r="BP35" s="324">
        <v>21.921040000000001</v>
      </c>
      <c r="BQ35" s="324">
        <v>21.869420000000002</v>
      </c>
      <c r="BR35" s="324">
        <v>21.7498</v>
      </c>
      <c r="BS35" s="324">
        <v>21.529150000000001</v>
      </c>
      <c r="BT35" s="324">
        <v>21.795870000000001</v>
      </c>
      <c r="BU35" s="324">
        <v>22.288589999999999</v>
      </c>
      <c r="BV35" s="324">
        <v>22.063120000000001</v>
      </c>
    </row>
    <row r="36" spans="1:74" ht="11.1" customHeight="1" x14ac:dyDescent="0.2">
      <c r="A36" s="56"/>
      <c r="B36" s="55" t="s">
        <v>1009</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324"/>
      <c r="BF36" s="324"/>
      <c r="BG36" s="324"/>
      <c r="BH36" s="324"/>
      <c r="BI36" s="324"/>
      <c r="BJ36" s="324"/>
      <c r="BK36" s="324"/>
      <c r="BL36" s="324"/>
      <c r="BM36" s="324"/>
      <c r="BN36" s="324"/>
      <c r="BO36" s="324"/>
      <c r="BP36" s="324"/>
      <c r="BQ36" s="324"/>
      <c r="BR36" s="324"/>
      <c r="BS36" s="324"/>
      <c r="BT36" s="324"/>
      <c r="BU36" s="324"/>
      <c r="BV36" s="324"/>
    </row>
    <row r="37" spans="1:74" ht="11.1" customHeight="1" x14ac:dyDescent="0.2">
      <c r="A37" s="56" t="s">
        <v>526</v>
      </c>
      <c r="B37" s="198" t="s">
        <v>387</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13.83</v>
      </c>
      <c r="BA37" s="208">
        <v>14.47</v>
      </c>
      <c r="BB37" s="208">
        <v>14.77</v>
      </c>
      <c r="BC37" s="208">
        <v>14.616160000000001</v>
      </c>
      <c r="BD37" s="208">
        <v>14.494350000000001</v>
      </c>
      <c r="BE37" s="324">
        <v>14.504200000000001</v>
      </c>
      <c r="BF37" s="324">
        <v>14.63</v>
      </c>
      <c r="BG37" s="324">
        <v>14.89719</v>
      </c>
      <c r="BH37" s="324">
        <v>14.73014</v>
      </c>
      <c r="BI37" s="324">
        <v>14.827450000000001</v>
      </c>
      <c r="BJ37" s="324">
        <v>14.133609999999999</v>
      </c>
      <c r="BK37" s="324">
        <v>14.142720000000001</v>
      </c>
      <c r="BL37" s="324">
        <v>14.364610000000001</v>
      </c>
      <c r="BM37" s="324">
        <v>14.96349</v>
      </c>
      <c r="BN37" s="324">
        <v>15.32695</v>
      </c>
      <c r="BO37" s="324">
        <v>15.04504</v>
      </c>
      <c r="BP37" s="324">
        <v>14.83367</v>
      </c>
      <c r="BQ37" s="324">
        <v>14.69134</v>
      </c>
      <c r="BR37" s="324">
        <v>14.69374</v>
      </c>
      <c r="BS37" s="324">
        <v>14.880850000000001</v>
      </c>
      <c r="BT37" s="324">
        <v>14.59042</v>
      </c>
      <c r="BU37" s="324">
        <v>14.726419999999999</v>
      </c>
      <c r="BV37" s="324">
        <v>14.00043</v>
      </c>
    </row>
    <row r="38" spans="1:74" ht="11.1" customHeight="1" x14ac:dyDescent="0.2">
      <c r="A38" s="56" t="s">
        <v>5</v>
      </c>
      <c r="B38" s="198" t="s">
        <v>386</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11.78</v>
      </c>
      <c r="BA38" s="208">
        <v>11.77</v>
      </c>
      <c r="BB38" s="208">
        <v>11.92</v>
      </c>
      <c r="BC38" s="208">
        <v>11.591240000000001</v>
      </c>
      <c r="BD38" s="208">
        <v>11.92056</v>
      </c>
      <c r="BE38" s="324">
        <v>12.08986</v>
      </c>
      <c r="BF38" s="324">
        <v>12.05607</v>
      </c>
      <c r="BG38" s="324">
        <v>12.196289999999999</v>
      </c>
      <c r="BH38" s="324">
        <v>12.0501</v>
      </c>
      <c r="BI38" s="324">
        <v>11.84557</v>
      </c>
      <c r="BJ38" s="324">
        <v>11.62959</v>
      </c>
      <c r="BK38" s="324">
        <v>11.81753</v>
      </c>
      <c r="BL38" s="324">
        <v>12.22456</v>
      </c>
      <c r="BM38" s="324">
        <v>12.00177</v>
      </c>
      <c r="BN38" s="324">
        <v>12.09502</v>
      </c>
      <c r="BO38" s="324">
        <v>11.70496</v>
      </c>
      <c r="BP38" s="324">
        <v>12.041499999999999</v>
      </c>
      <c r="BQ38" s="324">
        <v>12.1302</v>
      </c>
      <c r="BR38" s="324">
        <v>12.052339999999999</v>
      </c>
      <c r="BS38" s="324">
        <v>12.09543</v>
      </c>
      <c r="BT38" s="324">
        <v>11.890639999999999</v>
      </c>
      <c r="BU38" s="324">
        <v>11.61303</v>
      </c>
      <c r="BV38" s="324">
        <v>11.34768</v>
      </c>
    </row>
    <row r="39" spans="1:74" ht="11.1" customHeight="1" x14ac:dyDescent="0.2">
      <c r="A39" s="56" t="s">
        <v>4</v>
      </c>
      <c r="B39" s="198" t="s">
        <v>385</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7.46</v>
      </c>
      <c r="BA39" s="208">
        <v>7.5</v>
      </c>
      <c r="BB39" s="208">
        <v>7.83</v>
      </c>
      <c r="BC39" s="208">
        <v>7.505674</v>
      </c>
      <c r="BD39" s="208">
        <v>7.8738460000000003</v>
      </c>
      <c r="BE39" s="324">
        <v>7.787846</v>
      </c>
      <c r="BF39" s="324">
        <v>7.8483939999999999</v>
      </c>
      <c r="BG39" s="324">
        <v>7.801615</v>
      </c>
      <c r="BH39" s="324">
        <v>7.5145479999999996</v>
      </c>
      <c r="BI39" s="324">
        <v>7.4270490000000002</v>
      </c>
      <c r="BJ39" s="324">
        <v>7.3052270000000004</v>
      </c>
      <c r="BK39" s="324">
        <v>7.3937290000000004</v>
      </c>
      <c r="BL39" s="324">
        <v>7.4961320000000002</v>
      </c>
      <c r="BM39" s="324">
        <v>7.5171060000000001</v>
      </c>
      <c r="BN39" s="324">
        <v>7.6210500000000003</v>
      </c>
      <c r="BO39" s="324">
        <v>7.1924320000000002</v>
      </c>
      <c r="BP39" s="324">
        <v>7.4925660000000001</v>
      </c>
      <c r="BQ39" s="324">
        <v>7.6534519999999997</v>
      </c>
      <c r="BR39" s="324">
        <v>7.6939890000000002</v>
      </c>
      <c r="BS39" s="324">
        <v>7.6001649999999996</v>
      </c>
      <c r="BT39" s="324">
        <v>7.3193299999999999</v>
      </c>
      <c r="BU39" s="324">
        <v>7.2411250000000003</v>
      </c>
      <c r="BV39" s="324">
        <v>7.1452489999999997</v>
      </c>
    </row>
    <row r="40" spans="1:74" ht="11.1" customHeight="1" x14ac:dyDescent="0.2">
      <c r="A40" s="56"/>
      <c r="B40" s="678" t="s">
        <v>1117</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324"/>
      <c r="BF40" s="324"/>
      <c r="BG40" s="324"/>
      <c r="BH40" s="324"/>
      <c r="BI40" s="324"/>
      <c r="BJ40" s="324"/>
      <c r="BK40" s="324"/>
      <c r="BL40" s="324"/>
      <c r="BM40" s="324"/>
      <c r="BN40" s="324"/>
      <c r="BO40" s="324"/>
      <c r="BP40" s="324"/>
      <c r="BQ40" s="324"/>
      <c r="BR40" s="324"/>
      <c r="BS40" s="324"/>
      <c r="BT40" s="324"/>
      <c r="BU40" s="324"/>
      <c r="BV40" s="324"/>
    </row>
    <row r="41" spans="1:74" ht="11.1" customHeight="1" x14ac:dyDescent="0.2">
      <c r="A41" s="56" t="s">
        <v>1118</v>
      </c>
      <c r="B41" s="519" t="s">
        <v>1129</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253">
        <v>61.274136904999999</v>
      </c>
      <c r="BC41" s="253">
        <v>89.660505951999994</v>
      </c>
      <c r="BD41" s="253">
        <v>98.627159090999996</v>
      </c>
      <c r="BE41" s="348">
        <v>85.248279999999994</v>
      </c>
      <c r="BF41" s="348">
        <v>63.590069999999997</v>
      </c>
      <c r="BG41" s="348">
        <v>61.352510000000002</v>
      </c>
      <c r="BH41" s="348">
        <v>50.506570000000004</v>
      </c>
      <c r="BI41" s="348">
        <v>32.177999999999997</v>
      </c>
      <c r="BJ41" s="348">
        <v>40.481169999999999</v>
      </c>
      <c r="BK41" s="348">
        <v>43.884529999999998</v>
      </c>
      <c r="BL41" s="348">
        <v>33.81127</v>
      </c>
      <c r="BM41" s="348">
        <v>23.686699999999998</v>
      </c>
      <c r="BN41" s="348">
        <v>32.085819999999998</v>
      </c>
      <c r="BO41" s="348">
        <v>33.803429999999999</v>
      </c>
      <c r="BP41" s="348">
        <v>39.112990000000003</v>
      </c>
      <c r="BQ41" s="348">
        <v>55.864699999999999</v>
      </c>
      <c r="BR41" s="348">
        <v>46.757719999999999</v>
      </c>
      <c r="BS41" s="348">
        <v>39.506340000000002</v>
      </c>
      <c r="BT41" s="348">
        <v>29.988900000000001</v>
      </c>
      <c r="BU41" s="348">
        <v>21.39499</v>
      </c>
      <c r="BV41" s="348">
        <v>26.004059999999999</v>
      </c>
    </row>
    <row r="42" spans="1:74" ht="11.1" customHeight="1" x14ac:dyDescent="0.2">
      <c r="A42" s="56" t="s">
        <v>1119</v>
      </c>
      <c r="B42" s="519" t="s">
        <v>1130</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253">
        <v>53.028571587000002</v>
      </c>
      <c r="BC42" s="253">
        <v>57.101920649999997</v>
      </c>
      <c r="BD42" s="253">
        <v>70.883371827000005</v>
      </c>
      <c r="BE42" s="348">
        <v>51.75553</v>
      </c>
      <c r="BF42" s="348">
        <v>63.032339999999998</v>
      </c>
      <c r="BG42" s="348">
        <v>60.282829999999997</v>
      </c>
      <c r="BH42" s="348">
        <v>53.573990000000002</v>
      </c>
      <c r="BI42" s="348">
        <v>52.93056</v>
      </c>
      <c r="BJ42" s="348">
        <v>52.326630000000002</v>
      </c>
      <c r="BK42" s="348">
        <v>55.736359999999998</v>
      </c>
      <c r="BL42" s="348">
        <v>48.050980000000003</v>
      </c>
      <c r="BM42" s="348">
        <v>42.356769999999997</v>
      </c>
      <c r="BN42" s="348">
        <v>36.550870000000003</v>
      </c>
      <c r="BO42" s="348">
        <v>38.854179999999999</v>
      </c>
      <c r="BP42" s="348">
        <v>42.157640000000001</v>
      </c>
      <c r="BQ42" s="348">
        <v>44.183160000000001</v>
      </c>
      <c r="BR42" s="348">
        <v>46.611719999999998</v>
      </c>
      <c r="BS42" s="348">
        <v>44.019060000000003</v>
      </c>
      <c r="BT42" s="348">
        <v>38.627540000000003</v>
      </c>
      <c r="BU42" s="348">
        <v>38.488770000000002</v>
      </c>
      <c r="BV42" s="348">
        <v>40.022739999999999</v>
      </c>
    </row>
    <row r="43" spans="1:74" ht="11.1" customHeight="1" x14ac:dyDescent="0.2">
      <c r="A43" s="56" t="s">
        <v>1120</v>
      </c>
      <c r="B43" s="519" t="s">
        <v>1131</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253">
        <v>67.538928571</v>
      </c>
      <c r="BC43" s="253">
        <v>78.202351190000002</v>
      </c>
      <c r="BD43" s="253">
        <v>74.099318182000005</v>
      </c>
      <c r="BE43" s="348">
        <v>100.7077</v>
      </c>
      <c r="BF43" s="348">
        <v>93.151759999999996</v>
      </c>
      <c r="BG43" s="348">
        <v>84.064779999999999</v>
      </c>
      <c r="BH43" s="348">
        <v>51.180120000000002</v>
      </c>
      <c r="BI43" s="348">
        <v>36.801360000000003</v>
      </c>
      <c r="BJ43" s="348">
        <v>80.351209999999995</v>
      </c>
      <c r="BK43" s="348">
        <v>64.998069999999998</v>
      </c>
      <c r="BL43" s="348">
        <v>24.816140000000001</v>
      </c>
      <c r="BM43" s="348">
        <v>55.519260000000003</v>
      </c>
      <c r="BN43" s="348">
        <v>46.791550000000001</v>
      </c>
      <c r="BO43" s="348">
        <v>47.807340000000003</v>
      </c>
      <c r="BP43" s="348">
        <v>63.060929999999999</v>
      </c>
      <c r="BQ43" s="348">
        <v>82.409649999999999</v>
      </c>
      <c r="BR43" s="348">
        <v>82.651139999999998</v>
      </c>
      <c r="BS43" s="348">
        <v>94.651830000000004</v>
      </c>
      <c r="BT43" s="348">
        <v>48.658470000000001</v>
      </c>
      <c r="BU43" s="348">
        <v>12.59268</v>
      </c>
      <c r="BV43" s="348">
        <v>43.314239999999998</v>
      </c>
    </row>
    <row r="44" spans="1:74" ht="11.1" customHeight="1" x14ac:dyDescent="0.2">
      <c r="A44" s="56" t="s">
        <v>1121</v>
      </c>
      <c r="B44" s="519" t="s">
        <v>1132</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253">
        <v>71.077767856999998</v>
      </c>
      <c r="BC44" s="253">
        <v>84.392351189999999</v>
      </c>
      <c r="BD44" s="253">
        <v>83.691988636000005</v>
      </c>
      <c r="BE44" s="348">
        <v>103.3523</v>
      </c>
      <c r="BF44" s="348">
        <v>80.210189999999997</v>
      </c>
      <c r="BG44" s="348">
        <v>79.368189999999998</v>
      </c>
      <c r="BH44" s="348">
        <v>58.276679999999999</v>
      </c>
      <c r="BI44" s="348">
        <v>43.570250000000001</v>
      </c>
      <c r="BJ44" s="348">
        <v>94.339870000000005</v>
      </c>
      <c r="BK44" s="348">
        <v>57.957239999999999</v>
      </c>
      <c r="BL44" s="348">
        <v>27.688790000000001</v>
      </c>
      <c r="BM44" s="348">
        <v>60.571510000000004</v>
      </c>
      <c r="BN44" s="348">
        <v>57.30986</v>
      </c>
      <c r="BO44" s="348">
        <v>41.403460000000003</v>
      </c>
      <c r="BP44" s="348">
        <v>69.074640000000002</v>
      </c>
      <c r="BQ44" s="348">
        <v>85.244929999999997</v>
      </c>
      <c r="BR44" s="348">
        <v>70.227540000000005</v>
      </c>
      <c r="BS44" s="348">
        <v>72.315129999999996</v>
      </c>
      <c r="BT44" s="348">
        <v>24.114789999999999</v>
      </c>
      <c r="BU44" s="348">
        <v>13.2676</v>
      </c>
      <c r="BV44" s="348">
        <v>47.133310000000002</v>
      </c>
    </row>
    <row r="45" spans="1:74" ht="11.1" customHeight="1" x14ac:dyDescent="0.2">
      <c r="A45" s="56" t="s">
        <v>1122</v>
      </c>
      <c r="B45" s="519" t="s">
        <v>1133</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253">
        <v>75.350930356999996</v>
      </c>
      <c r="BC45" s="253">
        <v>93.500499583000007</v>
      </c>
      <c r="BD45" s="253">
        <v>110.14373630999999</v>
      </c>
      <c r="BE45" s="348">
        <v>74.071250000000006</v>
      </c>
      <c r="BF45" s="348">
        <v>86.762090000000001</v>
      </c>
      <c r="BG45" s="348">
        <v>74.360230000000001</v>
      </c>
      <c r="BH45" s="348">
        <v>73.624949999999998</v>
      </c>
      <c r="BI45" s="348">
        <v>70.597859999999997</v>
      </c>
      <c r="BJ45" s="348">
        <v>77.918509999999998</v>
      </c>
      <c r="BK45" s="348">
        <v>84.298249999999996</v>
      </c>
      <c r="BL45" s="348">
        <v>72.915869999999998</v>
      </c>
      <c r="BM45" s="348">
        <v>67.329570000000004</v>
      </c>
      <c r="BN45" s="348">
        <v>54.611330000000002</v>
      </c>
      <c r="BO45" s="348">
        <v>54.94303</v>
      </c>
      <c r="BP45" s="348">
        <v>57.779760000000003</v>
      </c>
      <c r="BQ45" s="348">
        <v>64.673519999999996</v>
      </c>
      <c r="BR45" s="348">
        <v>67.343119999999999</v>
      </c>
      <c r="BS45" s="348">
        <v>54.808750000000003</v>
      </c>
      <c r="BT45" s="348">
        <v>53.97766</v>
      </c>
      <c r="BU45" s="348">
        <v>51.527639999999998</v>
      </c>
      <c r="BV45" s="348">
        <v>61.98977</v>
      </c>
    </row>
    <row r="46" spans="1:74" ht="11.1" customHeight="1" x14ac:dyDescent="0.2">
      <c r="A46" s="56" t="s">
        <v>1123</v>
      </c>
      <c r="B46" s="519" t="s">
        <v>1134</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253">
        <v>68.639732143000003</v>
      </c>
      <c r="BC46" s="253">
        <v>91.160416667000007</v>
      </c>
      <c r="BD46" s="253">
        <v>107.8190625</v>
      </c>
      <c r="BE46" s="348">
        <v>63.737639999999999</v>
      </c>
      <c r="BF46" s="348">
        <v>73.362660000000005</v>
      </c>
      <c r="BG46" s="348">
        <v>66.841260000000005</v>
      </c>
      <c r="BH46" s="348">
        <v>66.679919999999996</v>
      </c>
      <c r="BI46" s="348">
        <v>60.374450000000003</v>
      </c>
      <c r="BJ46" s="348">
        <v>66.192160000000001</v>
      </c>
      <c r="BK46" s="348">
        <v>71.774510000000006</v>
      </c>
      <c r="BL46" s="348">
        <v>61.166260000000001</v>
      </c>
      <c r="BM46" s="348">
        <v>60.459269999999997</v>
      </c>
      <c r="BN46" s="348">
        <v>48.347769999999997</v>
      </c>
      <c r="BO46" s="348">
        <v>47.357860000000002</v>
      </c>
      <c r="BP46" s="348">
        <v>49.425669999999997</v>
      </c>
      <c r="BQ46" s="348">
        <v>53.28237</v>
      </c>
      <c r="BR46" s="348">
        <v>56.22316</v>
      </c>
      <c r="BS46" s="348">
        <v>43.94406</v>
      </c>
      <c r="BT46" s="348">
        <v>47.194740000000003</v>
      </c>
      <c r="BU46" s="348">
        <v>42.762540000000001</v>
      </c>
      <c r="BV46" s="348">
        <v>49.681530000000002</v>
      </c>
    </row>
    <row r="47" spans="1:74" ht="11.1" customHeight="1" x14ac:dyDescent="0.2">
      <c r="A47" s="56" t="s">
        <v>1124</v>
      </c>
      <c r="B47" s="519" t="s">
        <v>1135</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253">
        <v>40.189811012</v>
      </c>
      <c r="BC47" s="253">
        <v>79.637198511999998</v>
      </c>
      <c r="BD47" s="253">
        <v>98.716374148</v>
      </c>
      <c r="BE47" s="348">
        <v>60.572319999999998</v>
      </c>
      <c r="BF47" s="348">
        <v>62.038229999999999</v>
      </c>
      <c r="BG47" s="348">
        <v>51.27075</v>
      </c>
      <c r="BH47" s="348">
        <v>50.835299999999997</v>
      </c>
      <c r="BI47" s="348">
        <v>43.612560000000002</v>
      </c>
      <c r="BJ47" s="348">
        <v>46.487319999999997</v>
      </c>
      <c r="BK47" s="348">
        <v>51.894770000000001</v>
      </c>
      <c r="BL47" s="348">
        <v>44.060740000000003</v>
      </c>
      <c r="BM47" s="348">
        <v>43.873449999999998</v>
      </c>
      <c r="BN47" s="348">
        <v>33.89228</v>
      </c>
      <c r="BO47" s="348">
        <v>34.735410000000002</v>
      </c>
      <c r="BP47" s="348">
        <v>37.3474</v>
      </c>
      <c r="BQ47" s="348">
        <v>40.15</v>
      </c>
      <c r="BR47" s="348">
        <v>42.565840000000001</v>
      </c>
      <c r="BS47" s="348">
        <v>30.023820000000001</v>
      </c>
      <c r="BT47" s="348">
        <v>32.919049999999999</v>
      </c>
      <c r="BU47" s="348">
        <v>28.466159999999999</v>
      </c>
      <c r="BV47" s="348">
        <v>34.607849999999999</v>
      </c>
    </row>
    <row r="48" spans="1:74" ht="11.1" customHeight="1" x14ac:dyDescent="0.2">
      <c r="A48" s="107" t="s">
        <v>1125</v>
      </c>
      <c r="B48" s="519" t="s">
        <v>1136</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253">
        <v>64.537499999999994</v>
      </c>
      <c r="BC48" s="253">
        <v>82.916666667000001</v>
      </c>
      <c r="BD48" s="253">
        <v>107.41666667</v>
      </c>
      <c r="BE48" s="348">
        <v>53.470100000000002</v>
      </c>
      <c r="BF48" s="348">
        <v>60.928190000000001</v>
      </c>
      <c r="BG48" s="348">
        <v>55.090310000000002</v>
      </c>
      <c r="BH48" s="348">
        <v>55.010420000000003</v>
      </c>
      <c r="BI48" s="348">
        <v>50.484749999999998</v>
      </c>
      <c r="BJ48" s="348">
        <v>55.255850000000002</v>
      </c>
      <c r="BK48" s="348">
        <v>59.191180000000003</v>
      </c>
      <c r="BL48" s="348">
        <v>51.891480000000001</v>
      </c>
      <c r="BM48" s="348">
        <v>49.722360000000002</v>
      </c>
      <c r="BN48" s="348">
        <v>39.929409999999997</v>
      </c>
      <c r="BO48" s="348">
        <v>39.259740000000001</v>
      </c>
      <c r="BP48" s="348">
        <v>40.964840000000002</v>
      </c>
      <c r="BQ48" s="348">
        <v>43.82226</v>
      </c>
      <c r="BR48" s="348">
        <v>46.08558</v>
      </c>
      <c r="BS48" s="348">
        <v>37.052570000000003</v>
      </c>
      <c r="BT48" s="348">
        <v>38.822989999999997</v>
      </c>
      <c r="BU48" s="348">
        <v>36.023359999999997</v>
      </c>
      <c r="BV48" s="348">
        <v>41.563389999999998</v>
      </c>
    </row>
    <row r="49" spans="1:74" ht="11.1" customHeight="1" x14ac:dyDescent="0.2">
      <c r="A49" s="52" t="s">
        <v>1126</v>
      </c>
      <c r="B49" s="519" t="s">
        <v>1137</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253">
        <v>62.287500000000001</v>
      </c>
      <c r="BC49" s="253">
        <v>75.714285713999999</v>
      </c>
      <c r="BD49" s="253">
        <v>98.107142856999999</v>
      </c>
      <c r="BE49" s="348">
        <v>47.23563</v>
      </c>
      <c r="BF49" s="348">
        <v>50.788960000000003</v>
      </c>
      <c r="BG49" s="348">
        <v>49.647739999999999</v>
      </c>
      <c r="BH49" s="348">
        <v>50.126539999999999</v>
      </c>
      <c r="BI49" s="348">
        <v>48.325270000000003</v>
      </c>
      <c r="BJ49" s="348">
        <v>49.353729999999999</v>
      </c>
      <c r="BK49" s="348">
        <v>52.407220000000002</v>
      </c>
      <c r="BL49" s="348">
        <v>47.643059999999998</v>
      </c>
      <c r="BM49" s="348">
        <v>45.189250000000001</v>
      </c>
      <c r="BN49" s="348">
        <v>36.7652</v>
      </c>
      <c r="BO49" s="348">
        <v>36.76484</v>
      </c>
      <c r="BP49" s="348">
        <v>36.439680000000003</v>
      </c>
      <c r="BQ49" s="348">
        <v>38.460059999999999</v>
      </c>
      <c r="BR49" s="348">
        <v>40.513109999999998</v>
      </c>
      <c r="BS49" s="348">
        <v>37.688000000000002</v>
      </c>
      <c r="BT49" s="348">
        <v>37.528880000000001</v>
      </c>
      <c r="BU49" s="348">
        <v>36.841329999999999</v>
      </c>
      <c r="BV49" s="348">
        <v>38.409750000000003</v>
      </c>
    </row>
    <row r="50" spans="1:74" ht="11.1" customHeight="1" x14ac:dyDescent="0.2">
      <c r="A50" s="107" t="s">
        <v>1127</v>
      </c>
      <c r="B50" s="519" t="s">
        <v>1138</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253">
        <v>75.004999999999995</v>
      </c>
      <c r="BC50" s="253">
        <v>62.478571428999999</v>
      </c>
      <c r="BD50" s="253">
        <v>40.696190475999998</v>
      </c>
      <c r="BE50" s="348">
        <v>54.492100000000001</v>
      </c>
      <c r="BF50" s="348">
        <v>63.920900000000003</v>
      </c>
      <c r="BG50" s="348">
        <v>61.488149999999997</v>
      </c>
      <c r="BH50" s="348">
        <v>53.32358</v>
      </c>
      <c r="BI50" s="348">
        <v>51.320709999999998</v>
      </c>
      <c r="BJ50" s="348">
        <v>57.728490000000001</v>
      </c>
      <c r="BK50" s="348">
        <v>56.150889999999997</v>
      </c>
      <c r="BL50" s="348">
        <v>48.935139999999997</v>
      </c>
      <c r="BM50" s="348">
        <v>42.842449999999999</v>
      </c>
      <c r="BN50" s="348">
        <v>35.865549999999999</v>
      </c>
      <c r="BO50" s="348">
        <v>36.483620000000002</v>
      </c>
      <c r="BP50" s="348">
        <v>39.445610000000002</v>
      </c>
      <c r="BQ50" s="348">
        <v>43.757489999999997</v>
      </c>
      <c r="BR50" s="348">
        <v>45.755040000000001</v>
      </c>
      <c r="BS50" s="348">
        <v>44.158589999999997</v>
      </c>
      <c r="BT50" s="348">
        <v>38.261809999999997</v>
      </c>
      <c r="BU50" s="348">
        <v>38.81823</v>
      </c>
      <c r="BV50" s="348">
        <v>43.637639999999998</v>
      </c>
    </row>
    <row r="51" spans="1:74" ht="11.1" customHeight="1" x14ac:dyDescent="0.2">
      <c r="A51" s="110" t="s">
        <v>1128</v>
      </c>
      <c r="B51" s="679" t="s">
        <v>1139</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209">
        <v>54.552500000000002</v>
      </c>
      <c r="BC51" s="209">
        <v>55.416666667000001</v>
      </c>
      <c r="BD51" s="209">
        <v>71.521428571000001</v>
      </c>
      <c r="BE51" s="350">
        <v>50.055059999999997</v>
      </c>
      <c r="BF51" s="350">
        <v>56.934780000000003</v>
      </c>
      <c r="BG51" s="350">
        <v>53.714179999999999</v>
      </c>
      <c r="BH51" s="350">
        <v>48.142159999999997</v>
      </c>
      <c r="BI51" s="350">
        <v>46.242420000000003</v>
      </c>
      <c r="BJ51" s="350">
        <v>48.33717</v>
      </c>
      <c r="BK51" s="350">
        <v>49.797339999999998</v>
      </c>
      <c r="BL51" s="350">
        <v>44.514270000000003</v>
      </c>
      <c r="BM51" s="350">
        <v>40.807160000000003</v>
      </c>
      <c r="BN51" s="350">
        <v>34.55171</v>
      </c>
      <c r="BO51" s="350">
        <v>37.294400000000003</v>
      </c>
      <c r="BP51" s="350">
        <v>39.929839999999999</v>
      </c>
      <c r="BQ51" s="350">
        <v>43.040050000000001</v>
      </c>
      <c r="BR51" s="350">
        <v>43.2288</v>
      </c>
      <c r="BS51" s="350">
        <v>40.390129999999999</v>
      </c>
      <c r="BT51" s="350">
        <v>35.894460000000002</v>
      </c>
      <c r="BU51" s="350">
        <v>34.179760000000002</v>
      </c>
      <c r="BV51" s="350">
        <v>35.21801</v>
      </c>
    </row>
    <row r="52" spans="1:74" s="416" customFormat="1" ht="12" customHeight="1" x14ac:dyDescent="0.2">
      <c r="A52" s="415"/>
      <c r="B52" s="807" t="s">
        <v>1370</v>
      </c>
      <c r="C52" s="750"/>
      <c r="D52" s="750"/>
      <c r="E52" s="750"/>
      <c r="F52" s="750"/>
      <c r="G52" s="750"/>
      <c r="H52" s="750"/>
      <c r="I52" s="750"/>
      <c r="J52" s="750"/>
      <c r="K52" s="750"/>
      <c r="L52" s="750"/>
      <c r="M52" s="750"/>
      <c r="N52" s="750"/>
      <c r="O52" s="750"/>
      <c r="P52" s="750"/>
      <c r="Q52" s="750"/>
      <c r="AY52" s="466"/>
      <c r="AZ52" s="466"/>
      <c r="BA52" s="466"/>
      <c r="BB52" s="466"/>
      <c r="BC52" s="466"/>
      <c r="BD52" s="466"/>
      <c r="BE52" s="466"/>
      <c r="BF52" s="466"/>
      <c r="BG52" s="466"/>
      <c r="BH52" s="466"/>
      <c r="BI52" s="466"/>
      <c r="BJ52" s="466"/>
    </row>
    <row r="53" spans="1:74" s="416" customFormat="1" ht="12" customHeight="1" x14ac:dyDescent="0.2">
      <c r="A53" s="415"/>
      <c r="B53" s="807" t="s">
        <v>1371</v>
      </c>
      <c r="C53" s="750"/>
      <c r="D53" s="750"/>
      <c r="E53" s="750"/>
      <c r="F53" s="750"/>
      <c r="G53" s="750"/>
      <c r="H53" s="750"/>
      <c r="I53" s="750"/>
      <c r="J53" s="750"/>
      <c r="K53" s="750"/>
      <c r="L53" s="750"/>
      <c r="M53" s="750"/>
      <c r="N53" s="750"/>
      <c r="O53" s="750"/>
      <c r="P53" s="750"/>
      <c r="Q53" s="750"/>
      <c r="AY53" s="466"/>
      <c r="AZ53" s="466"/>
      <c r="BA53" s="466"/>
      <c r="BB53" s="466"/>
      <c r="BC53" s="466"/>
      <c r="BD53" s="600"/>
      <c r="BE53" s="600"/>
      <c r="BF53" s="600"/>
      <c r="BG53" s="466"/>
      <c r="BH53" s="466"/>
      <c r="BI53" s="466"/>
      <c r="BJ53" s="466"/>
    </row>
    <row r="54" spans="1:74" s="416" customFormat="1" ht="12" customHeight="1" x14ac:dyDescent="0.2">
      <c r="A54" s="417"/>
      <c r="B54" s="799" t="s">
        <v>1372</v>
      </c>
      <c r="C54" s="743"/>
      <c r="D54" s="743"/>
      <c r="E54" s="743"/>
      <c r="F54" s="743"/>
      <c r="G54" s="743"/>
      <c r="H54" s="743"/>
      <c r="I54" s="743"/>
      <c r="J54" s="743"/>
      <c r="K54" s="743"/>
      <c r="L54" s="743"/>
      <c r="M54" s="743"/>
      <c r="N54" s="743"/>
      <c r="O54" s="743"/>
      <c r="P54" s="743"/>
      <c r="Q54" s="737"/>
      <c r="AY54" s="466"/>
      <c r="AZ54" s="466"/>
      <c r="BA54" s="466"/>
      <c r="BB54" s="466"/>
      <c r="BC54" s="466"/>
      <c r="BD54" s="600"/>
      <c r="BE54" s="600"/>
      <c r="BF54" s="600"/>
      <c r="BG54" s="466"/>
      <c r="BH54" s="466"/>
      <c r="BI54" s="466"/>
      <c r="BJ54" s="466"/>
    </row>
    <row r="55" spans="1:74" s="416" customFormat="1" ht="12" customHeight="1" x14ac:dyDescent="0.2">
      <c r="A55" s="417"/>
      <c r="B55" s="799" t="s">
        <v>1373</v>
      </c>
      <c r="C55" s="743"/>
      <c r="D55" s="743"/>
      <c r="E55" s="743"/>
      <c r="F55" s="743"/>
      <c r="G55" s="743"/>
      <c r="H55" s="743"/>
      <c r="I55" s="743"/>
      <c r="J55" s="743"/>
      <c r="K55" s="743"/>
      <c r="L55" s="743"/>
      <c r="M55" s="743"/>
      <c r="N55" s="743"/>
      <c r="O55" s="743"/>
      <c r="P55" s="743"/>
      <c r="Q55" s="737"/>
      <c r="AY55" s="466"/>
      <c r="AZ55" s="466"/>
      <c r="BA55" s="466"/>
      <c r="BB55" s="466"/>
      <c r="BC55" s="466"/>
      <c r="BD55" s="600"/>
      <c r="BE55" s="600"/>
      <c r="BF55" s="600"/>
      <c r="BG55" s="466"/>
      <c r="BH55" s="466"/>
      <c r="BI55" s="466"/>
      <c r="BJ55" s="466"/>
    </row>
    <row r="56" spans="1:74" s="416" customFormat="1" ht="12" customHeight="1" x14ac:dyDescent="0.2">
      <c r="A56" s="417"/>
      <c r="B56" s="799" t="s">
        <v>1319</v>
      </c>
      <c r="C56" s="737"/>
      <c r="D56" s="737"/>
      <c r="E56" s="737"/>
      <c r="F56" s="737"/>
      <c r="G56" s="737"/>
      <c r="H56" s="737"/>
      <c r="I56" s="737"/>
      <c r="J56" s="737"/>
      <c r="K56" s="737"/>
      <c r="L56" s="737"/>
      <c r="M56" s="737"/>
      <c r="N56" s="737"/>
      <c r="O56" s="737"/>
      <c r="P56" s="737"/>
      <c r="Q56" s="737"/>
      <c r="AY56" s="466"/>
      <c r="AZ56" s="466"/>
      <c r="BA56" s="466"/>
      <c r="BB56" s="466"/>
      <c r="BC56" s="466"/>
      <c r="BD56" s="600"/>
      <c r="BE56" s="600"/>
      <c r="BF56" s="600"/>
      <c r="BG56" s="466"/>
      <c r="BH56" s="466"/>
      <c r="BI56" s="466"/>
      <c r="BJ56" s="466"/>
    </row>
    <row r="57" spans="1:74" s="265" customFormat="1" ht="12" customHeight="1" x14ac:dyDescent="0.2">
      <c r="A57" s="101"/>
      <c r="B57" s="774" t="s">
        <v>1374</v>
      </c>
      <c r="C57" s="758"/>
      <c r="D57" s="758"/>
      <c r="E57" s="758"/>
      <c r="F57" s="758"/>
      <c r="G57" s="758"/>
      <c r="H57" s="758"/>
      <c r="I57" s="758"/>
      <c r="J57" s="758"/>
      <c r="K57" s="758"/>
      <c r="L57" s="758"/>
      <c r="M57" s="758"/>
      <c r="N57" s="758"/>
      <c r="O57" s="758"/>
      <c r="P57" s="758"/>
      <c r="Q57" s="758"/>
      <c r="AY57" s="465"/>
      <c r="AZ57" s="465"/>
      <c r="BA57" s="465"/>
      <c r="BB57" s="465"/>
      <c r="BC57" s="465"/>
      <c r="BD57" s="599"/>
      <c r="BE57" s="599"/>
      <c r="BF57" s="599"/>
      <c r="BG57" s="465"/>
      <c r="BH57" s="465"/>
      <c r="BI57" s="465"/>
      <c r="BJ57" s="465"/>
    </row>
    <row r="58" spans="1:74" s="416" customFormat="1" ht="12" customHeight="1" x14ac:dyDescent="0.2">
      <c r="A58" s="417"/>
      <c r="B58" s="778" t="str">
        <f>"Notes: "&amp;"EIA completed modeling and analysis for this report on " &amp;Dates!D2&amp;"."</f>
        <v>Notes: EIA completed modeling and analysis for this report on Thursday July 7, 2022.</v>
      </c>
      <c r="C58" s="800"/>
      <c r="D58" s="800"/>
      <c r="E58" s="800"/>
      <c r="F58" s="800"/>
      <c r="G58" s="800"/>
      <c r="H58" s="800"/>
      <c r="I58" s="800"/>
      <c r="J58" s="800"/>
      <c r="K58" s="800"/>
      <c r="L58" s="800"/>
      <c r="M58" s="800"/>
      <c r="N58" s="800"/>
      <c r="O58" s="800"/>
      <c r="P58" s="800"/>
      <c r="Q58" s="779"/>
      <c r="AY58" s="466"/>
      <c r="AZ58" s="466"/>
      <c r="BA58" s="466"/>
      <c r="BB58" s="466"/>
      <c r="BC58" s="466"/>
      <c r="BD58" s="600"/>
      <c r="BE58" s="600"/>
      <c r="BF58" s="600"/>
      <c r="BG58" s="466"/>
      <c r="BH58" s="466"/>
      <c r="BI58" s="466"/>
      <c r="BJ58" s="466"/>
    </row>
    <row r="59" spans="1:74" s="416" customFormat="1" ht="12" customHeight="1" x14ac:dyDescent="0.2">
      <c r="A59" s="417"/>
      <c r="B59" s="751" t="s">
        <v>350</v>
      </c>
      <c r="C59" s="750"/>
      <c r="D59" s="750"/>
      <c r="E59" s="750"/>
      <c r="F59" s="750"/>
      <c r="G59" s="750"/>
      <c r="H59" s="750"/>
      <c r="I59" s="750"/>
      <c r="J59" s="750"/>
      <c r="K59" s="750"/>
      <c r="L59" s="750"/>
      <c r="M59" s="750"/>
      <c r="N59" s="750"/>
      <c r="O59" s="750"/>
      <c r="P59" s="750"/>
      <c r="Q59" s="750"/>
      <c r="AY59" s="466"/>
      <c r="AZ59" s="466"/>
      <c r="BA59" s="466"/>
      <c r="BB59" s="466"/>
      <c r="BC59" s="466"/>
      <c r="BD59" s="600"/>
      <c r="BE59" s="600"/>
      <c r="BF59" s="600"/>
      <c r="BG59" s="466"/>
      <c r="BH59" s="466"/>
      <c r="BI59" s="466"/>
      <c r="BJ59" s="466"/>
    </row>
    <row r="60" spans="1:74" s="416" customFormat="1" ht="12" customHeight="1" x14ac:dyDescent="0.2">
      <c r="A60" s="417"/>
      <c r="B60" s="774" t="s">
        <v>126</v>
      </c>
      <c r="C60" s="758"/>
      <c r="D60" s="758"/>
      <c r="E60" s="758"/>
      <c r="F60" s="758"/>
      <c r="G60" s="758"/>
      <c r="H60" s="758"/>
      <c r="I60" s="758"/>
      <c r="J60" s="758"/>
      <c r="K60" s="758"/>
      <c r="L60" s="758"/>
      <c r="M60" s="758"/>
      <c r="N60" s="758"/>
      <c r="O60" s="758"/>
      <c r="P60" s="758"/>
      <c r="Q60" s="758"/>
      <c r="AY60" s="466"/>
      <c r="AZ60" s="466"/>
      <c r="BA60" s="466"/>
      <c r="BB60" s="466"/>
      <c r="BC60" s="466"/>
      <c r="BD60" s="600"/>
      <c r="BE60" s="600"/>
      <c r="BF60" s="600"/>
      <c r="BG60" s="466"/>
      <c r="BH60" s="466"/>
      <c r="BI60" s="466"/>
      <c r="BJ60" s="466"/>
    </row>
    <row r="61" spans="1:74" s="416" customFormat="1" ht="12" customHeight="1" x14ac:dyDescent="0.2">
      <c r="A61" s="415"/>
      <c r="B61" s="744" t="s">
        <v>1320</v>
      </c>
      <c r="C61" s="800"/>
      <c r="D61" s="800"/>
      <c r="E61" s="800"/>
      <c r="F61" s="800"/>
      <c r="G61" s="800"/>
      <c r="H61" s="800"/>
      <c r="I61" s="800"/>
      <c r="J61" s="800"/>
      <c r="K61" s="800"/>
      <c r="L61" s="800"/>
      <c r="M61" s="800"/>
      <c r="N61" s="800"/>
      <c r="O61" s="800"/>
      <c r="P61" s="800"/>
      <c r="Q61" s="779"/>
      <c r="AY61" s="466"/>
      <c r="AZ61" s="466"/>
      <c r="BA61" s="466"/>
      <c r="BB61" s="466"/>
      <c r="BC61" s="466"/>
      <c r="BD61" s="600"/>
      <c r="BE61" s="600"/>
      <c r="BF61" s="600"/>
      <c r="BG61" s="466"/>
      <c r="BH61" s="466"/>
      <c r="BI61" s="466"/>
      <c r="BJ61" s="466"/>
    </row>
    <row r="62" spans="1:74" s="416" customFormat="1" ht="22.35" customHeight="1" x14ac:dyDescent="0.2">
      <c r="A62" s="415"/>
      <c r="B62" s="778" t="s">
        <v>1321</v>
      </c>
      <c r="C62" s="800"/>
      <c r="D62" s="800"/>
      <c r="E62" s="800"/>
      <c r="F62" s="800"/>
      <c r="G62" s="800"/>
      <c r="H62" s="800"/>
      <c r="I62" s="800"/>
      <c r="J62" s="800"/>
      <c r="K62" s="800"/>
      <c r="L62" s="800"/>
      <c r="M62" s="800"/>
      <c r="N62" s="800"/>
      <c r="O62" s="800"/>
      <c r="P62" s="800"/>
      <c r="Q62" s="779"/>
      <c r="AY62" s="466"/>
      <c r="AZ62" s="466"/>
      <c r="BA62" s="466"/>
      <c r="BB62" s="466"/>
      <c r="BC62" s="466"/>
      <c r="BD62" s="600"/>
      <c r="BE62" s="600"/>
      <c r="BF62" s="600"/>
      <c r="BG62" s="466"/>
      <c r="BH62" s="466"/>
      <c r="BI62" s="466"/>
      <c r="BJ62" s="466"/>
    </row>
    <row r="63" spans="1:74" s="416" customFormat="1" ht="12" customHeight="1" x14ac:dyDescent="0.2">
      <c r="A63" s="415"/>
      <c r="B63" s="778" t="s">
        <v>1322</v>
      </c>
      <c r="C63" s="800"/>
      <c r="D63" s="800"/>
      <c r="E63" s="800"/>
      <c r="F63" s="800"/>
      <c r="G63" s="800"/>
      <c r="H63" s="800"/>
      <c r="I63" s="800"/>
      <c r="J63" s="800"/>
      <c r="K63" s="800"/>
      <c r="L63" s="800"/>
      <c r="M63" s="800"/>
      <c r="N63" s="800"/>
      <c r="O63" s="800"/>
      <c r="P63" s="800"/>
      <c r="Q63" s="779"/>
      <c r="AY63" s="466"/>
      <c r="AZ63" s="466"/>
      <c r="BA63" s="466"/>
      <c r="BB63" s="466"/>
      <c r="BC63" s="466"/>
      <c r="BD63" s="600"/>
      <c r="BE63" s="600"/>
      <c r="BF63" s="600"/>
      <c r="BG63" s="466"/>
      <c r="BH63" s="466"/>
      <c r="BI63" s="466"/>
      <c r="BJ63" s="466"/>
    </row>
    <row r="64" spans="1:74" s="418" customFormat="1" ht="12" customHeight="1" x14ac:dyDescent="0.2">
      <c r="A64" s="393"/>
      <c r="B64" s="778" t="s">
        <v>1323</v>
      </c>
      <c r="C64" s="800"/>
      <c r="D64" s="800"/>
      <c r="E64" s="800"/>
      <c r="F64" s="800"/>
      <c r="G64" s="800"/>
      <c r="H64" s="800"/>
      <c r="I64" s="800"/>
      <c r="J64" s="800"/>
      <c r="K64" s="800"/>
      <c r="L64" s="800"/>
      <c r="M64" s="800"/>
      <c r="N64" s="800"/>
      <c r="O64" s="800"/>
      <c r="P64" s="800"/>
      <c r="Q64" s="779"/>
      <c r="AY64" s="462"/>
      <c r="AZ64" s="462"/>
      <c r="BA64" s="462"/>
      <c r="BB64" s="462"/>
      <c r="BC64" s="462"/>
      <c r="BD64" s="601"/>
      <c r="BE64" s="601"/>
      <c r="BF64" s="601"/>
      <c r="BG64" s="462"/>
      <c r="BH64" s="462"/>
      <c r="BI64" s="462"/>
      <c r="BJ64" s="462"/>
    </row>
    <row r="65" spans="1:74" ht="12.75" x14ac:dyDescent="0.2">
      <c r="A65" s="101"/>
      <c r="B65" s="778" t="s">
        <v>830</v>
      </c>
      <c r="C65" s="779"/>
      <c r="D65" s="779"/>
      <c r="E65" s="779"/>
      <c r="F65" s="779"/>
      <c r="G65" s="779"/>
      <c r="H65" s="779"/>
      <c r="I65" s="779"/>
      <c r="J65" s="779"/>
      <c r="K65" s="779"/>
      <c r="L65" s="779"/>
      <c r="M65" s="779"/>
      <c r="N65" s="779"/>
      <c r="O65" s="779"/>
      <c r="P65" s="779"/>
      <c r="Q65" s="737"/>
      <c r="BK65" s="344"/>
      <c r="BL65" s="344"/>
      <c r="BM65" s="344"/>
      <c r="BN65" s="344"/>
      <c r="BO65" s="344"/>
      <c r="BP65" s="344"/>
      <c r="BQ65" s="344"/>
      <c r="BR65" s="344"/>
      <c r="BS65" s="344"/>
      <c r="BT65" s="344"/>
      <c r="BU65" s="344"/>
      <c r="BV65" s="344"/>
    </row>
    <row r="66" spans="1:74" ht="12.6" customHeight="1" x14ac:dyDescent="0.2">
      <c r="A66" s="101"/>
      <c r="B66" s="766" t="s">
        <v>1359</v>
      </c>
      <c r="C66" s="737"/>
      <c r="D66" s="737"/>
      <c r="E66" s="737"/>
      <c r="F66" s="737"/>
      <c r="G66" s="737"/>
      <c r="H66" s="737"/>
      <c r="I66" s="737"/>
      <c r="J66" s="737"/>
      <c r="K66" s="737"/>
      <c r="L66" s="737"/>
      <c r="M66" s="737"/>
      <c r="N66" s="737"/>
      <c r="O66" s="737"/>
      <c r="P66" s="737"/>
      <c r="Q66" s="737"/>
      <c r="BK66" s="344"/>
      <c r="BL66" s="344"/>
      <c r="BM66" s="344"/>
      <c r="BN66" s="344"/>
      <c r="BO66" s="344"/>
      <c r="BP66" s="344"/>
      <c r="BQ66" s="344"/>
      <c r="BR66" s="344"/>
      <c r="BS66" s="344"/>
      <c r="BT66" s="344"/>
      <c r="BU66" s="344"/>
      <c r="BV66" s="344"/>
    </row>
    <row r="67" spans="1:74" x14ac:dyDescent="0.2">
      <c r="BK67" s="344"/>
      <c r="BL67" s="344"/>
      <c r="BM67" s="344"/>
      <c r="BN67" s="344"/>
      <c r="BO67" s="344"/>
      <c r="BP67" s="344"/>
      <c r="BQ67" s="344"/>
      <c r="BR67" s="344"/>
      <c r="BS67" s="344"/>
      <c r="BT67" s="344"/>
      <c r="BU67" s="344"/>
      <c r="BV67" s="344"/>
    </row>
    <row r="68" spans="1:74" x14ac:dyDescent="0.2">
      <c r="BK68" s="344"/>
      <c r="BL68" s="344"/>
      <c r="BM68" s="344"/>
      <c r="BN68" s="344"/>
      <c r="BO68" s="344"/>
      <c r="BP68" s="344"/>
      <c r="BQ68" s="344"/>
      <c r="BR68" s="344"/>
      <c r="BS68" s="344"/>
      <c r="BT68" s="344"/>
      <c r="BU68" s="344"/>
      <c r="BV68" s="344"/>
    </row>
    <row r="69" spans="1:74" x14ac:dyDescent="0.2">
      <c r="BK69" s="344"/>
      <c r="BL69" s="344"/>
      <c r="BM69" s="344"/>
      <c r="BN69" s="344"/>
      <c r="BO69" s="344"/>
      <c r="BP69" s="344"/>
      <c r="BQ69" s="344"/>
      <c r="BR69" s="344"/>
      <c r="BS69" s="344"/>
      <c r="BT69" s="344"/>
      <c r="BU69" s="344"/>
      <c r="BV69" s="344"/>
    </row>
    <row r="70" spans="1:74" x14ac:dyDescent="0.2">
      <c r="BK70" s="344"/>
      <c r="BL70" s="344"/>
      <c r="BM70" s="344"/>
      <c r="BN70" s="344"/>
      <c r="BO70" s="344"/>
      <c r="BP70" s="344"/>
      <c r="BQ70" s="344"/>
      <c r="BR70" s="344"/>
      <c r="BS70" s="344"/>
      <c r="BT70" s="344"/>
      <c r="BU70" s="344"/>
      <c r="BV70" s="344"/>
    </row>
    <row r="71" spans="1:74" x14ac:dyDescent="0.2">
      <c r="BK71" s="344"/>
      <c r="BL71" s="344"/>
      <c r="BM71" s="344"/>
      <c r="BN71" s="344"/>
      <c r="BO71" s="344"/>
      <c r="BP71" s="344"/>
      <c r="BQ71" s="344"/>
      <c r="BR71" s="344"/>
      <c r="BS71" s="344"/>
      <c r="BT71" s="344"/>
      <c r="BU71" s="344"/>
      <c r="BV71" s="344"/>
    </row>
    <row r="72" spans="1:74" x14ac:dyDescent="0.2">
      <c r="BK72" s="344"/>
      <c r="BL72" s="344"/>
      <c r="BM72" s="344"/>
      <c r="BN72" s="344"/>
      <c r="BO72" s="344"/>
      <c r="BP72" s="344"/>
      <c r="BQ72" s="344"/>
      <c r="BR72" s="344"/>
      <c r="BS72" s="344"/>
      <c r="BT72" s="344"/>
      <c r="BU72" s="344"/>
      <c r="BV72" s="344"/>
    </row>
    <row r="73" spans="1:74" x14ac:dyDescent="0.2">
      <c r="BK73" s="344"/>
      <c r="BL73" s="344"/>
      <c r="BM73" s="344"/>
      <c r="BN73" s="344"/>
      <c r="BO73" s="344"/>
      <c r="BP73" s="344"/>
      <c r="BQ73" s="344"/>
      <c r="BR73" s="344"/>
      <c r="BS73" s="344"/>
      <c r="BT73" s="344"/>
      <c r="BU73" s="344"/>
      <c r="BV73" s="344"/>
    </row>
    <row r="74" spans="1:74" x14ac:dyDescent="0.2">
      <c r="BK74" s="344"/>
      <c r="BL74" s="344"/>
      <c r="BM74" s="344"/>
      <c r="BN74" s="344"/>
      <c r="BO74" s="344"/>
      <c r="BP74" s="344"/>
      <c r="BQ74" s="344"/>
      <c r="BR74" s="344"/>
      <c r="BS74" s="344"/>
      <c r="BT74" s="344"/>
      <c r="BU74" s="344"/>
      <c r="BV74" s="344"/>
    </row>
    <row r="75" spans="1:74" x14ac:dyDescent="0.2">
      <c r="BK75" s="344"/>
      <c r="BL75" s="344"/>
      <c r="BM75" s="344"/>
      <c r="BN75" s="344"/>
      <c r="BO75" s="344"/>
      <c r="BP75" s="344"/>
      <c r="BQ75" s="344"/>
      <c r="BR75" s="344"/>
      <c r="BS75" s="344"/>
      <c r="BT75" s="344"/>
      <c r="BU75" s="344"/>
      <c r="BV75" s="344"/>
    </row>
    <row r="76" spans="1:74" x14ac:dyDescent="0.2">
      <c r="BK76" s="344"/>
      <c r="BL76" s="344"/>
      <c r="BM76" s="344"/>
      <c r="BN76" s="344"/>
      <c r="BO76" s="344"/>
      <c r="BP76" s="344"/>
      <c r="BQ76" s="344"/>
      <c r="BR76" s="344"/>
      <c r="BS76" s="344"/>
      <c r="BT76" s="344"/>
      <c r="BU76" s="344"/>
      <c r="BV76" s="344"/>
    </row>
    <row r="77" spans="1:74" x14ac:dyDescent="0.2">
      <c r="BK77" s="344"/>
      <c r="BL77" s="344"/>
      <c r="BM77" s="344"/>
      <c r="BN77" s="344"/>
      <c r="BO77" s="344"/>
      <c r="BP77" s="344"/>
      <c r="BQ77" s="344"/>
      <c r="BR77" s="344"/>
      <c r="BS77" s="344"/>
      <c r="BT77" s="344"/>
      <c r="BU77" s="344"/>
      <c r="BV77" s="344"/>
    </row>
    <row r="78" spans="1:74" x14ac:dyDescent="0.2">
      <c r="BK78" s="344"/>
      <c r="BL78" s="344"/>
      <c r="BM78" s="344"/>
      <c r="BN78" s="344"/>
      <c r="BO78" s="344"/>
      <c r="BP78" s="344"/>
      <c r="BQ78" s="344"/>
      <c r="BR78" s="344"/>
      <c r="BS78" s="344"/>
      <c r="BT78" s="344"/>
      <c r="BU78" s="344"/>
      <c r="BV78" s="344"/>
    </row>
    <row r="79" spans="1:74" x14ac:dyDescent="0.2">
      <c r="BK79" s="344"/>
      <c r="BL79" s="344"/>
      <c r="BM79" s="344"/>
      <c r="BN79" s="344"/>
      <c r="BO79" s="344"/>
      <c r="BP79" s="344"/>
      <c r="BQ79" s="344"/>
      <c r="BR79" s="344"/>
      <c r="BS79" s="344"/>
      <c r="BT79" s="344"/>
      <c r="BU79" s="344"/>
      <c r="BV79" s="344"/>
    </row>
    <row r="80" spans="1:74" x14ac:dyDescent="0.2">
      <c r="BK80" s="344"/>
      <c r="BL80" s="344"/>
      <c r="BM80" s="344"/>
      <c r="BN80" s="344"/>
      <c r="BO80" s="344"/>
      <c r="BP80" s="344"/>
      <c r="BQ80" s="344"/>
      <c r="BR80" s="344"/>
      <c r="BS80" s="344"/>
      <c r="BT80" s="344"/>
      <c r="BU80" s="344"/>
      <c r="BV80" s="344"/>
    </row>
    <row r="81" spans="63:74" x14ac:dyDescent="0.2">
      <c r="BK81" s="344"/>
      <c r="BL81" s="344"/>
      <c r="BM81" s="344"/>
      <c r="BN81" s="344"/>
      <c r="BO81" s="344"/>
      <c r="BP81" s="344"/>
      <c r="BQ81" s="344"/>
      <c r="BR81" s="344"/>
      <c r="BS81" s="344"/>
      <c r="BT81" s="344"/>
      <c r="BU81" s="344"/>
      <c r="BV81" s="344"/>
    </row>
    <row r="82" spans="63:74" x14ac:dyDescent="0.2">
      <c r="BK82" s="344"/>
      <c r="BL82" s="344"/>
      <c r="BM82" s="344"/>
      <c r="BN82" s="344"/>
      <c r="BO82" s="344"/>
      <c r="BP82" s="344"/>
      <c r="BQ82" s="344"/>
      <c r="BR82" s="344"/>
      <c r="BS82" s="344"/>
      <c r="BT82" s="344"/>
      <c r="BU82" s="344"/>
      <c r="BV82" s="344"/>
    </row>
    <row r="83" spans="63:74" x14ac:dyDescent="0.2">
      <c r="BK83" s="344"/>
      <c r="BL83" s="344"/>
      <c r="BM83" s="344"/>
      <c r="BN83" s="344"/>
      <c r="BO83" s="344"/>
      <c r="BP83" s="344"/>
      <c r="BQ83" s="344"/>
      <c r="BR83" s="344"/>
      <c r="BS83" s="344"/>
      <c r="BT83" s="344"/>
      <c r="BU83" s="344"/>
      <c r="BV83" s="344"/>
    </row>
    <row r="84" spans="63:74" x14ac:dyDescent="0.2">
      <c r="BK84" s="344"/>
      <c r="BL84" s="344"/>
      <c r="BM84" s="344"/>
      <c r="BN84" s="344"/>
      <c r="BO84" s="344"/>
      <c r="BP84" s="344"/>
      <c r="BQ84" s="344"/>
      <c r="BR84" s="344"/>
      <c r="BS84" s="344"/>
      <c r="BT84" s="344"/>
      <c r="BU84" s="344"/>
      <c r="BV84" s="344"/>
    </row>
    <row r="85" spans="63:74" x14ac:dyDescent="0.2">
      <c r="BK85" s="344"/>
      <c r="BL85" s="344"/>
      <c r="BM85" s="344"/>
      <c r="BN85" s="344"/>
      <c r="BO85" s="344"/>
      <c r="BP85" s="344"/>
      <c r="BQ85" s="344"/>
      <c r="BR85" s="344"/>
      <c r="BS85" s="344"/>
      <c r="BT85" s="344"/>
      <c r="BU85" s="344"/>
      <c r="BV85" s="344"/>
    </row>
    <row r="86" spans="63:74" x14ac:dyDescent="0.2">
      <c r="BK86" s="344"/>
      <c r="BL86" s="344"/>
      <c r="BM86" s="344"/>
      <c r="BN86" s="344"/>
      <c r="BO86" s="344"/>
      <c r="BP86" s="344"/>
      <c r="BQ86" s="344"/>
      <c r="BR86" s="344"/>
      <c r="BS86" s="344"/>
      <c r="BT86" s="344"/>
      <c r="BU86" s="344"/>
      <c r="BV86" s="344"/>
    </row>
    <row r="87" spans="63:74" x14ac:dyDescent="0.2">
      <c r="BK87" s="344"/>
      <c r="BL87" s="344"/>
      <c r="BM87" s="344"/>
      <c r="BN87" s="344"/>
      <c r="BO87" s="344"/>
      <c r="BP87" s="344"/>
      <c r="BQ87" s="344"/>
      <c r="BR87" s="344"/>
      <c r="BS87" s="344"/>
      <c r="BT87" s="344"/>
      <c r="BU87" s="344"/>
      <c r="BV87" s="344"/>
    </row>
    <row r="88" spans="63:74" x14ac:dyDescent="0.2">
      <c r="BK88" s="344"/>
      <c r="BL88" s="344"/>
      <c r="BM88" s="344"/>
      <c r="BN88" s="344"/>
      <c r="BO88" s="344"/>
      <c r="BP88" s="344"/>
      <c r="BQ88" s="344"/>
      <c r="BR88" s="344"/>
      <c r="BS88" s="344"/>
      <c r="BT88" s="344"/>
      <c r="BU88" s="344"/>
      <c r="BV88" s="344"/>
    </row>
    <row r="89" spans="63:74" x14ac:dyDescent="0.2">
      <c r="BK89" s="344"/>
      <c r="BL89" s="344"/>
      <c r="BM89" s="344"/>
      <c r="BN89" s="344"/>
      <c r="BO89" s="344"/>
      <c r="BP89" s="344"/>
      <c r="BQ89" s="344"/>
      <c r="BR89" s="344"/>
      <c r="BS89" s="344"/>
      <c r="BT89" s="344"/>
      <c r="BU89" s="344"/>
      <c r="BV89" s="344"/>
    </row>
    <row r="90" spans="63:74" x14ac:dyDescent="0.2">
      <c r="BK90" s="344"/>
      <c r="BL90" s="344"/>
      <c r="BM90" s="344"/>
      <c r="BN90" s="344"/>
      <c r="BO90" s="344"/>
      <c r="BP90" s="344"/>
      <c r="BQ90" s="344"/>
      <c r="BR90" s="344"/>
      <c r="BS90" s="344"/>
      <c r="BT90" s="344"/>
      <c r="BU90" s="344"/>
      <c r="BV90" s="344"/>
    </row>
    <row r="91" spans="63:74" x14ac:dyDescent="0.2">
      <c r="BK91" s="344"/>
      <c r="BL91" s="344"/>
      <c r="BM91" s="344"/>
      <c r="BN91" s="344"/>
      <c r="BO91" s="344"/>
      <c r="BP91" s="344"/>
      <c r="BQ91" s="344"/>
      <c r="BR91" s="344"/>
      <c r="BS91" s="344"/>
      <c r="BT91" s="344"/>
      <c r="BU91" s="344"/>
      <c r="BV91" s="344"/>
    </row>
    <row r="92" spans="63:74" x14ac:dyDescent="0.2">
      <c r="BK92" s="344"/>
      <c r="BL92" s="344"/>
      <c r="BM92" s="344"/>
      <c r="BN92" s="344"/>
      <c r="BO92" s="344"/>
      <c r="BP92" s="344"/>
      <c r="BQ92" s="344"/>
      <c r="BR92" s="344"/>
      <c r="BS92" s="344"/>
      <c r="BT92" s="344"/>
      <c r="BU92" s="344"/>
      <c r="BV92" s="344"/>
    </row>
    <row r="93" spans="63:74" x14ac:dyDescent="0.2">
      <c r="BK93" s="344"/>
      <c r="BL93" s="344"/>
      <c r="BM93" s="344"/>
      <c r="BN93" s="344"/>
      <c r="BO93" s="344"/>
      <c r="BP93" s="344"/>
      <c r="BQ93" s="344"/>
      <c r="BR93" s="344"/>
      <c r="BS93" s="344"/>
      <c r="BT93" s="344"/>
      <c r="BU93" s="344"/>
      <c r="BV93" s="344"/>
    </row>
    <row r="94" spans="63:74" x14ac:dyDescent="0.2">
      <c r="BK94" s="344"/>
      <c r="BL94" s="344"/>
      <c r="BM94" s="344"/>
      <c r="BN94" s="344"/>
      <c r="BO94" s="344"/>
      <c r="BP94" s="344"/>
      <c r="BQ94" s="344"/>
      <c r="BR94" s="344"/>
      <c r="BS94" s="344"/>
      <c r="BT94" s="344"/>
      <c r="BU94" s="344"/>
      <c r="BV94" s="344"/>
    </row>
    <row r="95" spans="63:74" x14ac:dyDescent="0.2">
      <c r="BK95" s="344"/>
      <c r="BL95" s="344"/>
      <c r="BM95" s="344"/>
      <c r="BN95" s="344"/>
      <c r="BO95" s="344"/>
      <c r="BP95" s="344"/>
      <c r="BQ95" s="344"/>
      <c r="BR95" s="344"/>
      <c r="BS95" s="344"/>
      <c r="BT95" s="344"/>
      <c r="BU95" s="344"/>
      <c r="BV95" s="344"/>
    </row>
    <row r="96" spans="63:74" x14ac:dyDescent="0.2">
      <c r="BK96" s="344"/>
      <c r="BL96" s="344"/>
      <c r="BM96" s="344"/>
      <c r="BN96" s="344"/>
      <c r="BO96" s="344"/>
      <c r="BP96" s="344"/>
      <c r="BQ96" s="344"/>
      <c r="BR96" s="344"/>
      <c r="BS96" s="344"/>
      <c r="BT96" s="344"/>
      <c r="BU96" s="344"/>
      <c r="BV96" s="344"/>
    </row>
    <row r="97" spans="63:74" x14ac:dyDescent="0.2">
      <c r="BK97" s="344"/>
      <c r="BL97" s="344"/>
      <c r="BM97" s="344"/>
      <c r="BN97" s="344"/>
      <c r="BO97" s="344"/>
      <c r="BP97" s="344"/>
      <c r="BQ97" s="344"/>
      <c r="BR97" s="344"/>
      <c r="BS97" s="344"/>
      <c r="BT97" s="344"/>
      <c r="BU97" s="344"/>
      <c r="BV97" s="344"/>
    </row>
    <row r="98" spans="63:74" x14ac:dyDescent="0.2">
      <c r="BK98" s="344"/>
      <c r="BL98" s="344"/>
      <c r="BM98" s="344"/>
      <c r="BN98" s="344"/>
      <c r="BO98" s="344"/>
      <c r="BP98" s="344"/>
      <c r="BQ98" s="344"/>
      <c r="BR98" s="344"/>
      <c r="BS98" s="344"/>
      <c r="BT98" s="344"/>
      <c r="BU98" s="344"/>
      <c r="BV98" s="344"/>
    </row>
    <row r="99" spans="63:74" x14ac:dyDescent="0.2">
      <c r="BK99" s="344"/>
      <c r="BL99" s="344"/>
      <c r="BM99" s="344"/>
      <c r="BN99" s="344"/>
      <c r="BO99" s="344"/>
      <c r="BP99" s="344"/>
      <c r="BQ99" s="344"/>
      <c r="BR99" s="344"/>
      <c r="BS99" s="344"/>
      <c r="BT99" s="344"/>
      <c r="BU99" s="344"/>
      <c r="BV99" s="344"/>
    </row>
    <row r="100" spans="63:74" x14ac:dyDescent="0.2">
      <c r="BK100" s="344"/>
      <c r="BL100" s="344"/>
      <c r="BM100" s="344"/>
      <c r="BN100" s="344"/>
      <c r="BO100" s="344"/>
      <c r="BP100" s="344"/>
      <c r="BQ100" s="344"/>
      <c r="BR100" s="344"/>
      <c r="BS100" s="344"/>
      <c r="BT100" s="344"/>
      <c r="BU100" s="344"/>
      <c r="BV100" s="344"/>
    </row>
    <row r="101" spans="63:74" x14ac:dyDescent="0.2">
      <c r="BK101" s="344"/>
      <c r="BL101" s="344"/>
      <c r="BM101" s="344"/>
      <c r="BN101" s="344"/>
      <c r="BO101" s="344"/>
      <c r="BP101" s="344"/>
      <c r="BQ101" s="344"/>
      <c r="BR101" s="344"/>
      <c r="BS101" s="344"/>
      <c r="BT101" s="344"/>
      <c r="BU101" s="344"/>
      <c r="BV101" s="344"/>
    </row>
    <row r="102" spans="63:74" x14ac:dyDescent="0.2">
      <c r="BK102" s="344"/>
      <c r="BL102" s="344"/>
      <c r="BM102" s="344"/>
      <c r="BN102" s="344"/>
      <c r="BO102" s="344"/>
      <c r="BP102" s="344"/>
      <c r="BQ102" s="344"/>
      <c r="BR102" s="344"/>
      <c r="BS102" s="344"/>
      <c r="BT102" s="344"/>
      <c r="BU102" s="344"/>
      <c r="BV102" s="344"/>
    </row>
    <row r="103" spans="63:74" x14ac:dyDescent="0.2">
      <c r="BK103" s="344"/>
      <c r="BL103" s="344"/>
      <c r="BM103" s="344"/>
      <c r="BN103" s="344"/>
      <c r="BO103" s="344"/>
      <c r="BP103" s="344"/>
      <c r="BQ103" s="344"/>
      <c r="BR103" s="344"/>
      <c r="BS103" s="344"/>
      <c r="BT103" s="344"/>
      <c r="BU103" s="344"/>
      <c r="BV103" s="344"/>
    </row>
    <row r="104" spans="63:74" x14ac:dyDescent="0.2">
      <c r="BK104" s="344"/>
      <c r="BL104" s="344"/>
      <c r="BM104" s="344"/>
      <c r="BN104" s="344"/>
      <c r="BO104" s="344"/>
      <c r="BP104" s="344"/>
      <c r="BQ104" s="344"/>
      <c r="BR104" s="344"/>
      <c r="BS104" s="344"/>
      <c r="BT104" s="344"/>
      <c r="BU104" s="344"/>
      <c r="BV104" s="344"/>
    </row>
    <row r="105" spans="63:74" x14ac:dyDescent="0.2">
      <c r="BK105" s="344"/>
      <c r="BL105" s="344"/>
      <c r="BM105" s="344"/>
      <c r="BN105" s="344"/>
      <c r="BO105" s="344"/>
      <c r="BP105" s="344"/>
      <c r="BQ105" s="344"/>
      <c r="BR105" s="344"/>
      <c r="BS105" s="344"/>
      <c r="BT105" s="344"/>
      <c r="BU105" s="344"/>
      <c r="BV105" s="344"/>
    </row>
    <row r="106" spans="63:74" x14ac:dyDescent="0.2">
      <c r="BK106" s="344"/>
      <c r="BL106" s="344"/>
      <c r="BM106" s="344"/>
      <c r="BN106" s="344"/>
      <c r="BO106" s="344"/>
      <c r="BP106" s="344"/>
      <c r="BQ106" s="344"/>
      <c r="BR106" s="344"/>
      <c r="BS106" s="344"/>
      <c r="BT106" s="344"/>
      <c r="BU106" s="344"/>
      <c r="BV106" s="344"/>
    </row>
    <row r="107" spans="63:74" x14ac:dyDescent="0.2">
      <c r="BK107" s="344"/>
      <c r="BL107" s="344"/>
      <c r="BM107" s="344"/>
      <c r="BN107" s="344"/>
      <c r="BO107" s="344"/>
      <c r="BP107" s="344"/>
      <c r="BQ107" s="344"/>
      <c r="BR107" s="344"/>
      <c r="BS107" s="344"/>
      <c r="BT107" s="344"/>
      <c r="BU107" s="344"/>
      <c r="BV107" s="344"/>
    </row>
    <row r="108" spans="63:74" x14ac:dyDescent="0.2">
      <c r="BK108" s="344"/>
      <c r="BL108" s="344"/>
      <c r="BM108" s="344"/>
      <c r="BN108" s="344"/>
      <c r="BO108" s="344"/>
      <c r="BP108" s="344"/>
      <c r="BQ108" s="344"/>
      <c r="BR108" s="344"/>
      <c r="BS108" s="344"/>
      <c r="BT108" s="344"/>
      <c r="BU108" s="344"/>
      <c r="BV108" s="344"/>
    </row>
    <row r="109" spans="63:74" x14ac:dyDescent="0.2">
      <c r="BK109" s="344"/>
      <c r="BL109" s="344"/>
      <c r="BM109" s="344"/>
      <c r="BN109" s="344"/>
      <c r="BO109" s="344"/>
      <c r="BP109" s="344"/>
      <c r="BQ109" s="344"/>
      <c r="BR109" s="344"/>
      <c r="BS109" s="344"/>
      <c r="BT109" s="344"/>
      <c r="BU109" s="344"/>
      <c r="BV109" s="344"/>
    </row>
    <row r="110" spans="63:74" x14ac:dyDescent="0.2">
      <c r="BK110" s="344"/>
      <c r="BL110" s="344"/>
      <c r="BM110" s="344"/>
      <c r="BN110" s="344"/>
      <c r="BO110" s="344"/>
      <c r="BP110" s="344"/>
      <c r="BQ110" s="344"/>
      <c r="BR110" s="344"/>
      <c r="BS110" s="344"/>
      <c r="BT110" s="344"/>
      <c r="BU110" s="344"/>
      <c r="BV110" s="344"/>
    </row>
    <row r="111" spans="63:74" x14ac:dyDescent="0.2">
      <c r="BK111" s="344"/>
      <c r="BL111" s="344"/>
      <c r="BM111" s="344"/>
      <c r="BN111" s="344"/>
      <c r="BO111" s="344"/>
      <c r="BP111" s="344"/>
      <c r="BQ111" s="344"/>
      <c r="BR111" s="344"/>
      <c r="BS111" s="344"/>
      <c r="BT111" s="344"/>
      <c r="BU111" s="344"/>
      <c r="BV111" s="344"/>
    </row>
    <row r="112" spans="63:74" x14ac:dyDescent="0.2">
      <c r="BK112" s="344"/>
      <c r="BL112" s="344"/>
      <c r="BM112" s="344"/>
      <c r="BN112" s="344"/>
      <c r="BO112" s="344"/>
      <c r="BP112" s="344"/>
      <c r="BQ112" s="344"/>
      <c r="BR112" s="344"/>
      <c r="BS112" s="344"/>
      <c r="BT112" s="344"/>
      <c r="BU112" s="344"/>
      <c r="BV112" s="344"/>
    </row>
    <row r="113" spans="63:74" x14ac:dyDescent="0.2">
      <c r="BK113" s="344"/>
      <c r="BL113" s="344"/>
      <c r="BM113" s="344"/>
      <c r="BN113" s="344"/>
      <c r="BO113" s="344"/>
      <c r="BP113" s="344"/>
      <c r="BQ113" s="344"/>
      <c r="BR113" s="344"/>
      <c r="BS113" s="344"/>
      <c r="BT113" s="344"/>
      <c r="BU113" s="344"/>
      <c r="BV113" s="344"/>
    </row>
    <row r="114" spans="63:74" x14ac:dyDescent="0.2">
      <c r="BK114" s="344"/>
      <c r="BL114" s="344"/>
      <c r="BM114" s="344"/>
      <c r="BN114" s="344"/>
      <c r="BO114" s="344"/>
      <c r="BP114" s="344"/>
      <c r="BQ114" s="344"/>
      <c r="BR114" s="344"/>
      <c r="BS114" s="344"/>
      <c r="BT114" s="344"/>
      <c r="BU114" s="344"/>
      <c r="BV114" s="344"/>
    </row>
    <row r="115" spans="63:74" x14ac:dyDescent="0.2">
      <c r="BK115" s="344"/>
      <c r="BL115" s="344"/>
      <c r="BM115" s="344"/>
      <c r="BN115" s="344"/>
      <c r="BO115" s="344"/>
      <c r="BP115" s="344"/>
      <c r="BQ115" s="344"/>
      <c r="BR115" s="344"/>
      <c r="BS115" s="344"/>
      <c r="BT115" s="344"/>
      <c r="BU115" s="344"/>
      <c r="BV115" s="344"/>
    </row>
    <row r="116" spans="63:74" x14ac:dyDescent="0.2">
      <c r="BK116" s="344"/>
      <c r="BL116" s="344"/>
      <c r="BM116" s="344"/>
      <c r="BN116" s="344"/>
      <c r="BO116" s="344"/>
      <c r="BP116" s="344"/>
      <c r="BQ116" s="344"/>
      <c r="BR116" s="344"/>
      <c r="BS116" s="344"/>
      <c r="BT116" s="344"/>
      <c r="BU116" s="344"/>
      <c r="BV116" s="344"/>
    </row>
    <row r="117" spans="63:74" x14ac:dyDescent="0.2">
      <c r="BK117" s="344"/>
      <c r="BL117" s="344"/>
      <c r="BM117" s="344"/>
      <c r="BN117" s="344"/>
      <c r="BO117" s="344"/>
      <c r="BP117" s="344"/>
      <c r="BQ117" s="344"/>
      <c r="BR117" s="344"/>
      <c r="BS117" s="344"/>
      <c r="BT117" s="344"/>
      <c r="BU117" s="344"/>
      <c r="BV117" s="344"/>
    </row>
    <row r="118" spans="63:74" x14ac:dyDescent="0.2">
      <c r="BK118" s="344"/>
      <c r="BL118" s="344"/>
      <c r="BM118" s="344"/>
      <c r="BN118" s="344"/>
      <c r="BO118" s="344"/>
      <c r="BP118" s="344"/>
      <c r="BQ118" s="344"/>
      <c r="BR118" s="344"/>
      <c r="BS118" s="344"/>
      <c r="BT118" s="344"/>
      <c r="BU118" s="344"/>
      <c r="BV118" s="344"/>
    </row>
    <row r="119" spans="63:74" x14ac:dyDescent="0.2">
      <c r="BK119" s="344"/>
      <c r="BL119" s="344"/>
      <c r="BM119" s="344"/>
      <c r="BN119" s="344"/>
      <c r="BO119" s="344"/>
      <c r="BP119" s="344"/>
      <c r="BQ119" s="344"/>
      <c r="BR119" s="344"/>
      <c r="BS119" s="344"/>
      <c r="BT119" s="344"/>
      <c r="BU119" s="344"/>
      <c r="BV119" s="344"/>
    </row>
    <row r="120" spans="63:74" x14ac:dyDescent="0.2">
      <c r="BK120" s="344"/>
      <c r="BL120" s="344"/>
      <c r="BM120" s="344"/>
      <c r="BN120" s="344"/>
      <c r="BO120" s="344"/>
      <c r="BP120" s="344"/>
      <c r="BQ120" s="344"/>
      <c r="BR120" s="344"/>
      <c r="BS120" s="344"/>
      <c r="BT120" s="344"/>
      <c r="BU120" s="344"/>
      <c r="BV120" s="344"/>
    </row>
    <row r="121" spans="63:74" x14ac:dyDescent="0.2">
      <c r="BK121" s="344"/>
      <c r="BL121" s="344"/>
      <c r="BM121" s="344"/>
      <c r="BN121" s="344"/>
      <c r="BO121" s="344"/>
      <c r="BP121" s="344"/>
      <c r="BQ121" s="344"/>
      <c r="BR121" s="344"/>
      <c r="BS121" s="344"/>
      <c r="BT121" s="344"/>
      <c r="BU121" s="344"/>
      <c r="BV121" s="344"/>
    </row>
    <row r="122" spans="63:74" x14ac:dyDescent="0.2">
      <c r="BK122" s="344"/>
      <c r="BL122" s="344"/>
      <c r="BM122" s="344"/>
      <c r="BN122" s="344"/>
      <c r="BO122" s="344"/>
      <c r="BP122" s="344"/>
      <c r="BQ122" s="344"/>
      <c r="BR122" s="344"/>
      <c r="BS122" s="344"/>
      <c r="BT122" s="344"/>
      <c r="BU122" s="344"/>
      <c r="BV122" s="344"/>
    </row>
    <row r="123" spans="63:74" x14ac:dyDescent="0.2">
      <c r="BK123" s="344"/>
      <c r="BL123" s="344"/>
      <c r="BM123" s="344"/>
      <c r="BN123" s="344"/>
      <c r="BO123" s="344"/>
      <c r="BP123" s="344"/>
      <c r="BQ123" s="344"/>
      <c r="BR123" s="344"/>
      <c r="BS123" s="344"/>
      <c r="BT123" s="344"/>
      <c r="BU123" s="344"/>
      <c r="BV123" s="344"/>
    </row>
    <row r="124" spans="63:74" x14ac:dyDescent="0.2">
      <c r="BK124" s="344"/>
      <c r="BL124" s="344"/>
      <c r="BM124" s="344"/>
      <c r="BN124" s="344"/>
      <c r="BO124" s="344"/>
      <c r="BP124" s="344"/>
      <c r="BQ124" s="344"/>
      <c r="BR124" s="344"/>
      <c r="BS124" s="344"/>
      <c r="BT124" s="344"/>
      <c r="BU124" s="344"/>
      <c r="BV124" s="344"/>
    </row>
    <row r="125" spans="63:74" x14ac:dyDescent="0.2">
      <c r="BK125" s="344"/>
      <c r="BL125" s="344"/>
      <c r="BM125" s="344"/>
      <c r="BN125" s="344"/>
      <c r="BO125" s="344"/>
      <c r="BP125" s="344"/>
      <c r="BQ125" s="344"/>
      <c r="BR125" s="344"/>
      <c r="BS125" s="344"/>
      <c r="BT125" s="344"/>
      <c r="BU125" s="344"/>
      <c r="BV125" s="344"/>
    </row>
    <row r="126" spans="63:74" x14ac:dyDescent="0.2">
      <c r="BK126" s="344"/>
      <c r="BL126" s="344"/>
      <c r="BM126" s="344"/>
      <c r="BN126" s="344"/>
      <c r="BO126" s="344"/>
      <c r="BP126" s="344"/>
      <c r="BQ126" s="344"/>
      <c r="BR126" s="344"/>
      <c r="BS126" s="344"/>
      <c r="BT126" s="344"/>
      <c r="BU126" s="344"/>
      <c r="BV126" s="344"/>
    </row>
    <row r="127" spans="63:74" x14ac:dyDescent="0.2">
      <c r="BK127" s="344"/>
      <c r="BL127" s="344"/>
      <c r="BM127" s="344"/>
      <c r="BN127" s="344"/>
      <c r="BO127" s="344"/>
      <c r="BP127" s="344"/>
      <c r="BQ127" s="344"/>
      <c r="BR127" s="344"/>
      <c r="BS127" s="344"/>
      <c r="BT127" s="344"/>
      <c r="BU127" s="344"/>
      <c r="BV127" s="344"/>
    </row>
    <row r="128" spans="63:74" x14ac:dyDescent="0.2">
      <c r="BK128" s="344"/>
      <c r="BL128" s="344"/>
      <c r="BM128" s="344"/>
      <c r="BN128" s="344"/>
      <c r="BO128" s="344"/>
      <c r="BP128" s="344"/>
      <c r="BQ128" s="344"/>
      <c r="BR128" s="344"/>
      <c r="BS128" s="344"/>
      <c r="BT128" s="344"/>
      <c r="BU128" s="344"/>
      <c r="BV128" s="344"/>
    </row>
    <row r="129" spans="63:74" x14ac:dyDescent="0.2">
      <c r="BK129" s="344"/>
      <c r="BL129" s="344"/>
      <c r="BM129" s="344"/>
      <c r="BN129" s="344"/>
      <c r="BO129" s="344"/>
      <c r="BP129" s="344"/>
      <c r="BQ129" s="344"/>
      <c r="BR129" s="344"/>
      <c r="BS129" s="344"/>
      <c r="BT129" s="344"/>
      <c r="BU129" s="344"/>
      <c r="BV129" s="344"/>
    </row>
    <row r="130" spans="63:74" x14ac:dyDescent="0.2">
      <c r="BK130" s="344"/>
      <c r="BL130" s="344"/>
      <c r="BM130" s="344"/>
      <c r="BN130" s="344"/>
      <c r="BO130" s="344"/>
      <c r="BP130" s="344"/>
      <c r="BQ130" s="344"/>
      <c r="BR130" s="344"/>
      <c r="BS130" s="344"/>
      <c r="BT130" s="344"/>
      <c r="BU130" s="344"/>
      <c r="BV130" s="344"/>
    </row>
    <row r="131" spans="63:74" x14ac:dyDescent="0.2">
      <c r="BK131" s="344"/>
      <c r="BL131" s="344"/>
      <c r="BM131" s="344"/>
      <c r="BN131" s="344"/>
      <c r="BO131" s="344"/>
      <c r="BP131" s="344"/>
      <c r="BQ131" s="344"/>
      <c r="BR131" s="344"/>
      <c r="BS131" s="344"/>
      <c r="BT131" s="344"/>
      <c r="BU131" s="344"/>
      <c r="BV131" s="344"/>
    </row>
    <row r="132" spans="63:74" x14ac:dyDescent="0.2">
      <c r="BK132" s="344"/>
      <c r="BL132" s="344"/>
      <c r="BM132" s="344"/>
      <c r="BN132" s="344"/>
      <c r="BO132" s="344"/>
      <c r="BP132" s="344"/>
      <c r="BQ132" s="344"/>
      <c r="BR132" s="344"/>
      <c r="BS132" s="344"/>
      <c r="BT132" s="344"/>
      <c r="BU132" s="344"/>
      <c r="BV132" s="344"/>
    </row>
    <row r="133" spans="63:74" x14ac:dyDescent="0.2">
      <c r="BK133" s="344"/>
      <c r="BL133" s="344"/>
      <c r="BM133" s="344"/>
      <c r="BN133" s="344"/>
      <c r="BO133" s="344"/>
      <c r="BP133" s="344"/>
      <c r="BQ133" s="344"/>
      <c r="BR133" s="344"/>
      <c r="BS133" s="344"/>
      <c r="BT133" s="344"/>
      <c r="BU133" s="344"/>
      <c r="BV133" s="344"/>
    </row>
    <row r="134" spans="63:74" x14ac:dyDescent="0.2">
      <c r="BK134" s="344"/>
      <c r="BL134" s="344"/>
      <c r="BM134" s="344"/>
      <c r="BN134" s="344"/>
      <c r="BO134" s="344"/>
      <c r="BP134" s="344"/>
      <c r="BQ134" s="344"/>
      <c r="BR134" s="344"/>
      <c r="BS134" s="344"/>
      <c r="BT134" s="344"/>
      <c r="BU134" s="344"/>
      <c r="BV134" s="344"/>
    </row>
    <row r="135" spans="63:74" x14ac:dyDescent="0.2">
      <c r="BK135" s="344"/>
      <c r="BL135" s="344"/>
      <c r="BM135" s="344"/>
      <c r="BN135" s="344"/>
      <c r="BO135" s="344"/>
      <c r="BP135" s="344"/>
      <c r="BQ135" s="344"/>
      <c r="BR135" s="344"/>
      <c r="BS135" s="344"/>
      <c r="BT135" s="344"/>
      <c r="BU135" s="344"/>
      <c r="BV135" s="344"/>
    </row>
    <row r="136" spans="63:74" x14ac:dyDescent="0.2">
      <c r="BK136" s="344"/>
      <c r="BL136" s="344"/>
      <c r="BM136" s="344"/>
      <c r="BN136" s="344"/>
      <c r="BO136" s="344"/>
      <c r="BP136" s="344"/>
      <c r="BQ136" s="344"/>
      <c r="BR136" s="344"/>
      <c r="BS136" s="344"/>
      <c r="BT136" s="344"/>
      <c r="BU136" s="344"/>
      <c r="BV136" s="344"/>
    </row>
    <row r="137" spans="63:74" x14ac:dyDescent="0.2">
      <c r="BK137" s="344"/>
      <c r="BL137" s="344"/>
      <c r="BM137" s="344"/>
      <c r="BN137" s="344"/>
      <c r="BO137" s="344"/>
      <c r="BP137" s="344"/>
      <c r="BQ137" s="344"/>
      <c r="BR137" s="344"/>
      <c r="BS137" s="344"/>
      <c r="BT137" s="344"/>
      <c r="BU137" s="344"/>
      <c r="BV137" s="344"/>
    </row>
    <row r="138" spans="63:74" x14ac:dyDescent="0.2">
      <c r="BK138" s="344"/>
      <c r="BL138" s="344"/>
      <c r="BM138" s="344"/>
      <c r="BN138" s="344"/>
      <c r="BO138" s="344"/>
      <c r="BP138" s="344"/>
      <c r="BQ138" s="344"/>
      <c r="BR138" s="344"/>
      <c r="BS138" s="344"/>
      <c r="BT138" s="344"/>
      <c r="BU138" s="344"/>
      <c r="BV138" s="344"/>
    </row>
    <row r="139" spans="63:74" x14ac:dyDescent="0.2">
      <c r="BK139" s="344"/>
      <c r="BL139" s="344"/>
      <c r="BM139" s="344"/>
      <c r="BN139" s="344"/>
      <c r="BO139" s="344"/>
      <c r="BP139" s="344"/>
      <c r="BQ139" s="344"/>
      <c r="BR139" s="344"/>
      <c r="BS139" s="344"/>
      <c r="BT139" s="344"/>
      <c r="BU139" s="344"/>
      <c r="BV139" s="344"/>
    </row>
    <row r="140" spans="63:74" x14ac:dyDescent="0.2">
      <c r="BK140" s="344"/>
      <c r="BL140" s="344"/>
      <c r="BM140" s="344"/>
      <c r="BN140" s="344"/>
      <c r="BO140" s="344"/>
      <c r="BP140" s="344"/>
      <c r="BQ140" s="344"/>
      <c r="BR140" s="344"/>
      <c r="BS140" s="344"/>
      <c r="BT140" s="344"/>
      <c r="BU140" s="344"/>
      <c r="BV140" s="344"/>
    </row>
    <row r="141" spans="63:74" x14ac:dyDescent="0.2">
      <c r="BK141" s="344"/>
      <c r="BL141" s="344"/>
      <c r="BM141" s="344"/>
      <c r="BN141" s="344"/>
      <c r="BO141" s="344"/>
      <c r="BP141" s="344"/>
      <c r="BQ141" s="344"/>
      <c r="BR141" s="344"/>
      <c r="BS141" s="344"/>
      <c r="BT141" s="344"/>
      <c r="BU141" s="344"/>
      <c r="BV141" s="344"/>
    </row>
    <row r="142" spans="63:74" x14ac:dyDescent="0.2">
      <c r="BK142" s="344"/>
      <c r="BL142" s="344"/>
      <c r="BM142" s="344"/>
      <c r="BN142" s="344"/>
      <c r="BO142" s="344"/>
      <c r="BP142" s="344"/>
      <c r="BQ142" s="344"/>
      <c r="BR142" s="344"/>
      <c r="BS142" s="344"/>
      <c r="BT142" s="344"/>
      <c r="BU142" s="344"/>
      <c r="BV142" s="344"/>
    </row>
    <row r="143" spans="63:74" x14ac:dyDescent="0.2">
      <c r="BK143" s="344"/>
      <c r="BL143" s="344"/>
      <c r="BM143" s="344"/>
      <c r="BN143" s="344"/>
      <c r="BO143" s="344"/>
      <c r="BP143" s="344"/>
      <c r="BQ143" s="344"/>
      <c r="BR143" s="344"/>
      <c r="BS143" s="344"/>
      <c r="BT143" s="344"/>
      <c r="BU143" s="344"/>
      <c r="BV143" s="344"/>
    </row>
    <row r="144" spans="63:74" x14ac:dyDescent="0.2">
      <c r="BK144" s="344"/>
      <c r="BL144" s="344"/>
      <c r="BM144" s="344"/>
      <c r="BN144" s="344"/>
      <c r="BO144" s="344"/>
      <c r="BP144" s="344"/>
      <c r="BQ144" s="344"/>
      <c r="BR144" s="344"/>
      <c r="BS144" s="344"/>
      <c r="BT144" s="344"/>
      <c r="BU144" s="344"/>
      <c r="BV144" s="344"/>
    </row>
    <row r="145" spans="63:74" x14ac:dyDescent="0.2">
      <c r="BK145" s="344"/>
      <c r="BL145" s="344"/>
      <c r="BM145" s="344"/>
      <c r="BN145" s="344"/>
      <c r="BO145" s="344"/>
      <c r="BP145" s="344"/>
      <c r="BQ145" s="344"/>
      <c r="BR145" s="344"/>
      <c r="BS145" s="344"/>
      <c r="BT145" s="344"/>
      <c r="BU145" s="344"/>
      <c r="BV145" s="344"/>
    </row>
    <row r="146" spans="63:74" x14ac:dyDescent="0.2">
      <c r="BK146" s="344"/>
      <c r="BL146" s="344"/>
      <c r="BM146" s="344"/>
      <c r="BN146" s="344"/>
      <c r="BO146" s="344"/>
      <c r="BP146" s="344"/>
      <c r="BQ146" s="344"/>
      <c r="BR146" s="344"/>
      <c r="BS146" s="344"/>
      <c r="BT146" s="344"/>
      <c r="BU146" s="344"/>
      <c r="BV146" s="344"/>
    </row>
    <row r="147" spans="63:74" x14ac:dyDescent="0.2">
      <c r="BK147" s="344"/>
      <c r="BL147" s="344"/>
      <c r="BM147" s="344"/>
      <c r="BN147" s="344"/>
      <c r="BO147" s="344"/>
      <c r="BP147" s="344"/>
      <c r="BQ147" s="344"/>
      <c r="BR147" s="344"/>
      <c r="BS147" s="344"/>
      <c r="BT147" s="344"/>
      <c r="BU147" s="344"/>
      <c r="BV147" s="344"/>
    </row>
    <row r="148" spans="63:74" x14ac:dyDescent="0.2">
      <c r="BK148" s="344"/>
      <c r="BL148" s="344"/>
      <c r="BM148" s="344"/>
      <c r="BN148" s="344"/>
      <c r="BO148" s="344"/>
      <c r="BP148" s="344"/>
      <c r="BQ148" s="344"/>
      <c r="BR148" s="344"/>
      <c r="BS148" s="344"/>
      <c r="BT148" s="344"/>
      <c r="BU148" s="344"/>
      <c r="BV148" s="344"/>
    </row>
    <row r="149" spans="63:74" x14ac:dyDescent="0.2">
      <c r="BK149" s="344"/>
      <c r="BL149" s="344"/>
      <c r="BM149" s="344"/>
      <c r="BN149" s="344"/>
      <c r="BO149" s="344"/>
      <c r="BP149" s="344"/>
      <c r="BQ149" s="344"/>
      <c r="BR149" s="344"/>
      <c r="BS149" s="344"/>
      <c r="BT149" s="344"/>
      <c r="BU149" s="344"/>
      <c r="BV149" s="344"/>
    </row>
    <row r="150" spans="63:74" x14ac:dyDescent="0.2">
      <c r="BK150" s="344"/>
      <c r="BL150" s="344"/>
      <c r="BM150" s="344"/>
      <c r="BN150" s="344"/>
      <c r="BO150" s="344"/>
      <c r="BP150" s="344"/>
      <c r="BQ150" s="344"/>
      <c r="BR150" s="344"/>
      <c r="BS150" s="344"/>
      <c r="BT150" s="344"/>
      <c r="BU150" s="344"/>
      <c r="BV150" s="344"/>
    </row>
    <row r="151" spans="63:74" x14ac:dyDescent="0.2">
      <c r="BK151" s="344"/>
      <c r="BL151" s="344"/>
      <c r="BM151" s="344"/>
      <c r="BN151" s="344"/>
      <c r="BO151" s="344"/>
      <c r="BP151" s="344"/>
      <c r="BQ151" s="344"/>
      <c r="BR151" s="344"/>
      <c r="BS151" s="344"/>
      <c r="BT151" s="344"/>
      <c r="BU151" s="344"/>
      <c r="BV151" s="344"/>
    </row>
    <row r="152" spans="63:74" x14ac:dyDescent="0.2">
      <c r="BK152" s="344"/>
      <c r="BL152" s="344"/>
      <c r="BM152" s="344"/>
      <c r="BN152" s="344"/>
      <c r="BO152" s="344"/>
      <c r="BP152" s="344"/>
      <c r="BQ152" s="344"/>
      <c r="BR152" s="344"/>
      <c r="BS152" s="344"/>
      <c r="BT152" s="344"/>
      <c r="BU152" s="344"/>
      <c r="BV152" s="344"/>
    </row>
    <row r="153" spans="63:74" x14ac:dyDescent="0.2">
      <c r="BK153" s="344"/>
      <c r="BL153" s="344"/>
      <c r="BM153" s="344"/>
      <c r="BN153" s="344"/>
      <c r="BO153" s="344"/>
      <c r="BP153" s="344"/>
      <c r="BQ153" s="344"/>
      <c r="BR153" s="344"/>
      <c r="BS153" s="344"/>
      <c r="BT153" s="344"/>
      <c r="BU153" s="344"/>
      <c r="BV153" s="344"/>
    </row>
    <row r="154" spans="63:74" x14ac:dyDescent="0.2">
      <c r="BK154" s="344"/>
      <c r="BL154" s="344"/>
      <c r="BM154" s="344"/>
      <c r="BN154" s="344"/>
      <c r="BO154" s="344"/>
      <c r="BP154" s="344"/>
      <c r="BQ154" s="344"/>
      <c r="BR154" s="344"/>
      <c r="BS154" s="344"/>
      <c r="BT154" s="344"/>
      <c r="BU154" s="344"/>
      <c r="BV154" s="344"/>
    </row>
    <row r="155" spans="63:74" x14ac:dyDescent="0.2">
      <c r="BK155" s="344"/>
      <c r="BL155" s="344"/>
      <c r="BM155" s="344"/>
      <c r="BN155" s="344"/>
      <c r="BO155" s="344"/>
      <c r="BP155" s="344"/>
      <c r="BQ155" s="344"/>
      <c r="BR155" s="344"/>
      <c r="BS155" s="344"/>
      <c r="BT155" s="344"/>
      <c r="BU155" s="344"/>
      <c r="BV155" s="344"/>
    </row>
    <row r="156" spans="63:74" x14ac:dyDescent="0.2">
      <c r="BK156" s="344"/>
      <c r="BL156" s="344"/>
      <c r="BM156" s="344"/>
      <c r="BN156" s="344"/>
      <c r="BO156" s="344"/>
      <c r="BP156" s="344"/>
      <c r="BQ156" s="344"/>
      <c r="BR156" s="344"/>
      <c r="BS156" s="344"/>
      <c r="BT156" s="344"/>
      <c r="BU156" s="344"/>
      <c r="BV156" s="344"/>
    </row>
    <row r="157" spans="63:74" x14ac:dyDescent="0.2">
      <c r="BK157" s="344"/>
      <c r="BL157" s="344"/>
      <c r="BM157" s="344"/>
      <c r="BN157" s="344"/>
      <c r="BO157" s="344"/>
      <c r="BP157" s="344"/>
      <c r="BQ157" s="344"/>
      <c r="BR157" s="344"/>
      <c r="BS157" s="344"/>
      <c r="BT157" s="344"/>
      <c r="BU157" s="344"/>
      <c r="BV157" s="344"/>
    </row>
    <row r="158" spans="63:74" x14ac:dyDescent="0.2">
      <c r="BK158" s="344"/>
      <c r="BL158" s="344"/>
      <c r="BM158" s="344"/>
      <c r="BN158" s="344"/>
      <c r="BO158" s="344"/>
      <c r="BP158" s="344"/>
      <c r="BQ158" s="344"/>
      <c r="BR158" s="344"/>
      <c r="BS158" s="344"/>
      <c r="BT158" s="344"/>
      <c r="BU158" s="344"/>
      <c r="BV158" s="344"/>
    </row>
    <row r="159" spans="63:74" x14ac:dyDescent="0.2">
      <c r="BK159" s="344"/>
      <c r="BL159" s="344"/>
      <c r="BM159" s="344"/>
      <c r="BN159" s="344"/>
      <c r="BO159" s="344"/>
      <c r="BP159" s="344"/>
      <c r="BQ159" s="344"/>
      <c r="BR159" s="344"/>
      <c r="BS159" s="344"/>
      <c r="BT159" s="344"/>
      <c r="BU159" s="344"/>
      <c r="BV159" s="344"/>
    </row>
    <row r="160" spans="63:74" x14ac:dyDescent="0.2">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1" sqref="B1:AL1"/>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41" customWidth="1"/>
    <col min="56" max="58" width="6.5703125" style="602" customWidth="1"/>
    <col min="59" max="62" width="6.5703125" style="341" customWidth="1"/>
    <col min="63" max="74" width="6.5703125" style="112" customWidth="1"/>
    <col min="75" max="16384" width="9.5703125" style="112"/>
  </cols>
  <sheetData>
    <row r="1" spans="1:74" ht="15.6" customHeight="1" x14ac:dyDescent="0.2">
      <c r="A1" s="761" t="s">
        <v>791</v>
      </c>
      <c r="B1" s="809" t="s">
        <v>1409</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116"/>
    </row>
    <row r="2" spans="1:74" ht="13.35" customHeight="1"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 customHeight="1" x14ac:dyDescent="0.2">
      <c r="A6" s="111" t="s">
        <v>1140</v>
      </c>
      <c r="B6" s="199" t="s">
        <v>431</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4.3176451399999998</v>
      </c>
      <c r="BA6" s="680">
        <v>3.98614559</v>
      </c>
      <c r="BB6" s="680">
        <v>3.5188241900000001</v>
      </c>
      <c r="BC6" s="680">
        <v>3.1564465421999999</v>
      </c>
      <c r="BD6" s="680">
        <v>3.8359475745</v>
      </c>
      <c r="BE6" s="681">
        <v>4.6852970000000003</v>
      </c>
      <c r="BF6" s="681">
        <v>4.7233660000000004</v>
      </c>
      <c r="BG6" s="681">
        <v>3.9303189999999999</v>
      </c>
      <c r="BH6" s="681">
        <v>3.2980529999999999</v>
      </c>
      <c r="BI6" s="681">
        <v>3.3919069999999998</v>
      </c>
      <c r="BJ6" s="681">
        <v>4.1712590000000001</v>
      </c>
      <c r="BK6" s="681">
        <v>4.6648500000000004</v>
      </c>
      <c r="BL6" s="681">
        <v>4.1416120000000003</v>
      </c>
      <c r="BM6" s="681">
        <v>3.9595159999999998</v>
      </c>
      <c r="BN6" s="681">
        <v>3.4925929999999998</v>
      </c>
      <c r="BO6" s="681">
        <v>3.1521189999999999</v>
      </c>
      <c r="BP6" s="681">
        <v>3.816128</v>
      </c>
      <c r="BQ6" s="681">
        <v>4.5089269999999999</v>
      </c>
      <c r="BR6" s="681">
        <v>4.517582</v>
      </c>
      <c r="BS6" s="681">
        <v>3.8731520000000002</v>
      </c>
      <c r="BT6" s="681">
        <v>3.3051149999999998</v>
      </c>
      <c r="BU6" s="681">
        <v>3.410606</v>
      </c>
      <c r="BV6" s="681">
        <v>4.2077830000000001</v>
      </c>
    </row>
    <row r="7" spans="1:74" ht="11.1" customHeight="1" x14ac:dyDescent="0.2">
      <c r="A7" s="111" t="s">
        <v>1141</v>
      </c>
      <c r="B7" s="184" t="s">
        <v>464</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11.78153174</v>
      </c>
      <c r="BA7" s="680">
        <v>10.7429139</v>
      </c>
      <c r="BB7" s="680">
        <v>9.1531329800000005</v>
      </c>
      <c r="BC7" s="680">
        <v>8.9948036234999993</v>
      </c>
      <c r="BD7" s="680">
        <v>11.663036451</v>
      </c>
      <c r="BE7" s="681">
        <v>14.411060000000001</v>
      </c>
      <c r="BF7" s="681">
        <v>14.020099999999999</v>
      </c>
      <c r="BG7" s="681">
        <v>11.06194</v>
      </c>
      <c r="BH7" s="681">
        <v>9.2466860000000004</v>
      </c>
      <c r="BI7" s="681">
        <v>9.6097079999999995</v>
      </c>
      <c r="BJ7" s="681">
        <v>11.813650000000001</v>
      </c>
      <c r="BK7" s="681">
        <v>13.45163</v>
      </c>
      <c r="BL7" s="681">
        <v>11.47226</v>
      </c>
      <c r="BM7" s="681">
        <v>10.869910000000001</v>
      </c>
      <c r="BN7" s="681">
        <v>9.1452779999999994</v>
      </c>
      <c r="BO7" s="681">
        <v>8.9748859999999997</v>
      </c>
      <c r="BP7" s="681">
        <v>11.72817</v>
      </c>
      <c r="BQ7" s="681">
        <v>14.2003</v>
      </c>
      <c r="BR7" s="681">
        <v>13.702629999999999</v>
      </c>
      <c r="BS7" s="681">
        <v>10.98644</v>
      </c>
      <c r="BT7" s="681">
        <v>9.2780459999999998</v>
      </c>
      <c r="BU7" s="681">
        <v>9.658595</v>
      </c>
      <c r="BV7" s="681">
        <v>11.877050000000001</v>
      </c>
    </row>
    <row r="8" spans="1:74" ht="11.1" customHeight="1" x14ac:dyDescent="0.2">
      <c r="A8" s="111" t="s">
        <v>1142</v>
      </c>
      <c r="B8" s="199" t="s">
        <v>432</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19.176933210000001</v>
      </c>
      <c r="AZ8" s="680">
        <v>16.73543995</v>
      </c>
      <c r="BA8" s="680">
        <v>14.955475699999999</v>
      </c>
      <c r="BB8" s="680">
        <v>12.780923639999999</v>
      </c>
      <c r="BC8" s="680">
        <v>13.566900499000001</v>
      </c>
      <c r="BD8" s="680">
        <v>17.280637157000001</v>
      </c>
      <c r="BE8" s="681">
        <v>20.17099</v>
      </c>
      <c r="BF8" s="681">
        <v>19.32424</v>
      </c>
      <c r="BG8" s="681">
        <v>14.383760000000001</v>
      </c>
      <c r="BH8" s="681">
        <v>13.407249999999999</v>
      </c>
      <c r="BI8" s="681">
        <v>13.840009999999999</v>
      </c>
      <c r="BJ8" s="681">
        <v>17.347989999999999</v>
      </c>
      <c r="BK8" s="681">
        <v>18.844989999999999</v>
      </c>
      <c r="BL8" s="681">
        <v>16.270019999999999</v>
      </c>
      <c r="BM8" s="681">
        <v>15.168369999999999</v>
      </c>
      <c r="BN8" s="681">
        <v>12.504960000000001</v>
      </c>
      <c r="BO8" s="681">
        <v>13.2331</v>
      </c>
      <c r="BP8" s="681">
        <v>16.482520000000001</v>
      </c>
      <c r="BQ8" s="681">
        <v>19.75741</v>
      </c>
      <c r="BR8" s="681">
        <v>19.146540000000002</v>
      </c>
      <c r="BS8" s="681">
        <v>14.432410000000001</v>
      </c>
      <c r="BT8" s="681">
        <v>13.53904</v>
      </c>
      <c r="BU8" s="681">
        <v>14.0099</v>
      </c>
      <c r="BV8" s="681">
        <v>17.58942</v>
      </c>
    </row>
    <row r="9" spans="1:74" ht="11.1" customHeight="1" x14ac:dyDescent="0.2">
      <c r="A9" s="111" t="s">
        <v>1143</v>
      </c>
      <c r="B9" s="199" t="s">
        <v>433</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11.543444089999999</v>
      </c>
      <c r="AZ9" s="680">
        <v>10.17553275</v>
      </c>
      <c r="BA9" s="680">
        <v>8.9201548400000004</v>
      </c>
      <c r="BB9" s="680">
        <v>7.43746902</v>
      </c>
      <c r="BC9" s="680">
        <v>7.0989095915</v>
      </c>
      <c r="BD9" s="680">
        <v>9.7517999225000001</v>
      </c>
      <c r="BE9" s="681">
        <v>10.810029999999999</v>
      </c>
      <c r="BF9" s="681">
        <v>10.56212</v>
      </c>
      <c r="BG9" s="681">
        <v>8.3393090000000001</v>
      </c>
      <c r="BH9" s="681">
        <v>6.9390210000000003</v>
      </c>
      <c r="BI9" s="681">
        <v>7.4105650000000001</v>
      </c>
      <c r="BJ9" s="681">
        <v>9.3708939999999998</v>
      </c>
      <c r="BK9" s="681">
        <v>11.67191</v>
      </c>
      <c r="BL9" s="681">
        <v>9.7284410000000001</v>
      </c>
      <c r="BM9" s="681">
        <v>8.7932290000000002</v>
      </c>
      <c r="BN9" s="681">
        <v>7.0150750000000004</v>
      </c>
      <c r="BO9" s="681">
        <v>6.8426629999999999</v>
      </c>
      <c r="BP9" s="681">
        <v>9.1666670000000003</v>
      </c>
      <c r="BQ9" s="681">
        <v>10.380179999999999</v>
      </c>
      <c r="BR9" s="681">
        <v>10.49395</v>
      </c>
      <c r="BS9" s="681">
        <v>8.4694439999999993</v>
      </c>
      <c r="BT9" s="681">
        <v>6.8570099999999998</v>
      </c>
      <c r="BU9" s="681">
        <v>7.2794740000000004</v>
      </c>
      <c r="BV9" s="681">
        <v>9.0501170000000002</v>
      </c>
    </row>
    <row r="10" spans="1:74" ht="11.1" customHeight="1" x14ac:dyDescent="0.2">
      <c r="A10" s="111" t="s">
        <v>1144</v>
      </c>
      <c r="B10" s="199" t="s">
        <v>434</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35.60443343</v>
      </c>
      <c r="AZ10" s="680">
        <v>32.460360659999999</v>
      </c>
      <c r="BA10" s="680">
        <v>27.94993127</v>
      </c>
      <c r="BB10" s="680">
        <v>25.157153229999999</v>
      </c>
      <c r="BC10" s="680">
        <v>28.779215144999998</v>
      </c>
      <c r="BD10" s="680">
        <v>34.408589777000003</v>
      </c>
      <c r="BE10" s="681">
        <v>39.590699999999998</v>
      </c>
      <c r="BF10" s="681">
        <v>38.437710000000003</v>
      </c>
      <c r="BG10" s="681">
        <v>33.049619999999997</v>
      </c>
      <c r="BH10" s="681">
        <v>27.846969999999999</v>
      </c>
      <c r="BI10" s="681">
        <v>25.354179999999999</v>
      </c>
      <c r="BJ10" s="681">
        <v>31.912050000000001</v>
      </c>
      <c r="BK10" s="681">
        <v>36.902650000000001</v>
      </c>
      <c r="BL10" s="681">
        <v>32.939709999999998</v>
      </c>
      <c r="BM10" s="681">
        <v>28.899760000000001</v>
      </c>
      <c r="BN10" s="681">
        <v>25.11947</v>
      </c>
      <c r="BO10" s="681">
        <v>28.03199</v>
      </c>
      <c r="BP10" s="681">
        <v>34.011029999999998</v>
      </c>
      <c r="BQ10" s="681">
        <v>39.543349999999997</v>
      </c>
      <c r="BR10" s="681">
        <v>38.628399999999999</v>
      </c>
      <c r="BS10" s="681">
        <v>33.467820000000003</v>
      </c>
      <c r="BT10" s="681">
        <v>28.40607</v>
      </c>
      <c r="BU10" s="681">
        <v>25.89995</v>
      </c>
      <c r="BV10" s="681">
        <v>32.63532</v>
      </c>
    </row>
    <row r="11" spans="1:74" ht="11.1" customHeight="1" x14ac:dyDescent="0.2">
      <c r="A11" s="111" t="s">
        <v>1145</v>
      </c>
      <c r="B11" s="199" t="s">
        <v>435</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12.04472827</v>
      </c>
      <c r="AZ11" s="680">
        <v>11.58362393</v>
      </c>
      <c r="BA11" s="680">
        <v>9.0313547199999995</v>
      </c>
      <c r="BB11" s="680">
        <v>7.7448780700000004</v>
      </c>
      <c r="BC11" s="680">
        <v>8.2474731078999994</v>
      </c>
      <c r="BD11" s="680">
        <v>10.966970724999999</v>
      </c>
      <c r="BE11" s="681">
        <v>12.95914</v>
      </c>
      <c r="BF11" s="681">
        <v>12.915660000000001</v>
      </c>
      <c r="BG11" s="681">
        <v>10.9153</v>
      </c>
      <c r="BH11" s="681">
        <v>8.4923190000000002</v>
      </c>
      <c r="BI11" s="681">
        <v>7.9600179999999998</v>
      </c>
      <c r="BJ11" s="681">
        <v>10.49273</v>
      </c>
      <c r="BK11" s="681">
        <v>13.228899999999999</v>
      </c>
      <c r="BL11" s="681">
        <v>11.4137</v>
      </c>
      <c r="BM11" s="681">
        <v>9.3440840000000005</v>
      </c>
      <c r="BN11" s="681">
        <v>7.8852250000000002</v>
      </c>
      <c r="BO11" s="681">
        <v>8.0468419999999998</v>
      </c>
      <c r="BP11" s="681">
        <v>10.35182</v>
      </c>
      <c r="BQ11" s="681">
        <v>12.52727</v>
      </c>
      <c r="BR11" s="681">
        <v>12.84102</v>
      </c>
      <c r="BS11" s="681">
        <v>10.886979999999999</v>
      </c>
      <c r="BT11" s="681">
        <v>8.5484329999999993</v>
      </c>
      <c r="BU11" s="681">
        <v>8.0543460000000007</v>
      </c>
      <c r="BV11" s="681">
        <v>10.61459</v>
      </c>
    </row>
    <row r="12" spans="1:74" ht="11.1" customHeight="1" x14ac:dyDescent="0.2">
      <c r="A12" s="111" t="s">
        <v>1146</v>
      </c>
      <c r="B12" s="199" t="s">
        <v>436</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19.343924049999998</v>
      </c>
      <c r="AZ12" s="680">
        <v>19.54508414</v>
      </c>
      <c r="BA12" s="680">
        <v>16.82538976</v>
      </c>
      <c r="BB12" s="680">
        <v>14.36478119</v>
      </c>
      <c r="BC12" s="680">
        <v>17.689269460999999</v>
      </c>
      <c r="BD12" s="680">
        <v>24.258235964000001</v>
      </c>
      <c r="BE12" s="681">
        <v>27.766660000000002</v>
      </c>
      <c r="BF12" s="681">
        <v>27.909189999999999</v>
      </c>
      <c r="BG12" s="681">
        <v>23.95645</v>
      </c>
      <c r="BH12" s="681">
        <v>17.29814</v>
      </c>
      <c r="BI12" s="681">
        <v>13.984680000000001</v>
      </c>
      <c r="BJ12" s="681">
        <v>18.41536</v>
      </c>
      <c r="BK12" s="681">
        <v>20.71236</v>
      </c>
      <c r="BL12" s="681">
        <v>18.202369999999998</v>
      </c>
      <c r="BM12" s="681">
        <v>16.293990000000001</v>
      </c>
      <c r="BN12" s="681">
        <v>14.27948</v>
      </c>
      <c r="BO12" s="681">
        <v>16.37359</v>
      </c>
      <c r="BP12" s="681">
        <v>21.750959999999999</v>
      </c>
      <c r="BQ12" s="681">
        <v>26.55105</v>
      </c>
      <c r="BR12" s="681">
        <v>27.988910000000001</v>
      </c>
      <c r="BS12" s="681">
        <v>24.090330000000002</v>
      </c>
      <c r="BT12" s="681">
        <v>17.627839999999999</v>
      </c>
      <c r="BU12" s="681">
        <v>14.41506</v>
      </c>
      <c r="BV12" s="681">
        <v>19.033339999999999</v>
      </c>
    </row>
    <row r="13" spans="1:74" ht="11.1" customHeight="1" x14ac:dyDescent="0.2">
      <c r="A13" s="111" t="s">
        <v>1147</v>
      </c>
      <c r="B13" s="199" t="s">
        <v>437</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7.7461926200000004</v>
      </c>
      <c r="BA13" s="680">
        <v>7.5358486999999998</v>
      </c>
      <c r="BB13" s="680">
        <v>7.1401189900000004</v>
      </c>
      <c r="BC13" s="680">
        <v>8.1858809015999991</v>
      </c>
      <c r="BD13" s="680">
        <v>10.528475897</v>
      </c>
      <c r="BE13" s="681">
        <v>12.128539999999999</v>
      </c>
      <c r="BF13" s="681">
        <v>12.247540000000001</v>
      </c>
      <c r="BG13" s="681">
        <v>9.7003690000000002</v>
      </c>
      <c r="BH13" s="681">
        <v>7.2958109999999996</v>
      </c>
      <c r="BI13" s="681">
        <v>7.0433079999999997</v>
      </c>
      <c r="BJ13" s="681">
        <v>8.7597900000000006</v>
      </c>
      <c r="BK13" s="681">
        <v>9.094697</v>
      </c>
      <c r="BL13" s="681">
        <v>7.6406260000000001</v>
      </c>
      <c r="BM13" s="681">
        <v>7.5190359999999998</v>
      </c>
      <c r="BN13" s="681">
        <v>7.0108560000000004</v>
      </c>
      <c r="BO13" s="681">
        <v>8.0017080000000007</v>
      </c>
      <c r="BP13" s="681">
        <v>10.556480000000001</v>
      </c>
      <c r="BQ13" s="681">
        <v>12.0786</v>
      </c>
      <c r="BR13" s="681">
        <v>12.212820000000001</v>
      </c>
      <c r="BS13" s="681">
        <v>9.7742090000000008</v>
      </c>
      <c r="BT13" s="681">
        <v>7.3823350000000003</v>
      </c>
      <c r="BU13" s="681">
        <v>7.1263490000000003</v>
      </c>
      <c r="BV13" s="681">
        <v>8.8637789999999992</v>
      </c>
    </row>
    <row r="14" spans="1:74" ht="11.1" customHeight="1" x14ac:dyDescent="0.2">
      <c r="A14" s="111" t="s">
        <v>1148</v>
      </c>
      <c r="B14" s="199" t="s">
        <v>239</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11.50067494</v>
      </c>
      <c r="BA14" s="680">
        <v>11.950467359999999</v>
      </c>
      <c r="BB14" s="680">
        <v>10.777401169999999</v>
      </c>
      <c r="BC14" s="680">
        <v>10.859807368</v>
      </c>
      <c r="BD14" s="680">
        <v>11.278463466</v>
      </c>
      <c r="BE14" s="681">
        <v>13.57268</v>
      </c>
      <c r="BF14" s="681">
        <v>12.95655</v>
      </c>
      <c r="BG14" s="681">
        <v>11.806699999999999</v>
      </c>
      <c r="BH14" s="681">
        <v>9.7929860000000009</v>
      </c>
      <c r="BI14" s="681">
        <v>10.58455</v>
      </c>
      <c r="BJ14" s="681">
        <v>13.63829</v>
      </c>
      <c r="BK14" s="681">
        <v>14.966290000000001</v>
      </c>
      <c r="BL14" s="681">
        <v>11.54233</v>
      </c>
      <c r="BM14" s="681">
        <v>12.117660000000001</v>
      </c>
      <c r="BN14" s="681">
        <v>10.72288</v>
      </c>
      <c r="BO14" s="681">
        <v>10.652480000000001</v>
      </c>
      <c r="BP14" s="681">
        <v>10.932510000000001</v>
      </c>
      <c r="BQ14" s="681">
        <v>13.23014</v>
      </c>
      <c r="BR14" s="681">
        <v>12.99672</v>
      </c>
      <c r="BS14" s="681">
        <v>11.81099</v>
      </c>
      <c r="BT14" s="681">
        <v>9.8031360000000003</v>
      </c>
      <c r="BU14" s="681">
        <v>10.55585</v>
      </c>
      <c r="BV14" s="681">
        <v>13.59862</v>
      </c>
    </row>
    <row r="15" spans="1:74" ht="11.1" customHeight="1" x14ac:dyDescent="0.2">
      <c r="A15" s="111" t="s">
        <v>1149</v>
      </c>
      <c r="B15" s="199" t="s">
        <v>240</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0.38402269999999999</v>
      </c>
      <c r="BA15" s="680">
        <v>0.40536441000000001</v>
      </c>
      <c r="BB15" s="680">
        <v>0.37464309000000001</v>
      </c>
      <c r="BC15" s="680">
        <v>0.37313552999999999</v>
      </c>
      <c r="BD15" s="680">
        <v>0.37440600000000002</v>
      </c>
      <c r="BE15" s="681">
        <v>0.39361940000000001</v>
      </c>
      <c r="BF15" s="681">
        <v>0.40078550000000002</v>
      </c>
      <c r="BG15" s="681">
        <v>0.38295839999999998</v>
      </c>
      <c r="BH15" s="681">
        <v>0.40241189999999999</v>
      </c>
      <c r="BI15" s="681">
        <v>0.42985760000000001</v>
      </c>
      <c r="BJ15" s="681">
        <v>0.46835399999999999</v>
      </c>
      <c r="BK15" s="681">
        <v>0.46812310000000001</v>
      </c>
      <c r="BL15" s="681">
        <v>0.38177470000000002</v>
      </c>
      <c r="BM15" s="681">
        <v>0.40426529999999999</v>
      </c>
      <c r="BN15" s="681">
        <v>0.3748474</v>
      </c>
      <c r="BO15" s="681">
        <v>0.37344060000000001</v>
      </c>
      <c r="BP15" s="681">
        <v>0.37497639999999999</v>
      </c>
      <c r="BQ15" s="681">
        <v>0.39419739999999998</v>
      </c>
      <c r="BR15" s="681">
        <v>0.40098240000000002</v>
      </c>
      <c r="BS15" s="681">
        <v>0.38296849999999999</v>
      </c>
      <c r="BT15" s="681">
        <v>0.40193410000000002</v>
      </c>
      <c r="BU15" s="681">
        <v>0.42900779999999999</v>
      </c>
      <c r="BV15" s="681">
        <v>0.46709289999999998</v>
      </c>
    </row>
    <row r="16" spans="1:74" ht="11.1" customHeight="1" x14ac:dyDescent="0.2">
      <c r="A16" s="111" t="s">
        <v>1150</v>
      </c>
      <c r="B16" s="199" t="s">
        <v>439</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140.59360427999999</v>
      </c>
      <c r="AZ16" s="680">
        <v>126.23010857</v>
      </c>
      <c r="BA16" s="680">
        <v>112.30304624999999</v>
      </c>
      <c r="BB16" s="680">
        <v>98.449325569999999</v>
      </c>
      <c r="BC16" s="680">
        <v>106.95184177</v>
      </c>
      <c r="BD16" s="680">
        <v>134.34656293</v>
      </c>
      <c r="BE16" s="681">
        <v>156.48869999999999</v>
      </c>
      <c r="BF16" s="681">
        <v>153.4973</v>
      </c>
      <c r="BG16" s="681">
        <v>127.52670000000001</v>
      </c>
      <c r="BH16" s="681">
        <v>104.0196</v>
      </c>
      <c r="BI16" s="681">
        <v>99.608779999999996</v>
      </c>
      <c r="BJ16" s="681">
        <v>126.3904</v>
      </c>
      <c r="BK16" s="681">
        <v>144.00640000000001</v>
      </c>
      <c r="BL16" s="681">
        <v>123.7328</v>
      </c>
      <c r="BM16" s="681">
        <v>113.3698</v>
      </c>
      <c r="BN16" s="681">
        <v>97.550669999999997</v>
      </c>
      <c r="BO16" s="681">
        <v>103.6828</v>
      </c>
      <c r="BP16" s="681">
        <v>129.1713</v>
      </c>
      <c r="BQ16" s="681">
        <v>153.17140000000001</v>
      </c>
      <c r="BR16" s="681">
        <v>152.92949999999999</v>
      </c>
      <c r="BS16" s="681">
        <v>128.1747</v>
      </c>
      <c r="BT16" s="681">
        <v>105.149</v>
      </c>
      <c r="BU16" s="681">
        <v>100.8391</v>
      </c>
      <c r="BV16" s="681">
        <v>127.9371</v>
      </c>
    </row>
    <row r="17" spans="1:74" ht="11.1" customHeight="1" x14ac:dyDescent="0.2">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2"/>
      <c r="BC17" s="682"/>
      <c r="BD17" s="682"/>
      <c r="BE17" s="683"/>
      <c r="BF17" s="683"/>
      <c r="BG17" s="683"/>
      <c r="BH17" s="683"/>
      <c r="BI17" s="683"/>
      <c r="BJ17" s="683"/>
      <c r="BK17" s="683"/>
      <c r="BL17" s="683"/>
      <c r="BM17" s="683"/>
      <c r="BN17" s="683"/>
      <c r="BO17" s="683"/>
      <c r="BP17" s="683"/>
      <c r="BQ17" s="683"/>
      <c r="BR17" s="683"/>
      <c r="BS17" s="683"/>
      <c r="BT17" s="683"/>
      <c r="BU17" s="683"/>
      <c r="BV17" s="683"/>
    </row>
    <row r="18" spans="1:74" ht="11.1" customHeight="1" x14ac:dyDescent="0.2">
      <c r="A18" s="111" t="s">
        <v>1151</v>
      </c>
      <c r="B18" s="199" t="s">
        <v>431</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3.9003066999999998</v>
      </c>
      <c r="BA18" s="680">
        <v>3.9666649700000001</v>
      </c>
      <c r="BB18" s="680">
        <v>3.82142268</v>
      </c>
      <c r="BC18" s="680">
        <v>3.8158044454</v>
      </c>
      <c r="BD18" s="680">
        <v>4.2702105458000004</v>
      </c>
      <c r="BE18" s="681">
        <v>4.601121</v>
      </c>
      <c r="BF18" s="681">
        <v>4.8147229999999999</v>
      </c>
      <c r="BG18" s="681">
        <v>4.2213219999999998</v>
      </c>
      <c r="BH18" s="681">
        <v>3.9421819999999999</v>
      </c>
      <c r="BI18" s="681">
        <v>3.855432</v>
      </c>
      <c r="BJ18" s="681">
        <v>3.9019170000000001</v>
      </c>
      <c r="BK18" s="681">
        <v>4.1986400000000001</v>
      </c>
      <c r="BL18" s="681">
        <v>3.8932980000000001</v>
      </c>
      <c r="BM18" s="681">
        <v>3.980909</v>
      </c>
      <c r="BN18" s="681">
        <v>3.8177120000000002</v>
      </c>
      <c r="BO18" s="681">
        <v>3.7985760000000002</v>
      </c>
      <c r="BP18" s="681">
        <v>4.2485410000000003</v>
      </c>
      <c r="BQ18" s="681">
        <v>4.4863239999999998</v>
      </c>
      <c r="BR18" s="681">
        <v>4.6960059999999997</v>
      </c>
      <c r="BS18" s="681">
        <v>4.1700840000000001</v>
      </c>
      <c r="BT18" s="681">
        <v>3.9058619999999999</v>
      </c>
      <c r="BU18" s="681">
        <v>3.8176230000000002</v>
      </c>
      <c r="BV18" s="681">
        <v>3.8618730000000001</v>
      </c>
    </row>
    <row r="19" spans="1:74" ht="11.1" customHeight="1" x14ac:dyDescent="0.2">
      <c r="A19" s="111" t="s">
        <v>1152</v>
      </c>
      <c r="B19" s="184" t="s">
        <v>464</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11.613548400000001</v>
      </c>
      <c r="BA19" s="680">
        <v>11.93043074</v>
      </c>
      <c r="BB19" s="680">
        <v>10.97122865</v>
      </c>
      <c r="BC19" s="680">
        <v>11.00440315</v>
      </c>
      <c r="BD19" s="680">
        <v>12.189504061999999</v>
      </c>
      <c r="BE19" s="681">
        <v>13.8675</v>
      </c>
      <c r="BF19" s="681">
        <v>13.71058</v>
      </c>
      <c r="BG19" s="681">
        <v>12.18557</v>
      </c>
      <c r="BH19" s="681">
        <v>11.657260000000001</v>
      </c>
      <c r="BI19" s="681">
        <v>11.15893</v>
      </c>
      <c r="BJ19" s="681">
        <v>11.80039</v>
      </c>
      <c r="BK19" s="681">
        <v>12.54101</v>
      </c>
      <c r="BL19" s="681">
        <v>11.59797</v>
      </c>
      <c r="BM19" s="681">
        <v>11.96002</v>
      </c>
      <c r="BN19" s="681">
        <v>10.94021</v>
      </c>
      <c r="BO19" s="681">
        <v>10.90368</v>
      </c>
      <c r="BP19" s="681">
        <v>12.112640000000001</v>
      </c>
      <c r="BQ19" s="681">
        <v>13.66952</v>
      </c>
      <c r="BR19" s="681">
        <v>13.469620000000001</v>
      </c>
      <c r="BS19" s="681">
        <v>12.02594</v>
      </c>
      <c r="BT19" s="681">
        <v>11.529350000000001</v>
      </c>
      <c r="BU19" s="681">
        <v>11.019</v>
      </c>
      <c r="BV19" s="681">
        <v>11.629530000000001</v>
      </c>
    </row>
    <row r="20" spans="1:74" ht="11.1" customHeight="1" x14ac:dyDescent="0.2">
      <c r="A20" s="111" t="s">
        <v>1153</v>
      </c>
      <c r="B20" s="199" t="s">
        <v>432</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15.236565179999999</v>
      </c>
      <c r="AZ20" s="680">
        <v>13.68412386</v>
      </c>
      <c r="BA20" s="680">
        <v>14.376157600000001</v>
      </c>
      <c r="BB20" s="680">
        <v>13.027721039999999</v>
      </c>
      <c r="BC20" s="680">
        <v>14.146865499</v>
      </c>
      <c r="BD20" s="680">
        <v>15.549139425</v>
      </c>
      <c r="BE20" s="681">
        <v>17.026260000000001</v>
      </c>
      <c r="BF20" s="681">
        <v>16.832049999999999</v>
      </c>
      <c r="BG20" s="681">
        <v>14.90516</v>
      </c>
      <c r="BH20" s="681">
        <v>14.59939</v>
      </c>
      <c r="BI20" s="681">
        <v>13.5741</v>
      </c>
      <c r="BJ20" s="681">
        <v>14.62115</v>
      </c>
      <c r="BK20" s="681">
        <v>15.126329999999999</v>
      </c>
      <c r="BL20" s="681">
        <v>13.670210000000001</v>
      </c>
      <c r="BM20" s="681">
        <v>14.509510000000001</v>
      </c>
      <c r="BN20" s="681">
        <v>12.95815</v>
      </c>
      <c r="BO20" s="681">
        <v>14.0458</v>
      </c>
      <c r="BP20" s="681">
        <v>15.221439999999999</v>
      </c>
      <c r="BQ20" s="681">
        <v>16.87107</v>
      </c>
      <c r="BR20" s="681">
        <v>16.714469999999999</v>
      </c>
      <c r="BS20" s="681">
        <v>14.84309</v>
      </c>
      <c r="BT20" s="681">
        <v>14.54349</v>
      </c>
      <c r="BU20" s="681">
        <v>13.505229999999999</v>
      </c>
      <c r="BV20" s="681">
        <v>14.52528</v>
      </c>
    </row>
    <row r="21" spans="1:74" ht="11.1" customHeight="1" x14ac:dyDescent="0.2">
      <c r="A21" s="111" t="s">
        <v>1154</v>
      </c>
      <c r="B21" s="199" t="s">
        <v>433</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8.8044830399999991</v>
      </c>
      <c r="AZ21" s="680">
        <v>8.0636060399999998</v>
      </c>
      <c r="BA21" s="680">
        <v>8.2212557299999993</v>
      </c>
      <c r="BB21" s="680">
        <v>7.6107585100000001</v>
      </c>
      <c r="BC21" s="680">
        <v>7.9379381671000004</v>
      </c>
      <c r="BD21" s="680">
        <v>8.7875142081999993</v>
      </c>
      <c r="BE21" s="681">
        <v>9.4571310000000004</v>
      </c>
      <c r="BF21" s="681">
        <v>9.5837909999999997</v>
      </c>
      <c r="BG21" s="681">
        <v>8.5476899999999993</v>
      </c>
      <c r="BH21" s="681">
        <v>8.1802949999999992</v>
      </c>
      <c r="BI21" s="681">
        <v>7.8017300000000001</v>
      </c>
      <c r="BJ21" s="681">
        <v>8.2794229999999995</v>
      </c>
      <c r="BK21" s="681">
        <v>8.8410049999999991</v>
      </c>
      <c r="BL21" s="681">
        <v>8.0414569999999994</v>
      </c>
      <c r="BM21" s="681">
        <v>8.2549419999999998</v>
      </c>
      <c r="BN21" s="681">
        <v>7.5166250000000003</v>
      </c>
      <c r="BO21" s="681">
        <v>7.8923610000000002</v>
      </c>
      <c r="BP21" s="681">
        <v>8.5357839999999996</v>
      </c>
      <c r="BQ21" s="681">
        <v>9.3217400000000001</v>
      </c>
      <c r="BR21" s="681">
        <v>9.5552530000000004</v>
      </c>
      <c r="BS21" s="681">
        <v>8.5842659999999995</v>
      </c>
      <c r="BT21" s="681">
        <v>8.1347509999999996</v>
      </c>
      <c r="BU21" s="681">
        <v>7.7576640000000001</v>
      </c>
      <c r="BV21" s="681">
        <v>8.1886489999999998</v>
      </c>
    </row>
    <row r="22" spans="1:74" ht="11.1" customHeight="1" x14ac:dyDescent="0.2">
      <c r="A22" s="111" t="s">
        <v>1155</v>
      </c>
      <c r="B22" s="199" t="s">
        <v>434</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23.9144854</v>
      </c>
      <c r="BA22" s="680">
        <v>24.764713740000001</v>
      </c>
      <c r="BB22" s="680">
        <v>24.995670390000001</v>
      </c>
      <c r="BC22" s="680">
        <v>27.216656651000001</v>
      </c>
      <c r="BD22" s="680">
        <v>29.009509539</v>
      </c>
      <c r="BE22" s="681">
        <v>31.42315</v>
      </c>
      <c r="BF22" s="681">
        <v>31.218669999999999</v>
      </c>
      <c r="BG22" s="681">
        <v>28.464269999999999</v>
      </c>
      <c r="BH22" s="681">
        <v>26.925879999999999</v>
      </c>
      <c r="BI22" s="681">
        <v>24.09929</v>
      </c>
      <c r="BJ22" s="681">
        <v>25.667529999999999</v>
      </c>
      <c r="BK22" s="681">
        <v>26.16338</v>
      </c>
      <c r="BL22" s="681">
        <v>24.307700000000001</v>
      </c>
      <c r="BM22" s="681">
        <v>24.839839999999999</v>
      </c>
      <c r="BN22" s="681">
        <v>24.790179999999999</v>
      </c>
      <c r="BO22" s="681">
        <v>26.87726</v>
      </c>
      <c r="BP22" s="681">
        <v>28.774480000000001</v>
      </c>
      <c r="BQ22" s="681">
        <v>31.32658</v>
      </c>
      <c r="BR22" s="681">
        <v>31.14856</v>
      </c>
      <c r="BS22" s="681">
        <v>28.49194</v>
      </c>
      <c r="BT22" s="681">
        <v>27.016359999999999</v>
      </c>
      <c r="BU22" s="681">
        <v>24.189080000000001</v>
      </c>
      <c r="BV22" s="681">
        <v>25.760300000000001</v>
      </c>
    </row>
    <row r="23" spans="1:74" ht="11.1" customHeight="1" x14ac:dyDescent="0.2">
      <c r="A23" s="111" t="s">
        <v>1156</v>
      </c>
      <c r="B23" s="199" t="s">
        <v>435</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6.8523259400000001</v>
      </c>
      <c r="BA23" s="680">
        <v>6.8028285799999999</v>
      </c>
      <c r="BB23" s="680">
        <v>6.6196972499999998</v>
      </c>
      <c r="BC23" s="680">
        <v>7.4130461589000003</v>
      </c>
      <c r="BD23" s="680">
        <v>8.4905566386999993</v>
      </c>
      <c r="BE23" s="681">
        <v>9.0960249999999991</v>
      </c>
      <c r="BF23" s="681">
        <v>9.2457569999999993</v>
      </c>
      <c r="BG23" s="681">
        <v>8.5015630000000009</v>
      </c>
      <c r="BH23" s="681">
        <v>7.5280639999999996</v>
      </c>
      <c r="BI23" s="681">
        <v>6.7745920000000002</v>
      </c>
      <c r="BJ23" s="681">
        <v>6.9742949999999997</v>
      </c>
      <c r="BK23" s="681">
        <v>7.5197349999999998</v>
      </c>
      <c r="BL23" s="681">
        <v>6.8539469999999998</v>
      </c>
      <c r="BM23" s="681">
        <v>6.8542610000000002</v>
      </c>
      <c r="BN23" s="681">
        <v>6.6490999999999998</v>
      </c>
      <c r="BO23" s="681">
        <v>7.2540760000000004</v>
      </c>
      <c r="BP23" s="681">
        <v>8.1886600000000005</v>
      </c>
      <c r="BQ23" s="681">
        <v>8.9505060000000007</v>
      </c>
      <c r="BR23" s="681">
        <v>9.1905319999999993</v>
      </c>
      <c r="BS23" s="681">
        <v>8.4617039999999992</v>
      </c>
      <c r="BT23" s="681">
        <v>7.5327339999999996</v>
      </c>
      <c r="BU23" s="681">
        <v>6.8007379999999999</v>
      </c>
      <c r="BV23" s="681">
        <v>7.0106840000000004</v>
      </c>
    </row>
    <row r="24" spans="1:74" ht="11.1" customHeight="1" x14ac:dyDescent="0.2">
      <c r="A24" s="111" t="s">
        <v>1157</v>
      </c>
      <c r="B24" s="199" t="s">
        <v>436</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16.312216289999999</v>
      </c>
      <c r="AZ24" s="680">
        <v>14.472833789999999</v>
      </c>
      <c r="BA24" s="680">
        <v>15.963060410000001</v>
      </c>
      <c r="BB24" s="680">
        <v>15.87701646</v>
      </c>
      <c r="BC24" s="680">
        <v>18.498986242000001</v>
      </c>
      <c r="BD24" s="680">
        <v>20.334967454000001</v>
      </c>
      <c r="BE24" s="681">
        <v>20.701750000000001</v>
      </c>
      <c r="BF24" s="681">
        <v>21.106369999999998</v>
      </c>
      <c r="BG24" s="681">
        <v>19.755230000000001</v>
      </c>
      <c r="BH24" s="681">
        <v>18.12388</v>
      </c>
      <c r="BI24" s="681">
        <v>16.035609999999998</v>
      </c>
      <c r="BJ24" s="681">
        <v>16.806830000000001</v>
      </c>
      <c r="BK24" s="681">
        <v>16.580839999999998</v>
      </c>
      <c r="BL24" s="681">
        <v>14.369429999999999</v>
      </c>
      <c r="BM24" s="681">
        <v>16.185459999999999</v>
      </c>
      <c r="BN24" s="681">
        <v>15.914070000000001</v>
      </c>
      <c r="BO24" s="681">
        <v>17.974830000000001</v>
      </c>
      <c r="BP24" s="681">
        <v>19.623989999999999</v>
      </c>
      <c r="BQ24" s="681">
        <v>20.528469999999999</v>
      </c>
      <c r="BR24" s="681">
        <v>21.071670000000001</v>
      </c>
      <c r="BS24" s="681">
        <v>19.696670000000001</v>
      </c>
      <c r="BT24" s="681">
        <v>18.1464</v>
      </c>
      <c r="BU24" s="681">
        <v>16.084479999999999</v>
      </c>
      <c r="BV24" s="681">
        <v>16.864840000000001</v>
      </c>
    </row>
    <row r="25" spans="1:74" ht="11.1" customHeight="1" x14ac:dyDescent="0.2">
      <c r="A25" s="111" t="s">
        <v>1158</v>
      </c>
      <c r="B25" s="199" t="s">
        <v>437</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7.9282701700000002</v>
      </c>
      <c r="AZ25" s="680">
        <v>7.3288823699999996</v>
      </c>
      <c r="BA25" s="680">
        <v>7.9007764900000002</v>
      </c>
      <c r="BB25" s="680">
        <v>7.7920732499999996</v>
      </c>
      <c r="BC25" s="680">
        <v>8.3606091601999992</v>
      </c>
      <c r="BD25" s="680">
        <v>9.1153967508000004</v>
      </c>
      <c r="BE25" s="681">
        <v>9.9839459999999995</v>
      </c>
      <c r="BF25" s="681">
        <v>10.02542</v>
      </c>
      <c r="BG25" s="681">
        <v>9.0509579999999996</v>
      </c>
      <c r="BH25" s="681">
        <v>8.1883440000000007</v>
      </c>
      <c r="BI25" s="681">
        <v>7.5775160000000001</v>
      </c>
      <c r="BJ25" s="681">
        <v>7.9013939999999998</v>
      </c>
      <c r="BK25" s="681">
        <v>8.0001800000000003</v>
      </c>
      <c r="BL25" s="681">
        <v>7.3386680000000002</v>
      </c>
      <c r="BM25" s="681">
        <v>7.959117</v>
      </c>
      <c r="BN25" s="681">
        <v>7.7481679999999997</v>
      </c>
      <c r="BO25" s="681">
        <v>8.3137679999999996</v>
      </c>
      <c r="BP25" s="681">
        <v>9.142182</v>
      </c>
      <c r="BQ25" s="681">
        <v>9.9579830000000005</v>
      </c>
      <c r="BR25" s="681">
        <v>10.0214</v>
      </c>
      <c r="BS25" s="681">
        <v>9.0731359999999999</v>
      </c>
      <c r="BT25" s="681">
        <v>8.2090139999999998</v>
      </c>
      <c r="BU25" s="681">
        <v>7.5935290000000002</v>
      </c>
      <c r="BV25" s="681">
        <v>7.9125399999999999</v>
      </c>
    </row>
    <row r="26" spans="1:74" ht="11.1" customHeight="1" x14ac:dyDescent="0.2">
      <c r="A26" s="111" t="s">
        <v>1159</v>
      </c>
      <c r="B26" s="199" t="s">
        <v>239</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11.30894958</v>
      </c>
      <c r="BA26" s="680">
        <v>13.33204349</v>
      </c>
      <c r="BB26" s="680">
        <v>12.545408289999999</v>
      </c>
      <c r="BC26" s="680">
        <v>11.628845695000001</v>
      </c>
      <c r="BD26" s="680">
        <v>13.945462772999999</v>
      </c>
      <c r="BE26" s="681">
        <v>14.488899999999999</v>
      </c>
      <c r="BF26" s="681">
        <v>14.55509</v>
      </c>
      <c r="BG26" s="681">
        <v>13.49253</v>
      </c>
      <c r="BH26" s="681">
        <v>13.686629999999999</v>
      </c>
      <c r="BI26" s="681">
        <v>12.95452</v>
      </c>
      <c r="BJ26" s="681">
        <v>13.151730000000001</v>
      </c>
      <c r="BK26" s="681">
        <v>13.151289999999999</v>
      </c>
      <c r="BL26" s="681">
        <v>11.30546</v>
      </c>
      <c r="BM26" s="681">
        <v>13.37284</v>
      </c>
      <c r="BN26" s="681">
        <v>12.4422</v>
      </c>
      <c r="BO26" s="681">
        <v>11.52999</v>
      </c>
      <c r="BP26" s="681">
        <v>13.8972</v>
      </c>
      <c r="BQ26" s="681">
        <v>14.195320000000001</v>
      </c>
      <c r="BR26" s="681">
        <v>14.50351</v>
      </c>
      <c r="BS26" s="681">
        <v>13.41441</v>
      </c>
      <c r="BT26" s="681">
        <v>13.58558</v>
      </c>
      <c r="BU26" s="681">
        <v>12.836040000000001</v>
      </c>
      <c r="BV26" s="681">
        <v>13.023949999999999</v>
      </c>
    </row>
    <row r="27" spans="1:74" ht="11.1" customHeight="1" x14ac:dyDescent="0.2">
      <c r="A27" s="111" t="s">
        <v>1160</v>
      </c>
      <c r="B27" s="199" t="s">
        <v>240</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0.45298209</v>
      </c>
      <c r="AZ27" s="680">
        <v>0.42178356</v>
      </c>
      <c r="BA27" s="680">
        <v>0.44802679000000001</v>
      </c>
      <c r="BB27" s="680">
        <v>0.42940395999999997</v>
      </c>
      <c r="BC27" s="680">
        <v>0.43809417</v>
      </c>
      <c r="BD27" s="680">
        <v>0.43395600000000001</v>
      </c>
      <c r="BE27" s="681">
        <v>0.45100220000000002</v>
      </c>
      <c r="BF27" s="681">
        <v>0.46355469999999999</v>
      </c>
      <c r="BG27" s="681">
        <v>0.44919880000000001</v>
      </c>
      <c r="BH27" s="681">
        <v>0.46144570000000001</v>
      </c>
      <c r="BI27" s="681">
        <v>0.45518419999999998</v>
      </c>
      <c r="BJ27" s="681">
        <v>0.45914899999999997</v>
      </c>
      <c r="BK27" s="681">
        <v>0.4516713</v>
      </c>
      <c r="BL27" s="681">
        <v>0.43135259999999997</v>
      </c>
      <c r="BM27" s="681">
        <v>0.44815569999999999</v>
      </c>
      <c r="BN27" s="681">
        <v>0.43229659999999998</v>
      </c>
      <c r="BO27" s="681">
        <v>0.44194709999999998</v>
      </c>
      <c r="BP27" s="681">
        <v>0.43898310000000001</v>
      </c>
      <c r="BQ27" s="681">
        <v>0.45800809999999997</v>
      </c>
      <c r="BR27" s="681">
        <v>0.471549</v>
      </c>
      <c r="BS27" s="681">
        <v>0.4575709</v>
      </c>
      <c r="BT27" s="681">
        <v>0.46971649999999998</v>
      </c>
      <c r="BU27" s="681">
        <v>0.46271970000000001</v>
      </c>
      <c r="BV27" s="681">
        <v>0.46683089999999999</v>
      </c>
    </row>
    <row r="28" spans="1:74" ht="11.1" customHeight="1" x14ac:dyDescent="0.2">
      <c r="A28" s="111" t="s">
        <v>1161</v>
      </c>
      <c r="B28" s="199" t="s">
        <v>439</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101.56084564</v>
      </c>
      <c r="BA28" s="680">
        <v>107.70595853</v>
      </c>
      <c r="BB28" s="680">
        <v>103.6904005</v>
      </c>
      <c r="BC28" s="680">
        <v>110.46124933999999</v>
      </c>
      <c r="BD28" s="680">
        <v>122.1262174</v>
      </c>
      <c r="BE28" s="681">
        <v>131.0968</v>
      </c>
      <c r="BF28" s="681">
        <v>131.55600000000001</v>
      </c>
      <c r="BG28" s="681">
        <v>119.5735</v>
      </c>
      <c r="BH28" s="681">
        <v>113.29340000000001</v>
      </c>
      <c r="BI28" s="681">
        <v>104.2869</v>
      </c>
      <c r="BJ28" s="681">
        <v>109.5638</v>
      </c>
      <c r="BK28" s="681">
        <v>112.5741</v>
      </c>
      <c r="BL28" s="681">
        <v>101.8095</v>
      </c>
      <c r="BM28" s="681">
        <v>108.36499999999999</v>
      </c>
      <c r="BN28" s="681">
        <v>103.20869999999999</v>
      </c>
      <c r="BO28" s="681">
        <v>109.03230000000001</v>
      </c>
      <c r="BP28" s="681">
        <v>120.18389999999999</v>
      </c>
      <c r="BQ28" s="681">
        <v>129.7655</v>
      </c>
      <c r="BR28" s="681">
        <v>130.8426</v>
      </c>
      <c r="BS28" s="681">
        <v>119.2188</v>
      </c>
      <c r="BT28" s="681">
        <v>113.0733</v>
      </c>
      <c r="BU28" s="681">
        <v>104.06610000000001</v>
      </c>
      <c r="BV28" s="681">
        <v>109.2445</v>
      </c>
    </row>
    <row r="29" spans="1:74" ht="11.1" customHeight="1" x14ac:dyDescent="0.2">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2"/>
      <c r="BC29" s="682"/>
      <c r="BD29" s="682"/>
      <c r="BE29" s="683"/>
      <c r="BF29" s="683"/>
      <c r="BG29" s="683"/>
      <c r="BH29" s="683"/>
      <c r="BI29" s="683"/>
      <c r="BJ29" s="683"/>
      <c r="BK29" s="683"/>
      <c r="BL29" s="683"/>
      <c r="BM29" s="683"/>
      <c r="BN29" s="683"/>
      <c r="BO29" s="683"/>
      <c r="BP29" s="683"/>
      <c r="BQ29" s="683"/>
      <c r="BR29" s="683"/>
      <c r="BS29" s="683"/>
      <c r="BT29" s="683"/>
      <c r="BU29" s="683"/>
      <c r="BV29" s="683"/>
    </row>
    <row r="30" spans="1:74" ht="11.1" customHeight="1" x14ac:dyDescent="0.2">
      <c r="A30" s="111" t="s">
        <v>1162</v>
      </c>
      <c r="B30" s="199" t="s">
        <v>431</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1.24249765</v>
      </c>
      <c r="BA30" s="680">
        <v>1.32818879</v>
      </c>
      <c r="BB30" s="680">
        <v>1.2713655500000001</v>
      </c>
      <c r="BC30" s="680">
        <v>1.3920472661000001</v>
      </c>
      <c r="BD30" s="680">
        <v>1.3692577542</v>
      </c>
      <c r="BE30" s="681">
        <v>1.3713979999999999</v>
      </c>
      <c r="BF30" s="681">
        <v>1.455894</v>
      </c>
      <c r="BG30" s="681">
        <v>1.3571439999999999</v>
      </c>
      <c r="BH30" s="681">
        <v>1.324011</v>
      </c>
      <c r="BI30" s="681">
        <v>1.3008299999999999</v>
      </c>
      <c r="BJ30" s="681">
        <v>1.285604</v>
      </c>
      <c r="BK30" s="681">
        <v>1.3138749999999999</v>
      </c>
      <c r="BL30" s="681">
        <v>1.2495320000000001</v>
      </c>
      <c r="BM30" s="681">
        <v>1.3355429999999999</v>
      </c>
      <c r="BN30" s="681">
        <v>1.2800549999999999</v>
      </c>
      <c r="BO30" s="681">
        <v>1.4047099999999999</v>
      </c>
      <c r="BP30" s="681">
        <v>1.3845460000000001</v>
      </c>
      <c r="BQ30" s="681">
        <v>1.393392</v>
      </c>
      <c r="BR30" s="681">
        <v>1.480332</v>
      </c>
      <c r="BS30" s="681">
        <v>1.378555</v>
      </c>
      <c r="BT30" s="681">
        <v>1.337215</v>
      </c>
      <c r="BU30" s="681">
        <v>1.3113109999999999</v>
      </c>
      <c r="BV30" s="681">
        <v>1.294189</v>
      </c>
    </row>
    <row r="31" spans="1:74" ht="11.1" customHeight="1" x14ac:dyDescent="0.2">
      <c r="A31" s="111" t="s">
        <v>1163</v>
      </c>
      <c r="B31" s="184" t="s">
        <v>464</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5.7174910600000004</v>
      </c>
      <c r="BA31" s="680">
        <v>5.5258591600000004</v>
      </c>
      <c r="BB31" s="680">
        <v>6.0043071599999998</v>
      </c>
      <c r="BC31" s="680">
        <v>6.2621672449999997</v>
      </c>
      <c r="BD31" s="680">
        <v>6.2777798230000004</v>
      </c>
      <c r="BE31" s="681">
        <v>6.6664690000000002</v>
      </c>
      <c r="BF31" s="681">
        <v>6.8371459999999997</v>
      </c>
      <c r="BG31" s="681">
        <v>6.5756819999999996</v>
      </c>
      <c r="BH31" s="681">
        <v>6.2811500000000002</v>
      </c>
      <c r="BI31" s="681">
        <v>5.9975519999999998</v>
      </c>
      <c r="BJ31" s="681">
        <v>6.2871220000000001</v>
      </c>
      <c r="BK31" s="681">
        <v>6.3890580000000003</v>
      </c>
      <c r="BL31" s="681">
        <v>5.8462810000000003</v>
      </c>
      <c r="BM31" s="681">
        <v>5.6866839999999996</v>
      </c>
      <c r="BN31" s="681">
        <v>6.2229960000000002</v>
      </c>
      <c r="BO31" s="681">
        <v>6.4139499999999998</v>
      </c>
      <c r="BP31" s="681">
        <v>6.3889329999999998</v>
      </c>
      <c r="BQ31" s="681">
        <v>6.7974389999999998</v>
      </c>
      <c r="BR31" s="681">
        <v>6.9649559999999999</v>
      </c>
      <c r="BS31" s="681">
        <v>6.6898580000000001</v>
      </c>
      <c r="BT31" s="681">
        <v>6.3557069999999998</v>
      </c>
      <c r="BU31" s="681">
        <v>6.0576569999999998</v>
      </c>
      <c r="BV31" s="681">
        <v>6.3525790000000004</v>
      </c>
    </row>
    <row r="32" spans="1:74" ht="11.1" customHeight="1" x14ac:dyDescent="0.2">
      <c r="A32" s="111" t="s">
        <v>1164</v>
      </c>
      <c r="B32" s="199" t="s">
        <v>432</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14.460760799999999</v>
      </c>
      <c r="BA32" s="680">
        <v>15.852902569999999</v>
      </c>
      <c r="BB32" s="680">
        <v>15.016697000000001</v>
      </c>
      <c r="BC32" s="680">
        <v>15.960203268000001</v>
      </c>
      <c r="BD32" s="680">
        <v>16.243321931000001</v>
      </c>
      <c r="BE32" s="681">
        <v>16.650449999999999</v>
      </c>
      <c r="BF32" s="681">
        <v>17.25676</v>
      </c>
      <c r="BG32" s="681">
        <v>16.30132</v>
      </c>
      <c r="BH32" s="681">
        <v>16.335930000000001</v>
      </c>
      <c r="BI32" s="681">
        <v>15.94266</v>
      </c>
      <c r="BJ32" s="681">
        <v>15.826499999999999</v>
      </c>
      <c r="BK32" s="681">
        <v>16.417850000000001</v>
      </c>
      <c r="BL32" s="681">
        <v>14.96143</v>
      </c>
      <c r="BM32" s="681">
        <v>16.40981</v>
      </c>
      <c r="BN32" s="681">
        <v>15.575379999999999</v>
      </c>
      <c r="BO32" s="681">
        <v>16.601590000000002</v>
      </c>
      <c r="BP32" s="681">
        <v>16.958079999999999</v>
      </c>
      <c r="BQ32" s="681">
        <v>17.515160000000002</v>
      </c>
      <c r="BR32" s="681">
        <v>18.184899999999999</v>
      </c>
      <c r="BS32" s="681">
        <v>17.153780000000001</v>
      </c>
      <c r="BT32" s="681">
        <v>17.023109999999999</v>
      </c>
      <c r="BU32" s="681">
        <v>16.55904</v>
      </c>
      <c r="BV32" s="681">
        <v>16.397310000000001</v>
      </c>
    </row>
    <row r="33" spans="1:74" ht="11.1" customHeight="1" x14ac:dyDescent="0.2">
      <c r="A33" s="111" t="s">
        <v>1165</v>
      </c>
      <c r="B33" s="199" t="s">
        <v>433</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7.5988589099999997</v>
      </c>
      <c r="BA33" s="680">
        <v>8.3351491299999996</v>
      </c>
      <c r="BB33" s="680">
        <v>7.7888327500000001</v>
      </c>
      <c r="BC33" s="680">
        <v>8.5507594349999998</v>
      </c>
      <c r="BD33" s="680">
        <v>8.3675238955999998</v>
      </c>
      <c r="BE33" s="681">
        <v>8.9763509999999993</v>
      </c>
      <c r="BF33" s="681">
        <v>9.1986570000000007</v>
      </c>
      <c r="BG33" s="681">
        <v>8.5059159999999991</v>
      </c>
      <c r="BH33" s="681">
        <v>8.5040359999999993</v>
      </c>
      <c r="BI33" s="681">
        <v>8.4271030000000007</v>
      </c>
      <c r="BJ33" s="681">
        <v>8.4099350000000008</v>
      </c>
      <c r="BK33" s="681">
        <v>8.4856219999999993</v>
      </c>
      <c r="BL33" s="681">
        <v>7.9475030000000002</v>
      </c>
      <c r="BM33" s="681">
        <v>8.5569710000000008</v>
      </c>
      <c r="BN33" s="681">
        <v>7.9722980000000003</v>
      </c>
      <c r="BO33" s="681">
        <v>8.7360779999999991</v>
      </c>
      <c r="BP33" s="681">
        <v>8.5263729999999995</v>
      </c>
      <c r="BQ33" s="681">
        <v>9.2362789999999997</v>
      </c>
      <c r="BR33" s="681">
        <v>9.4666720000000009</v>
      </c>
      <c r="BS33" s="681">
        <v>8.7256199999999993</v>
      </c>
      <c r="BT33" s="681">
        <v>8.7098560000000003</v>
      </c>
      <c r="BU33" s="681">
        <v>8.6425129999999992</v>
      </c>
      <c r="BV33" s="681">
        <v>8.5796679999999999</v>
      </c>
    </row>
    <row r="34" spans="1:74" ht="11.1" customHeight="1" x14ac:dyDescent="0.2">
      <c r="A34" s="111" t="s">
        <v>1166</v>
      </c>
      <c r="B34" s="199" t="s">
        <v>434</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12.83968456</v>
      </c>
      <c r="AZ34" s="680">
        <v>11.154314749999999</v>
      </c>
      <c r="BA34" s="680">
        <v>12.353188899999999</v>
      </c>
      <c r="BB34" s="680">
        <v>11.943307539999999</v>
      </c>
      <c r="BC34" s="680">
        <v>12.698840741</v>
      </c>
      <c r="BD34" s="680">
        <v>12.958086145999999</v>
      </c>
      <c r="BE34" s="681">
        <v>13.564859999999999</v>
      </c>
      <c r="BF34" s="681">
        <v>13.601800000000001</v>
      </c>
      <c r="BG34" s="681">
        <v>12.477510000000001</v>
      </c>
      <c r="BH34" s="681">
        <v>12.85698</v>
      </c>
      <c r="BI34" s="681">
        <v>12.538819999999999</v>
      </c>
      <c r="BJ34" s="681">
        <v>12.060420000000001</v>
      </c>
      <c r="BK34" s="681">
        <v>13.369590000000001</v>
      </c>
      <c r="BL34" s="681">
        <v>11.481999999999999</v>
      </c>
      <c r="BM34" s="681">
        <v>12.73226</v>
      </c>
      <c r="BN34" s="681">
        <v>12.31218</v>
      </c>
      <c r="BO34" s="681">
        <v>13.033670000000001</v>
      </c>
      <c r="BP34" s="681">
        <v>13.29181</v>
      </c>
      <c r="BQ34" s="681">
        <v>13.96888</v>
      </c>
      <c r="BR34" s="681">
        <v>14.06592</v>
      </c>
      <c r="BS34" s="681">
        <v>12.90428</v>
      </c>
      <c r="BT34" s="681">
        <v>13.22223</v>
      </c>
      <c r="BU34" s="681">
        <v>12.87096</v>
      </c>
      <c r="BV34" s="681">
        <v>12.366630000000001</v>
      </c>
    </row>
    <row r="35" spans="1:74" ht="11.1" customHeight="1" x14ac:dyDescent="0.2">
      <c r="A35" s="111" t="s">
        <v>1167</v>
      </c>
      <c r="B35" s="199" t="s">
        <v>435</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8.3920259999999995</v>
      </c>
      <c r="AZ35" s="680">
        <v>7.8628904999999998</v>
      </c>
      <c r="BA35" s="680">
        <v>8.4324153600000002</v>
      </c>
      <c r="BB35" s="680">
        <v>8.2556702800000004</v>
      </c>
      <c r="BC35" s="680">
        <v>8.7364807332000005</v>
      </c>
      <c r="BD35" s="680">
        <v>8.7124726359999993</v>
      </c>
      <c r="BE35" s="681">
        <v>8.8802850000000007</v>
      </c>
      <c r="BF35" s="681">
        <v>9.1193930000000005</v>
      </c>
      <c r="BG35" s="681">
        <v>8.7193190000000005</v>
      </c>
      <c r="BH35" s="681">
        <v>8.7728610000000007</v>
      </c>
      <c r="BI35" s="681">
        <v>8.441751</v>
      </c>
      <c r="BJ35" s="681">
        <v>8.5022110000000009</v>
      </c>
      <c r="BK35" s="681">
        <v>8.6265649999999994</v>
      </c>
      <c r="BL35" s="681">
        <v>7.9949060000000003</v>
      </c>
      <c r="BM35" s="681">
        <v>8.5730830000000005</v>
      </c>
      <c r="BN35" s="681">
        <v>8.4191590000000005</v>
      </c>
      <c r="BO35" s="681">
        <v>8.9405450000000002</v>
      </c>
      <c r="BP35" s="681">
        <v>8.9489900000000002</v>
      </c>
      <c r="BQ35" s="681">
        <v>9.1460729999999995</v>
      </c>
      <c r="BR35" s="681">
        <v>9.4018669999999993</v>
      </c>
      <c r="BS35" s="681">
        <v>8.9821480000000005</v>
      </c>
      <c r="BT35" s="681">
        <v>8.9751169999999991</v>
      </c>
      <c r="BU35" s="681">
        <v>8.6154010000000003</v>
      </c>
      <c r="BV35" s="681">
        <v>8.6610329999999998</v>
      </c>
    </row>
    <row r="36" spans="1:74" ht="11.1" customHeight="1" x14ac:dyDescent="0.2">
      <c r="A36" s="111" t="s">
        <v>1168</v>
      </c>
      <c r="B36" s="199" t="s">
        <v>436</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15.30710955</v>
      </c>
      <c r="BA36" s="680">
        <v>17.050528150000002</v>
      </c>
      <c r="BB36" s="680">
        <v>17.009660530000001</v>
      </c>
      <c r="BC36" s="680">
        <v>17.487987985</v>
      </c>
      <c r="BD36" s="680">
        <v>17.760687773000001</v>
      </c>
      <c r="BE36" s="681">
        <v>19.347829999999998</v>
      </c>
      <c r="BF36" s="681">
        <v>19.248449999999998</v>
      </c>
      <c r="BG36" s="681">
        <v>19.134129999999999</v>
      </c>
      <c r="BH36" s="681">
        <v>18.445129999999999</v>
      </c>
      <c r="BI36" s="681">
        <v>18.036930000000002</v>
      </c>
      <c r="BJ36" s="681">
        <v>18.395980000000002</v>
      </c>
      <c r="BK36" s="681">
        <v>18.424440000000001</v>
      </c>
      <c r="BL36" s="681">
        <v>16.16151</v>
      </c>
      <c r="BM36" s="681">
        <v>18.04128</v>
      </c>
      <c r="BN36" s="681">
        <v>17.99832</v>
      </c>
      <c r="BO36" s="681">
        <v>18.60249</v>
      </c>
      <c r="BP36" s="681">
        <v>18.911799999999999</v>
      </c>
      <c r="BQ36" s="681">
        <v>20.5275</v>
      </c>
      <c r="BR36" s="681">
        <v>20.409289999999999</v>
      </c>
      <c r="BS36" s="681">
        <v>20.308630000000001</v>
      </c>
      <c r="BT36" s="681">
        <v>19.514099999999999</v>
      </c>
      <c r="BU36" s="681">
        <v>19.035820000000001</v>
      </c>
      <c r="BV36" s="681">
        <v>19.397590000000001</v>
      </c>
    </row>
    <row r="37" spans="1:74" s="116" customFormat="1" ht="11.1" customHeight="1" x14ac:dyDescent="0.2">
      <c r="A37" s="111" t="s">
        <v>1169</v>
      </c>
      <c r="B37" s="199" t="s">
        <v>437</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6.85313515</v>
      </c>
      <c r="AZ37" s="680">
        <v>6.2634675700000004</v>
      </c>
      <c r="BA37" s="680">
        <v>6.77571762</v>
      </c>
      <c r="BB37" s="680">
        <v>6.8658338900000002</v>
      </c>
      <c r="BC37" s="680">
        <v>7.3424727941999999</v>
      </c>
      <c r="BD37" s="680">
        <v>7.9738667274999999</v>
      </c>
      <c r="BE37" s="681">
        <v>8.2508820000000007</v>
      </c>
      <c r="BF37" s="681">
        <v>7.9446339999999998</v>
      </c>
      <c r="BG37" s="681">
        <v>7.3256180000000004</v>
      </c>
      <c r="BH37" s="681">
        <v>7.0998229999999998</v>
      </c>
      <c r="BI37" s="681">
        <v>6.7245749999999997</v>
      </c>
      <c r="BJ37" s="681">
        <v>6.864465</v>
      </c>
      <c r="BK37" s="681">
        <v>6.9538820000000001</v>
      </c>
      <c r="BL37" s="681">
        <v>6.3238690000000002</v>
      </c>
      <c r="BM37" s="681">
        <v>6.8462059999999996</v>
      </c>
      <c r="BN37" s="681">
        <v>6.9593829999999999</v>
      </c>
      <c r="BO37" s="681">
        <v>7.4722679999999997</v>
      </c>
      <c r="BP37" s="681">
        <v>8.1399810000000006</v>
      </c>
      <c r="BQ37" s="681">
        <v>8.459562</v>
      </c>
      <c r="BR37" s="681">
        <v>8.1501470000000005</v>
      </c>
      <c r="BS37" s="681">
        <v>7.5145150000000003</v>
      </c>
      <c r="BT37" s="681">
        <v>7.2649100000000004</v>
      </c>
      <c r="BU37" s="681">
        <v>6.8766769999999999</v>
      </c>
      <c r="BV37" s="681">
        <v>7.0156710000000002</v>
      </c>
    </row>
    <row r="38" spans="1:74" s="116" customFormat="1" ht="11.1" customHeight="1" x14ac:dyDescent="0.2">
      <c r="A38" s="111" t="s">
        <v>1170</v>
      </c>
      <c r="B38" s="199" t="s">
        <v>239</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6.21588546</v>
      </c>
      <c r="AZ38" s="680">
        <v>5.9521428900000002</v>
      </c>
      <c r="BA38" s="680">
        <v>6.8408934300000004</v>
      </c>
      <c r="BB38" s="680">
        <v>6.6485580000000004</v>
      </c>
      <c r="BC38" s="680">
        <v>7.4948555637999998</v>
      </c>
      <c r="BD38" s="680">
        <v>7.8074783298000003</v>
      </c>
      <c r="BE38" s="681">
        <v>7.6707159999999996</v>
      </c>
      <c r="BF38" s="681">
        <v>7.7665610000000003</v>
      </c>
      <c r="BG38" s="681">
        <v>7.2097860000000003</v>
      </c>
      <c r="BH38" s="681">
        <v>6.8027569999999997</v>
      </c>
      <c r="BI38" s="681">
        <v>6.575202</v>
      </c>
      <c r="BJ38" s="681">
        <v>6.4554739999999997</v>
      </c>
      <c r="BK38" s="681">
        <v>6.0944409999999998</v>
      </c>
      <c r="BL38" s="681">
        <v>5.8036890000000003</v>
      </c>
      <c r="BM38" s="681">
        <v>6.6912940000000001</v>
      </c>
      <c r="BN38" s="681">
        <v>6.5109199999999996</v>
      </c>
      <c r="BO38" s="681">
        <v>7.3069850000000001</v>
      </c>
      <c r="BP38" s="681">
        <v>7.5806659999999999</v>
      </c>
      <c r="BQ38" s="681">
        <v>7.4364929999999996</v>
      </c>
      <c r="BR38" s="681">
        <v>7.5264629999999997</v>
      </c>
      <c r="BS38" s="681">
        <v>6.9685040000000003</v>
      </c>
      <c r="BT38" s="681">
        <v>6.5595489999999996</v>
      </c>
      <c r="BU38" s="681">
        <v>6.3307659999999997</v>
      </c>
      <c r="BV38" s="681">
        <v>6.2225479999999997</v>
      </c>
    </row>
    <row r="39" spans="1:74" s="116" customFormat="1" ht="11.1" customHeight="1" x14ac:dyDescent="0.2">
      <c r="A39" s="111" t="s">
        <v>1171</v>
      </c>
      <c r="B39" s="199" t="s">
        <v>240</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0.35752240000000002</v>
      </c>
      <c r="BA39" s="680">
        <v>0.40727176999999998</v>
      </c>
      <c r="BB39" s="680">
        <v>0.39037221</v>
      </c>
      <c r="BC39" s="680">
        <v>0.39832768000000002</v>
      </c>
      <c r="BD39" s="680">
        <v>0.37696380000000002</v>
      </c>
      <c r="BE39" s="681">
        <v>0.40329900000000002</v>
      </c>
      <c r="BF39" s="681">
        <v>0.41294619999999999</v>
      </c>
      <c r="BG39" s="681">
        <v>0.3886501</v>
      </c>
      <c r="BH39" s="681">
        <v>0.41041299999999997</v>
      </c>
      <c r="BI39" s="681">
        <v>0.40057569999999998</v>
      </c>
      <c r="BJ39" s="681">
        <v>0.39811730000000001</v>
      </c>
      <c r="BK39" s="681">
        <v>0.38499840000000002</v>
      </c>
      <c r="BL39" s="681">
        <v>0.35824640000000002</v>
      </c>
      <c r="BM39" s="681">
        <v>0.40884160000000003</v>
      </c>
      <c r="BN39" s="681">
        <v>0.393154</v>
      </c>
      <c r="BO39" s="681">
        <v>0.40210590000000002</v>
      </c>
      <c r="BP39" s="681">
        <v>0.38160090000000002</v>
      </c>
      <c r="BQ39" s="681">
        <v>0.41021469999999999</v>
      </c>
      <c r="BR39" s="681">
        <v>0.42021029999999998</v>
      </c>
      <c r="BS39" s="681">
        <v>0.39509440000000001</v>
      </c>
      <c r="BT39" s="681">
        <v>0.41509829999999998</v>
      </c>
      <c r="BU39" s="681">
        <v>0.40440419999999999</v>
      </c>
      <c r="BV39" s="681">
        <v>0.4014201</v>
      </c>
    </row>
    <row r="40" spans="1:74" s="116" customFormat="1" ht="11.1" customHeight="1" x14ac:dyDescent="0.2">
      <c r="A40" s="111" t="s">
        <v>1172</v>
      </c>
      <c r="B40" s="199" t="s">
        <v>439</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83.286060460000002</v>
      </c>
      <c r="AZ40" s="680">
        <v>75.917056079999995</v>
      </c>
      <c r="BA40" s="680">
        <v>82.902114879999999</v>
      </c>
      <c r="BB40" s="680">
        <v>81.194604900000002</v>
      </c>
      <c r="BC40" s="680">
        <v>86.324142710999993</v>
      </c>
      <c r="BD40" s="680">
        <v>87.847438815999993</v>
      </c>
      <c r="BE40" s="681">
        <v>91.782550000000001</v>
      </c>
      <c r="BF40" s="681">
        <v>92.842240000000004</v>
      </c>
      <c r="BG40" s="681">
        <v>87.995090000000005</v>
      </c>
      <c r="BH40" s="681">
        <v>86.833079999999995</v>
      </c>
      <c r="BI40" s="681">
        <v>84.385990000000007</v>
      </c>
      <c r="BJ40" s="681">
        <v>84.485830000000007</v>
      </c>
      <c r="BK40" s="681">
        <v>86.460319999999996</v>
      </c>
      <c r="BL40" s="681">
        <v>78.128969999999995</v>
      </c>
      <c r="BM40" s="681">
        <v>85.281989999999993</v>
      </c>
      <c r="BN40" s="681">
        <v>83.64385</v>
      </c>
      <c r="BO40" s="681">
        <v>88.914389999999997</v>
      </c>
      <c r="BP40" s="681">
        <v>90.512780000000006</v>
      </c>
      <c r="BQ40" s="681">
        <v>94.890990000000002</v>
      </c>
      <c r="BR40" s="681">
        <v>96.070760000000007</v>
      </c>
      <c r="BS40" s="681">
        <v>91.020979999999994</v>
      </c>
      <c r="BT40" s="681">
        <v>89.37688</v>
      </c>
      <c r="BU40" s="681">
        <v>86.704549999999998</v>
      </c>
      <c r="BV40" s="681">
        <v>86.688640000000007</v>
      </c>
    </row>
    <row r="41" spans="1:74" s="116" customFormat="1" ht="11.1" customHeight="1" x14ac:dyDescent="0.2">
      <c r="A41" s="117"/>
      <c r="B41" s="118" t="s">
        <v>238</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4"/>
      <c r="BC41" s="684"/>
      <c r="BD41" s="684"/>
      <c r="BE41" s="685"/>
      <c r="BF41" s="685"/>
      <c r="BG41" s="685"/>
      <c r="BH41" s="685"/>
      <c r="BI41" s="685"/>
      <c r="BJ41" s="685"/>
      <c r="BK41" s="685"/>
      <c r="BL41" s="685"/>
      <c r="BM41" s="685"/>
      <c r="BN41" s="685"/>
      <c r="BO41" s="685"/>
      <c r="BP41" s="685"/>
      <c r="BQ41" s="685"/>
      <c r="BR41" s="685"/>
      <c r="BS41" s="685"/>
      <c r="BT41" s="685"/>
      <c r="BU41" s="685"/>
      <c r="BV41" s="685"/>
    </row>
    <row r="42" spans="1:74" s="116" customFormat="1" ht="11.1" customHeight="1" x14ac:dyDescent="0.2">
      <c r="A42" s="111" t="s">
        <v>1173</v>
      </c>
      <c r="B42" s="199" t="s">
        <v>431</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10.3944578</v>
      </c>
      <c r="AZ42" s="686">
        <v>9.50482549</v>
      </c>
      <c r="BA42" s="686">
        <v>9.3268635500000006</v>
      </c>
      <c r="BB42" s="686">
        <v>8.64782546</v>
      </c>
      <c r="BC42" s="686">
        <v>8.4010010741999999</v>
      </c>
      <c r="BD42" s="686">
        <v>9.5099986954000002</v>
      </c>
      <c r="BE42" s="687">
        <v>10.69544</v>
      </c>
      <c r="BF42" s="687">
        <v>11.03284</v>
      </c>
      <c r="BG42" s="687">
        <v>9.5448930000000001</v>
      </c>
      <c r="BH42" s="687">
        <v>8.5992890000000006</v>
      </c>
      <c r="BI42" s="687">
        <v>8.58385</v>
      </c>
      <c r="BJ42" s="687">
        <v>9.4000120000000003</v>
      </c>
      <c r="BK42" s="687">
        <v>10.221069999999999</v>
      </c>
      <c r="BL42" s="687">
        <v>9.3256610000000002</v>
      </c>
      <c r="BM42" s="687">
        <v>9.3178809999999999</v>
      </c>
      <c r="BN42" s="687">
        <v>8.6263620000000003</v>
      </c>
      <c r="BO42" s="687">
        <v>8.3913390000000003</v>
      </c>
      <c r="BP42" s="687">
        <v>9.4841149999999992</v>
      </c>
      <c r="BQ42" s="687">
        <v>10.42623</v>
      </c>
      <c r="BR42" s="687">
        <v>10.73273</v>
      </c>
      <c r="BS42" s="687">
        <v>9.4578600000000002</v>
      </c>
      <c r="BT42" s="687">
        <v>8.5832010000000007</v>
      </c>
      <c r="BU42" s="687">
        <v>8.5751910000000002</v>
      </c>
      <c r="BV42" s="687">
        <v>9.4050510000000003</v>
      </c>
    </row>
    <row r="43" spans="1:74" s="116" customFormat="1" ht="11.1" customHeight="1" x14ac:dyDescent="0.2">
      <c r="A43" s="111" t="s">
        <v>1174</v>
      </c>
      <c r="B43" s="184" t="s">
        <v>464</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32.617157020000001</v>
      </c>
      <c r="AZ43" s="686">
        <v>29.396791199999999</v>
      </c>
      <c r="BA43" s="686">
        <v>28.505489659999999</v>
      </c>
      <c r="BB43" s="686">
        <v>26.39704193</v>
      </c>
      <c r="BC43" s="686">
        <v>26.504999287</v>
      </c>
      <c r="BD43" s="686">
        <v>30.390012206000002</v>
      </c>
      <c r="BE43" s="687">
        <v>35.20805</v>
      </c>
      <c r="BF43" s="687">
        <v>34.825749999999999</v>
      </c>
      <c r="BG43" s="687">
        <v>30.08717</v>
      </c>
      <c r="BH43" s="687">
        <v>27.435919999999999</v>
      </c>
      <c r="BI43" s="687">
        <v>27.012599999999999</v>
      </c>
      <c r="BJ43" s="687">
        <v>30.17033</v>
      </c>
      <c r="BK43" s="687">
        <v>32.663640000000001</v>
      </c>
      <c r="BL43" s="687">
        <v>29.19867</v>
      </c>
      <c r="BM43" s="687">
        <v>28.784890000000001</v>
      </c>
      <c r="BN43" s="687">
        <v>26.55678</v>
      </c>
      <c r="BO43" s="687">
        <v>26.531020000000002</v>
      </c>
      <c r="BP43" s="687">
        <v>30.487570000000002</v>
      </c>
      <c r="BQ43" s="687">
        <v>34.928159999999998</v>
      </c>
      <c r="BR43" s="687">
        <v>34.3932</v>
      </c>
      <c r="BS43" s="687">
        <v>29.964590000000001</v>
      </c>
      <c r="BT43" s="687">
        <v>27.41245</v>
      </c>
      <c r="BU43" s="687">
        <v>26.980440000000002</v>
      </c>
      <c r="BV43" s="687">
        <v>30.12725</v>
      </c>
    </row>
    <row r="44" spans="1:74" s="116" customFormat="1" ht="11.1" customHeight="1" x14ac:dyDescent="0.2">
      <c r="A44" s="111" t="s">
        <v>1175</v>
      </c>
      <c r="B44" s="199" t="s">
        <v>432</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50.090134769999999</v>
      </c>
      <c r="AZ44" s="686">
        <v>44.933100609999997</v>
      </c>
      <c r="BA44" s="686">
        <v>45.234433750000001</v>
      </c>
      <c r="BB44" s="686">
        <v>40.855563680000003</v>
      </c>
      <c r="BC44" s="686">
        <v>43.71000523</v>
      </c>
      <c r="BD44" s="686">
        <v>49.109996115000001</v>
      </c>
      <c r="BE44" s="687">
        <v>53.888829999999999</v>
      </c>
      <c r="BF44" s="687">
        <v>53.454990000000002</v>
      </c>
      <c r="BG44" s="687">
        <v>45.63035</v>
      </c>
      <c r="BH44" s="687">
        <v>44.378920000000001</v>
      </c>
      <c r="BI44" s="687">
        <v>43.394640000000003</v>
      </c>
      <c r="BJ44" s="687">
        <v>47.843940000000003</v>
      </c>
      <c r="BK44" s="687">
        <v>50.43965</v>
      </c>
      <c r="BL44" s="687">
        <v>44.954720000000002</v>
      </c>
      <c r="BM44" s="687">
        <v>46.130569999999999</v>
      </c>
      <c r="BN44" s="687">
        <v>41.078389999999999</v>
      </c>
      <c r="BO44" s="687">
        <v>43.918129999999998</v>
      </c>
      <c r="BP44" s="687">
        <v>48.699240000000003</v>
      </c>
      <c r="BQ44" s="687">
        <v>54.184780000000003</v>
      </c>
      <c r="BR44" s="687">
        <v>54.087829999999997</v>
      </c>
      <c r="BS44" s="687">
        <v>46.469349999999999</v>
      </c>
      <c r="BT44" s="687">
        <v>45.141959999999997</v>
      </c>
      <c r="BU44" s="687">
        <v>44.112020000000001</v>
      </c>
      <c r="BV44" s="687">
        <v>48.560279999999999</v>
      </c>
    </row>
    <row r="45" spans="1:74" s="116" customFormat="1" ht="11.1" customHeight="1" x14ac:dyDescent="0.2">
      <c r="A45" s="111" t="s">
        <v>1176</v>
      </c>
      <c r="B45" s="199" t="s">
        <v>433</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28.38961097</v>
      </c>
      <c r="AZ45" s="686">
        <v>25.842503700000002</v>
      </c>
      <c r="BA45" s="686">
        <v>25.48024302</v>
      </c>
      <c r="BB45" s="686">
        <v>22.840343950000001</v>
      </c>
      <c r="BC45" s="686">
        <v>23.590999460999999</v>
      </c>
      <c r="BD45" s="686">
        <v>26.909997662999999</v>
      </c>
      <c r="BE45" s="687">
        <v>29.247050000000002</v>
      </c>
      <c r="BF45" s="687">
        <v>29.348140000000001</v>
      </c>
      <c r="BG45" s="687">
        <v>25.396350000000002</v>
      </c>
      <c r="BH45" s="687">
        <v>23.626729999999998</v>
      </c>
      <c r="BI45" s="687">
        <v>23.642959999999999</v>
      </c>
      <c r="BJ45" s="687">
        <v>26.064630000000001</v>
      </c>
      <c r="BK45" s="687">
        <v>29.003340000000001</v>
      </c>
      <c r="BL45" s="687">
        <v>25.721779999999999</v>
      </c>
      <c r="BM45" s="687">
        <v>25.609249999999999</v>
      </c>
      <c r="BN45" s="687">
        <v>22.507480000000001</v>
      </c>
      <c r="BO45" s="687">
        <v>23.474519999999998</v>
      </c>
      <c r="BP45" s="687">
        <v>26.232130000000002</v>
      </c>
      <c r="BQ45" s="687">
        <v>28.941839999999999</v>
      </c>
      <c r="BR45" s="687">
        <v>29.51952</v>
      </c>
      <c r="BS45" s="687">
        <v>25.782820000000001</v>
      </c>
      <c r="BT45" s="687">
        <v>23.70505</v>
      </c>
      <c r="BU45" s="687">
        <v>23.683260000000001</v>
      </c>
      <c r="BV45" s="687">
        <v>25.822859999999999</v>
      </c>
    </row>
    <row r="46" spans="1:74" s="116" customFormat="1" ht="11.1" customHeight="1" x14ac:dyDescent="0.2">
      <c r="A46" s="111" t="s">
        <v>1177</v>
      </c>
      <c r="B46" s="199" t="s">
        <v>434</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74.963543250000001</v>
      </c>
      <c r="AZ46" s="686">
        <v>67.616631810000001</v>
      </c>
      <c r="BA46" s="686">
        <v>65.148799740000001</v>
      </c>
      <c r="BB46" s="686">
        <v>62.175746070000002</v>
      </c>
      <c r="BC46" s="686">
        <v>68.789011431999995</v>
      </c>
      <c r="BD46" s="686">
        <v>76.470007233999993</v>
      </c>
      <c r="BE46" s="687">
        <v>84.679419999999993</v>
      </c>
      <c r="BF46" s="687">
        <v>83.353719999999996</v>
      </c>
      <c r="BG46" s="687">
        <v>74.082009999999997</v>
      </c>
      <c r="BH46" s="687">
        <v>67.719499999999996</v>
      </c>
      <c r="BI46" s="687">
        <v>62.080280000000002</v>
      </c>
      <c r="BJ46" s="687">
        <v>69.731390000000005</v>
      </c>
      <c r="BK46" s="687">
        <v>76.53398</v>
      </c>
      <c r="BL46" s="687">
        <v>68.819280000000006</v>
      </c>
      <c r="BM46" s="687">
        <v>66.562809999999999</v>
      </c>
      <c r="BN46" s="687">
        <v>62.310980000000001</v>
      </c>
      <c r="BO46" s="687">
        <v>68.036010000000005</v>
      </c>
      <c r="BP46" s="687">
        <v>76.171329999999998</v>
      </c>
      <c r="BQ46" s="687">
        <v>84.939760000000007</v>
      </c>
      <c r="BR46" s="687">
        <v>83.938659999999999</v>
      </c>
      <c r="BS46" s="687">
        <v>74.954849999999993</v>
      </c>
      <c r="BT46" s="687">
        <v>68.73451</v>
      </c>
      <c r="BU46" s="687">
        <v>63.04815</v>
      </c>
      <c r="BV46" s="687">
        <v>70.853790000000004</v>
      </c>
    </row>
    <row r="47" spans="1:74" s="116" customFormat="1" ht="11.1" customHeight="1" x14ac:dyDescent="0.2">
      <c r="A47" s="111" t="s">
        <v>1178</v>
      </c>
      <c r="B47" s="199" t="s">
        <v>435</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27.80960468</v>
      </c>
      <c r="AZ47" s="686">
        <v>26.298840370000001</v>
      </c>
      <c r="BA47" s="686">
        <v>24.266598649999999</v>
      </c>
      <c r="BB47" s="686">
        <v>22.620245610000001</v>
      </c>
      <c r="BC47" s="686">
        <v>24.396999999999998</v>
      </c>
      <c r="BD47" s="686">
        <v>28.17</v>
      </c>
      <c r="BE47" s="687">
        <v>30.935449999999999</v>
      </c>
      <c r="BF47" s="687">
        <v>31.280809999999999</v>
      </c>
      <c r="BG47" s="687">
        <v>28.136189999999999</v>
      </c>
      <c r="BH47" s="687">
        <v>24.793240000000001</v>
      </c>
      <c r="BI47" s="687">
        <v>23.176359999999999</v>
      </c>
      <c r="BJ47" s="687">
        <v>25.969239999999999</v>
      </c>
      <c r="BK47" s="687">
        <v>29.3752</v>
      </c>
      <c r="BL47" s="687">
        <v>26.262550000000001</v>
      </c>
      <c r="BM47" s="687">
        <v>24.771429999999999</v>
      </c>
      <c r="BN47" s="687">
        <v>22.953479999999999</v>
      </c>
      <c r="BO47" s="687">
        <v>24.24146</v>
      </c>
      <c r="BP47" s="687">
        <v>27.489470000000001</v>
      </c>
      <c r="BQ47" s="687">
        <v>30.623850000000001</v>
      </c>
      <c r="BR47" s="687">
        <v>31.433420000000002</v>
      </c>
      <c r="BS47" s="687">
        <v>28.330829999999999</v>
      </c>
      <c r="BT47" s="687">
        <v>25.056280000000001</v>
      </c>
      <c r="BU47" s="687">
        <v>23.470490000000002</v>
      </c>
      <c r="BV47" s="687">
        <v>26.286300000000001</v>
      </c>
    </row>
    <row r="48" spans="1:74" s="116" customFormat="1" ht="11.1" customHeight="1" x14ac:dyDescent="0.2">
      <c r="A48" s="111" t="s">
        <v>1179</v>
      </c>
      <c r="B48" s="199" t="s">
        <v>436</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53.077007309999999</v>
      </c>
      <c r="AZ48" s="686">
        <v>49.33947148</v>
      </c>
      <c r="BA48" s="686">
        <v>49.852223080000002</v>
      </c>
      <c r="BB48" s="686">
        <v>47.266409959999997</v>
      </c>
      <c r="BC48" s="686">
        <v>53.692001380000001</v>
      </c>
      <c r="BD48" s="686">
        <v>62.370004025999997</v>
      </c>
      <c r="BE48" s="687">
        <v>67.832939999999994</v>
      </c>
      <c r="BF48" s="687">
        <v>68.281459999999996</v>
      </c>
      <c r="BG48" s="687">
        <v>62.862969999999997</v>
      </c>
      <c r="BH48" s="687">
        <v>53.884149999999998</v>
      </c>
      <c r="BI48" s="687">
        <v>48.074060000000003</v>
      </c>
      <c r="BJ48" s="687">
        <v>53.633249999999997</v>
      </c>
      <c r="BK48" s="687">
        <v>55.733220000000003</v>
      </c>
      <c r="BL48" s="687">
        <v>48.748350000000002</v>
      </c>
      <c r="BM48" s="687">
        <v>50.535699999999999</v>
      </c>
      <c r="BN48" s="687">
        <v>48.207259999999998</v>
      </c>
      <c r="BO48" s="687">
        <v>52.966279999999998</v>
      </c>
      <c r="BP48" s="687">
        <v>60.302810000000001</v>
      </c>
      <c r="BQ48" s="687">
        <v>67.623729999999995</v>
      </c>
      <c r="BR48" s="687">
        <v>69.487359999999995</v>
      </c>
      <c r="BS48" s="687">
        <v>64.112830000000002</v>
      </c>
      <c r="BT48" s="687">
        <v>55.305399999999999</v>
      </c>
      <c r="BU48" s="687">
        <v>49.552250000000001</v>
      </c>
      <c r="BV48" s="687">
        <v>55.310899999999997</v>
      </c>
    </row>
    <row r="49" spans="1:74" s="116" customFormat="1" ht="11.1" customHeight="1" x14ac:dyDescent="0.2">
      <c r="A49" s="111" t="s">
        <v>1180</v>
      </c>
      <c r="B49" s="199" t="s">
        <v>437</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23.6761023</v>
      </c>
      <c r="AZ49" s="686">
        <v>21.351244560000001</v>
      </c>
      <c r="BA49" s="686">
        <v>22.224935299999999</v>
      </c>
      <c r="BB49" s="686">
        <v>21.809980929999998</v>
      </c>
      <c r="BC49" s="686">
        <v>23.90099987</v>
      </c>
      <c r="BD49" s="686">
        <v>27.629997477</v>
      </c>
      <c r="BE49" s="687">
        <v>30.376000000000001</v>
      </c>
      <c r="BF49" s="687">
        <v>30.2303</v>
      </c>
      <c r="BG49" s="687">
        <v>26.08924</v>
      </c>
      <c r="BH49" s="687">
        <v>22.596450000000001</v>
      </c>
      <c r="BI49" s="687">
        <v>21.35765</v>
      </c>
      <c r="BJ49" s="687">
        <v>23.538900000000002</v>
      </c>
      <c r="BK49" s="687">
        <v>24.062069999999999</v>
      </c>
      <c r="BL49" s="687">
        <v>21.31559</v>
      </c>
      <c r="BM49" s="687">
        <v>22.33689</v>
      </c>
      <c r="BN49" s="687">
        <v>21.730640000000001</v>
      </c>
      <c r="BO49" s="687">
        <v>23.80012</v>
      </c>
      <c r="BP49" s="687">
        <v>27.85097</v>
      </c>
      <c r="BQ49" s="687">
        <v>30.508859999999999</v>
      </c>
      <c r="BR49" s="687">
        <v>30.39714</v>
      </c>
      <c r="BS49" s="687">
        <v>26.374220000000001</v>
      </c>
      <c r="BT49" s="687">
        <v>22.868790000000001</v>
      </c>
      <c r="BU49" s="687">
        <v>21.60886</v>
      </c>
      <c r="BV49" s="687">
        <v>23.805289999999999</v>
      </c>
    </row>
    <row r="50" spans="1:74" s="116" customFormat="1" ht="11.1" customHeight="1" x14ac:dyDescent="0.2">
      <c r="A50" s="111" t="s">
        <v>1181</v>
      </c>
      <c r="B50" s="199" t="s">
        <v>239</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34.367397939999996</v>
      </c>
      <c r="AZ50" s="686">
        <v>28.825525410000001</v>
      </c>
      <c r="BA50" s="686">
        <v>32.189720770000001</v>
      </c>
      <c r="BB50" s="686">
        <v>30.03894635</v>
      </c>
      <c r="BC50" s="686">
        <v>30.038998276000001</v>
      </c>
      <c r="BD50" s="686">
        <v>33.089986287999999</v>
      </c>
      <c r="BE50" s="687">
        <v>35.790990000000001</v>
      </c>
      <c r="BF50" s="687">
        <v>35.337910000000001</v>
      </c>
      <c r="BG50" s="687">
        <v>32.565130000000003</v>
      </c>
      <c r="BH50" s="687">
        <v>30.34122</v>
      </c>
      <c r="BI50" s="687">
        <v>30.168659999999999</v>
      </c>
      <c r="BJ50" s="687">
        <v>33.304940000000002</v>
      </c>
      <c r="BK50" s="687">
        <v>34.26737</v>
      </c>
      <c r="BL50" s="687">
        <v>28.70412</v>
      </c>
      <c r="BM50" s="687">
        <v>32.237490000000001</v>
      </c>
      <c r="BN50" s="687">
        <v>29.733529999999998</v>
      </c>
      <c r="BO50" s="687">
        <v>29.545559999999998</v>
      </c>
      <c r="BP50" s="687">
        <v>32.469529999999999</v>
      </c>
      <c r="BQ50" s="687">
        <v>34.920720000000003</v>
      </c>
      <c r="BR50" s="687">
        <v>35.08661</v>
      </c>
      <c r="BS50" s="687">
        <v>32.250160000000001</v>
      </c>
      <c r="BT50" s="687">
        <v>30.007249999999999</v>
      </c>
      <c r="BU50" s="687">
        <v>29.777159999999999</v>
      </c>
      <c r="BV50" s="687">
        <v>32.904670000000003</v>
      </c>
    </row>
    <row r="51" spans="1:74" s="116" customFormat="1" ht="11.25" customHeight="1" x14ac:dyDescent="0.2">
      <c r="A51" s="111" t="s">
        <v>1182</v>
      </c>
      <c r="B51" s="199" t="s">
        <v>240</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1.30681873</v>
      </c>
      <c r="AZ51" s="686">
        <v>1.1633286599999999</v>
      </c>
      <c r="BA51" s="686">
        <v>1.26066298</v>
      </c>
      <c r="BB51" s="686">
        <v>1.1944192600000001</v>
      </c>
      <c r="BC51" s="686">
        <v>1.2095573799999999</v>
      </c>
      <c r="BD51" s="686">
        <v>1.1853258</v>
      </c>
      <c r="BE51" s="687">
        <v>1.2479210000000001</v>
      </c>
      <c r="BF51" s="687">
        <v>1.2772859999999999</v>
      </c>
      <c r="BG51" s="687">
        <v>1.220807</v>
      </c>
      <c r="BH51" s="687">
        <v>1.2742709999999999</v>
      </c>
      <c r="BI51" s="687">
        <v>1.285617</v>
      </c>
      <c r="BJ51" s="687">
        <v>1.32562</v>
      </c>
      <c r="BK51" s="687">
        <v>1.3047930000000001</v>
      </c>
      <c r="BL51" s="687">
        <v>1.1713739999999999</v>
      </c>
      <c r="BM51" s="687">
        <v>1.261263</v>
      </c>
      <c r="BN51" s="687">
        <v>1.2002980000000001</v>
      </c>
      <c r="BO51" s="687">
        <v>1.2174940000000001</v>
      </c>
      <c r="BP51" s="687">
        <v>1.19556</v>
      </c>
      <c r="BQ51" s="687">
        <v>1.2624200000000001</v>
      </c>
      <c r="BR51" s="687">
        <v>1.2927420000000001</v>
      </c>
      <c r="BS51" s="687">
        <v>1.2356339999999999</v>
      </c>
      <c r="BT51" s="687">
        <v>1.2867489999999999</v>
      </c>
      <c r="BU51" s="687">
        <v>1.2961320000000001</v>
      </c>
      <c r="BV51" s="687">
        <v>1.3353440000000001</v>
      </c>
    </row>
    <row r="52" spans="1:74" s="116" customFormat="1" ht="11.1" customHeight="1" x14ac:dyDescent="0.2">
      <c r="A52" s="111" t="s">
        <v>1183</v>
      </c>
      <c r="B52" s="200" t="s">
        <v>439</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336.69183477000001</v>
      </c>
      <c r="AZ52" s="688">
        <v>304.27226329000001</v>
      </c>
      <c r="BA52" s="688">
        <v>303.48997048000001</v>
      </c>
      <c r="BB52" s="688">
        <v>283.84652318000002</v>
      </c>
      <c r="BC52" s="688">
        <v>304.23457338999998</v>
      </c>
      <c r="BD52" s="688">
        <v>344.83532551000002</v>
      </c>
      <c r="BE52" s="689">
        <v>379.90210000000002</v>
      </c>
      <c r="BF52" s="689">
        <v>378.42320000000001</v>
      </c>
      <c r="BG52" s="689">
        <v>335.61509999999998</v>
      </c>
      <c r="BH52" s="689">
        <v>304.6497</v>
      </c>
      <c r="BI52" s="689">
        <v>288.77670000000001</v>
      </c>
      <c r="BJ52" s="689">
        <v>320.98230000000001</v>
      </c>
      <c r="BK52" s="689">
        <v>343.60430000000002</v>
      </c>
      <c r="BL52" s="689">
        <v>304.22210000000001</v>
      </c>
      <c r="BM52" s="689">
        <v>307.54820000000001</v>
      </c>
      <c r="BN52" s="689">
        <v>284.90519999999998</v>
      </c>
      <c r="BO52" s="689">
        <v>302.12189999999998</v>
      </c>
      <c r="BP52" s="689">
        <v>340.3827</v>
      </c>
      <c r="BQ52" s="689">
        <v>378.3603</v>
      </c>
      <c r="BR52" s="689">
        <v>380.36919999999998</v>
      </c>
      <c r="BS52" s="689">
        <v>338.93310000000002</v>
      </c>
      <c r="BT52" s="689">
        <v>308.10160000000002</v>
      </c>
      <c r="BU52" s="689">
        <v>292.10390000000001</v>
      </c>
      <c r="BV52" s="689">
        <v>324.4117</v>
      </c>
    </row>
    <row r="53" spans="1:74" s="420" customFormat="1" ht="12" customHeight="1" x14ac:dyDescent="0.2">
      <c r="A53" s="419"/>
      <c r="B53" s="811" t="s">
        <v>865</v>
      </c>
      <c r="C53" s="737"/>
      <c r="D53" s="737"/>
      <c r="E53" s="737"/>
      <c r="F53" s="737"/>
      <c r="G53" s="737"/>
      <c r="H53" s="737"/>
      <c r="I53" s="737"/>
      <c r="J53" s="737"/>
      <c r="K53" s="737"/>
      <c r="L53" s="737"/>
      <c r="M53" s="737"/>
      <c r="N53" s="737"/>
      <c r="O53" s="737"/>
      <c r="P53" s="737"/>
      <c r="Q53" s="737"/>
      <c r="AY53" s="464"/>
      <c r="AZ53" s="464"/>
      <c r="BA53" s="464"/>
      <c r="BB53" s="464"/>
      <c r="BC53" s="464"/>
      <c r="BD53" s="464"/>
      <c r="BE53" s="464"/>
      <c r="BF53" s="464"/>
      <c r="BG53" s="464"/>
      <c r="BH53" s="340"/>
      <c r="BI53" s="464"/>
      <c r="BJ53" s="464"/>
    </row>
    <row r="54" spans="1:74" s="420" customFormat="1" ht="12" customHeight="1" x14ac:dyDescent="0.2">
      <c r="A54" s="419"/>
      <c r="B54" s="757" t="s">
        <v>807</v>
      </c>
      <c r="C54" s="758"/>
      <c r="D54" s="758"/>
      <c r="E54" s="758"/>
      <c r="F54" s="758"/>
      <c r="G54" s="758"/>
      <c r="H54" s="758"/>
      <c r="I54" s="758"/>
      <c r="J54" s="758"/>
      <c r="K54" s="758"/>
      <c r="L54" s="758"/>
      <c r="M54" s="758"/>
      <c r="N54" s="758"/>
      <c r="O54" s="758"/>
      <c r="P54" s="758"/>
      <c r="Q54" s="758"/>
      <c r="AY54" s="464"/>
      <c r="AZ54" s="464"/>
      <c r="BA54" s="464"/>
      <c r="BB54" s="464"/>
      <c r="BC54" s="464"/>
      <c r="BD54" s="603"/>
      <c r="BE54" s="603"/>
      <c r="BF54" s="603"/>
      <c r="BG54" s="464"/>
      <c r="BH54" s="251"/>
      <c r="BI54" s="464"/>
      <c r="BJ54" s="464"/>
    </row>
    <row r="55" spans="1:74" s="420" customFormat="1" ht="12" customHeight="1" x14ac:dyDescent="0.2">
      <c r="A55" s="419"/>
      <c r="B55" s="778" t="str">
        <f>"Notes: "&amp;"EIA completed modeling and analysis for this report on " &amp;Dates!D2&amp;"."</f>
        <v>Notes: EIA completed modeling and analysis for this report on Thursday July 7, 2022.</v>
      </c>
      <c r="C55" s="800"/>
      <c r="D55" s="800"/>
      <c r="E55" s="800"/>
      <c r="F55" s="800"/>
      <c r="G55" s="800"/>
      <c r="H55" s="800"/>
      <c r="I55" s="800"/>
      <c r="J55" s="800"/>
      <c r="K55" s="800"/>
      <c r="L55" s="800"/>
      <c r="M55" s="800"/>
      <c r="N55" s="800"/>
      <c r="O55" s="800"/>
      <c r="P55" s="800"/>
      <c r="Q55" s="779"/>
      <c r="AY55" s="464"/>
      <c r="AZ55" s="464"/>
      <c r="BA55" s="464"/>
      <c r="BB55" s="464"/>
      <c r="BC55" s="464"/>
      <c r="BD55" s="603"/>
      <c r="BE55" s="603"/>
      <c r="BF55" s="603"/>
      <c r="BG55" s="464"/>
      <c r="BH55" s="251"/>
      <c r="BI55" s="464"/>
      <c r="BJ55" s="464"/>
    </row>
    <row r="56" spans="1:74" s="420" customFormat="1" ht="12" customHeight="1" x14ac:dyDescent="0.2">
      <c r="A56" s="419"/>
      <c r="B56" s="751" t="s">
        <v>350</v>
      </c>
      <c r="C56" s="750"/>
      <c r="D56" s="750"/>
      <c r="E56" s="750"/>
      <c r="F56" s="750"/>
      <c r="G56" s="750"/>
      <c r="H56" s="750"/>
      <c r="I56" s="750"/>
      <c r="J56" s="750"/>
      <c r="K56" s="750"/>
      <c r="L56" s="750"/>
      <c r="M56" s="750"/>
      <c r="N56" s="750"/>
      <c r="O56" s="750"/>
      <c r="P56" s="750"/>
      <c r="Q56" s="750"/>
      <c r="AY56" s="464"/>
      <c r="AZ56" s="464"/>
      <c r="BA56" s="464"/>
      <c r="BB56" s="464"/>
      <c r="BC56" s="464"/>
      <c r="BD56" s="603"/>
      <c r="BE56" s="603"/>
      <c r="BF56" s="603"/>
      <c r="BG56" s="464"/>
      <c r="BH56" s="251"/>
      <c r="BI56" s="464"/>
      <c r="BJ56" s="464"/>
    </row>
    <row r="57" spans="1:74" s="420" customFormat="1" ht="12" customHeight="1" x14ac:dyDescent="0.2">
      <c r="A57" s="419"/>
      <c r="B57" s="746" t="s">
        <v>866</v>
      </c>
      <c r="C57" s="743"/>
      <c r="D57" s="743"/>
      <c r="E57" s="743"/>
      <c r="F57" s="743"/>
      <c r="G57" s="743"/>
      <c r="H57" s="743"/>
      <c r="I57" s="743"/>
      <c r="J57" s="743"/>
      <c r="K57" s="743"/>
      <c r="L57" s="743"/>
      <c r="M57" s="743"/>
      <c r="N57" s="743"/>
      <c r="O57" s="743"/>
      <c r="P57" s="743"/>
      <c r="Q57" s="737"/>
      <c r="AY57" s="464"/>
      <c r="AZ57" s="464"/>
      <c r="BA57" s="464"/>
      <c r="BB57" s="464"/>
      <c r="BC57" s="464"/>
      <c r="BD57" s="603"/>
      <c r="BE57" s="603"/>
      <c r="BF57" s="603"/>
      <c r="BG57" s="464"/>
      <c r="BH57" s="251"/>
      <c r="BI57" s="464"/>
      <c r="BJ57" s="464"/>
    </row>
    <row r="58" spans="1:74" s="420" customFormat="1" ht="12" customHeight="1" x14ac:dyDescent="0.2">
      <c r="A58" s="419"/>
      <c r="B58" s="746" t="s">
        <v>857</v>
      </c>
      <c r="C58" s="743"/>
      <c r="D58" s="743"/>
      <c r="E58" s="743"/>
      <c r="F58" s="743"/>
      <c r="G58" s="743"/>
      <c r="H58" s="743"/>
      <c r="I58" s="743"/>
      <c r="J58" s="743"/>
      <c r="K58" s="743"/>
      <c r="L58" s="743"/>
      <c r="M58" s="743"/>
      <c r="N58" s="743"/>
      <c r="O58" s="743"/>
      <c r="P58" s="743"/>
      <c r="Q58" s="737"/>
      <c r="AY58" s="464"/>
      <c r="AZ58" s="464"/>
      <c r="BA58" s="464"/>
      <c r="BB58" s="464"/>
      <c r="BC58" s="464"/>
      <c r="BD58" s="603"/>
      <c r="BE58" s="603"/>
      <c r="BF58" s="603"/>
      <c r="BG58" s="464"/>
      <c r="BH58" s="251"/>
      <c r="BI58" s="464"/>
      <c r="BJ58" s="464"/>
    </row>
    <row r="59" spans="1:74" s="420" customFormat="1" ht="12" customHeight="1" x14ac:dyDescent="0.2">
      <c r="A59" s="419"/>
      <c r="B59" s="796" t="s">
        <v>858</v>
      </c>
      <c r="C59" s="737"/>
      <c r="D59" s="737"/>
      <c r="E59" s="737"/>
      <c r="F59" s="737"/>
      <c r="G59" s="737"/>
      <c r="H59" s="737"/>
      <c r="I59" s="737"/>
      <c r="J59" s="737"/>
      <c r="K59" s="737"/>
      <c r="L59" s="737"/>
      <c r="M59" s="737"/>
      <c r="N59" s="737"/>
      <c r="O59" s="737"/>
      <c r="P59" s="737"/>
      <c r="Q59" s="737"/>
      <c r="AY59" s="464"/>
      <c r="AZ59" s="464"/>
      <c r="BA59" s="464"/>
      <c r="BB59" s="464"/>
      <c r="BC59" s="464"/>
      <c r="BD59" s="603"/>
      <c r="BE59" s="603"/>
      <c r="BF59" s="603"/>
      <c r="BG59" s="464"/>
      <c r="BH59" s="251"/>
      <c r="BI59" s="464"/>
      <c r="BJ59" s="464"/>
    </row>
    <row r="60" spans="1:74" s="420" customFormat="1" ht="12" customHeight="1" x14ac:dyDescent="0.2">
      <c r="A60" s="419"/>
      <c r="B60" s="744" t="s">
        <v>867</v>
      </c>
      <c r="C60" s="743"/>
      <c r="D60" s="743"/>
      <c r="E60" s="743"/>
      <c r="F60" s="743"/>
      <c r="G60" s="743"/>
      <c r="H60" s="743"/>
      <c r="I60" s="743"/>
      <c r="J60" s="743"/>
      <c r="K60" s="743"/>
      <c r="L60" s="743"/>
      <c r="M60" s="743"/>
      <c r="N60" s="743"/>
      <c r="O60" s="743"/>
      <c r="P60" s="743"/>
      <c r="Q60" s="737"/>
      <c r="AY60" s="464"/>
      <c r="AZ60" s="464"/>
      <c r="BA60" s="464"/>
      <c r="BB60" s="464"/>
      <c r="BC60" s="464"/>
      <c r="BD60" s="603"/>
      <c r="BE60" s="603"/>
      <c r="BF60" s="603"/>
      <c r="BG60" s="464"/>
      <c r="BH60" s="251"/>
      <c r="BI60" s="464"/>
      <c r="BJ60" s="464"/>
    </row>
    <row r="61" spans="1:74" s="420" customFormat="1" ht="12" customHeight="1" x14ac:dyDescent="0.2">
      <c r="A61" s="419"/>
      <c r="B61" s="746" t="s">
        <v>830</v>
      </c>
      <c r="C61" s="747"/>
      <c r="D61" s="747"/>
      <c r="E61" s="747"/>
      <c r="F61" s="747"/>
      <c r="G61" s="747"/>
      <c r="H61" s="747"/>
      <c r="I61" s="747"/>
      <c r="J61" s="747"/>
      <c r="K61" s="747"/>
      <c r="L61" s="747"/>
      <c r="M61" s="747"/>
      <c r="N61" s="747"/>
      <c r="O61" s="747"/>
      <c r="P61" s="747"/>
      <c r="Q61" s="737"/>
      <c r="AY61" s="464"/>
      <c r="AZ61" s="464"/>
      <c r="BA61" s="464"/>
      <c r="BB61" s="464"/>
      <c r="BC61" s="464"/>
      <c r="BD61" s="603"/>
      <c r="BE61" s="603"/>
      <c r="BF61" s="603"/>
      <c r="BG61" s="464"/>
      <c r="BH61" s="251"/>
      <c r="BI61" s="464"/>
      <c r="BJ61" s="464"/>
    </row>
    <row r="62" spans="1:74" s="418" customFormat="1" ht="12" customHeight="1" x14ac:dyDescent="0.2">
      <c r="A62" s="393"/>
      <c r="B62" s="766" t="s">
        <v>1359</v>
      </c>
      <c r="C62" s="737"/>
      <c r="D62" s="737"/>
      <c r="E62" s="737"/>
      <c r="F62" s="737"/>
      <c r="G62" s="737"/>
      <c r="H62" s="737"/>
      <c r="I62" s="737"/>
      <c r="J62" s="737"/>
      <c r="K62" s="737"/>
      <c r="L62" s="737"/>
      <c r="M62" s="737"/>
      <c r="N62" s="737"/>
      <c r="O62" s="737"/>
      <c r="P62" s="737"/>
      <c r="Q62" s="737"/>
      <c r="AY62" s="462"/>
      <c r="AZ62" s="462"/>
      <c r="BA62" s="462"/>
      <c r="BB62" s="462"/>
      <c r="BC62" s="462"/>
      <c r="BD62" s="601"/>
      <c r="BE62" s="601"/>
      <c r="BF62" s="601"/>
      <c r="BG62" s="462"/>
      <c r="BH62" s="251"/>
      <c r="BI62" s="462"/>
      <c r="BJ62" s="462"/>
    </row>
    <row r="63" spans="1:74" x14ac:dyDescent="0.2">
      <c r="BH63" s="251"/>
      <c r="BK63" s="341"/>
      <c r="BL63" s="341"/>
      <c r="BM63" s="341"/>
      <c r="BN63" s="341"/>
      <c r="BO63" s="341"/>
      <c r="BP63" s="341"/>
      <c r="BQ63" s="341"/>
      <c r="BR63" s="341"/>
      <c r="BS63" s="341"/>
      <c r="BT63" s="341"/>
      <c r="BU63" s="341"/>
      <c r="BV63" s="341"/>
    </row>
    <row r="64" spans="1:74" x14ac:dyDescent="0.2">
      <c r="BH64" s="251"/>
      <c r="BK64" s="341"/>
      <c r="BL64" s="341"/>
      <c r="BM64" s="341"/>
      <c r="BN64" s="341"/>
      <c r="BO64" s="341"/>
      <c r="BP64" s="341"/>
      <c r="BQ64" s="341"/>
      <c r="BR64" s="341"/>
      <c r="BS64" s="341"/>
      <c r="BT64" s="341"/>
      <c r="BU64" s="341"/>
      <c r="BV64" s="341"/>
    </row>
    <row r="65" spans="60:74" x14ac:dyDescent="0.2">
      <c r="BH65" s="251"/>
      <c r="BK65" s="341"/>
      <c r="BL65" s="341"/>
      <c r="BM65" s="341"/>
      <c r="BN65" s="341"/>
      <c r="BO65" s="341"/>
      <c r="BP65" s="341"/>
      <c r="BQ65" s="341"/>
      <c r="BR65" s="341"/>
      <c r="BS65" s="341"/>
      <c r="BT65" s="341"/>
      <c r="BU65" s="341"/>
      <c r="BV65" s="341"/>
    </row>
    <row r="66" spans="60:74" x14ac:dyDescent="0.2">
      <c r="BH66" s="251"/>
      <c r="BK66" s="341"/>
      <c r="BL66" s="341"/>
      <c r="BM66" s="341"/>
      <c r="BN66" s="341"/>
      <c r="BO66" s="341"/>
      <c r="BP66" s="341"/>
      <c r="BQ66" s="341"/>
      <c r="BR66" s="341"/>
      <c r="BS66" s="341"/>
      <c r="BT66" s="341"/>
      <c r="BU66" s="341"/>
      <c r="BV66" s="341"/>
    </row>
    <row r="67" spans="60:74" x14ac:dyDescent="0.2">
      <c r="BH67" s="251"/>
      <c r="BK67" s="341"/>
      <c r="BL67" s="341"/>
      <c r="BM67" s="341"/>
      <c r="BN67" s="341"/>
      <c r="BO67" s="341"/>
      <c r="BP67" s="341"/>
      <c r="BQ67" s="341"/>
      <c r="BR67" s="341"/>
      <c r="BS67" s="341"/>
      <c r="BT67" s="341"/>
      <c r="BU67" s="341"/>
      <c r="BV67" s="341"/>
    </row>
    <row r="68" spans="60:74" x14ac:dyDescent="0.2">
      <c r="BK68" s="341"/>
      <c r="BL68" s="341"/>
      <c r="BM68" s="341"/>
      <c r="BN68" s="341"/>
      <c r="BO68" s="341"/>
      <c r="BP68" s="341"/>
      <c r="BQ68" s="341"/>
      <c r="BR68" s="341"/>
      <c r="BS68" s="341"/>
      <c r="BT68" s="341"/>
      <c r="BU68" s="341"/>
      <c r="BV68" s="341"/>
    </row>
    <row r="69" spans="60:74" x14ac:dyDescent="0.2">
      <c r="BK69" s="341"/>
      <c r="BL69" s="341"/>
      <c r="BM69" s="341"/>
      <c r="BN69" s="341"/>
      <c r="BO69" s="341"/>
      <c r="BP69" s="341"/>
      <c r="BQ69" s="341"/>
      <c r="BR69" s="341"/>
      <c r="BS69" s="341"/>
      <c r="BT69" s="341"/>
      <c r="BU69" s="341"/>
      <c r="BV69" s="341"/>
    </row>
    <row r="70" spans="60:74" x14ac:dyDescent="0.2">
      <c r="BK70" s="341"/>
      <c r="BL70" s="341"/>
      <c r="BM70" s="341"/>
      <c r="BN70" s="341"/>
      <c r="BO70" s="341"/>
      <c r="BP70" s="341"/>
      <c r="BQ70" s="341"/>
      <c r="BR70" s="341"/>
      <c r="BS70" s="341"/>
      <c r="BT70" s="341"/>
      <c r="BU70" s="341"/>
      <c r="BV70" s="341"/>
    </row>
    <row r="71" spans="60:74" x14ac:dyDescent="0.2">
      <c r="BK71" s="341"/>
      <c r="BL71" s="341"/>
      <c r="BM71" s="341"/>
      <c r="BN71" s="341"/>
      <c r="BO71" s="341"/>
      <c r="BP71" s="341"/>
      <c r="BQ71" s="341"/>
      <c r="BR71" s="341"/>
      <c r="BS71" s="341"/>
      <c r="BT71" s="341"/>
      <c r="BU71" s="341"/>
      <c r="BV71" s="341"/>
    </row>
    <row r="72" spans="60:74" x14ac:dyDescent="0.2">
      <c r="BK72" s="341"/>
      <c r="BL72" s="341"/>
      <c r="BM72" s="341"/>
      <c r="BN72" s="341"/>
      <c r="BO72" s="341"/>
      <c r="BP72" s="341"/>
      <c r="BQ72" s="341"/>
      <c r="BR72" s="341"/>
      <c r="BS72" s="341"/>
      <c r="BT72" s="341"/>
      <c r="BU72" s="341"/>
      <c r="BV72" s="341"/>
    </row>
    <row r="73" spans="60:74" x14ac:dyDescent="0.2">
      <c r="BK73" s="341"/>
      <c r="BL73" s="341"/>
      <c r="BM73" s="341"/>
      <c r="BN73" s="341"/>
      <c r="BO73" s="341"/>
      <c r="BP73" s="341"/>
      <c r="BQ73" s="341"/>
      <c r="BR73" s="341"/>
      <c r="BS73" s="341"/>
      <c r="BT73" s="341"/>
      <c r="BU73" s="341"/>
      <c r="BV73" s="341"/>
    </row>
    <row r="74" spans="60:74" x14ac:dyDescent="0.2">
      <c r="BK74" s="341"/>
      <c r="BL74" s="341"/>
      <c r="BM74" s="341"/>
      <c r="BN74" s="341"/>
      <c r="BO74" s="341"/>
      <c r="BP74" s="341"/>
      <c r="BQ74" s="341"/>
      <c r="BR74" s="341"/>
      <c r="BS74" s="341"/>
      <c r="BT74" s="341"/>
      <c r="BU74" s="341"/>
      <c r="BV74" s="341"/>
    </row>
    <row r="75" spans="60:74" x14ac:dyDescent="0.2">
      <c r="BK75" s="341"/>
      <c r="BL75" s="341"/>
      <c r="BM75" s="341"/>
      <c r="BN75" s="341"/>
      <c r="BO75" s="341"/>
      <c r="BP75" s="341"/>
      <c r="BQ75" s="341"/>
      <c r="BR75" s="341"/>
      <c r="BS75" s="341"/>
      <c r="BT75" s="341"/>
      <c r="BU75" s="341"/>
      <c r="BV75" s="341"/>
    </row>
    <row r="76" spans="60:74" x14ac:dyDescent="0.2">
      <c r="BK76" s="341"/>
      <c r="BL76" s="341"/>
      <c r="BM76" s="341"/>
      <c r="BN76" s="341"/>
      <c r="BO76" s="341"/>
      <c r="BP76" s="341"/>
      <c r="BQ76" s="341"/>
      <c r="BR76" s="341"/>
      <c r="BS76" s="341"/>
      <c r="BT76" s="341"/>
      <c r="BU76" s="341"/>
      <c r="BV76" s="341"/>
    </row>
    <row r="77" spans="60:74" x14ac:dyDescent="0.2">
      <c r="BK77" s="341"/>
      <c r="BL77" s="341"/>
      <c r="BM77" s="341"/>
      <c r="BN77" s="341"/>
      <c r="BO77" s="341"/>
      <c r="BP77" s="341"/>
      <c r="BQ77" s="341"/>
      <c r="BR77" s="341"/>
      <c r="BS77" s="341"/>
      <c r="BT77" s="341"/>
      <c r="BU77" s="341"/>
      <c r="BV77" s="341"/>
    </row>
    <row r="78" spans="60:74" x14ac:dyDescent="0.2">
      <c r="BK78" s="341"/>
      <c r="BL78" s="341"/>
      <c r="BM78" s="341"/>
      <c r="BN78" s="341"/>
      <c r="BO78" s="341"/>
      <c r="BP78" s="341"/>
      <c r="BQ78" s="341"/>
      <c r="BR78" s="341"/>
      <c r="BS78" s="341"/>
      <c r="BT78" s="341"/>
      <c r="BU78" s="341"/>
      <c r="BV78" s="341"/>
    </row>
    <row r="79" spans="60:74" x14ac:dyDescent="0.2">
      <c r="BK79" s="341"/>
      <c r="BL79" s="341"/>
      <c r="BM79" s="341"/>
      <c r="BN79" s="341"/>
      <c r="BO79" s="341"/>
      <c r="BP79" s="341"/>
      <c r="BQ79" s="341"/>
      <c r="BR79" s="341"/>
      <c r="BS79" s="341"/>
      <c r="BT79" s="341"/>
      <c r="BU79" s="341"/>
      <c r="BV79" s="341"/>
    </row>
    <row r="80" spans="60:74" x14ac:dyDescent="0.2">
      <c r="BK80" s="341"/>
      <c r="BL80" s="341"/>
      <c r="BM80" s="341"/>
      <c r="BN80" s="341"/>
      <c r="BO80" s="341"/>
      <c r="BP80" s="341"/>
      <c r="BQ80" s="341"/>
      <c r="BR80" s="341"/>
      <c r="BS80" s="341"/>
      <c r="BT80" s="341"/>
      <c r="BU80" s="341"/>
      <c r="BV80" s="341"/>
    </row>
    <row r="81" spans="63:74" x14ac:dyDescent="0.2">
      <c r="BK81" s="341"/>
      <c r="BL81" s="341"/>
      <c r="BM81" s="341"/>
      <c r="BN81" s="341"/>
      <c r="BO81" s="341"/>
      <c r="BP81" s="341"/>
      <c r="BQ81" s="341"/>
      <c r="BR81" s="341"/>
      <c r="BS81" s="341"/>
      <c r="BT81" s="341"/>
      <c r="BU81" s="341"/>
      <c r="BV81" s="341"/>
    </row>
    <row r="82" spans="63:74" x14ac:dyDescent="0.2">
      <c r="BK82" s="341"/>
      <c r="BL82" s="341"/>
      <c r="BM82" s="341"/>
      <c r="BN82" s="341"/>
      <c r="BO82" s="341"/>
      <c r="BP82" s="341"/>
      <c r="BQ82" s="341"/>
      <c r="BR82" s="341"/>
      <c r="BS82" s="341"/>
      <c r="BT82" s="341"/>
      <c r="BU82" s="341"/>
      <c r="BV82" s="341"/>
    </row>
    <row r="83" spans="63:74" x14ac:dyDescent="0.2">
      <c r="BK83" s="341"/>
      <c r="BL83" s="341"/>
      <c r="BM83" s="341"/>
      <c r="BN83" s="341"/>
      <c r="BO83" s="341"/>
      <c r="BP83" s="341"/>
      <c r="BQ83" s="341"/>
      <c r="BR83" s="341"/>
      <c r="BS83" s="341"/>
      <c r="BT83" s="341"/>
      <c r="BU83" s="341"/>
      <c r="BV83" s="341"/>
    </row>
    <row r="84" spans="63:74" x14ac:dyDescent="0.2">
      <c r="BK84" s="341"/>
      <c r="BL84" s="341"/>
      <c r="BM84" s="341"/>
      <c r="BN84" s="341"/>
      <c r="BO84" s="341"/>
      <c r="BP84" s="341"/>
      <c r="BQ84" s="341"/>
      <c r="BR84" s="341"/>
      <c r="BS84" s="341"/>
      <c r="BT84" s="341"/>
      <c r="BU84" s="341"/>
      <c r="BV84" s="341"/>
    </row>
    <row r="85" spans="63:74" x14ac:dyDescent="0.2">
      <c r="BK85" s="341"/>
      <c r="BL85" s="341"/>
      <c r="BM85" s="341"/>
      <c r="BN85" s="341"/>
      <c r="BO85" s="341"/>
      <c r="BP85" s="341"/>
      <c r="BQ85" s="341"/>
      <c r="BR85" s="341"/>
      <c r="BS85" s="341"/>
      <c r="BT85" s="341"/>
      <c r="BU85" s="341"/>
      <c r="BV85" s="341"/>
    </row>
    <row r="86" spans="63:74" x14ac:dyDescent="0.2">
      <c r="BK86" s="341"/>
      <c r="BL86" s="341"/>
      <c r="BM86" s="341"/>
      <c r="BN86" s="341"/>
      <c r="BO86" s="341"/>
      <c r="BP86" s="341"/>
      <c r="BQ86" s="341"/>
      <c r="BR86" s="341"/>
      <c r="BS86" s="341"/>
      <c r="BT86" s="341"/>
      <c r="BU86" s="341"/>
      <c r="BV86" s="341"/>
    </row>
    <row r="87" spans="63:74" x14ac:dyDescent="0.2">
      <c r="BK87" s="341"/>
      <c r="BL87" s="341"/>
      <c r="BM87" s="341"/>
      <c r="BN87" s="341"/>
      <c r="BO87" s="341"/>
      <c r="BP87" s="341"/>
      <c r="BQ87" s="341"/>
      <c r="BR87" s="341"/>
      <c r="BS87" s="341"/>
      <c r="BT87" s="341"/>
      <c r="BU87" s="341"/>
      <c r="BV87" s="341"/>
    </row>
    <row r="88" spans="63:74" x14ac:dyDescent="0.2">
      <c r="BK88" s="341"/>
      <c r="BL88" s="341"/>
      <c r="BM88" s="341"/>
      <c r="BN88" s="341"/>
      <c r="BO88" s="341"/>
      <c r="BP88" s="341"/>
      <c r="BQ88" s="341"/>
      <c r="BR88" s="341"/>
      <c r="BS88" s="341"/>
      <c r="BT88" s="341"/>
      <c r="BU88" s="341"/>
      <c r="BV88" s="341"/>
    </row>
    <row r="89" spans="63:74" x14ac:dyDescent="0.2">
      <c r="BK89" s="341"/>
      <c r="BL89" s="341"/>
      <c r="BM89" s="341"/>
      <c r="BN89" s="341"/>
      <c r="BO89" s="341"/>
      <c r="BP89" s="341"/>
      <c r="BQ89" s="341"/>
      <c r="BR89" s="341"/>
      <c r="BS89" s="341"/>
      <c r="BT89" s="341"/>
      <c r="BU89" s="341"/>
      <c r="BV89" s="341"/>
    </row>
    <row r="90" spans="63:74" x14ac:dyDescent="0.2">
      <c r="BK90" s="341"/>
      <c r="BL90" s="341"/>
      <c r="BM90" s="341"/>
      <c r="BN90" s="341"/>
      <c r="BO90" s="341"/>
      <c r="BP90" s="341"/>
      <c r="BQ90" s="341"/>
      <c r="BR90" s="341"/>
      <c r="BS90" s="341"/>
      <c r="BT90" s="341"/>
      <c r="BU90" s="341"/>
      <c r="BV90" s="341"/>
    </row>
    <row r="91" spans="63:74" x14ac:dyDescent="0.2">
      <c r="BK91" s="341"/>
      <c r="BL91" s="341"/>
      <c r="BM91" s="341"/>
      <c r="BN91" s="341"/>
      <c r="BO91" s="341"/>
      <c r="BP91" s="341"/>
      <c r="BQ91" s="341"/>
      <c r="BR91" s="341"/>
      <c r="BS91" s="341"/>
      <c r="BT91" s="341"/>
      <c r="BU91" s="341"/>
      <c r="BV91" s="341"/>
    </row>
    <row r="92" spans="63:74" x14ac:dyDescent="0.2">
      <c r="BK92" s="341"/>
      <c r="BL92" s="341"/>
      <c r="BM92" s="341"/>
      <c r="BN92" s="341"/>
      <c r="BO92" s="341"/>
      <c r="BP92" s="341"/>
      <c r="BQ92" s="341"/>
      <c r="BR92" s="341"/>
      <c r="BS92" s="341"/>
      <c r="BT92" s="341"/>
      <c r="BU92" s="341"/>
      <c r="BV92" s="341"/>
    </row>
    <row r="93" spans="63:74" x14ac:dyDescent="0.2">
      <c r="BK93" s="341"/>
      <c r="BL93" s="341"/>
      <c r="BM93" s="341"/>
      <c r="BN93" s="341"/>
      <c r="BO93" s="341"/>
      <c r="BP93" s="341"/>
      <c r="BQ93" s="341"/>
      <c r="BR93" s="341"/>
      <c r="BS93" s="341"/>
      <c r="BT93" s="341"/>
      <c r="BU93" s="341"/>
      <c r="BV93" s="341"/>
    </row>
    <row r="94" spans="63:74" x14ac:dyDescent="0.2">
      <c r="BK94" s="341"/>
      <c r="BL94" s="341"/>
      <c r="BM94" s="341"/>
      <c r="BN94" s="341"/>
      <c r="BO94" s="341"/>
      <c r="BP94" s="341"/>
      <c r="BQ94" s="341"/>
      <c r="BR94" s="341"/>
      <c r="BS94" s="341"/>
      <c r="BT94" s="341"/>
      <c r="BU94" s="341"/>
      <c r="BV94" s="341"/>
    </row>
    <row r="95" spans="63:74" x14ac:dyDescent="0.2">
      <c r="BK95" s="341"/>
      <c r="BL95" s="341"/>
      <c r="BM95" s="341"/>
      <c r="BN95" s="341"/>
      <c r="BO95" s="341"/>
      <c r="BP95" s="341"/>
      <c r="BQ95" s="341"/>
      <c r="BR95" s="341"/>
      <c r="BS95" s="341"/>
      <c r="BT95" s="341"/>
      <c r="BU95" s="341"/>
      <c r="BV95" s="341"/>
    </row>
    <row r="96" spans="63:74" x14ac:dyDescent="0.2">
      <c r="BK96" s="341"/>
      <c r="BL96" s="341"/>
      <c r="BM96" s="341"/>
      <c r="BN96" s="341"/>
      <c r="BO96" s="341"/>
      <c r="BP96" s="341"/>
      <c r="BQ96" s="341"/>
      <c r="BR96" s="341"/>
      <c r="BS96" s="341"/>
      <c r="BT96" s="341"/>
      <c r="BU96" s="341"/>
      <c r="BV96" s="341"/>
    </row>
    <row r="97" spans="63:74" x14ac:dyDescent="0.2">
      <c r="BK97" s="341"/>
      <c r="BL97" s="341"/>
      <c r="BM97" s="341"/>
      <c r="BN97" s="341"/>
      <c r="BO97" s="341"/>
      <c r="BP97" s="341"/>
      <c r="BQ97" s="341"/>
      <c r="BR97" s="341"/>
      <c r="BS97" s="341"/>
      <c r="BT97" s="341"/>
      <c r="BU97" s="341"/>
      <c r="BV97" s="341"/>
    </row>
    <row r="98" spans="63:74" x14ac:dyDescent="0.2">
      <c r="BK98" s="341"/>
      <c r="BL98" s="341"/>
      <c r="BM98" s="341"/>
      <c r="BN98" s="341"/>
      <c r="BO98" s="341"/>
      <c r="BP98" s="341"/>
      <c r="BQ98" s="341"/>
      <c r="BR98" s="341"/>
      <c r="BS98" s="341"/>
      <c r="BT98" s="341"/>
      <c r="BU98" s="341"/>
      <c r="BV98" s="341"/>
    </row>
    <row r="99" spans="63:74" x14ac:dyDescent="0.2">
      <c r="BK99" s="341"/>
      <c r="BL99" s="341"/>
      <c r="BM99" s="341"/>
      <c r="BN99" s="341"/>
      <c r="BO99" s="341"/>
      <c r="BP99" s="341"/>
      <c r="BQ99" s="341"/>
      <c r="BR99" s="341"/>
      <c r="BS99" s="341"/>
      <c r="BT99" s="341"/>
      <c r="BU99" s="341"/>
      <c r="BV99" s="341"/>
    </row>
    <row r="100" spans="63:74" x14ac:dyDescent="0.2">
      <c r="BK100" s="341"/>
      <c r="BL100" s="341"/>
      <c r="BM100" s="341"/>
      <c r="BN100" s="341"/>
      <c r="BO100" s="341"/>
      <c r="BP100" s="341"/>
      <c r="BQ100" s="341"/>
      <c r="BR100" s="341"/>
      <c r="BS100" s="341"/>
      <c r="BT100" s="341"/>
      <c r="BU100" s="341"/>
      <c r="BV100" s="341"/>
    </row>
    <row r="101" spans="63:74" x14ac:dyDescent="0.2">
      <c r="BK101" s="341"/>
      <c r="BL101" s="341"/>
      <c r="BM101" s="341"/>
      <c r="BN101" s="341"/>
      <c r="BO101" s="341"/>
      <c r="BP101" s="341"/>
      <c r="BQ101" s="341"/>
      <c r="BR101" s="341"/>
      <c r="BS101" s="341"/>
      <c r="BT101" s="341"/>
      <c r="BU101" s="341"/>
      <c r="BV101" s="341"/>
    </row>
    <row r="102" spans="63:74" x14ac:dyDescent="0.2">
      <c r="BK102" s="341"/>
      <c r="BL102" s="341"/>
      <c r="BM102" s="341"/>
      <c r="BN102" s="341"/>
      <c r="BO102" s="341"/>
      <c r="BP102" s="341"/>
      <c r="BQ102" s="341"/>
      <c r="BR102" s="341"/>
      <c r="BS102" s="341"/>
      <c r="BT102" s="341"/>
      <c r="BU102" s="341"/>
      <c r="BV102" s="341"/>
    </row>
    <row r="103" spans="63:74" x14ac:dyDescent="0.2">
      <c r="BK103" s="341"/>
      <c r="BL103" s="341"/>
      <c r="BM103" s="341"/>
      <c r="BN103" s="341"/>
      <c r="BO103" s="341"/>
      <c r="BP103" s="341"/>
      <c r="BQ103" s="341"/>
      <c r="BR103" s="341"/>
      <c r="BS103" s="341"/>
      <c r="BT103" s="341"/>
      <c r="BU103" s="341"/>
      <c r="BV103" s="341"/>
    </row>
    <row r="104" spans="63:74" x14ac:dyDescent="0.2">
      <c r="BK104" s="341"/>
      <c r="BL104" s="341"/>
      <c r="BM104" s="341"/>
      <c r="BN104" s="341"/>
      <c r="BO104" s="341"/>
      <c r="BP104" s="341"/>
      <c r="BQ104" s="341"/>
      <c r="BR104" s="341"/>
      <c r="BS104" s="341"/>
      <c r="BT104" s="341"/>
      <c r="BU104" s="341"/>
      <c r="BV104" s="341"/>
    </row>
    <row r="105" spans="63:74" x14ac:dyDescent="0.2">
      <c r="BK105" s="341"/>
      <c r="BL105" s="341"/>
      <c r="BM105" s="341"/>
      <c r="BN105" s="341"/>
      <c r="BO105" s="341"/>
      <c r="BP105" s="341"/>
      <c r="BQ105" s="341"/>
      <c r="BR105" s="341"/>
      <c r="BS105" s="341"/>
      <c r="BT105" s="341"/>
      <c r="BU105" s="341"/>
      <c r="BV105" s="341"/>
    </row>
    <row r="106" spans="63:74" x14ac:dyDescent="0.2">
      <c r="BK106" s="341"/>
      <c r="BL106" s="341"/>
      <c r="BM106" s="341"/>
      <c r="BN106" s="341"/>
      <c r="BO106" s="341"/>
      <c r="BP106" s="341"/>
      <c r="BQ106" s="341"/>
      <c r="BR106" s="341"/>
      <c r="BS106" s="341"/>
      <c r="BT106" s="341"/>
      <c r="BU106" s="341"/>
      <c r="BV106" s="341"/>
    </row>
    <row r="107" spans="63:74" x14ac:dyDescent="0.2">
      <c r="BK107" s="341"/>
      <c r="BL107" s="341"/>
      <c r="BM107" s="341"/>
      <c r="BN107" s="341"/>
      <c r="BO107" s="341"/>
      <c r="BP107" s="341"/>
      <c r="BQ107" s="341"/>
      <c r="BR107" s="341"/>
      <c r="BS107" s="341"/>
      <c r="BT107" s="341"/>
      <c r="BU107" s="341"/>
      <c r="BV107" s="341"/>
    </row>
    <row r="108" spans="63:74" x14ac:dyDescent="0.2">
      <c r="BK108" s="341"/>
      <c r="BL108" s="341"/>
      <c r="BM108" s="341"/>
      <c r="BN108" s="341"/>
      <c r="BO108" s="341"/>
      <c r="BP108" s="341"/>
      <c r="BQ108" s="341"/>
      <c r="BR108" s="341"/>
      <c r="BS108" s="341"/>
      <c r="BT108" s="341"/>
      <c r="BU108" s="341"/>
      <c r="BV108" s="341"/>
    </row>
    <row r="109" spans="63:74" x14ac:dyDescent="0.2">
      <c r="BK109" s="341"/>
      <c r="BL109" s="341"/>
      <c r="BM109" s="341"/>
      <c r="BN109" s="341"/>
      <c r="BO109" s="341"/>
      <c r="BP109" s="341"/>
      <c r="BQ109" s="341"/>
      <c r="BR109" s="341"/>
      <c r="BS109" s="341"/>
      <c r="BT109" s="341"/>
      <c r="BU109" s="341"/>
      <c r="BV109" s="341"/>
    </row>
    <row r="110" spans="63:74" x14ac:dyDescent="0.2">
      <c r="BK110" s="341"/>
      <c r="BL110" s="341"/>
      <c r="BM110" s="341"/>
      <c r="BN110" s="341"/>
      <c r="BO110" s="341"/>
      <c r="BP110" s="341"/>
      <c r="BQ110" s="341"/>
      <c r="BR110" s="341"/>
      <c r="BS110" s="341"/>
      <c r="BT110" s="341"/>
      <c r="BU110" s="341"/>
      <c r="BV110" s="341"/>
    </row>
    <row r="111" spans="63:74" x14ac:dyDescent="0.2">
      <c r="BK111" s="341"/>
      <c r="BL111" s="341"/>
      <c r="BM111" s="341"/>
      <c r="BN111" s="341"/>
      <c r="BO111" s="341"/>
      <c r="BP111" s="341"/>
      <c r="BQ111" s="341"/>
      <c r="BR111" s="341"/>
      <c r="BS111" s="341"/>
      <c r="BT111" s="341"/>
      <c r="BU111" s="341"/>
      <c r="BV111" s="341"/>
    </row>
    <row r="112" spans="63:74" x14ac:dyDescent="0.2">
      <c r="BK112" s="341"/>
      <c r="BL112" s="341"/>
      <c r="BM112" s="341"/>
      <c r="BN112" s="341"/>
      <c r="BO112" s="341"/>
      <c r="BP112" s="341"/>
      <c r="BQ112" s="341"/>
      <c r="BR112" s="341"/>
      <c r="BS112" s="341"/>
      <c r="BT112" s="341"/>
      <c r="BU112" s="341"/>
      <c r="BV112" s="341"/>
    </row>
    <row r="113" spans="63:74" x14ac:dyDescent="0.2">
      <c r="BK113" s="341"/>
      <c r="BL113" s="341"/>
      <c r="BM113" s="341"/>
      <c r="BN113" s="341"/>
      <c r="BO113" s="341"/>
      <c r="BP113" s="341"/>
      <c r="BQ113" s="341"/>
      <c r="BR113" s="341"/>
      <c r="BS113" s="341"/>
      <c r="BT113" s="341"/>
      <c r="BU113" s="341"/>
      <c r="BV113" s="341"/>
    </row>
    <row r="114" spans="63:74" x14ac:dyDescent="0.2">
      <c r="BK114" s="341"/>
      <c r="BL114" s="341"/>
      <c r="BM114" s="341"/>
      <c r="BN114" s="341"/>
      <c r="BO114" s="341"/>
      <c r="BP114" s="341"/>
      <c r="BQ114" s="341"/>
      <c r="BR114" s="341"/>
      <c r="BS114" s="341"/>
      <c r="BT114" s="341"/>
      <c r="BU114" s="341"/>
      <c r="BV114" s="341"/>
    </row>
    <row r="115" spans="63:74" x14ac:dyDescent="0.2">
      <c r="BK115" s="341"/>
      <c r="BL115" s="341"/>
      <c r="BM115" s="341"/>
      <c r="BN115" s="341"/>
      <c r="BO115" s="341"/>
      <c r="BP115" s="341"/>
      <c r="BQ115" s="341"/>
      <c r="BR115" s="341"/>
      <c r="BS115" s="341"/>
      <c r="BT115" s="341"/>
      <c r="BU115" s="341"/>
      <c r="BV115" s="341"/>
    </row>
    <row r="116" spans="63:74" x14ac:dyDescent="0.2">
      <c r="BK116" s="341"/>
      <c r="BL116" s="341"/>
      <c r="BM116" s="341"/>
      <c r="BN116" s="341"/>
      <c r="BO116" s="341"/>
      <c r="BP116" s="341"/>
      <c r="BQ116" s="341"/>
      <c r="BR116" s="341"/>
      <c r="BS116" s="341"/>
      <c r="BT116" s="341"/>
      <c r="BU116" s="341"/>
      <c r="BV116" s="341"/>
    </row>
    <row r="117" spans="63:74" x14ac:dyDescent="0.2">
      <c r="BK117" s="341"/>
      <c r="BL117" s="341"/>
      <c r="BM117" s="341"/>
      <c r="BN117" s="341"/>
      <c r="BO117" s="341"/>
      <c r="BP117" s="341"/>
      <c r="BQ117" s="341"/>
      <c r="BR117" s="341"/>
      <c r="BS117" s="341"/>
      <c r="BT117" s="341"/>
      <c r="BU117" s="341"/>
      <c r="BV117" s="341"/>
    </row>
    <row r="118" spans="63:74" x14ac:dyDescent="0.2">
      <c r="BK118" s="341"/>
      <c r="BL118" s="341"/>
      <c r="BM118" s="341"/>
      <c r="BN118" s="341"/>
      <c r="BO118" s="341"/>
      <c r="BP118" s="341"/>
      <c r="BQ118" s="341"/>
      <c r="BR118" s="341"/>
      <c r="BS118" s="341"/>
      <c r="BT118" s="341"/>
      <c r="BU118" s="341"/>
      <c r="BV118" s="341"/>
    </row>
    <row r="119" spans="63:74" x14ac:dyDescent="0.2">
      <c r="BK119" s="341"/>
      <c r="BL119" s="341"/>
      <c r="BM119" s="341"/>
      <c r="BN119" s="341"/>
      <c r="BO119" s="341"/>
      <c r="BP119" s="341"/>
      <c r="BQ119" s="341"/>
      <c r="BR119" s="341"/>
      <c r="BS119" s="341"/>
      <c r="BT119" s="341"/>
      <c r="BU119" s="341"/>
      <c r="BV119" s="341"/>
    </row>
    <row r="120" spans="63:74" x14ac:dyDescent="0.2">
      <c r="BK120" s="341"/>
      <c r="BL120" s="341"/>
      <c r="BM120" s="341"/>
      <c r="BN120" s="341"/>
      <c r="BO120" s="341"/>
      <c r="BP120" s="341"/>
      <c r="BQ120" s="341"/>
      <c r="BR120" s="341"/>
      <c r="BS120" s="341"/>
      <c r="BT120" s="341"/>
      <c r="BU120" s="341"/>
      <c r="BV120" s="341"/>
    </row>
    <row r="121" spans="63:74" x14ac:dyDescent="0.2">
      <c r="BK121" s="341"/>
      <c r="BL121" s="341"/>
      <c r="BM121" s="341"/>
      <c r="BN121" s="341"/>
      <c r="BO121" s="341"/>
      <c r="BP121" s="341"/>
      <c r="BQ121" s="341"/>
      <c r="BR121" s="341"/>
      <c r="BS121" s="341"/>
      <c r="BT121" s="341"/>
      <c r="BU121" s="341"/>
      <c r="BV121" s="341"/>
    </row>
    <row r="122" spans="63:74" x14ac:dyDescent="0.2">
      <c r="BK122" s="341"/>
      <c r="BL122" s="341"/>
      <c r="BM122" s="341"/>
      <c r="BN122" s="341"/>
      <c r="BO122" s="341"/>
      <c r="BP122" s="341"/>
      <c r="BQ122" s="341"/>
      <c r="BR122" s="341"/>
      <c r="BS122" s="341"/>
      <c r="BT122" s="341"/>
      <c r="BU122" s="341"/>
      <c r="BV122" s="341"/>
    </row>
    <row r="123" spans="63:74" x14ac:dyDescent="0.2">
      <c r="BK123" s="341"/>
      <c r="BL123" s="341"/>
      <c r="BM123" s="341"/>
      <c r="BN123" s="341"/>
      <c r="BO123" s="341"/>
      <c r="BP123" s="341"/>
      <c r="BQ123" s="341"/>
      <c r="BR123" s="341"/>
      <c r="BS123" s="341"/>
      <c r="BT123" s="341"/>
      <c r="BU123" s="341"/>
      <c r="BV123" s="341"/>
    </row>
    <row r="124" spans="63:74" x14ac:dyDescent="0.2">
      <c r="BK124" s="341"/>
      <c r="BL124" s="341"/>
      <c r="BM124" s="341"/>
      <c r="BN124" s="341"/>
      <c r="BO124" s="341"/>
      <c r="BP124" s="341"/>
      <c r="BQ124" s="341"/>
      <c r="BR124" s="341"/>
      <c r="BS124" s="341"/>
      <c r="BT124" s="341"/>
      <c r="BU124" s="341"/>
      <c r="BV124" s="341"/>
    </row>
    <row r="125" spans="63:74" x14ac:dyDescent="0.2">
      <c r="BK125" s="341"/>
      <c r="BL125" s="341"/>
      <c r="BM125" s="341"/>
      <c r="BN125" s="341"/>
      <c r="BO125" s="341"/>
      <c r="BP125" s="341"/>
      <c r="BQ125" s="341"/>
      <c r="BR125" s="341"/>
      <c r="BS125" s="341"/>
      <c r="BT125" s="341"/>
      <c r="BU125" s="341"/>
      <c r="BV125" s="341"/>
    </row>
    <row r="126" spans="63:74" x14ac:dyDescent="0.2">
      <c r="BK126" s="341"/>
      <c r="BL126" s="341"/>
      <c r="BM126" s="341"/>
      <c r="BN126" s="341"/>
      <c r="BO126" s="341"/>
      <c r="BP126" s="341"/>
      <c r="BQ126" s="341"/>
      <c r="BR126" s="341"/>
      <c r="BS126" s="341"/>
      <c r="BT126" s="341"/>
      <c r="BU126" s="341"/>
      <c r="BV126" s="341"/>
    </row>
    <row r="127" spans="63:74" x14ac:dyDescent="0.2">
      <c r="BK127" s="341"/>
      <c r="BL127" s="341"/>
      <c r="BM127" s="341"/>
      <c r="BN127" s="341"/>
      <c r="BO127" s="341"/>
      <c r="BP127" s="341"/>
      <c r="BQ127" s="341"/>
      <c r="BR127" s="341"/>
      <c r="BS127" s="341"/>
      <c r="BT127" s="341"/>
      <c r="BU127" s="341"/>
      <c r="BV127" s="341"/>
    </row>
    <row r="128" spans="63:74" x14ac:dyDescent="0.2">
      <c r="BK128" s="341"/>
      <c r="BL128" s="341"/>
      <c r="BM128" s="341"/>
      <c r="BN128" s="341"/>
      <c r="BO128" s="341"/>
      <c r="BP128" s="341"/>
      <c r="BQ128" s="341"/>
      <c r="BR128" s="341"/>
      <c r="BS128" s="341"/>
      <c r="BT128" s="341"/>
      <c r="BU128" s="341"/>
      <c r="BV128" s="341"/>
    </row>
    <row r="129" spans="63:74" x14ac:dyDescent="0.2">
      <c r="BK129" s="341"/>
      <c r="BL129" s="341"/>
      <c r="BM129" s="341"/>
      <c r="BN129" s="341"/>
      <c r="BO129" s="341"/>
      <c r="BP129" s="341"/>
      <c r="BQ129" s="341"/>
      <c r="BR129" s="341"/>
      <c r="BS129" s="341"/>
      <c r="BT129" s="341"/>
      <c r="BU129" s="341"/>
      <c r="BV129" s="341"/>
    </row>
    <row r="130" spans="63:74" x14ac:dyDescent="0.2">
      <c r="BK130" s="341"/>
      <c r="BL130" s="341"/>
      <c r="BM130" s="341"/>
      <c r="BN130" s="341"/>
      <c r="BO130" s="341"/>
      <c r="BP130" s="341"/>
      <c r="BQ130" s="341"/>
      <c r="BR130" s="341"/>
      <c r="BS130" s="341"/>
      <c r="BT130" s="341"/>
      <c r="BU130" s="341"/>
      <c r="BV130" s="341"/>
    </row>
    <row r="131" spans="63:74" x14ac:dyDescent="0.2">
      <c r="BK131" s="341"/>
      <c r="BL131" s="341"/>
      <c r="BM131" s="341"/>
      <c r="BN131" s="341"/>
      <c r="BO131" s="341"/>
      <c r="BP131" s="341"/>
      <c r="BQ131" s="341"/>
      <c r="BR131" s="341"/>
      <c r="BS131" s="341"/>
      <c r="BT131" s="341"/>
      <c r="BU131" s="341"/>
      <c r="BV131" s="341"/>
    </row>
    <row r="132" spans="63:74" x14ac:dyDescent="0.2">
      <c r="BK132" s="341"/>
      <c r="BL132" s="341"/>
      <c r="BM132" s="341"/>
      <c r="BN132" s="341"/>
      <c r="BO132" s="341"/>
      <c r="BP132" s="341"/>
      <c r="BQ132" s="341"/>
      <c r="BR132" s="341"/>
      <c r="BS132" s="341"/>
      <c r="BT132" s="341"/>
      <c r="BU132" s="341"/>
      <c r="BV132" s="341"/>
    </row>
    <row r="133" spans="63:74" x14ac:dyDescent="0.2">
      <c r="BK133" s="341"/>
      <c r="BL133" s="341"/>
      <c r="BM133" s="341"/>
      <c r="BN133" s="341"/>
      <c r="BO133" s="341"/>
      <c r="BP133" s="341"/>
      <c r="BQ133" s="341"/>
      <c r="BR133" s="341"/>
      <c r="BS133" s="341"/>
      <c r="BT133" s="341"/>
      <c r="BU133" s="341"/>
      <c r="BV133" s="341"/>
    </row>
    <row r="134" spans="63:74" x14ac:dyDescent="0.2">
      <c r="BK134" s="341"/>
      <c r="BL134" s="341"/>
      <c r="BM134" s="341"/>
      <c r="BN134" s="341"/>
      <c r="BO134" s="341"/>
      <c r="BP134" s="341"/>
      <c r="BQ134" s="341"/>
      <c r="BR134" s="341"/>
      <c r="BS134" s="341"/>
      <c r="BT134" s="341"/>
      <c r="BU134" s="341"/>
      <c r="BV134" s="341"/>
    </row>
    <row r="135" spans="63:74" x14ac:dyDescent="0.2">
      <c r="BK135" s="341"/>
      <c r="BL135" s="341"/>
      <c r="BM135" s="341"/>
      <c r="BN135" s="341"/>
      <c r="BO135" s="341"/>
      <c r="BP135" s="341"/>
      <c r="BQ135" s="341"/>
      <c r="BR135" s="341"/>
      <c r="BS135" s="341"/>
      <c r="BT135" s="341"/>
      <c r="BU135" s="341"/>
      <c r="BV135" s="341"/>
    </row>
    <row r="136" spans="63:74" x14ac:dyDescent="0.2">
      <c r="BK136" s="341"/>
      <c r="BL136" s="341"/>
      <c r="BM136" s="341"/>
      <c r="BN136" s="341"/>
      <c r="BO136" s="341"/>
      <c r="BP136" s="341"/>
      <c r="BQ136" s="341"/>
      <c r="BR136" s="341"/>
      <c r="BS136" s="341"/>
      <c r="BT136" s="341"/>
      <c r="BU136" s="341"/>
      <c r="BV136" s="341"/>
    </row>
    <row r="137" spans="63:74" x14ac:dyDescent="0.2">
      <c r="BK137" s="341"/>
      <c r="BL137" s="341"/>
      <c r="BM137" s="341"/>
      <c r="BN137" s="341"/>
      <c r="BO137" s="341"/>
      <c r="BP137" s="341"/>
      <c r="BQ137" s="341"/>
      <c r="BR137" s="341"/>
      <c r="BS137" s="341"/>
      <c r="BT137" s="341"/>
      <c r="BU137" s="341"/>
      <c r="BV137" s="341"/>
    </row>
    <row r="138" spans="63:74" x14ac:dyDescent="0.2">
      <c r="BK138" s="341"/>
      <c r="BL138" s="341"/>
      <c r="BM138" s="341"/>
      <c r="BN138" s="341"/>
      <c r="BO138" s="341"/>
      <c r="BP138" s="341"/>
      <c r="BQ138" s="341"/>
      <c r="BR138" s="341"/>
      <c r="BS138" s="341"/>
      <c r="BT138" s="341"/>
      <c r="BU138" s="341"/>
      <c r="BV138" s="341"/>
    </row>
    <row r="139" spans="63:74" x14ac:dyDescent="0.2">
      <c r="BK139" s="341"/>
      <c r="BL139" s="341"/>
      <c r="BM139" s="341"/>
      <c r="BN139" s="341"/>
      <c r="BO139" s="341"/>
      <c r="BP139" s="341"/>
      <c r="BQ139" s="341"/>
      <c r="BR139" s="341"/>
      <c r="BS139" s="341"/>
      <c r="BT139" s="341"/>
      <c r="BU139" s="341"/>
      <c r="BV139" s="341"/>
    </row>
    <row r="140" spans="63:74" x14ac:dyDescent="0.2">
      <c r="BK140" s="341"/>
      <c r="BL140" s="341"/>
      <c r="BM140" s="341"/>
      <c r="BN140" s="341"/>
      <c r="BO140" s="341"/>
      <c r="BP140" s="341"/>
      <c r="BQ140" s="341"/>
      <c r="BR140" s="341"/>
      <c r="BS140" s="341"/>
      <c r="BT140" s="341"/>
      <c r="BU140" s="341"/>
      <c r="BV140" s="341"/>
    </row>
    <row r="141" spans="63:74" x14ac:dyDescent="0.2">
      <c r="BK141" s="341"/>
      <c r="BL141" s="341"/>
      <c r="BM141" s="341"/>
      <c r="BN141" s="341"/>
      <c r="BO141" s="341"/>
      <c r="BP141" s="341"/>
      <c r="BQ141" s="341"/>
      <c r="BR141" s="341"/>
      <c r="BS141" s="341"/>
      <c r="BT141" s="341"/>
      <c r="BU141" s="341"/>
      <c r="BV141" s="341"/>
    </row>
    <row r="142" spans="63:74" x14ac:dyDescent="0.2">
      <c r="BK142" s="341"/>
      <c r="BL142" s="341"/>
      <c r="BM142" s="341"/>
      <c r="BN142" s="341"/>
      <c r="BO142" s="341"/>
      <c r="BP142" s="341"/>
      <c r="BQ142" s="341"/>
      <c r="BR142" s="341"/>
      <c r="BS142" s="341"/>
      <c r="BT142" s="341"/>
      <c r="BU142" s="341"/>
      <c r="BV142" s="341"/>
    </row>
    <row r="143" spans="63:74" x14ac:dyDescent="0.2">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M5" activePane="bottomRight" state="frozen"/>
      <selection activeCell="BF63" sqref="BF63"/>
      <selection pane="topRight" activeCell="BF63" sqref="BF63"/>
      <selection pane="bottomLeft" activeCell="BF63" sqref="BF63"/>
      <selection pane="bottomRight" activeCell="AX27" sqref="AX27"/>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36" customWidth="1"/>
    <col min="56" max="58" width="6.5703125" style="604" customWidth="1"/>
    <col min="59" max="62" width="6.5703125" style="336" customWidth="1"/>
    <col min="63" max="74" width="6.5703125" style="121" customWidth="1"/>
    <col min="75" max="16384" width="9.5703125" style="121"/>
  </cols>
  <sheetData>
    <row r="1" spans="1:74" ht="13.35" customHeight="1" x14ac:dyDescent="0.2">
      <c r="A1" s="761" t="s">
        <v>791</v>
      </c>
      <c r="B1" s="812" t="s">
        <v>1410</v>
      </c>
      <c r="C1" s="758"/>
      <c r="D1" s="758"/>
      <c r="E1" s="758"/>
      <c r="F1" s="758"/>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120"/>
    </row>
    <row r="2" spans="1:74" s="112" customFormat="1" ht="13.35" customHeight="1"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 customHeight="1" x14ac:dyDescent="0.2">
      <c r="A6" s="119" t="s">
        <v>614</v>
      </c>
      <c r="B6" s="199" t="s">
        <v>431</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22.824232874</v>
      </c>
      <c r="AZ6" s="208">
        <v>24.624475363999998</v>
      </c>
      <c r="BA6" s="208">
        <v>24.5</v>
      </c>
      <c r="BB6" s="208">
        <v>24.47</v>
      </c>
      <c r="BC6" s="208">
        <v>24.02375</v>
      </c>
      <c r="BD6" s="208">
        <v>23.578759999999999</v>
      </c>
      <c r="BE6" s="324">
        <v>24.502929999999999</v>
      </c>
      <c r="BF6" s="324">
        <v>24.07855</v>
      </c>
      <c r="BG6" s="324">
        <v>25.795079999999999</v>
      </c>
      <c r="BH6" s="324">
        <v>25.463069999999998</v>
      </c>
      <c r="BI6" s="324">
        <v>25.418510000000001</v>
      </c>
      <c r="BJ6" s="324">
        <v>25.509709999999998</v>
      </c>
      <c r="BK6" s="324">
        <v>26.224270000000001</v>
      </c>
      <c r="BL6" s="324">
        <v>28.008959999999998</v>
      </c>
      <c r="BM6" s="324">
        <v>27.642320000000002</v>
      </c>
      <c r="BN6" s="324">
        <v>27.3432</v>
      </c>
      <c r="BO6" s="324">
        <v>26.52298</v>
      </c>
      <c r="BP6" s="324">
        <v>25.715150000000001</v>
      </c>
      <c r="BQ6" s="324">
        <v>26.427489999999999</v>
      </c>
      <c r="BR6" s="324">
        <v>25.654530000000001</v>
      </c>
      <c r="BS6" s="324">
        <v>27.181660000000001</v>
      </c>
      <c r="BT6" s="324">
        <v>26.56579</v>
      </c>
      <c r="BU6" s="324">
        <v>26.244430000000001</v>
      </c>
      <c r="BV6" s="324">
        <v>26.0609</v>
      </c>
    </row>
    <row r="7" spans="1:74" ht="11.1" customHeight="1" x14ac:dyDescent="0.2">
      <c r="A7" s="119" t="s">
        <v>615</v>
      </c>
      <c r="B7" s="184" t="s">
        <v>464</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16.964534292</v>
      </c>
      <c r="AZ7" s="208">
        <v>17.340849726999998</v>
      </c>
      <c r="BA7" s="208">
        <v>17.079999999999998</v>
      </c>
      <c r="BB7" s="208">
        <v>17.71</v>
      </c>
      <c r="BC7" s="208">
        <v>18.102869999999999</v>
      </c>
      <c r="BD7" s="208">
        <v>18.1875</v>
      </c>
      <c r="BE7" s="324">
        <v>18.229500000000002</v>
      </c>
      <c r="BF7" s="324">
        <v>18.307770000000001</v>
      </c>
      <c r="BG7" s="324">
        <v>18.570489999999999</v>
      </c>
      <c r="BH7" s="324">
        <v>18.527609999999999</v>
      </c>
      <c r="BI7" s="324">
        <v>17.81934</v>
      </c>
      <c r="BJ7" s="324">
        <v>17.58747</v>
      </c>
      <c r="BK7" s="324">
        <v>17.838799999999999</v>
      </c>
      <c r="BL7" s="324">
        <v>18.127759999999999</v>
      </c>
      <c r="BM7" s="324">
        <v>17.600670000000001</v>
      </c>
      <c r="BN7" s="324">
        <v>18.0228</v>
      </c>
      <c r="BO7" s="324">
        <v>18.256720000000001</v>
      </c>
      <c r="BP7" s="324">
        <v>18.155429999999999</v>
      </c>
      <c r="BQ7" s="324">
        <v>18.109290000000001</v>
      </c>
      <c r="BR7" s="324">
        <v>18.07319</v>
      </c>
      <c r="BS7" s="324">
        <v>18.249669999999998</v>
      </c>
      <c r="BT7" s="324">
        <v>18.119350000000001</v>
      </c>
      <c r="BU7" s="324">
        <v>17.325530000000001</v>
      </c>
      <c r="BV7" s="324">
        <v>16.996009999999998</v>
      </c>
    </row>
    <row r="8" spans="1:74" ht="11.1" customHeight="1" x14ac:dyDescent="0.2">
      <c r="A8" s="119" t="s">
        <v>616</v>
      </c>
      <c r="B8" s="199" t="s">
        <v>432</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13.906592014999999</v>
      </c>
      <c r="AZ8" s="208">
        <v>14.166147751</v>
      </c>
      <c r="BA8" s="208">
        <v>14.68</v>
      </c>
      <c r="BB8" s="208">
        <v>15.01</v>
      </c>
      <c r="BC8" s="208">
        <v>15.26773</v>
      </c>
      <c r="BD8" s="208">
        <v>15.02586</v>
      </c>
      <c r="BE8" s="324">
        <v>14.739699999999999</v>
      </c>
      <c r="BF8" s="324">
        <v>14.956530000000001</v>
      </c>
      <c r="BG8" s="324">
        <v>15.02173</v>
      </c>
      <c r="BH8" s="324">
        <v>15.407719999999999</v>
      </c>
      <c r="BI8" s="324">
        <v>15.352029999999999</v>
      </c>
      <c r="BJ8" s="324">
        <v>14.63095</v>
      </c>
      <c r="BK8" s="324">
        <v>14.520619999999999</v>
      </c>
      <c r="BL8" s="324">
        <v>14.77685</v>
      </c>
      <c r="BM8" s="324">
        <v>15.212730000000001</v>
      </c>
      <c r="BN8" s="324">
        <v>15.571910000000001</v>
      </c>
      <c r="BO8" s="324">
        <v>15.80463</v>
      </c>
      <c r="BP8" s="324">
        <v>15.53181</v>
      </c>
      <c r="BQ8" s="324">
        <v>15.12594</v>
      </c>
      <c r="BR8" s="324">
        <v>15.27421</v>
      </c>
      <c r="BS8" s="324">
        <v>15.232139999999999</v>
      </c>
      <c r="BT8" s="324">
        <v>15.550890000000001</v>
      </c>
      <c r="BU8" s="324">
        <v>15.432930000000001</v>
      </c>
      <c r="BV8" s="324">
        <v>14.66878</v>
      </c>
    </row>
    <row r="9" spans="1:74" ht="11.1" customHeight="1" x14ac:dyDescent="0.2">
      <c r="A9" s="119" t="s">
        <v>617</v>
      </c>
      <c r="B9" s="199" t="s">
        <v>433</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10.979254835000001</v>
      </c>
      <c r="AZ9" s="208">
        <v>11.156395319</v>
      </c>
      <c r="BA9" s="208">
        <v>11.82</v>
      </c>
      <c r="BB9" s="208">
        <v>12.36</v>
      </c>
      <c r="BC9" s="208">
        <v>12.84193</v>
      </c>
      <c r="BD9" s="208">
        <v>13.75385</v>
      </c>
      <c r="BE9" s="324">
        <v>13.813800000000001</v>
      </c>
      <c r="BF9" s="324">
        <v>13.9232</v>
      </c>
      <c r="BG9" s="324">
        <v>13.764430000000001</v>
      </c>
      <c r="BH9" s="324">
        <v>12.7463</v>
      </c>
      <c r="BI9" s="324">
        <v>12.26417</v>
      </c>
      <c r="BJ9" s="324">
        <v>11.55278</v>
      </c>
      <c r="BK9" s="324">
        <v>11.12997</v>
      </c>
      <c r="BL9" s="324">
        <v>11.41506</v>
      </c>
      <c r="BM9" s="324">
        <v>12.069900000000001</v>
      </c>
      <c r="BN9" s="324">
        <v>12.70279</v>
      </c>
      <c r="BO9" s="324">
        <v>13.09416</v>
      </c>
      <c r="BP9" s="324">
        <v>13.908110000000001</v>
      </c>
      <c r="BQ9" s="324">
        <v>13.83742</v>
      </c>
      <c r="BR9" s="324">
        <v>13.82165</v>
      </c>
      <c r="BS9" s="324">
        <v>13.59867</v>
      </c>
      <c r="BT9" s="324">
        <v>12.67741</v>
      </c>
      <c r="BU9" s="324">
        <v>12.230829999999999</v>
      </c>
      <c r="BV9" s="324">
        <v>11.555759999999999</v>
      </c>
    </row>
    <row r="10" spans="1:74" ht="11.1" customHeight="1" x14ac:dyDescent="0.2">
      <c r="A10" s="119" t="s">
        <v>618</v>
      </c>
      <c r="B10" s="199" t="s">
        <v>434</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12.326841268000001</v>
      </c>
      <c r="AZ10" s="208">
        <v>12.631864588999999</v>
      </c>
      <c r="BA10" s="208">
        <v>13.17</v>
      </c>
      <c r="BB10" s="208">
        <v>13.38</v>
      </c>
      <c r="BC10" s="208">
        <v>13.282999999999999</v>
      </c>
      <c r="BD10" s="208">
        <v>13.34463</v>
      </c>
      <c r="BE10" s="324">
        <v>13.21184</v>
      </c>
      <c r="BF10" s="324">
        <v>13.262919999999999</v>
      </c>
      <c r="BG10" s="324">
        <v>13.45824</v>
      </c>
      <c r="BH10" s="324">
        <v>13.364560000000001</v>
      </c>
      <c r="BI10" s="324">
        <v>13.174630000000001</v>
      </c>
      <c r="BJ10" s="324">
        <v>12.527570000000001</v>
      </c>
      <c r="BK10" s="324">
        <v>12.61262</v>
      </c>
      <c r="BL10" s="324">
        <v>12.82465</v>
      </c>
      <c r="BM10" s="324">
        <v>13.34839</v>
      </c>
      <c r="BN10" s="324">
        <v>13.541550000000001</v>
      </c>
      <c r="BO10" s="324">
        <v>13.414059999999999</v>
      </c>
      <c r="BP10" s="324">
        <v>13.36314</v>
      </c>
      <c r="BQ10" s="324">
        <v>13.180630000000001</v>
      </c>
      <c r="BR10" s="324">
        <v>13.14246</v>
      </c>
      <c r="BS10" s="324">
        <v>13.24305</v>
      </c>
      <c r="BT10" s="324">
        <v>13.09812</v>
      </c>
      <c r="BU10" s="324">
        <v>12.90259</v>
      </c>
      <c r="BV10" s="324">
        <v>12.238099999999999</v>
      </c>
    </row>
    <row r="11" spans="1:74" ht="11.1" customHeight="1" x14ac:dyDescent="0.2">
      <c r="A11" s="119" t="s">
        <v>619</v>
      </c>
      <c r="B11" s="199" t="s">
        <v>435</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11.971532735</v>
      </c>
      <c r="AZ11" s="208">
        <v>11.678009942999999</v>
      </c>
      <c r="BA11" s="208">
        <v>12.34</v>
      </c>
      <c r="BB11" s="208">
        <v>12.87</v>
      </c>
      <c r="BC11" s="208">
        <v>12.690160000000001</v>
      </c>
      <c r="BD11" s="208">
        <v>12.397019999999999</v>
      </c>
      <c r="BE11" s="324">
        <v>12.22006</v>
      </c>
      <c r="BF11" s="324">
        <v>12.261060000000001</v>
      </c>
      <c r="BG11" s="324">
        <v>12.35111</v>
      </c>
      <c r="BH11" s="324">
        <v>12.607010000000001</v>
      </c>
      <c r="BI11" s="324">
        <v>12.79959</v>
      </c>
      <c r="BJ11" s="324">
        <v>11.328329999999999</v>
      </c>
      <c r="BK11" s="324">
        <v>11.98992</v>
      </c>
      <c r="BL11" s="324">
        <v>11.88768</v>
      </c>
      <c r="BM11" s="324">
        <v>12.43655</v>
      </c>
      <c r="BN11" s="324">
        <v>12.995939999999999</v>
      </c>
      <c r="BO11" s="324">
        <v>12.91245</v>
      </c>
      <c r="BP11" s="324">
        <v>12.66277</v>
      </c>
      <c r="BQ11" s="324">
        <v>12.40306</v>
      </c>
      <c r="BR11" s="324">
        <v>12.35887</v>
      </c>
      <c r="BS11" s="324">
        <v>12.317600000000001</v>
      </c>
      <c r="BT11" s="324">
        <v>12.514749999999999</v>
      </c>
      <c r="BU11" s="324">
        <v>12.690250000000001</v>
      </c>
      <c r="BV11" s="324">
        <v>11.25601</v>
      </c>
    </row>
    <row r="12" spans="1:74" ht="11.1" customHeight="1" x14ac:dyDescent="0.2">
      <c r="A12" s="119" t="s">
        <v>620</v>
      </c>
      <c r="B12" s="199" t="s">
        <v>436</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11.67208965</v>
      </c>
      <c r="AZ12" s="208">
        <v>11.637848760000001</v>
      </c>
      <c r="BA12" s="208">
        <v>12.23</v>
      </c>
      <c r="BB12" s="208">
        <v>12.76</v>
      </c>
      <c r="BC12" s="208">
        <v>12.254720000000001</v>
      </c>
      <c r="BD12" s="208">
        <v>11.978009999999999</v>
      </c>
      <c r="BE12" s="324">
        <v>11.80902</v>
      </c>
      <c r="BF12" s="324">
        <v>12.06748</v>
      </c>
      <c r="BG12" s="324">
        <v>12.50765</v>
      </c>
      <c r="BH12" s="324">
        <v>12.775729999999999</v>
      </c>
      <c r="BI12" s="324">
        <v>12.76825</v>
      </c>
      <c r="BJ12" s="324">
        <v>12.027760000000001</v>
      </c>
      <c r="BK12" s="324">
        <v>11.861789999999999</v>
      </c>
      <c r="BL12" s="324">
        <v>12.15631</v>
      </c>
      <c r="BM12" s="324">
        <v>12.81467</v>
      </c>
      <c r="BN12" s="324">
        <v>13.20154</v>
      </c>
      <c r="BO12" s="324">
        <v>12.729179999999999</v>
      </c>
      <c r="BP12" s="324">
        <v>12.369630000000001</v>
      </c>
      <c r="BQ12" s="324">
        <v>11.93037</v>
      </c>
      <c r="BR12" s="324">
        <v>11.98484</v>
      </c>
      <c r="BS12" s="324">
        <v>12.327030000000001</v>
      </c>
      <c r="BT12" s="324">
        <v>12.477930000000001</v>
      </c>
      <c r="BU12" s="324">
        <v>12.378360000000001</v>
      </c>
      <c r="BV12" s="324">
        <v>11.58724</v>
      </c>
    </row>
    <row r="13" spans="1:74" ht="11.1" customHeight="1" x14ac:dyDescent="0.2">
      <c r="A13" s="119" t="s">
        <v>621</v>
      </c>
      <c r="B13" s="199" t="s">
        <v>437</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12.005198821</v>
      </c>
      <c r="AZ13" s="208">
        <v>12.138308508</v>
      </c>
      <c r="BA13" s="208">
        <v>12.3</v>
      </c>
      <c r="BB13" s="208">
        <v>12.63</v>
      </c>
      <c r="BC13" s="208">
        <v>12.850339999999999</v>
      </c>
      <c r="BD13" s="208">
        <v>12.829129999999999</v>
      </c>
      <c r="BE13" s="324">
        <v>12.78036</v>
      </c>
      <c r="BF13" s="324">
        <v>12.811970000000001</v>
      </c>
      <c r="BG13" s="324">
        <v>12.95322</v>
      </c>
      <c r="BH13" s="324">
        <v>12.94792</v>
      </c>
      <c r="BI13" s="324">
        <v>12.53857</v>
      </c>
      <c r="BJ13" s="324">
        <v>12.370089999999999</v>
      </c>
      <c r="BK13" s="324">
        <v>12.249599999999999</v>
      </c>
      <c r="BL13" s="324">
        <v>12.348599999999999</v>
      </c>
      <c r="BM13" s="324">
        <v>12.49689</v>
      </c>
      <c r="BN13" s="324">
        <v>12.80302</v>
      </c>
      <c r="BO13" s="324">
        <v>12.983750000000001</v>
      </c>
      <c r="BP13" s="324">
        <v>12.92428</v>
      </c>
      <c r="BQ13" s="324">
        <v>12.87115</v>
      </c>
      <c r="BR13" s="324">
        <v>12.904350000000001</v>
      </c>
      <c r="BS13" s="324">
        <v>13.0322</v>
      </c>
      <c r="BT13" s="324">
        <v>13.01254</v>
      </c>
      <c r="BU13" s="324">
        <v>12.587009999999999</v>
      </c>
      <c r="BV13" s="324">
        <v>12.397500000000001</v>
      </c>
    </row>
    <row r="14" spans="1:74" ht="11.1" customHeight="1" x14ac:dyDescent="0.2">
      <c r="A14" s="119" t="s">
        <v>622</v>
      </c>
      <c r="B14" s="201" t="s">
        <v>438</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17.544847530999998</v>
      </c>
      <c r="AZ14" s="208">
        <v>17.919595417</v>
      </c>
      <c r="BA14" s="208">
        <v>19.05</v>
      </c>
      <c r="BB14" s="208">
        <v>18.489999999999998</v>
      </c>
      <c r="BC14" s="208">
        <v>18.81138</v>
      </c>
      <c r="BD14" s="208">
        <v>19.22738</v>
      </c>
      <c r="BE14" s="324">
        <v>19.69613</v>
      </c>
      <c r="BF14" s="324">
        <v>20.335039999999999</v>
      </c>
      <c r="BG14" s="324">
        <v>20.656189999999999</v>
      </c>
      <c r="BH14" s="324">
        <v>17.730720000000002</v>
      </c>
      <c r="BI14" s="324">
        <v>18.85144</v>
      </c>
      <c r="BJ14" s="324">
        <v>18.093399999999999</v>
      </c>
      <c r="BK14" s="324">
        <v>18.36938</v>
      </c>
      <c r="BL14" s="324">
        <v>18.739059999999998</v>
      </c>
      <c r="BM14" s="324">
        <v>19.88908</v>
      </c>
      <c r="BN14" s="324">
        <v>20.322620000000001</v>
      </c>
      <c r="BO14" s="324">
        <v>19.609629999999999</v>
      </c>
      <c r="BP14" s="324">
        <v>19.918469999999999</v>
      </c>
      <c r="BQ14" s="324">
        <v>20.360410000000002</v>
      </c>
      <c r="BR14" s="324">
        <v>21.033639999999998</v>
      </c>
      <c r="BS14" s="324">
        <v>21.34065</v>
      </c>
      <c r="BT14" s="324">
        <v>17.600249999999999</v>
      </c>
      <c r="BU14" s="324">
        <v>19.412420000000001</v>
      </c>
      <c r="BV14" s="324">
        <v>18.620360000000002</v>
      </c>
    </row>
    <row r="15" spans="1:74" ht="11.1" customHeight="1" x14ac:dyDescent="0.2">
      <c r="A15" s="119" t="s">
        <v>623</v>
      </c>
      <c r="B15" s="201" t="s">
        <v>412</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13.83</v>
      </c>
      <c r="BA15" s="208">
        <v>14.47</v>
      </c>
      <c r="BB15" s="208">
        <v>14.77</v>
      </c>
      <c r="BC15" s="208">
        <v>14.616160000000001</v>
      </c>
      <c r="BD15" s="208">
        <v>14.494350000000001</v>
      </c>
      <c r="BE15" s="324">
        <v>14.504200000000001</v>
      </c>
      <c r="BF15" s="324">
        <v>14.63</v>
      </c>
      <c r="BG15" s="324">
        <v>14.89719</v>
      </c>
      <c r="BH15" s="324">
        <v>14.73014</v>
      </c>
      <c r="BI15" s="324">
        <v>14.827450000000001</v>
      </c>
      <c r="BJ15" s="324">
        <v>14.133609999999999</v>
      </c>
      <c r="BK15" s="324">
        <v>14.142720000000001</v>
      </c>
      <c r="BL15" s="324">
        <v>14.364610000000001</v>
      </c>
      <c r="BM15" s="324">
        <v>14.96349</v>
      </c>
      <c r="BN15" s="324">
        <v>15.32695</v>
      </c>
      <c r="BO15" s="324">
        <v>15.04504</v>
      </c>
      <c r="BP15" s="324">
        <v>14.83367</v>
      </c>
      <c r="BQ15" s="324">
        <v>14.69134</v>
      </c>
      <c r="BR15" s="324">
        <v>14.69374</v>
      </c>
      <c r="BS15" s="324">
        <v>14.880850000000001</v>
      </c>
      <c r="BT15" s="324">
        <v>14.59042</v>
      </c>
      <c r="BU15" s="324">
        <v>14.726419999999999</v>
      </c>
      <c r="BV15" s="324">
        <v>14.00043</v>
      </c>
    </row>
    <row r="16" spans="1:74" ht="11.1" customHeight="1" x14ac:dyDescent="0.2">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2"/>
      <c r="BF16" s="442"/>
      <c r="BG16" s="442"/>
      <c r="BH16" s="442"/>
      <c r="BI16" s="442"/>
      <c r="BJ16" s="442"/>
      <c r="BK16" s="442"/>
      <c r="BL16" s="442"/>
      <c r="BM16" s="442"/>
      <c r="BN16" s="442"/>
      <c r="BO16" s="442"/>
      <c r="BP16" s="442"/>
      <c r="BQ16" s="442"/>
      <c r="BR16" s="442"/>
      <c r="BS16" s="442"/>
      <c r="BT16" s="442"/>
      <c r="BU16" s="442"/>
      <c r="BV16" s="442"/>
    </row>
    <row r="17" spans="1:74" ht="11.1" customHeight="1" x14ac:dyDescent="0.2">
      <c r="A17" s="119" t="s">
        <v>624</v>
      </c>
      <c r="B17" s="199" t="s">
        <v>431</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18.235097767999999</v>
      </c>
      <c r="AZ17" s="208">
        <v>19.380710349000001</v>
      </c>
      <c r="BA17" s="208">
        <v>18.03</v>
      </c>
      <c r="BB17" s="208">
        <v>17.579999999999998</v>
      </c>
      <c r="BC17" s="208">
        <v>17.501329999999999</v>
      </c>
      <c r="BD17" s="208">
        <v>18.10097</v>
      </c>
      <c r="BE17" s="324">
        <v>18.781739999999999</v>
      </c>
      <c r="BF17" s="324">
        <v>18.060179999999999</v>
      </c>
      <c r="BG17" s="324">
        <v>18.977039999999999</v>
      </c>
      <c r="BH17" s="324">
        <v>18.62979</v>
      </c>
      <c r="BI17" s="324">
        <v>18.364879999999999</v>
      </c>
      <c r="BJ17" s="324">
        <v>18.612909999999999</v>
      </c>
      <c r="BK17" s="324">
        <v>19.83135</v>
      </c>
      <c r="BL17" s="324">
        <v>20.8779</v>
      </c>
      <c r="BM17" s="324">
        <v>19.222909999999999</v>
      </c>
      <c r="BN17" s="324">
        <v>18.564879999999999</v>
      </c>
      <c r="BO17" s="324">
        <v>18.301159999999999</v>
      </c>
      <c r="BP17" s="324">
        <v>18.746310000000001</v>
      </c>
      <c r="BQ17" s="324">
        <v>19.307939999999999</v>
      </c>
      <c r="BR17" s="324">
        <v>18.411159999999999</v>
      </c>
      <c r="BS17" s="324">
        <v>19.18646</v>
      </c>
      <c r="BT17" s="324">
        <v>18.71245</v>
      </c>
      <c r="BU17" s="324">
        <v>18.326699999999999</v>
      </c>
      <c r="BV17" s="324">
        <v>18.472819999999999</v>
      </c>
    </row>
    <row r="18" spans="1:74" ht="11.1" customHeight="1" x14ac:dyDescent="0.2">
      <c r="A18" s="119" t="s">
        <v>625</v>
      </c>
      <c r="B18" s="184" t="s">
        <v>464</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13.845208856999999</v>
      </c>
      <c r="AZ18" s="208">
        <v>14.47490284</v>
      </c>
      <c r="BA18" s="208">
        <v>13.85</v>
      </c>
      <c r="BB18" s="208">
        <v>14.02</v>
      </c>
      <c r="BC18" s="208">
        <v>14.559229999999999</v>
      </c>
      <c r="BD18" s="208">
        <v>15.33628</v>
      </c>
      <c r="BE18" s="324">
        <v>15.354760000000001</v>
      </c>
      <c r="BF18" s="324">
        <v>15.15569</v>
      </c>
      <c r="BG18" s="324">
        <v>15.288970000000001</v>
      </c>
      <c r="BH18" s="324">
        <v>14.82264</v>
      </c>
      <c r="BI18" s="324">
        <v>14.10014</v>
      </c>
      <c r="BJ18" s="324">
        <v>13.874599999999999</v>
      </c>
      <c r="BK18" s="324">
        <v>14.380610000000001</v>
      </c>
      <c r="BL18" s="324">
        <v>14.90263</v>
      </c>
      <c r="BM18" s="324">
        <v>13.907730000000001</v>
      </c>
      <c r="BN18" s="324">
        <v>13.845409999999999</v>
      </c>
      <c r="BO18" s="324">
        <v>14.223940000000001</v>
      </c>
      <c r="BP18" s="324">
        <v>14.91254</v>
      </c>
      <c r="BQ18" s="324">
        <v>14.881769999999999</v>
      </c>
      <c r="BR18" s="324">
        <v>14.60872</v>
      </c>
      <c r="BS18" s="324">
        <v>14.63472</v>
      </c>
      <c r="BT18" s="324">
        <v>14.0778</v>
      </c>
      <c r="BU18" s="324">
        <v>13.23329</v>
      </c>
      <c r="BV18" s="324">
        <v>12.88496</v>
      </c>
    </row>
    <row r="19" spans="1:74" ht="11.1" customHeight="1" x14ac:dyDescent="0.2">
      <c r="A19" s="119" t="s">
        <v>626</v>
      </c>
      <c r="B19" s="199" t="s">
        <v>432</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10.786503453</v>
      </c>
      <c r="AZ19" s="208">
        <v>11.250445096</v>
      </c>
      <c r="BA19" s="208">
        <v>11.22</v>
      </c>
      <c r="BB19" s="208">
        <v>11.5</v>
      </c>
      <c r="BC19" s="208">
        <v>11.502509999999999</v>
      </c>
      <c r="BD19" s="208">
        <v>11.46003</v>
      </c>
      <c r="BE19" s="324">
        <v>11.220929999999999</v>
      </c>
      <c r="BF19" s="324">
        <v>11.35178</v>
      </c>
      <c r="BG19" s="324">
        <v>11.49065</v>
      </c>
      <c r="BH19" s="324">
        <v>11.57873</v>
      </c>
      <c r="BI19" s="324">
        <v>11.65091</v>
      </c>
      <c r="BJ19" s="324">
        <v>11.25525</v>
      </c>
      <c r="BK19" s="324">
        <v>11.268420000000001</v>
      </c>
      <c r="BL19" s="324">
        <v>11.748559999999999</v>
      </c>
      <c r="BM19" s="324">
        <v>11.644690000000001</v>
      </c>
      <c r="BN19" s="324">
        <v>11.832700000000001</v>
      </c>
      <c r="BO19" s="324">
        <v>11.73335</v>
      </c>
      <c r="BP19" s="324">
        <v>11.590400000000001</v>
      </c>
      <c r="BQ19" s="324">
        <v>11.30016</v>
      </c>
      <c r="BR19" s="324">
        <v>11.36669</v>
      </c>
      <c r="BS19" s="324">
        <v>11.445040000000001</v>
      </c>
      <c r="BT19" s="324">
        <v>11.46963</v>
      </c>
      <c r="BU19" s="324">
        <v>11.463789999999999</v>
      </c>
      <c r="BV19" s="324">
        <v>10.99649</v>
      </c>
    </row>
    <row r="20" spans="1:74" ht="11.1" customHeight="1" x14ac:dyDescent="0.2">
      <c r="A20" s="119" t="s">
        <v>627</v>
      </c>
      <c r="B20" s="199" t="s">
        <v>433</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9.4792966980000006</v>
      </c>
      <c r="AZ20" s="208">
        <v>9.6372983673999997</v>
      </c>
      <c r="BA20" s="208">
        <v>9.86</v>
      </c>
      <c r="BB20" s="208">
        <v>9.9499999999999993</v>
      </c>
      <c r="BC20" s="208">
        <v>9.5969359999999995</v>
      </c>
      <c r="BD20" s="208">
        <v>10.50863</v>
      </c>
      <c r="BE20" s="324">
        <v>10.20749</v>
      </c>
      <c r="BF20" s="324">
        <v>9.9252649999999996</v>
      </c>
      <c r="BG20" s="324">
        <v>9.6494260000000001</v>
      </c>
      <c r="BH20" s="324">
        <v>8.7525949999999995</v>
      </c>
      <c r="BI20" s="324">
        <v>8.9009889999999992</v>
      </c>
      <c r="BJ20" s="324">
        <v>8.8636590000000002</v>
      </c>
      <c r="BK20" s="324">
        <v>8.9302440000000001</v>
      </c>
      <c r="BL20" s="324">
        <v>9.1903480000000002</v>
      </c>
      <c r="BM20" s="324">
        <v>8.8834049999999998</v>
      </c>
      <c r="BN20" s="324">
        <v>9.0023049999999998</v>
      </c>
      <c r="BO20" s="324">
        <v>8.8318220000000007</v>
      </c>
      <c r="BP20" s="324">
        <v>9.8825599999999998</v>
      </c>
      <c r="BQ20" s="324">
        <v>9.8391280000000005</v>
      </c>
      <c r="BR20" s="324">
        <v>9.5013020000000008</v>
      </c>
      <c r="BS20" s="324">
        <v>9.2313410000000005</v>
      </c>
      <c r="BT20" s="324">
        <v>8.4053339999999999</v>
      </c>
      <c r="BU20" s="324">
        <v>8.4497210000000003</v>
      </c>
      <c r="BV20" s="324">
        <v>8.3251760000000008</v>
      </c>
    </row>
    <row r="21" spans="1:74" ht="11.1" customHeight="1" x14ac:dyDescent="0.2">
      <c r="A21" s="119" t="s">
        <v>628</v>
      </c>
      <c r="B21" s="199" t="s">
        <v>434</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10.029795605</v>
      </c>
      <c r="AZ21" s="208">
        <v>10.435362874999999</v>
      </c>
      <c r="BA21" s="208">
        <v>10.45</v>
      </c>
      <c r="BB21" s="208">
        <v>10.4</v>
      </c>
      <c r="BC21" s="208">
        <v>10.00994</v>
      </c>
      <c r="BD21" s="208">
        <v>10.03345</v>
      </c>
      <c r="BE21" s="324">
        <v>10.034660000000001</v>
      </c>
      <c r="BF21" s="324">
        <v>10.08581</v>
      </c>
      <c r="BG21" s="324">
        <v>10.197509999999999</v>
      </c>
      <c r="BH21" s="324">
        <v>10.36486</v>
      </c>
      <c r="BI21" s="324">
        <v>10.53378</v>
      </c>
      <c r="BJ21" s="324">
        <v>10.394640000000001</v>
      </c>
      <c r="BK21" s="324">
        <v>10.419409999999999</v>
      </c>
      <c r="BL21" s="324">
        <v>10.73312</v>
      </c>
      <c r="BM21" s="324">
        <v>10.65104</v>
      </c>
      <c r="BN21" s="324">
        <v>10.52473</v>
      </c>
      <c r="BO21" s="324">
        <v>10.101570000000001</v>
      </c>
      <c r="BP21" s="324">
        <v>10.094110000000001</v>
      </c>
      <c r="BQ21" s="324">
        <v>10.09441</v>
      </c>
      <c r="BR21" s="324">
        <v>10.06132</v>
      </c>
      <c r="BS21" s="324">
        <v>10.00154</v>
      </c>
      <c r="BT21" s="324">
        <v>10.06677</v>
      </c>
      <c r="BU21" s="324">
        <v>10.13903</v>
      </c>
      <c r="BV21" s="324">
        <v>9.9578109999999995</v>
      </c>
    </row>
    <row r="22" spans="1:74" ht="11.1" customHeight="1" x14ac:dyDescent="0.2">
      <c r="A22" s="119" t="s">
        <v>629</v>
      </c>
      <c r="B22" s="199" t="s">
        <v>435</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11.658108057</v>
      </c>
      <c r="AZ22" s="208">
        <v>11.631779752</v>
      </c>
      <c r="BA22" s="208">
        <v>11.77</v>
      </c>
      <c r="BB22" s="208">
        <v>11.92</v>
      </c>
      <c r="BC22" s="208">
        <v>11.630470000000001</v>
      </c>
      <c r="BD22" s="208">
        <v>11.658530000000001</v>
      </c>
      <c r="BE22" s="324">
        <v>11.667999999999999</v>
      </c>
      <c r="BF22" s="324">
        <v>11.68807</v>
      </c>
      <c r="BG22" s="324">
        <v>11.760529999999999</v>
      </c>
      <c r="BH22" s="324">
        <v>11.735670000000001</v>
      </c>
      <c r="BI22" s="324">
        <v>12.08122</v>
      </c>
      <c r="BJ22" s="324">
        <v>11.177709999999999</v>
      </c>
      <c r="BK22" s="324">
        <v>12.03036</v>
      </c>
      <c r="BL22" s="324">
        <v>12.03809</v>
      </c>
      <c r="BM22" s="324">
        <v>12.049300000000001</v>
      </c>
      <c r="BN22" s="324">
        <v>12.13701</v>
      </c>
      <c r="BO22" s="324">
        <v>11.84487</v>
      </c>
      <c r="BP22" s="324">
        <v>11.85656</v>
      </c>
      <c r="BQ22" s="324">
        <v>11.793139999999999</v>
      </c>
      <c r="BR22" s="324">
        <v>11.73785</v>
      </c>
      <c r="BS22" s="324">
        <v>11.764519999999999</v>
      </c>
      <c r="BT22" s="324">
        <v>11.69023</v>
      </c>
      <c r="BU22" s="324">
        <v>11.980040000000001</v>
      </c>
      <c r="BV22" s="324">
        <v>11.0421</v>
      </c>
    </row>
    <row r="23" spans="1:74" ht="11.1" customHeight="1" x14ac:dyDescent="0.2">
      <c r="A23" s="119" t="s">
        <v>630</v>
      </c>
      <c r="B23" s="199" t="s">
        <v>436</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8.3170329677999995</v>
      </c>
      <c r="AZ23" s="208">
        <v>8.8194588746000004</v>
      </c>
      <c r="BA23" s="208">
        <v>8.83</v>
      </c>
      <c r="BB23" s="208">
        <v>8.85</v>
      </c>
      <c r="BC23" s="208">
        <v>8.9169879999999999</v>
      </c>
      <c r="BD23" s="208">
        <v>7.8538180000000004</v>
      </c>
      <c r="BE23" s="324">
        <v>8.5273760000000003</v>
      </c>
      <c r="BF23" s="324">
        <v>8.5454019999999993</v>
      </c>
      <c r="BG23" s="324">
        <v>8.6149740000000001</v>
      </c>
      <c r="BH23" s="324">
        <v>8.7174370000000003</v>
      </c>
      <c r="BI23" s="324">
        <v>8.9078959999999991</v>
      </c>
      <c r="BJ23" s="324">
        <v>8.6461579999999998</v>
      </c>
      <c r="BK23" s="324">
        <v>8.5323639999999994</v>
      </c>
      <c r="BL23" s="324">
        <v>9.1154779999999995</v>
      </c>
      <c r="BM23" s="324">
        <v>8.7622800000000005</v>
      </c>
      <c r="BN23" s="324">
        <v>8.8100400000000008</v>
      </c>
      <c r="BO23" s="324">
        <v>8.8954620000000002</v>
      </c>
      <c r="BP23" s="324">
        <v>7.9131080000000003</v>
      </c>
      <c r="BQ23" s="324">
        <v>8.6221759999999996</v>
      </c>
      <c r="BR23" s="324">
        <v>8.6960960000000007</v>
      </c>
      <c r="BS23" s="324">
        <v>8.7939509999999999</v>
      </c>
      <c r="BT23" s="324">
        <v>8.9351319999999994</v>
      </c>
      <c r="BU23" s="324">
        <v>9.1117450000000009</v>
      </c>
      <c r="BV23" s="324">
        <v>8.8114589999999993</v>
      </c>
    </row>
    <row r="24" spans="1:74" ht="11.1" customHeight="1" x14ac:dyDescent="0.2">
      <c r="A24" s="119" t="s">
        <v>631</v>
      </c>
      <c r="B24" s="199" t="s">
        <v>437</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9.4823699505000008</v>
      </c>
      <c r="AZ24" s="208">
        <v>9.6381729925999995</v>
      </c>
      <c r="BA24" s="208">
        <v>9.57</v>
      </c>
      <c r="BB24" s="208">
        <v>9.92</v>
      </c>
      <c r="BC24" s="208">
        <v>10.13738</v>
      </c>
      <c r="BD24" s="208">
        <v>10.617599999999999</v>
      </c>
      <c r="BE24" s="324">
        <v>10.682370000000001</v>
      </c>
      <c r="BF24" s="324">
        <v>10.42944</v>
      </c>
      <c r="BG24" s="324">
        <v>10.37861</v>
      </c>
      <c r="BH24" s="324">
        <v>9.9406309999999998</v>
      </c>
      <c r="BI24" s="324">
        <v>9.7188610000000004</v>
      </c>
      <c r="BJ24" s="324">
        <v>9.5387489999999993</v>
      </c>
      <c r="BK24" s="324">
        <v>9.5959819999999993</v>
      </c>
      <c r="BL24" s="324">
        <v>9.7655270000000005</v>
      </c>
      <c r="BM24" s="324">
        <v>9.6313639999999996</v>
      </c>
      <c r="BN24" s="324">
        <v>9.9747319999999995</v>
      </c>
      <c r="BO24" s="324">
        <v>10.165319999999999</v>
      </c>
      <c r="BP24" s="324">
        <v>10.621270000000001</v>
      </c>
      <c r="BQ24" s="324">
        <v>10.681850000000001</v>
      </c>
      <c r="BR24" s="324">
        <v>10.41606</v>
      </c>
      <c r="BS24" s="324">
        <v>10.31659</v>
      </c>
      <c r="BT24" s="324">
        <v>9.8692209999999996</v>
      </c>
      <c r="BU24" s="324">
        <v>9.6599450000000004</v>
      </c>
      <c r="BV24" s="324">
        <v>9.5055040000000002</v>
      </c>
    </row>
    <row r="25" spans="1:74" ht="11.1" customHeight="1" x14ac:dyDescent="0.2">
      <c r="A25" s="119" t="s">
        <v>632</v>
      </c>
      <c r="B25" s="201" t="s">
        <v>438</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15.636242129999999</v>
      </c>
      <c r="AZ25" s="208">
        <v>16.091792827999999</v>
      </c>
      <c r="BA25" s="208">
        <v>16.52</v>
      </c>
      <c r="BB25" s="208">
        <v>17.579999999999998</v>
      </c>
      <c r="BC25" s="208">
        <v>16.587309999999999</v>
      </c>
      <c r="BD25" s="208">
        <v>18.74334</v>
      </c>
      <c r="BE25" s="324">
        <v>19.292100000000001</v>
      </c>
      <c r="BF25" s="324">
        <v>19.446480000000001</v>
      </c>
      <c r="BG25" s="324">
        <v>20.013020000000001</v>
      </c>
      <c r="BH25" s="324">
        <v>18.81204</v>
      </c>
      <c r="BI25" s="324">
        <v>16.503060000000001</v>
      </c>
      <c r="BJ25" s="324">
        <v>16.773399999999999</v>
      </c>
      <c r="BK25" s="324">
        <v>16.902719999999999</v>
      </c>
      <c r="BL25" s="324">
        <v>17.42146</v>
      </c>
      <c r="BM25" s="324">
        <v>17.66058</v>
      </c>
      <c r="BN25" s="324">
        <v>18.682040000000001</v>
      </c>
      <c r="BO25" s="324">
        <v>17.47587</v>
      </c>
      <c r="BP25" s="324">
        <v>19.625299999999999</v>
      </c>
      <c r="BQ25" s="324">
        <v>19.89499</v>
      </c>
      <c r="BR25" s="324">
        <v>19.975200000000001</v>
      </c>
      <c r="BS25" s="324">
        <v>20.255700000000001</v>
      </c>
      <c r="BT25" s="324">
        <v>18.89594</v>
      </c>
      <c r="BU25" s="324">
        <v>16.525390000000002</v>
      </c>
      <c r="BV25" s="324">
        <v>16.816600000000001</v>
      </c>
    </row>
    <row r="26" spans="1:74" ht="11.1" customHeight="1" x14ac:dyDescent="0.2">
      <c r="A26" s="119" t="s">
        <v>633</v>
      </c>
      <c r="B26" s="201" t="s">
        <v>412</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11.78</v>
      </c>
      <c r="BA26" s="208">
        <v>11.77</v>
      </c>
      <c r="BB26" s="208">
        <v>11.92</v>
      </c>
      <c r="BC26" s="208">
        <v>11.591240000000001</v>
      </c>
      <c r="BD26" s="208">
        <v>11.92056</v>
      </c>
      <c r="BE26" s="324">
        <v>12.08986</v>
      </c>
      <c r="BF26" s="324">
        <v>12.05607</v>
      </c>
      <c r="BG26" s="324">
        <v>12.196289999999999</v>
      </c>
      <c r="BH26" s="324">
        <v>12.0501</v>
      </c>
      <c r="BI26" s="324">
        <v>11.84557</v>
      </c>
      <c r="BJ26" s="324">
        <v>11.62959</v>
      </c>
      <c r="BK26" s="324">
        <v>11.81753</v>
      </c>
      <c r="BL26" s="324">
        <v>12.22456</v>
      </c>
      <c r="BM26" s="324">
        <v>12.00177</v>
      </c>
      <c r="BN26" s="324">
        <v>12.09502</v>
      </c>
      <c r="BO26" s="324">
        <v>11.70496</v>
      </c>
      <c r="BP26" s="324">
        <v>12.041499999999999</v>
      </c>
      <c r="BQ26" s="324">
        <v>12.1302</v>
      </c>
      <c r="BR26" s="324">
        <v>12.052339999999999</v>
      </c>
      <c r="BS26" s="324">
        <v>12.09543</v>
      </c>
      <c r="BT26" s="324">
        <v>11.890639999999999</v>
      </c>
      <c r="BU26" s="324">
        <v>11.61303</v>
      </c>
      <c r="BV26" s="324">
        <v>11.34768</v>
      </c>
    </row>
    <row r="27" spans="1:74" ht="11.1" customHeight="1" x14ac:dyDescent="0.2">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1"/>
      <c r="BC27" s="441"/>
      <c r="BD27" s="441"/>
      <c r="BE27" s="442"/>
      <c r="BF27" s="442"/>
      <c r="BG27" s="442"/>
      <c r="BH27" s="442"/>
      <c r="BI27" s="442"/>
      <c r="BJ27" s="442"/>
      <c r="BK27" s="442"/>
      <c r="BL27" s="442"/>
      <c r="BM27" s="442"/>
      <c r="BN27" s="442"/>
      <c r="BO27" s="442"/>
      <c r="BP27" s="442"/>
      <c r="BQ27" s="442"/>
      <c r="BR27" s="442"/>
      <c r="BS27" s="442"/>
      <c r="BT27" s="442"/>
      <c r="BU27" s="442"/>
      <c r="BV27" s="442"/>
    </row>
    <row r="28" spans="1:74" ht="11.1" customHeight="1" x14ac:dyDescent="0.2">
      <c r="A28" s="119" t="s">
        <v>634</v>
      </c>
      <c r="B28" s="199" t="s">
        <v>431</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15.28222308</v>
      </c>
      <c r="AZ28" s="208">
        <v>15.294551772</v>
      </c>
      <c r="BA28" s="208">
        <v>14.86</v>
      </c>
      <c r="BB28" s="208">
        <v>14.79</v>
      </c>
      <c r="BC28" s="208">
        <v>14.55067</v>
      </c>
      <c r="BD28" s="208">
        <v>14.905559999999999</v>
      </c>
      <c r="BE28" s="324">
        <v>14.89114</v>
      </c>
      <c r="BF28" s="324">
        <v>14.68491</v>
      </c>
      <c r="BG28" s="324">
        <v>14.832140000000001</v>
      </c>
      <c r="BH28" s="324">
        <v>14.77009</v>
      </c>
      <c r="BI28" s="324">
        <v>14.99733</v>
      </c>
      <c r="BJ28" s="324">
        <v>14.94167</v>
      </c>
      <c r="BK28" s="324">
        <v>15.921620000000001</v>
      </c>
      <c r="BL28" s="324">
        <v>15.819129999999999</v>
      </c>
      <c r="BM28" s="324">
        <v>15.273210000000001</v>
      </c>
      <c r="BN28" s="324">
        <v>15.109680000000001</v>
      </c>
      <c r="BO28" s="324">
        <v>14.783329999999999</v>
      </c>
      <c r="BP28" s="324">
        <v>15.069699999999999</v>
      </c>
      <c r="BQ28" s="324">
        <v>14.98969</v>
      </c>
      <c r="BR28" s="324">
        <v>14.726380000000001</v>
      </c>
      <c r="BS28" s="324">
        <v>14.835649999999999</v>
      </c>
      <c r="BT28" s="324">
        <v>14.745749999999999</v>
      </c>
      <c r="BU28" s="324">
        <v>14.94886</v>
      </c>
      <c r="BV28" s="324">
        <v>14.878970000000001</v>
      </c>
    </row>
    <row r="29" spans="1:74" ht="11.1" customHeight="1" x14ac:dyDescent="0.2">
      <c r="A29" s="119" t="s">
        <v>635</v>
      </c>
      <c r="B29" s="184" t="s">
        <v>464</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7.9292099940999998</v>
      </c>
      <c r="AZ29" s="208">
        <v>7.9914208963000002</v>
      </c>
      <c r="BA29" s="208">
        <v>7.67</v>
      </c>
      <c r="BB29" s="208">
        <v>7.82</v>
      </c>
      <c r="BC29" s="208">
        <v>7.4198589999999998</v>
      </c>
      <c r="BD29" s="208">
        <v>7.5154170000000002</v>
      </c>
      <c r="BE29" s="324">
        <v>7.3060859999999996</v>
      </c>
      <c r="BF29" s="324">
        <v>7.2749889999999997</v>
      </c>
      <c r="BG29" s="324">
        <v>7.2080479999999998</v>
      </c>
      <c r="BH29" s="324">
        <v>7.0927100000000003</v>
      </c>
      <c r="BI29" s="324">
        <v>7.2240130000000002</v>
      </c>
      <c r="BJ29" s="324">
        <v>7.391991</v>
      </c>
      <c r="BK29" s="324">
        <v>7.6421609999999998</v>
      </c>
      <c r="BL29" s="324">
        <v>7.733962</v>
      </c>
      <c r="BM29" s="324">
        <v>7.6437720000000002</v>
      </c>
      <c r="BN29" s="324">
        <v>7.4342230000000002</v>
      </c>
      <c r="BO29" s="324">
        <v>6.8767310000000004</v>
      </c>
      <c r="BP29" s="324">
        <v>7.0036189999999996</v>
      </c>
      <c r="BQ29" s="324">
        <v>7.0388460000000004</v>
      </c>
      <c r="BR29" s="324">
        <v>6.9654639999999999</v>
      </c>
      <c r="BS29" s="324">
        <v>6.8850629999999997</v>
      </c>
      <c r="BT29" s="324">
        <v>6.6446750000000003</v>
      </c>
      <c r="BU29" s="324">
        <v>6.7157270000000002</v>
      </c>
      <c r="BV29" s="324">
        <v>6.9946320000000002</v>
      </c>
    </row>
    <row r="30" spans="1:74" ht="11.1" customHeight="1" x14ac:dyDescent="0.2">
      <c r="A30" s="119" t="s">
        <v>636</v>
      </c>
      <c r="B30" s="199" t="s">
        <v>432</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7.6162758958000003</v>
      </c>
      <c r="AZ30" s="208">
        <v>7.8357465463000002</v>
      </c>
      <c r="BA30" s="208">
        <v>7.71</v>
      </c>
      <c r="BB30" s="208">
        <v>8.07</v>
      </c>
      <c r="BC30" s="208">
        <v>7.8920880000000002</v>
      </c>
      <c r="BD30" s="208">
        <v>8.0531120000000005</v>
      </c>
      <c r="BE30" s="324">
        <v>7.7193870000000002</v>
      </c>
      <c r="BF30" s="324">
        <v>7.6935789999999997</v>
      </c>
      <c r="BG30" s="324">
        <v>7.7188129999999999</v>
      </c>
      <c r="BH30" s="324">
        <v>7.791188</v>
      </c>
      <c r="BI30" s="324">
        <v>7.8720270000000001</v>
      </c>
      <c r="BJ30" s="324">
        <v>7.8547269999999996</v>
      </c>
      <c r="BK30" s="324">
        <v>7.7953239999999999</v>
      </c>
      <c r="BL30" s="324">
        <v>8.0285720000000005</v>
      </c>
      <c r="BM30" s="324">
        <v>7.9252140000000004</v>
      </c>
      <c r="BN30" s="324">
        <v>7.9457120000000003</v>
      </c>
      <c r="BO30" s="324">
        <v>7.6364700000000001</v>
      </c>
      <c r="BP30" s="324">
        <v>7.7306949999999999</v>
      </c>
      <c r="BQ30" s="324">
        <v>7.6847180000000002</v>
      </c>
      <c r="BR30" s="324">
        <v>7.6094689999999998</v>
      </c>
      <c r="BS30" s="324">
        <v>7.5791659999999998</v>
      </c>
      <c r="BT30" s="324">
        <v>7.6729399999999996</v>
      </c>
      <c r="BU30" s="324">
        <v>7.7524839999999999</v>
      </c>
      <c r="BV30" s="324">
        <v>7.7707540000000002</v>
      </c>
    </row>
    <row r="31" spans="1:74" ht="11.1" customHeight="1" x14ac:dyDescent="0.2">
      <c r="A31" s="119" t="s">
        <v>637</v>
      </c>
      <c r="B31" s="199" t="s">
        <v>433</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7.1305250242999998</v>
      </c>
      <c r="AZ31" s="208">
        <v>7.2442252943999996</v>
      </c>
      <c r="BA31" s="208">
        <v>7.12</v>
      </c>
      <c r="BB31" s="208">
        <v>7.42</v>
      </c>
      <c r="BC31" s="208">
        <v>7.2312779999999997</v>
      </c>
      <c r="BD31" s="208">
        <v>8.5131680000000003</v>
      </c>
      <c r="BE31" s="324">
        <v>8.2739159999999998</v>
      </c>
      <c r="BF31" s="324">
        <v>8.2123369999999998</v>
      </c>
      <c r="BG31" s="324">
        <v>8.1435879999999994</v>
      </c>
      <c r="BH31" s="324">
        <v>7.2432910000000001</v>
      </c>
      <c r="BI31" s="324">
        <v>7.1705050000000004</v>
      </c>
      <c r="BJ31" s="324">
        <v>7.174099</v>
      </c>
      <c r="BK31" s="324">
        <v>7.2950530000000002</v>
      </c>
      <c r="BL31" s="324">
        <v>7.3879700000000001</v>
      </c>
      <c r="BM31" s="324">
        <v>7.3200500000000002</v>
      </c>
      <c r="BN31" s="324">
        <v>7.4441269999999999</v>
      </c>
      <c r="BO31" s="324">
        <v>7.13375</v>
      </c>
      <c r="BP31" s="324">
        <v>8.3571860000000004</v>
      </c>
      <c r="BQ31" s="324">
        <v>8.3070319999999995</v>
      </c>
      <c r="BR31" s="324">
        <v>8.2286839999999994</v>
      </c>
      <c r="BS31" s="324">
        <v>8.112482</v>
      </c>
      <c r="BT31" s="324">
        <v>7.2419719999999996</v>
      </c>
      <c r="BU31" s="324">
        <v>7.1684869999999998</v>
      </c>
      <c r="BV31" s="324">
        <v>7.2024540000000004</v>
      </c>
    </row>
    <row r="32" spans="1:74" ht="11.1" customHeight="1" x14ac:dyDescent="0.2">
      <c r="A32" s="119" t="s">
        <v>638</v>
      </c>
      <c r="B32" s="199" t="s">
        <v>434</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6.6874647549999997</v>
      </c>
      <c r="AZ32" s="208">
        <v>6.8661135738999999</v>
      </c>
      <c r="BA32" s="208">
        <v>7</v>
      </c>
      <c r="BB32" s="208">
        <v>7.26</v>
      </c>
      <c r="BC32" s="208">
        <v>6.9466320000000001</v>
      </c>
      <c r="BD32" s="208">
        <v>7.0571080000000004</v>
      </c>
      <c r="BE32" s="324">
        <v>7.0599759999999998</v>
      </c>
      <c r="BF32" s="324">
        <v>7.1754619999999996</v>
      </c>
      <c r="BG32" s="324">
        <v>7.2334120000000004</v>
      </c>
      <c r="BH32" s="324">
        <v>6.9176440000000001</v>
      </c>
      <c r="BI32" s="324">
        <v>6.8315900000000003</v>
      </c>
      <c r="BJ32" s="324">
        <v>6.985671</v>
      </c>
      <c r="BK32" s="324">
        <v>6.8618800000000002</v>
      </c>
      <c r="BL32" s="324">
        <v>6.988982</v>
      </c>
      <c r="BM32" s="324">
        <v>7.0368709999999997</v>
      </c>
      <c r="BN32" s="324">
        <v>6.9473770000000004</v>
      </c>
      <c r="BO32" s="324">
        <v>6.5255210000000003</v>
      </c>
      <c r="BP32" s="324">
        <v>6.4835989999999999</v>
      </c>
      <c r="BQ32" s="324">
        <v>6.9408989999999999</v>
      </c>
      <c r="BR32" s="324">
        <v>7.035209</v>
      </c>
      <c r="BS32" s="324">
        <v>7.0523850000000001</v>
      </c>
      <c r="BT32" s="324">
        <v>6.7426959999999996</v>
      </c>
      <c r="BU32" s="324">
        <v>6.6677280000000003</v>
      </c>
      <c r="BV32" s="324">
        <v>6.8342049999999999</v>
      </c>
    </row>
    <row r="33" spans="1:74" ht="11.1" customHeight="1" x14ac:dyDescent="0.2">
      <c r="A33" s="119" t="s">
        <v>639</v>
      </c>
      <c r="B33" s="199" t="s">
        <v>435</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6.6322257493999999</v>
      </c>
      <c r="AZ33" s="208">
        <v>6.2506251512000004</v>
      </c>
      <c r="BA33" s="208">
        <v>6.16</v>
      </c>
      <c r="BB33" s="208">
        <v>6.83</v>
      </c>
      <c r="BC33" s="208">
        <v>6.5286020000000002</v>
      </c>
      <c r="BD33" s="208">
        <v>6.7049079999999996</v>
      </c>
      <c r="BE33" s="324">
        <v>6.5656100000000004</v>
      </c>
      <c r="BF33" s="324">
        <v>6.4812029999999998</v>
      </c>
      <c r="BG33" s="324">
        <v>6.4015420000000001</v>
      </c>
      <c r="BH33" s="324">
        <v>6.3184380000000004</v>
      </c>
      <c r="BI33" s="324">
        <v>6.5261019999999998</v>
      </c>
      <c r="BJ33" s="324">
        <v>6.0430099999999998</v>
      </c>
      <c r="BK33" s="324">
        <v>6.7737509999999999</v>
      </c>
      <c r="BL33" s="324">
        <v>6.3318659999999998</v>
      </c>
      <c r="BM33" s="324">
        <v>6.1909780000000003</v>
      </c>
      <c r="BN33" s="324">
        <v>6.6194899999999999</v>
      </c>
      <c r="BO33" s="324">
        <v>6.2237780000000003</v>
      </c>
      <c r="BP33" s="324">
        <v>6.307315</v>
      </c>
      <c r="BQ33" s="324">
        <v>6.4715790000000002</v>
      </c>
      <c r="BR33" s="324">
        <v>6.3568790000000002</v>
      </c>
      <c r="BS33" s="324">
        <v>6.2336029999999996</v>
      </c>
      <c r="BT33" s="324">
        <v>6.1703349999999997</v>
      </c>
      <c r="BU33" s="324">
        <v>6.3772140000000004</v>
      </c>
      <c r="BV33" s="324">
        <v>5.9240760000000003</v>
      </c>
    </row>
    <row r="34" spans="1:74" ht="11.1" customHeight="1" x14ac:dyDescent="0.2">
      <c r="A34" s="119" t="s">
        <v>640</v>
      </c>
      <c r="B34" s="199" t="s">
        <v>436</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5.9859386878</v>
      </c>
      <c r="AZ34" s="208">
        <v>6.2889223887999997</v>
      </c>
      <c r="BA34" s="208">
        <v>6.33</v>
      </c>
      <c r="BB34" s="208">
        <v>6.68</v>
      </c>
      <c r="BC34" s="208">
        <v>5.6071590000000002</v>
      </c>
      <c r="BD34" s="208">
        <v>5.8263030000000002</v>
      </c>
      <c r="BE34" s="324">
        <v>5.8220499999999999</v>
      </c>
      <c r="BF34" s="324">
        <v>6.2103539999999997</v>
      </c>
      <c r="BG34" s="324">
        <v>6.1494730000000004</v>
      </c>
      <c r="BH34" s="324">
        <v>5.9976130000000003</v>
      </c>
      <c r="BI34" s="324">
        <v>5.9125779999999999</v>
      </c>
      <c r="BJ34" s="324">
        <v>5.8216039999999998</v>
      </c>
      <c r="BK34" s="324">
        <v>5.8873470000000001</v>
      </c>
      <c r="BL34" s="324">
        <v>6.0004619999999997</v>
      </c>
      <c r="BM34" s="324">
        <v>5.9297399999999998</v>
      </c>
      <c r="BN34" s="324">
        <v>6.1920789999999997</v>
      </c>
      <c r="BO34" s="324">
        <v>5.016114</v>
      </c>
      <c r="BP34" s="324">
        <v>5.206099</v>
      </c>
      <c r="BQ34" s="324">
        <v>5.4222130000000002</v>
      </c>
      <c r="BR34" s="324">
        <v>5.8255559999999997</v>
      </c>
      <c r="BS34" s="324">
        <v>5.7024920000000003</v>
      </c>
      <c r="BT34" s="324">
        <v>5.5548549999999999</v>
      </c>
      <c r="BU34" s="324">
        <v>5.5168309999999998</v>
      </c>
      <c r="BV34" s="324">
        <v>5.4383150000000002</v>
      </c>
    </row>
    <row r="35" spans="1:74" s="120" customFormat="1" ht="11.1" customHeight="1" x14ac:dyDescent="0.2">
      <c r="A35" s="119" t="s">
        <v>641</v>
      </c>
      <c r="B35" s="199" t="s">
        <v>437</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6.5290426834000002</v>
      </c>
      <c r="AZ35" s="208">
        <v>6.5964016889000003</v>
      </c>
      <c r="BA35" s="208">
        <v>6.63</v>
      </c>
      <c r="BB35" s="208">
        <v>6.98</v>
      </c>
      <c r="BC35" s="208">
        <v>7.0552599999999996</v>
      </c>
      <c r="BD35" s="208">
        <v>7.4961929999999999</v>
      </c>
      <c r="BE35" s="324">
        <v>7.6546110000000001</v>
      </c>
      <c r="BF35" s="324">
        <v>7.5712760000000001</v>
      </c>
      <c r="BG35" s="324">
        <v>7.4205139999999998</v>
      </c>
      <c r="BH35" s="324">
        <v>6.7842929999999999</v>
      </c>
      <c r="BI35" s="324">
        <v>6.6009869999999999</v>
      </c>
      <c r="BJ35" s="324">
        <v>6.4836029999999996</v>
      </c>
      <c r="BK35" s="324">
        <v>6.6417640000000002</v>
      </c>
      <c r="BL35" s="324">
        <v>6.6639489999999997</v>
      </c>
      <c r="BM35" s="324">
        <v>6.7020569999999999</v>
      </c>
      <c r="BN35" s="324">
        <v>6.9582769999999998</v>
      </c>
      <c r="BO35" s="324">
        <v>7.0431619999999997</v>
      </c>
      <c r="BP35" s="324">
        <v>7.4405760000000001</v>
      </c>
      <c r="BQ35" s="324">
        <v>7.6917499999999999</v>
      </c>
      <c r="BR35" s="324">
        <v>7.5834710000000003</v>
      </c>
      <c r="BS35" s="324">
        <v>7.4290750000000001</v>
      </c>
      <c r="BT35" s="324">
        <v>6.7865690000000001</v>
      </c>
      <c r="BU35" s="324">
        <v>6.5996459999999999</v>
      </c>
      <c r="BV35" s="324">
        <v>6.4786510000000002</v>
      </c>
    </row>
    <row r="36" spans="1:74" s="120" customFormat="1" ht="11.1" customHeight="1" x14ac:dyDescent="0.2">
      <c r="A36" s="119" t="s">
        <v>642</v>
      </c>
      <c r="B36" s="201" t="s">
        <v>438</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9.8617732493000005</v>
      </c>
      <c r="AZ36" s="208">
        <v>10.096694944999999</v>
      </c>
      <c r="BA36" s="208">
        <v>10.97</v>
      </c>
      <c r="BB36" s="208">
        <v>11.3</v>
      </c>
      <c r="BC36" s="208">
        <v>11.57762</v>
      </c>
      <c r="BD36" s="208">
        <v>12.50652</v>
      </c>
      <c r="BE36" s="324">
        <v>13.159079999999999</v>
      </c>
      <c r="BF36" s="324">
        <v>12.95546</v>
      </c>
      <c r="BG36" s="324">
        <v>13.02866</v>
      </c>
      <c r="BH36" s="324">
        <v>12.35131</v>
      </c>
      <c r="BI36" s="324">
        <v>11.327870000000001</v>
      </c>
      <c r="BJ36" s="324">
        <v>10.42698</v>
      </c>
      <c r="BK36" s="324">
        <v>10.235569999999999</v>
      </c>
      <c r="BL36" s="324">
        <v>10.439080000000001</v>
      </c>
      <c r="BM36" s="324">
        <v>11.347989999999999</v>
      </c>
      <c r="BN36" s="324">
        <v>11.51238</v>
      </c>
      <c r="BO36" s="324">
        <v>11.805339999999999</v>
      </c>
      <c r="BP36" s="324">
        <v>12.68637</v>
      </c>
      <c r="BQ36" s="324">
        <v>13.50455</v>
      </c>
      <c r="BR36" s="324">
        <v>13.246320000000001</v>
      </c>
      <c r="BS36" s="324">
        <v>13.315099999999999</v>
      </c>
      <c r="BT36" s="324">
        <v>12.617660000000001</v>
      </c>
      <c r="BU36" s="324">
        <v>11.569750000000001</v>
      </c>
      <c r="BV36" s="324">
        <v>10.651</v>
      </c>
    </row>
    <row r="37" spans="1:74" s="120" customFormat="1" ht="11.1" customHeight="1" x14ac:dyDescent="0.2">
      <c r="A37" s="119" t="s">
        <v>643</v>
      </c>
      <c r="B37" s="201" t="s">
        <v>412</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7.46</v>
      </c>
      <c r="BA37" s="208">
        <v>7.5</v>
      </c>
      <c r="BB37" s="208">
        <v>7.83</v>
      </c>
      <c r="BC37" s="208">
        <v>7.505674</v>
      </c>
      <c r="BD37" s="208">
        <v>7.8738460000000003</v>
      </c>
      <c r="BE37" s="324">
        <v>7.787846</v>
      </c>
      <c r="BF37" s="324">
        <v>7.8483939999999999</v>
      </c>
      <c r="BG37" s="324">
        <v>7.801615</v>
      </c>
      <c r="BH37" s="324">
        <v>7.5145479999999996</v>
      </c>
      <c r="BI37" s="324">
        <v>7.4270490000000002</v>
      </c>
      <c r="BJ37" s="324">
        <v>7.3052270000000004</v>
      </c>
      <c r="BK37" s="324">
        <v>7.3937290000000004</v>
      </c>
      <c r="BL37" s="324">
        <v>7.4961320000000002</v>
      </c>
      <c r="BM37" s="324">
        <v>7.5171060000000001</v>
      </c>
      <c r="BN37" s="324">
        <v>7.6210500000000003</v>
      </c>
      <c r="BO37" s="324">
        <v>7.1924320000000002</v>
      </c>
      <c r="BP37" s="324">
        <v>7.4925660000000001</v>
      </c>
      <c r="BQ37" s="324">
        <v>7.6534519999999997</v>
      </c>
      <c r="BR37" s="324">
        <v>7.6939890000000002</v>
      </c>
      <c r="BS37" s="324">
        <v>7.6001649999999996</v>
      </c>
      <c r="BT37" s="324">
        <v>7.3193299999999999</v>
      </c>
      <c r="BU37" s="324">
        <v>7.2411250000000003</v>
      </c>
      <c r="BV37" s="324">
        <v>7.1452489999999997</v>
      </c>
    </row>
    <row r="38" spans="1:74" ht="11.1" customHeight="1" x14ac:dyDescent="0.2">
      <c r="A38" s="119"/>
      <c r="B38" s="122" t="s">
        <v>241</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1"/>
      <c r="BC38" s="441"/>
      <c r="BD38" s="441"/>
      <c r="BE38" s="442"/>
      <c r="BF38" s="442"/>
      <c r="BG38" s="442"/>
      <c r="BH38" s="442"/>
      <c r="BI38" s="442"/>
      <c r="BJ38" s="442"/>
      <c r="BK38" s="442"/>
      <c r="BL38" s="442"/>
      <c r="BM38" s="442"/>
      <c r="BN38" s="442"/>
      <c r="BO38" s="442"/>
      <c r="BP38" s="442"/>
      <c r="BQ38" s="442"/>
      <c r="BR38" s="442"/>
      <c r="BS38" s="442"/>
      <c r="BT38" s="442"/>
      <c r="BU38" s="442"/>
      <c r="BV38" s="442"/>
    </row>
    <row r="39" spans="1:74" ht="11.1" customHeight="1" x14ac:dyDescent="0.2">
      <c r="A39" s="256" t="s">
        <v>185</v>
      </c>
      <c r="B39" s="199" t="s">
        <v>431</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19.979293427000002</v>
      </c>
      <c r="AZ39" s="253">
        <v>21.197069711000001</v>
      </c>
      <c r="BA39" s="253">
        <v>20.309999999999999</v>
      </c>
      <c r="BB39" s="253">
        <v>19.95</v>
      </c>
      <c r="BC39" s="253">
        <v>19.431830000000001</v>
      </c>
      <c r="BD39" s="253">
        <v>19.823029999999999</v>
      </c>
      <c r="BE39" s="348">
        <v>20.76003</v>
      </c>
      <c r="BF39" s="348">
        <v>20.1645</v>
      </c>
      <c r="BG39" s="348">
        <v>21.163360000000001</v>
      </c>
      <c r="BH39" s="348">
        <v>20.62398</v>
      </c>
      <c r="BI39" s="348">
        <v>20.610779999999998</v>
      </c>
      <c r="BJ39" s="348">
        <v>21.13767</v>
      </c>
      <c r="BK39" s="348">
        <v>22.21491</v>
      </c>
      <c r="BL39" s="348">
        <v>23.329059999999998</v>
      </c>
      <c r="BM39" s="348">
        <v>22.19698</v>
      </c>
      <c r="BN39" s="348">
        <v>21.576029999999999</v>
      </c>
      <c r="BO39" s="348">
        <v>20.76764</v>
      </c>
      <c r="BP39" s="348">
        <v>20.983879999999999</v>
      </c>
      <c r="BQ39" s="348">
        <v>21.778320000000001</v>
      </c>
      <c r="BR39" s="348">
        <v>20.923100000000002</v>
      </c>
      <c r="BS39" s="348">
        <v>21.793679999999998</v>
      </c>
      <c r="BT39" s="348">
        <v>21.085899999999999</v>
      </c>
      <c r="BU39" s="348">
        <v>20.928370000000001</v>
      </c>
      <c r="BV39" s="348">
        <v>21.340119999999999</v>
      </c>
    </row>
    <row r="40" spans="1:74" ht="11.1" customHeight="1" x14ac:dyDescent="0.2">
      <c r="A40" s="256" t="s">
        <v>186</v>
      </c>
      <c r="B40" s="184" t="s">
        <v>464</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14.001183958</v>
      </c>
      <c r="AZ40" s="253">
        <v>14.342908179</v>
      </c>
      <c r="BA40" s="253">
        <v>13.85</v>
      </c>
      <c r="BB40" s="253">
        <v>13.87</v>
      </c>
      <c r="BC40" s="253">
        <v>14.064679999999999</v>
      </c>
      <c r="BD40" s="253">
        <v>14.80349</v>
      </c>
      <c r="BE40" s="348">
        <v>14.997640000000001</v>
      </c>
      <c r="BF40" s="348">
        <v>14.868600000000001</v>
      </c>
      <c r="BG40" s="348">
        <v>14.71993</v>
      </c>
      <c r="BH40" s="348">
        <v>14.29209</v>
      </c>
      <c r="BI40" s="348">
        <v>13.891679999999999</v>
      </c>
      <c r="BJ40" s="348">
        <v>13.972899999999999</v>
      </c>
      <c r="BK40" s="348">
        <v>14.480409999999999</v>
      </c>
      <c r="BL40" s="348">
        <v>14.72311</v>
      </c>
      <c r="BM40" s="348">
        <v>14.05883</v>
      </c>
      <c r="BN40" s="348">
        <v>13.77763</v>
      </c>
      <c r="BO40" s="348">
        <v>13.80851</v>
      </c>
      <c r="BP40" s="348">
        <v>14.496700000000001</v>
      </c>
      <c r="BQ40" s="348">
        <v>14.66217</v>
      </c>
      <c r="BR40" s="348">
        <v>14.436299999999999</v>
      </c>
      <c r="BS40" s="348">
        <v>14.22522</v>
      </c>
      <c r="BT40" s="348">
        <v>13.71753</v>
      </c>
      <c r="BU40" s="348">
        <v>13.23471</v>
      </c>
      <c r="BV40" s="348">
        <v>13.263669999999999</v>
      </c>
    </row>
    <row r="41" spans="1:74" ht="11.1" customHeight="1" x14ac:dyDescent="0.2">
      <c r="A41" s="256" t="s">
        <v>187</v>
      </c>
      <c r="B41" s="199" t="s">
        <v>432</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10.987339626000001</v>
      </c>
      <c r="AZ41" s="253">
        <v>11.232176981</v>
      </c>
      <c r="BA41" s="253">
        <v>11.13</v>
      </c>
      <c r="BB41" s="253">
        <v>11.33</v>
      </c>
      <c r="BC41" s="253">
        <v>11.34952</v>
      </c>
      <c r="BD41" s="253">
        <v>11.58521</v>
      </c>
      <c r="BE41" s="348">
        <v>11.45326</v>
      </c>
      <c r="BF41" s="348">
        <v>11.470800000000001</v>
      </c>
      <c r="BG41" s="348">
        <v>11.25291</v>
      </c>
      <c r="BH41" s="348">
        <v>11.338190000000001</v>
      </c>
      <c r="BI41" s="348">
        <v>11.43981</v>
      </c>
      <c r="BJ41" s="348">
        <v>11.35093</v>
      </c>
      <c r="BK41" s="348">
        <v>11.349489999999999</v>
      </c>
      <c r="BL41" s="348">
        <v>11.601739999999999</v>
      </c>
      <c r="BM41" s="348">
        <v>11.49146</v>
      </c>
      <c r="BN41" s="348">
        <v>11.49339</v>
      </c>
      <c r="BO41" s="348">
        <v>11.407920000000001</v>
      </c>
      <c r="BP41" s="348">
        <v>11.57751</v>
      </c>
      <c r="BQ41" s="348">
        <v>11.52361</v>
      </c>
      <c r="BR41" s="348">
        <v>11.48358</v>
      </c>
      <c r="BS41" s="348">
        <v>11.19088</v>
      </c>
      <c r="BT41" s="348">
        <v>11.25892</v>
      </c>
      <c r="BU41" s="348">
        <v>11.32816</v>
      </c>
      <c r="BV41" s="348">
        <v>11.234220000000001</v>
      </c>
    </row>
    <row r="42" spans="1:74" ht="11.1" customHeight="1" x14ac:dyDescent="0.2">
      <c r="A42" s="256" t="s">
        <v>188</v>
      </c>
      <c r="B42" s="199" t="s">
        <v>433</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9.4234741692000004</v>
      </c>
      <c r="AZ42" s="253">
        <v>9.5303014476999994</v>
      </c>
      <c r="BA42" s="253">
        <v>9.65</v>
      </c>
      <c r="BB42" s="253">
        <v>9.8699999999999992</v>
      </c>
      <c r="BC42" s="253">
        <v>9.7159060000000004</v>
      </c>
      <c r="BD42" s="253">
        <v>11.06443</v>
      </c>
      <c r="BE42" s="348">
        <v>10.9472</v>
      </c>
      <c r="BF42" s="348">
        <v>10.82742</v>
      </c>
      <c r="BG42" s="348">
        <v>10.49662</v>
      </c>
      <c r="BH42" s="348">
        <v>9.3823000000000008</v>
      </c>
      <c r="BI42" s="348">
        <v>9.3383280000000006</v>
      </c>
      <c r="BJ42" s="348">
        <v>9.2852789999999992</v>
      </c>
      <c r="BK42" s="348">
        <v>9.3370040000000003</v>
      </c>
      <c r="BL42" s="348">
        <v>9.474755</v>
      </c>
      <c r="BM42" s="348">
        <v>9.4550710000000002</v>
      </c>
      <c r="BN42" s="348">
        <v>9.6037110000000006</v>
      </c>
      <c r="BO42" s="348">
        <v>9.4422920000000001</v>
      </c>
      <c r="BP42" s="348">
        <v>10.79369</v>
      </c>
      <c r="BQ42" s="348">
        <v>10.784369999999999</v>
      </c>
      <c r="BR42" s="348">
        <v>10.62923</v>
      </c>
      <c r="BS42" s="348">
        <v>10.28759</v>
      </c>
      <c r="BT42" s="348">
        <v>9.2136530000000008</v>
      </c>
      <c r="BU42" s="348">
        <v>9.1443639999999995</v>
      </c>
      <c r="BV42" s="348">
        <v>9.0843600000000002</v>
      </c>
    </row>
    <row r="43" spans="1:74" ht="11.1" customHeight="1" x14ac:dyDescent="0.2">
      <c r="A43" s="256" t="s">
        <v>189</v>
      </c>
      <c r="B43" s="199" t="s">
        <v>434</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10.547322060999999</v>
      </c>
      <c r="AZ43" s="253">
        <v>10.896983668000001</v>
      </c>
      <c r="BA43" s="253">
        <v>10.96</v>
      </c>
      <c r="BB43" s="253">
        <v>11</v>
      </c>
      <c r="BC43" s="253">
        <v>10.812430000000001</v>
      </c>
      <c r="BD43" s="253">
        <v>11.01768</v>
      </c>
      <c r="BE43" s="348">
        <v>11.04227</v>
      </c>
      <c r="BF43" s="348">
        <v>11.074439999999999</v>
      </c>
      <c r="BG43" s="348">
        <v>11.15113</v>
      </c>
      <c r="BH43" s="348">
        <v>10.94143</v>
      </c>
      <c r="BI43" s="348">
        <v>10.861689999999999</v>
      </c>
      <c r="BJ43" s="348">
        <v>10.77885</v>
      </c>
      <c r="BK43" s="348">
        <v>10.852930000000001</v>
      </c>
      <c r="BL43" s="348">
        <v>11.106730000000001</v>
      </c>
      <c r="BM43" s="348">
        <v>11.1281</v>
      </c>
      <c r="BN43" s="348">
        <v>11.03126</v>
      </c>
      <c r="BO43" s="348">
        <v>10.779159999999999</v>
      </c>
      <c r="BP43" s="348">
        <v>10.92165</v>
      </c>
      <c r="BQ43" s="348">
        <v>11.01094</v>
      </c>
      <c r="BR43" s="348">
        <v>10.97043</v>
      </c>
      <c r="BS43" s="348">
        <v>10.939360000000001</v>
      </c>
      <c r="BT43" s="348">
        <v>10.67784</v>
      </c>
      <c r="BU43" s="348">
        <v>10.563140000000001</v>
      </c>
      <c r="BV43" s="348">
        <v>10.461040000000001</v>
      </c>
    </row>
    <row r="44" spans="1:74" ht="11.1" customHeight="1" x14ac:dyDescent="0.2">
      <c r="A44" s="256" t="s">
        <v>190</v>
      </c>
      <c r="B44" s="199" t="s">
        <v>435</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10.276569349000001</v>
      </c>
      <c r="AZ44" s="253">
        <v>10.041786924</v>
      </c>
      <c r="BA44" s="253">
        <v>10.029999999999999</v>
      </c>
      <c r="BB44" s="253">
        <v>10.39</v>
      </c>
      <c r="BC44" s="253">
        <v>10.16174</v>
      </c>
      <c r="BD44" s="253">
        <v>10.413970000000001</v>
      </c>
      <c r="BE44" s="348">
        <v>10.43458</v>
      </c>
      <c r="BF44" s="348">
        <v>10.40668</v>
      </c>
      <c r="BG44" s="348">
        <v>10.32891</v>
      </c>
      <c r="BH44" s="348">
        <v>10.117290000000001</v>
      </c>
      <c r="BI44" s="348">
        <v>10.304550000000001</v>
      </c>
      <c r="BJ44" s="348">
        <v>9.5574890000000003</v>
      </c>
      <c r="BK44" s="348">
        <v>10.468450000000001</v>
      </c>
      <c r="BL44" s="348">
        <v>10.235620000000001</v>
      </c>
      <c r="BM44" s="348">
        <v>10.16788</v>
      </c>
      <c r="BN44" s="348">
        <v>10.408289999999999</v>
      </c>
      <c r="BO44" s="348">
        <v>10.12612</v>
      </c>
      <c r="BP44" s="348">
        <v>10.35364</v>
      </c>
      <c r="BQ44" s="348">
        <v>10.45331</v>
      </c>
      <c r="BR44" s="348">
        <v>10.382070000000001</v>
      </c>
      <c r="BS44" s="348">
        <v>10.223509999999999</v>
      </c>
      <c r="BT44" s="348">
        <v>9.9943139999999993</v>
      </c>
      <c r="BU44" s="348">
        <v>10.167109999999999</v>
      </c>
      <c r="BV44" s="348">
        <v>9.4421490000000006</v>
      </c>
    </row>
    <row r="45" spans="1:74" ht="11.1" customHeight="1" x14ac:dyDescent="0.2">
      <c r="A45" s="256" t="s">
        <v>191</v>
      </c>
      <c r="B45" s="199" t="s">
        <v>436</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8.7741561466999993</v>
      </c>
      <c r="AZ45" s="253">
        <v>9.1491028532000005</v>
      </c>
      <c r="BA45" s="253">
        <v>9.1199999999999992</v>
      </c>
      <c r="BB45" s="253">
        <v>9.26</v>
      </c>
      <c r="BC45" s="253">
        <v>8.9381210000000006</v>
      </c>
      <c r="BD45" s="253">
        <v>8.8803669999999997</v>
      </c>
      <c r="BE45" s="348">
        <v>9.0987410000000004</v>
      </c>
      <c r="BF45" s="348">
        <v>9.3264060000000004</v>
      </c>
      <c r="BG45" s="348">
        <v>9.3475909999999995</v>
      </c>
      <c r="BH45" s="348">
        <v>9.08873</v>
      </c>
      <c r="BI45" s="348">
        <v>8.9064399999999999</v>
      </c>
      <c r="BJ45" s="348">
        <v>8.8380310000000009</v>
      </c>
      <c r="BK45" s="348">
        <v>8.8948929999999997</v>
      </c>
      <c r="BL45" s="348">
        <v>9.2175849999999997</v>
      </c>
      <c r="BM45" s="348">
        <v>9.0572189999999999</v>
      </c>
      <c r="BN45" s="348">
        <v>9.1329100000000007</v>
      </c>
      <c r="BO45" s="348">
        <v>8.7176819999999999</v>
      </c>
      <c r="BP45" s="348">
        <v>8.6714529999999996</v>
      </c>
      <c r="BQ45" s="348">
        <v>8.9494000000000007</v>
      </c>
      <c r="BR45" s="348">
        <v>9.1772989999999997</v>
      </c>
      <c r="BS45" s="348">
        <v>9.1418230000000005</v>
      </c>
      <c r="BT45" s="348">
        <v>8.871124</v>
      </c>
      <c r="BU45" s="348">
        <v>8.6803779999999993</v>
      </c>
      <c r="BV45" s="348">
        <v>8.5832580000000007</v>
      </c>
    </row>
    <row r="46" spans="1:74" s="120" customFormat="1" ht="11.1" customHeight="1" x14ac:dyDescent="0.2">
      <c r="A46" s="256" t="s">
        <v>192</v>
      </c>
      <c r="B46" s="199" t="s">
        <v>437</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9.5732114980999992</v>
      </c>
      <c r="AZ46" s="253">
        <v>9.6514472564999991</v>
      </c>
      <c r="BA46" s="253">
        <v>9.6</v>
      </c>
      <c r="BB46" s="253">
        <v>9.8800000000000008</v>
      </c>
      <c r="BC46" s="253">
        <v>10.11979</v>
      </c>
      <c r="BD46" s="253">
        <v>10.559570000000001</v>
      </c>
      <c r="BE46" s="348">
        <v>10.697570000000001</v>
      </c>
      <c r="BF46" s="348">
        <v>10.64359</v>
      </c>
      <c r="BG46" s="348">
        <v>10.505470000000001</v>
      </c>
      <c r="BH46" s="348">
        <v>9.9200350000000004</v>
      </c>
      <c r="BI46" s="348">
        <v>9.6671849999999999</v>
      </c>
      <c r="BJ46" s="348">
        <v>9.7015279999999997</v>
      </c>
      <c r="BK46" s="348">
        <v>9.74512</v>
      </c>
      <c r="BL46" s="348">
        <v>9.7713210000000004</v>
      </c>
      <c r="BM46" s="348">
        <v>9.6980920000000008</v>
      </c>
      <c r="BN46" s="348">
        <v>9.9210609999999999</v>
      </c>
      <c r="BO46" s="348">
        <v>10.132479999999999</v>
      </c>
      <c r="BP46" s="348">
        <v>10.56446</v>
      </c>
      <c r="BQ46" s="348">
        <v>10.71926</v>
      </c>
      <c r="BR46" s="348">
        <v>10.65619</v>
      </c>
      <c r="BS46" s="348">
        <v>10.50033</v>
      </c>
      <c r="BT46" s="348">
        <v>9.9046579999999995</v>
      </c>
      <c r="BU46" s="348">
        <v>9.6513650000000002</v>
      </c>
      <c r="BV46" s="348">
        <v>9.6902259999999991</v>
      </c>
    </row>
    <row r="47" spans="1:74" s="120" customFormat="1" ht="11.1" customHeight="1" x14ac:dyDescent="0.2">
      <c r="A47" s="256" t="s">
        <v>193</v>
      </c>
      <c r="B47" s="201" t="s">
        <v>438</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15.42022772</v>
      </c>
      <c r="AZ47" s="253">
        <v>15.570637096</v>
      </c>
      <c r="BA47" s="253">
        <v>16.27</v>
      </c>
      <c r="BB47" s="253">
        <v>16.510000000000002</v>
      </c>
      <c r="BC47" s="253">
        <v>16.129429999999999</v>
      </c>
      <c r="BD47" s="253">
        <v>17.42163</v>
      </c>
      <c r="BE47" s="348">
        <v>18.11665</v>
      </c>
      <c r="BF47" s="348">
        <v>18.330310000000001</v>
      </c>
      <c r="BG47" s="348">
        <v>18.682870000000001</v>
      </c>
      <c r="BH47" s="348">
        <v>16.996690000000001</v>
      </c>
      <c r="BI47" s="348">
        <v>16.184920000000002</v>
      </c>
      <c r="BJ47" s="348">
        <v>16.06963</v>
      </c>
      <c r="BK47" s="348">
        <v>16.343810000000001</v>
      </c>
      <c r="BL47" s="348">
        <v>16.523389999999999</v>
      </c>
      <c r="BM47" s="348">
        <v>17.171710000000001</v>
      </c>
      <c r="BN47" s="348">
        <v>17.68365</v>
      </c>
      <c r="BO47" s="348">
        <v>16.824739999999998</v>
      </c>
      <c r="BP47" s="348">
        <v>18.083449999999999</v>
      </c>
      <c r="BQ47" s="348">
        <v>18.692060000000001</v>
      </c>
      <c r="BR47" s="348">
        <v>18.905100000000001</v>
      </c>
      <c r="BS47" s="348">
        <v>19.133710000000001</v>
      </c>
      <c r="BT47" s="348">
        <v>17.08024</v>
      </c>
      <c r="BU47" s="348">
        <v>16.479579999999999</v>
      </c>
      <c r="BV47" s="348">
        <v>16.38054</v>
      </c>
    </row>
    <row r="48" spans="1:74" s="120" customFormat="1" ht="11.1" customHeight="1" x14ac:dyDescent="0.2">
      <c r="A48" s="256" t="s">
        <v>194</v>
      </c>
      <c r="B48" s="202" t="s">
        <v>412</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11.55</v>
      </c>
      <c r="BA48" s="209">
        <v>11.6</v>
      </c>
      <c r="BB48" s="209">
        <v>11.74</v>
      </c>
      <c r="BC48" s="209">
        <v>11.49485</v>
      </c>
      <c r="BD48" s="209">
        <v>11.89204</v>
      </c>
      <c r="BE48" s="350">
        <v>12.04438</v>
      </c>
      <c r="BF48" s="350">
        <v>12.067030000000001</v>
      </c>
      <c r="BG48" s="350">
        <v>12.069610000000001</v>
      </c>
      <c r="BH48" s="350">
        <v>11.671290000000001</v>
      </c>
      <c r="BI48" s="350">
        <v>11.58178</v>
      </c>
      <c r="BJ48" s="350">
        <v>11.47644</v>
      </c>
      <c r="BK48" s="350">
        <v>11.678000000000001</v>
      </c>
      <c r="BL48" s="350">
        <v>11.87914</v>
      </c>
      <c r="BM48" s="350">
        <v>11.8483</v>
      </c>
      <c r="BN48" s="350">
        <v>11.886329999999999</v>
      </c>
      <c r="BO48" s="350">
        <v>11.52223</v>
      </c>
      <c r="BP48" s="350">
        <v>11.89058</v>
      </c>
      <c r="BQ48" s="350">
        <v>12.043329999999999</v>
      </c>
      <c r="BR48" s="350">
        <v>12.01247</v>
      </c>
      <c r="BS48" s="350">
        <v>11.940659999999999</v>
      </c>
      <c r="BT48" s="350">
        <v>11.484629999999999</v>
      </c>
      <c r="BU48" s="350">
        <v>11.38885</v>
      </c>
      <c r="BV48" s="350">
        <v>11.269869999999999</v>
      </c>
    </row>
    <row r="49" spans="1:74" s="422" customFormat="1" ht="12" customHeight="1" x14ac:dyDescent="0.2">
      <c r="A49" s="421"/>
      <c r="B49" s="813" t="s">
        <v>868</v>
      </c>
      <c r="C49" s="737"/>
      <c r="D49" s="737"/>
      <c r="E49" s="737"/>
      <c r="F49" s="737"/>
      <c r="G49" s="737"/>
      <c r="H49" s="737"/>
      <c r="I49" s="737"/>
      <c r="J49" s="737"/>
      <c r="K49" s="737"/>
      <c r="L49" s="737"/>
      <c r="M49" s="737"/>
      <c r="N49" s="737"/>
      <c r="O49" s="737"/>
      <c r="P49" s="737"/>
      <c r="Q49" s="737"/>
      <c r="AY49" s="463"/>
      <c r="AZ49" s="463"/>
      <c r="BA49" s="463"/>
      <c r="BB49" s="463"/>
      <c r="BC49" s="463"/>
      <c r="BD49" s="605"/>
      <c r="BE49" s="605"/>
      <c r="BF49" s="605"/>
      <c r="BG49" s="463"/>
      <c r="BH49" s="463"/>
      <c r="BI49" s="463"/>
      <c r="BJ49" s="463"/>
    </row>
    <row r="50" spans="1:74" s="422" customFormat="1" ht="12" customHeight="1" x14ac:dyDescent="0.2">
      <c r="A50" s="421"/>
      <c r="B50" s="757" t="s">
        <v>807</v>
      </c>
      <c r="C50" s="758"/>
      <c r="D50" s="758"/>
      <c r="E50" s="758"/>
      <c r="F50" s="758"/>
      <c r="G50" s="758"/>
      <c r="H50" s="758"/>
      <c r="I50" s="758"/>
      <c r="J50" s="758"/>
      <c r="K50" s="758"/>
      <c r="L50" s="758"/>
      <c r="M50" s="758"/>
      <c r="N50" s="758"/>
      <c r="O50" s="758"/>
      <c r="P50" s="758"/>
      <c r="Q50" s="758"/>
      <c r="AY50" s="463"/>
      <c r="AZ50" s="463"/>
      <c r="BA50" s="463"/>
      <c r="BB50" s="463"/>
      <c r="BC50" s="463"/>
      <c r="BD50" s="605"/>
      <c r="BE50" s="605"/>
      <c r="BF50" s="605"/>
      <c r="BG50" s="463"/>
      <c r="BH50" s="463"/>
      <c r="BI50" s="463"/>
      <c r="BJ50" s="463"/>
    </row>
    <row r="51" spans="1:74" s="422" customFormat="1" ht="12" customHeight="1" x14ac:dyDescent="0.2">
      <c r="A51" s="423"/>
      <c r="B51" s="778" t="str">
        <f>"Notes: "&amp;"EIA completed modeling and analysis for this report on " &amp;Dates!D2&amp;"."</f>
        <v>Notes: EIA completed modeling and analysis for this report on Thursday July 7, 2022.</v>
      </c>
      <c r="C51" s="800"/>
      <c r="D51" s="800"/>
      <c r="E51" s="800"/>
      <c r="F51" s="800"/>
      <c r="G51" s="800"/>
      <c r="H51" s="800"/>
      <c r="I51" s="800"/>
      <c r="J51" s="800"/>
      <c r="K51" s="800"/>
      <c r="L51" s="800"/>
      <c r="M51" s="800"/>
      <c r="N51" s="800"/>
      <c r="O51" s="800"/>
      <c r="P51" s="800"/>
      <c r="Q51" s="779"/>
      <c r="AY51" s="463"/>
      <c r="AZ51" s="463"/>
      <c r="BA51" s="463"/>
      <c r="BB51" s="463"/>
      <c r="BC51" s="463"/>
      <c r="BD51" s="605"/>
      <c r="BE51" s="605"/>
      <c r="BF51" s="605"/>
      <c r="BG51" s="463"/>
      <c r="BH51" s="463"/>
      <c r="BI51" s="463"/>
      <c r="BJ51" s="463"/>
    </row>
    <row r="52" spans="1:74" s="422" customFormat="1" ht="12" customHeight="1" x14ac:dyDescent="0.2">
      <c r="A52" s="423"/>
      <c r="B52" s="751" t="s">
        <v>350</v>
      </c>
      <c r="C52" s="750"/>
      <c r="D52" s="750"/>
      <c r="E52" s="750"/>
      <c r="F52" s="750"/>
      <c r="G52" s="750"/>
      <c r="H52" s="750"/>
      <c r="I52" s="750"/>
      <c r="J52" s="750"/>
      <c r="K52" s="750"/>
      <c r="L52" s="750"/>
      <c r="M52" s="750"/>
      <c r="N52" s="750"/>
      <c r="O52" s="750"/>
      <c r="P52" s="750"/>
      <c r="Q52" s="750"/>
      <c r="AY52" s="463"/>
      <c r="AZ52" s="463"/>
      <c r="BA52" s="463"/>
      <c r="BB52" s="463"/>
      <c r="BC52" s="463"/>
      <c r="BD52" s="605"/>
      <c r="BE52" s="605"/>
      <c r="BF52" s="605"/>
      <c r="BG52" s="463"/>
      <c r="BH52" s="463"/>
      <c r="BI52" s="463"/>
      <c r="BJ52" s="463"/>
    </row>
    <row r="53" spans="1:74" s="422" customFormat="1" ht="12" customHeight="1" x14ac:dyDescent="0.2">
      <c r="A53" s="423"/>
      <c r="B53" s="759" t="s">
        <v>126</v>
      </c>
      <c r="C53" s="758"/>
      <c r="D53" s="758"/>
      <c r="E53" s="758"/>
      <c r="F53" s="758"/>
      <c r="G53" s="758"/>
      <c r="H53" s="758"/>
      <c r="I53" s="758"/>
      <c r="J53" s="758"/>
      <c r="K53" s="758"/>
      <c r="L53" s="758"/>
      <c r="M53" s="758"/>
      <c r="N53" s="758"/>
      <c r="O53" s="758"/>
      <c r="P53" s="758"/>
      <c r="Q53" s="758"/>
      <c r="AY53" s="463"/>
      <c r="AZ53" s="463"/>
      <c r="BA53" s="463"/>
      <c r="BB53" s="463"/>
      <c r="BC53" s="463"/>
      <c r="BD53" s="605"/>
      <c r="BE53" s="605"/>
      <c r="BF53" s="605"/>
      <c r="BG53" s="463"/>
      <c r="BH53" s="463"/>
      <c r="BI53" s="463"/>
      <c r="BJ53" s="463"/>
    </row>
    <row r="54" spans="1:74" s="422" customFormat="1" ht="12" customHeight="1" x14ac:dyDescent="0.2">
      <c r="A54" s="423"/>
      <c r="B54" s="746" t="s">
        <v>857</v>
      </c>
      <c r="C54" s="743"/>
      <c r="D54" s="743"/>
      <c r="E54" s="743"/>
      <c r="F54" s="743"/>
      <c r="G54" s="743"/>
      <c r="H54" s="743"/>
      <c r="I54" s="743"/>
      <c r="J54" s="743"/>
      <c r="K54" s="743"/>
      <c r="L54" s="743"/>
      <c r="M54" s="743"/>
      <c r="N54" s="743"/>
      <c r="O54" s="743"/>
      <c r="P54" s="743"/>
      <c r="Q54" s="737"/>
      <c r="AY54" s="463"/>
      <c r="AZ54" s="463"/>
      <c r="BA54" s="463"/>
      <c r="BB54" s="463"/>
      <c r="BC54" s="463"/>
      <c r="BD54" s="605"/>
      <c r="BE54" s="605"/>
      <c r="BF54" s="605"/>
      <c r="BG54" s="463"/>
      <c r="BH54" s="463"/>
      <c r="BI54" s="463"/>
      <c r="BJ54" s="463"/>
    </row>
    <row r="55" spans="1:74" s="422" customFormat="1" ht="12" customHeight="1" x14ac:dyDescent="0.2">
      <c r="A55" s="423"/>
      <c r="B55" s="796" t="s">
        <v>858</v>
      </c>
      <c r="C55" s="737"/>
      <c r="D55" s="737"/>
      <c r="E55" s="737"/>
      <c r="F55" s="737"/>
      <c r="G55" s="737"/>
      <c r="H55" s="737"/>
      <c r="I55" s="737"/>
      <c r="J55" s="737"/>
      <c r="K55" s="737"/>
      <c r="L55" s="737"/>
      <c r="M55" s="737"/>
      <c r="N55" s="737"/>
      <c r="O55" s="737"/>
      <c r="P55" s="737"/>
      <c r="Q55" s="737"/>
      <c r="AY55" s="463"/>
      <c r="AZ55" s="463"/>
      <c r="BA55" s="463"/>
      <c r="BB55" s="463"/>
      <c r="BC55" s="463"/>
      <c r="BD55" s="605"/>
      <c r="BE55" s="605"/>
      <c r="BF55" s="605"/>
      <c r="BG55" s="463"/>
      <c r="BH55" s="463"/>
      <c r="BI55" s="463"/>
      <c r="BJ55" s="463"/>
    </row>
    <row r="56" spans="1:74" s="422" customFormat="1" ht="12" customHeight="1" x14ac:dyDescent="0.2">
      <c r="A56" s="423"/>
      <c r="B56" s="744" t="s">
        <v>864</v>
      </c>
      <c r="C56" s="743"/>
      <c r="D56" s="743"/>
      <c r="E56" s="743"/>
      <c r="F56" s="743"/>
      <c r="G56" s="743"/>
      <c r="H56" s="743"/>
      <c r="I56" s="743"/>
      <c r="J56" s="743"/>
      <c r="K56" s="743"/>
      <c r="L56" s="743"/>
      <c r="M56" s="743"/>
      <c r="N56" s="743"/>
      <c r="O56" s="743"/>
      <c r="P56" s="743"/>
      <c r="Q56" s="737"/>
      <c r="AY56" s="463"/>
      <c r="AZ56" s="463"/>
      <c r="BA56" s="463"/>
      <c r="BB56" s="463"/>
      <c r="BC56" s="463"/>
      <c r="BD56" s="605"/>
      <c r="BE56" s="605"/>
      <c r="BF56" s="605"/>
      <c r="BG56" s="463"/>
      <c r="BH56" s="463"/>
      <c r="BI56" s="463"/>
      <c r="BJ56" s="463"/>
    </row>
    <row r="57" spans="1:74" s="422" customFormat="1" ht="12" customHeight="1" x14ac:dyDescent="0.2">
      <c r="A57" s="423"/>
      <c r="B57" s="746" t="s">
        <v>830</v>
      </c>
      <c r="C57" s="747"/>
      <c r="D57" s="747"/>
      <c r="E57" s="747"/>
      <c r="F57" s="747"/>
      <c r="G57" s="747"/>
      <c r="H57" s="747"/>
      <c r="I57" s="747"/>
      <c r="J57" s="747"/>
      <c r="K57" s="747"/>
      <c r="L57" s="747"/>
      <c r="M57" s="747"/>
      <c r="N57" s="747"/>
      <c r="O57" s="747"/>
      <c r="P57" s="747"/>
      <c r="Q57" s="737"/>
      <c r="AY57" s="463"/>
      <c r="AZ57" s="463"/>
      <c r="BA57" s="463"/>
      <c r="BB57" s="463"/>
      <c r="BC57" s="463"/>
      <c r="BD57" s="605"/>
      <c r="BE57" s="605"/>
      <c r="BF57" s="605"/>
      <c r="BG57" s="463"/>
      <c r="BH57" s="463"/>
      <c r="BI57" s="463"/>
      <c r="BJ57" s="463"/>
    </row>
    <row r="58" spans="1:74" s="418" customFormat="1" ht="12" customHeight="1" x14ac:dyDescent="0.2">
      <c r="A58" s="393"/>
      <c r="B58" s="766" t="s">
        <v>1359</v>
      </c>
      <c r="C58" s="737"/>
      <c r="D58" s="737"/>
      <c r="E58" s="737"/>
      <c r="F58" s="737"/>
      <c r="G58" s="737"/>
      <c r="H58" s="737"/>
      <c r="I58" s="737"/>
      <c r="J58" s="737"/>
      <c r="K58" s="737"/>
      <c r="L58" s="737"/>
      <c r="M58" s="737"/>
      <c r="N58" s="737"/>
      <c r="O58" s="737"/>
      <c r="P58" s="737"/>
      <c r="Q58" s="737"/>
      <c r="AY58" s="462"/>
      <c r="AZ58" s="462"/>
      <c r="BA58" s="462"/>
      <c r="BB58" s="462"/>
      <c r="BC58" s="462"/>
      <c r="BD58" s="601"/>
      <c r="BE58" s="601"/>
      <c r="BF58" s="601"/>
      <c r="BG58" s="462"/>
      <c r="BH58" s="462"/>
      <c r="BI58" s="462"/>
      <c r="BJ58" s="462"/>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
      <c r="BK68" s="336"/>
      <c r="BL68" s="336"/>
      <c r="BM68" s="336"/>
      <c r="BN68" s="336"/>
      <c r="BO68" s="336"/>
      <c r="BP68" s="336"/>
      <c r="BQ68" s="336"/>
      <c r="BR68" s="336"/>
      <c r="BS68" s="336"/>
      <c r="BT68" s="336"/>
      <c r="BU68" s="336"/>
      <c r="BV68" s="336"/>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
      <c r="BK78" s="336"/>
      <c r="BL78" s="336"/>
      <c r="BM78" s="336"/>
      <c r="BN78" s="336"/>
      <c r="BO78" s="336"/>
      <c r="BP78" s="336"/>
      <c r="BQ78" s="336"/>
      <c r="BR78" s="336"/>
      <c r="BS78" s="336"/>
      <c r="BT78" s="336"/>
      <c r="BU78" s="336"/>
      <c r="BV78" s="336"/>
    </row>
    <row r="79" spans="1:74" x14ac:dyDescent="0.2">
      <c r="BK79" s="336"/>
      <c r="BL79" s="336"/>
      <c r="BM79" s="336"/>
      <c r="BN79" s="336"/>
      <c r="BO79" s="336"/>
      <c r="BP79" s="336"/>
      <c r="BQ79" s="336"/>
      <c r="BR79" s="336"/>
      <c r="BS79" s="336"/>
      <c r="BT79" s="336"/>
      <c r="BU79" s="336"/>
      <c r="BV79" s="336"/>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
      <c r="BK81" s="336"/>
      <c r="BL81" s="336"/>
      <c r="BM81" s="336"/>
      <c r="BN81" s="336"/>
      <c r="BO81" s="336"/>
      <c r="BP81" s="336"/>
      <c r="BQ81" s="336"/>
      <c r="BR81" s="336"/>
      <c r="BS81" s="336"/>
      <c r="BT81" s="336"/>
      <c r="BU81" s="336"/>
      <c r="BV81" s="336"/>
    </row>
    <row r="82" spans="3:74" x14ac:dyDescent="0.2">
      <c r="BK82" s="336"/>
      <c r="BL82" s="336"/>
      <c r="BM82" s="336"/>
      <c r="BN82" s="336"/>
      <c r="BO82" s="336"/>
      <c r="BP82" s="336"/>
      <c r="BQ82" s="336"/>
      <c r="BR82" s="336"/>
      <c r="BS82" s="336"/>
      <c r="BT82" s="336"/>
      <c r="BU82" s="336"/>
      <c r="BV82" s="336"/>
    </row>
    <row r="83" spans="3:74" x14ac:dyDescent="0.2">
      <c r="BK83" s="336"/>
      <c r="BL83" s="336"/>
      <c r="BM83" s="336"/>
      <c r="BN83" s="336"/>
      <c r="BO83" s="336"/>
      <c r="BP83" s="336"/>
      <c r="BQ83" s="336"/>
      <c r="BR83" s="336"/>
      <c r="BS83" s="336"/>
      <c r="BT83" s="336"/>
      <c r="BU83" s="336"/>
      <c r="BV83" s="336"/>
    </row>
    <row r="84" spans="3:74" x14ac:dyDescent="0.2">
      <c r="BK84" s="336"/>
      <c r="BL84" s="336"/>
      <c r="BM84" s="336"/>
      <c r="BN84" s="336"/>
      <c r="BO84" s="336"/>
      <c r="BP84" s="336"/>
      <c r="BQ84" s="336"/>
      <c r="BR84" s="336"/>
      <c r="BS84" s="336"/>
      <c r="BT84" s="336"/>
      <c r="BU84" s="336"/>
      <c r="BV84" s="336"/>
    </row>
    <row r="85" spans="3:74" x14ac:dyDescent="0.2">
      <c r="BK85" s="336"/>
      <c r="BL85" s="336"/>
      <c r="BM85" s="336"/>
      <c r="BN85" s="336"/>
      <c r="BO85" s="336"/>
      <c r="BP85" s="336"/>
      <c r="BQ85" s="336"/>
      <c r="BR85" s="336"/>
      <c r="BS85" s="336"/>
      <c r="BT85" s="336"/>
      <c r="BU85" s="336"/>
      <c r="BV85" s="336"/>
    </row>
    <row r="86" spans="3:74" x14ac:dyDescent="0.2">
      <c r="BK86" s="336"/>
      <c r="BL86" s="336"/>
      <c r="BM86" s="336"/>
      <c r="BN86" s="336"/>
      <c r="BO86" s="336"/>
      <c r="BP86" s="336"/>
      <c r="BQ86" s="336"/>
      <c r="BR86" s="336"/>
      <c r="BS86" s="336"/>
      <c r="BT86" s="336"/>
      <c r="BU86" s="336"/>
      <c r="BV86" s="336"/>
    </row>
    <row r="87" spans="3:74" x14ac:dyDescent="0.2">
      <c r="BK87" s="336"/>
      <c r="BL87" s="336"/>
      <c r="BM87" s="336"/>
      <c r="BN87" s="336"/>
      <c r="BO87" s="336"/>
      <c r="BP87" s="336"/>
      <c r="BQ87" s="336"/>
      <c r="BR87" s="336"/>
      <c r="BS87" s="336"/>
      <c r="BT87" s="336"/>
      <c r="BU87" s="336"/>
      <c r="BV87" s="336"/>
    </row>
    <row r="88" spans="3:74" x14ac:dyDescent="0.2">
      <c r="BK88" s="336"/>
      <c r="BL88" s="336"/>
      <c r="BM88" s="336"/>
      <c r="BN88" s="336"/>
      <c r="BO88" s="336"/>
      <c r="BP88" s="336"/>
      <c r="BQ88" s="336"/>
      <c r="BR88" s="336"/>
      <c r="BS88" s="336"/>
      <c r="BT88" s="336"/>
      <c r="BU88" s="336"/>
      <c r="BV88" s="336"/>
    </row>
    <row r="89" spans="3:74" x14ac:dyDescent="0.2">
      <c r="BK89" s="336"/>
      <c r="BL89" s="336"/>
      <c r="BM89" s="336"/>
      <c r="BN89" s="336"/>
      <c r="BO89" s="336"/>
      <c r="BP89" s="336"/>
      <c r="BQ89" s="336"/>
      <c r="BR89" s="336"/>
      <c r="BS89" s="336"/>
      <c r="BT89" s="336"/>
      <c r="BU89" s="336"/>
      <c r="BV89" s="336"/>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
      <c r="BK99" s="336"/>
      <c r="BL99" s="336"/>
      <c r="BM99" s="336"/>
      <c r="BN99" s="336"/>
      <c r="BO99" s="336"/>
      <c r="BP99" s="336"/>
      <c r="BQ99" s="336"/>
      <c r="BR99" s="336"/>
      <c r="BS99" s="336"/>
      <c r="BT99" s="336"/>
      <c r="BU99" s="336"/>
      <c r="BV99" s="336"/>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
      <c r="BK101" s="336"/>
      <c r="BL101" s="336"/>
      <c r="BM101" s="336"/>
      <c r="BN101" s="336"/>
      <c r="BO101" s="336"/>
      <c r="BP101" s="336"/>
      <c r="BQ101" s="336"/>
      <c r="BR101" s="336"/>
      <c r="BS101" s="336"/>
      <c r="BT101" s="336"/>
      <c r="BU101" s="336"/>
      <c r="BV101" s="336"/>
    </row>
    <row r="102" spans="3:74" x14ac:dyDescent="0.2">
      <c r="BK102" s="336"/>
      <c r="BL102" s="336"/>
      <c r="BM102" s="336"/>
      <c r="BN102" s="336"/>
      <c r="BO102" s="336"/>
      <c r="BP102" s="336"/>
      <c r="BQ102" s="336"/>
      <c r="BR102" s="336"/>
      <c r="BS102" s="336"/>
      <c r="BT102" s="336"/>
      <c r="BU102" s="336"/>
      <c r="BV102" s="336"/>
    </row>
    <row r="103" spans="3:74" x14ac:dyDescent="0.2">
      <c r="BK103" s="336"/>
      <c r="BL103" s="336"/>
      <c r="BM103" s="336"/>
      <c r="BN103" s="336"/>
      <c r="BO103" s="336"/>
      <c r="BP103" s="336"/>
      <c r="BQ103" s="336"/>
      <c r="BR103" s="336"/>
      <c r="BS103" s="336"/>
      <c r="BT103" s="336"/>
      <c r="BU103" s="336"/>
      <c r="BV103" s="336"/>
    </row>
    <row r="104" spans="3:74" x14ac:dyDescent="0.2">
      <c r="BK104" s="336"/>
      <c r="BL104" s="336"/>
      <c r="BM104" s="336"/>
      <c r="BN104" s="336"/>
      <c r="BO104" s="336"/>
      <c r="BP104" s="336"/>
      <c r="BQ104" s="336"/>
      <c r="BR104" s="336"/>
      <c r="BS104" s="336"/>
      <c r="BT104" s="336"/>
      <c r="BU104" s="336"/>
      <c r="BV104" s="336"/>
    </row>
    <row r="105" spans="3:74" x14ac:dyDescent="0.2">
      <c r="BK105" s="336"/>
      <c r="BL105" s="336"/>
      <c r="BM105" s="336"/>
      <c r="BN105" s="336"/>
      <c r="BO105" s="336"/>
      <c r="BP105" s="336"/>
      <c r="BQ105" s="336"/>
      <c r="BR105" s="336"/>
      <c r="BS105" s="336"/>
      <c r="BT105" s="336"/>
      <c r="BU105" s="336"/>
      <c r="BV105" s="336"/>
    </row>
    <row r="106" spans="3:74" x14ac:dyDescent="0.2">
      <c r="BK106" s="336"/>
      <c r="BL106" s="336"/>
      <c r="BM106" s="336"/>
      <c r="BN106" s="336"/>
      <c r="BO106" s="336"/>
      <c r="BP106" s="336"/>
      <c r="BQ106" s="336"/>
      <c r="BR106" s="336"/>
      <c r="BS106" s="336"/>
      <c r="BT106" s="336"/>
      <c r="BU106" s="336"/>
      <c r="BV106" s="336"/>
    </row>
    <row r="107" spans="3:74" x14ac:dyDescent="0.2">
      <c r="BK107" s="336"/>
      <c r="BL107" s="336"/>
      <c r="BM107" s="336"/>
      <c r="BN107" s="336"/>
      <c r="BO107" s="336"/>
      <c r="BP107" s="336"/>
      <c r="BQ107" s="336"/>
      <c r="BR107" s="336"/>
      <c r="BS107" s="336"/>
      <c r="BT107" s="336"/>
      <c r="BU107" s="336"/>
      <c r="BV107" s="336"/>
    </row>
    <row r="108" spans="3:74" x14ac:dyDescent="0.2">
      <c r="BK108" s="336"/>
      <c r="BL108" s="336"/>
      <c r="BM108" s="336"/>
      <c r="BN108" s="336"/>
      <c r="BO108" s="336"/>
      <c r="BP108" s="336"/>
      <c r="BQ108" s="336"/>
      <c r="BR108" s="336"/>
      <c r="BS108" s="336"/>
      <c r="BT108" s="336"/>
      <c r="BU108" s="336"/>
      <c r="BV108" s="336"/>
    </row>
    <row r="109" spans="3:74" x14ac:dyDescent="0.2">
      <c r="BK109" s="336"/>
      <c r="BL109" s="336"/>
      <c r="BM109" s="336"/>
      <c r="BN109" s="336"/>
      <c r="BO109" s="336"/>
      <c r="BP109" s="336"/>
      <c r="BQ109" s="336"/>
      <c r="BR109" s="336"/>
      <c r="BS109" s="336"/>
      <c r="BT109" s="336"/>
      <c r="BU109" s="336"/>
      <c r="BV109" s="336"/>
    </row>
    <row r="110" spans="3:74" x14ac:dyDescent="0.2">
      <c r="BK110" s="336"/>
      <c r="BL110" s="336"/>
      <c r="BM110" s="336"/>
      <c r="BN110" s="336"/>
      <c r="BO110" s="336"/>
      <c r="BP110" s="336"/>
      <c r="BQ110" s="336"/>
      <c r="BR110" s="336"/>
      <c r="BS110" s="336"/>
      <c r="BT110" s="336"/>
      <c r="BU110" s="336"/>
      <c r="BV110" s="336"/>
    </row>
    <row r="111" spans="3:74" x14ac:dyDescent="0.2">
      <c r="BK111" s="336"/>
      <c r="BL111" s="336"/>
      <c r="BM111" s="336"/>
      <c r="BN111" s="336"/>
      <c r="BO111" s="336"/>
      <c r="BP111" s="336"/>
      <c r="BQ111" s="336"/>
      <c r="BR111" s="336"/>
      <c r="BS111" s="336"/>
      <c r="BT111" s="336"/>
      <c r="BU111" s="336"/>
      <c r="BV111" s="336"/>
    </row>
    <row r="112" spans="3:74" x14ac:dyDescent="0.2">
      <c r="BK112" s="336"/>
      <c r="BL112" s="336"/>
      <c r="BM112" s="336"/>
      <c r="BN112" s="336"/>
      <c r="BO112" s="336"/>
      <c r="BP112" s="336"/>
      <c r="BQ112" s="336"/>
      <c r="BR112" s="336"/>
      <c r="BS112" s="336"/>
      <c r="BT112" s="336"/>
      <c r="BU112" s="336"/>
      <c r="BV112" s="336"/>
    </row>
    <row r="113" spans="63:74" x14ac:dyDescent="0.2">
      <c r="BK113" s="336"/>
      <c r="BL113" s="336"/>
      <c r="BM113" s="336"/>
      <c r="BN113" s="336"/>
      <c r="BO113" s="336"/>
      <c r="BP113" s="336"/>
      <c r="BQ113" s="336"/>
      <c r="BR113" s="336"/>
      <c r="BS113" s="336"/>
      <c r="BT113" s="336"/>
      <c r="BU113" s="336"/>
      <c r="BV113" s="336"/>
    </row>
    <row r="114" spans="63:74" x14ac:dyDescent="0.2">
      <c r="BK114" s="336"/>
      <c r="BL114" s="336"/>
      <c r="BM114" s="336"/>
      <c r="BN114" s="336"/>
      <c r="BO114" s="336"/>
      <c r="BP114" s="336"/>
      <c r="BQ114" s="336"/>
      <c r="BR114" s="336"/>
      <c r="BS114" s="336"/>
      <c r="BT114" s="336"/>
      <c r="BU114" s="336"/>
      <c r="BV114" s="336"/>
    </row>
    <row r="115" spans="63:74" x14ac:dyDescent="0.2">
      <c r="BK115" s="336"/>
      <c r="BL115" s="336"/>
      <c r="BM115" s="336"/>
      <c r="BN115" s="336"/>
      <c r="BO115" s="336"/>
      <c r="BP115" s="336"/>
      <c r="BQ115" s="336"/>
      <c r="BR115" s="336"/>
      <c r="BS115" s="336"/>
      <c r="BT115" s="336"/>
      <c r="BU115" s="336"/>
      <c r="BV115" s="336"/>
    </row>
    <row r="116" spans="63:74" x14ac:dyDescent="0.2">
      <c r="BK116" s="336"/>
      <c r="BL116" s="336"/>
      <c r="BM116" s="336"/>
      <c r="BN116" s="336"/>
      <c r="BO116" s="336"/>
      <c r="BP116" s="336"/>
      <c r="BQ116" s="336"/>
      <c r="BR116" s="336"/>
      <c r="BS116" s="336"/>
      <c r="BT116" s="336"/>
      <c r="BU116" s="336"/>
      <c r="BV116" s="336"/>
    </row>
    <row r="117" spans="63:74" x14ac:dyDescent="0.2">
      <c r="BK117" s="336"/>
      <c r="BL117" s="336"/>
      <c r="BM117" s="336"/>
      <c r="BN117" s="336"/>
      <c r="BO117" s="336"/>
      <c r="BP117" s="336"/>
      <c r="BQ117" s="336"/>
      <c r="BR117" s="336"/>
      <c r="BS117" s="336"/>
      <c r="BT117" s="336"/>
      <c r="BU117" s="336"/>
      <c r="BV117" s="336"/>
    </row>
    <row r="118" spans="63:74" x14ac:dyDescent="0.2">
      <c r="BK118" s="336"/>
      <c r="BL118" s="336"/>
      <c r="BM118" s="336"/>
      <c r="BN118" s="336"/>
      <c r="BO118" s="336"/>
      <c r="BP118" s="336"/>
      <c r="BQ118" s="336"/>
      <c r="BR118" s="336"/>
      <c r="BS118" s="336"/>
      <c r="BT118" s="336"/>
      <c r="BU118" s="336"/>
      <c r="BV118" s="336"/>
    </row>
    <row r="119" spans="63:74" x14ac:dyDescent="0.2">
      <c r="BK119" s="336"/>
      <c r="BL119" s="336"/>
      <c r="BM119" s="336"/>
      <c r="BN119" s="336"/>
      <c r="BO119" s="336"/>
      <c r="BP119" s="336"/>
      <c r="BQ119" s="336"/>
      <c r="BR119" s="336"/>
      <c r="BS119" s="336"/>
      <c r="BT119" s="336"/>
      <c r="BU119" s="336"/>
      <c r="BV119" s="336"/>
    </row>
    <row r="120" spans="63:74" x14ac:dyDescent="0.2">
      <c r="BK120" s="336"/>
      <c r="BL120" s="336"/>
      <c r="BM120" s="336"/>
      <c r="BN120" s="336"/>
      <c r="BO120" s="336"/>
      <c r="BP120" s="336"/>
      <c r="BQ120" s="336"/>
      <c r="BR120" s="336"/>
      <c r="BS120" s="336"/>
      <c r="BT120" s="336"/>
      <c r="BU120" s="336"/>
      <c r="BV120" s="336"/>
    </row>
    <row r="121" spans="63:74" x14ac:dyDescent="0.2">
      <c r="BK121" s="336"/>
      <c r="BL121" s="336"/>
      <c r="BM121" s="336"/>
      <c r="BN121" s="336"/>
      <c r="BO121" s="336"/>
      <c r="BP121" s="336"/>
      <c r="BQ121" s="336"/>
      <c r="BR121" s="336"/>
      <c r="BS121" s="336"/>
      <c r="BT121" s="336"/>
      <c r="BU121" s="336"/>
      <c r="BV121" s="336"/>
    </row>
    <row r="122" spans="63:74" x14ac:dyDescent="0.2">
      <c r="BK122" s="336"/>
      <c r="BL122" s="336"/>
      <c r="BM122" s="336"/>
      <c r="BN122" s="336"/>
      <c r="BO122" s="336"/>
      <c r="BP122" s="336"/>
      <c r="BQ122" s="336"/>
      <c r="BR122" s="336"/>
      <c r="BS122" s="336"/>
      <c r="BT122" s="336"/>
      <c r="BU122" s="336"/>
      <c r="BV122" s="336"/>
    </row>
    <row r="123" spans="63:74" x14ac:dyDescent="0.2">
      <c r="BK123" s="336"/>
      <c r="BL123" s="336"/>
      <c r="BM123" s="336"/>
      <c r="BN123" s="336"/>
      <c r="BO123" s="336"/>
      <c r="BP123" s="336"/>
      <c r="BQ123" s="336"/>
      <c r="BR123" s="336"/>
      <c r="BS123" s="336"/>
      <c r="BT123" s="336"/>
      <c r="BU123" s="336"/>
      <c r="BV123" s="336"/>
    </row>
    <row r="124" spans="63:74" x14ac:dyDescent="0.2">
      <c r="BK124" s="336"/>
      <c r="BL124" s="336"/>
      <c r="BM124" s="336"/>
      <c r="BN124" s="336"/>
      <c r="BO124" s="336"/>
      <c r="BP124" s="336"/>
      <c r="BQ124" s="336"/>
      <c r="BR124" s="336"/>
      <c r="BS124" s="336"/>
      <c r="BT124" s="336"/>
      <c r="BU124" s="336"/>
      <c r="BV124" s="336"/>
    </row>
    <row r="125" spans="63:74" x14ac:dyDescent="0.2">
      <c r="BK125" s="336"/>
      <c r="BL125" s="336"/>
      <c r="BM125" s="336"/>
      <c r="BN125" s="336"/>
      <c r="BO125" s="336"/>
      <c r="BP125" s="336"/>
      <c r="BQ125" s="336"/>
      <c r="BR125" s="336"/>
      <c r="BS125" s="336"/>
      <c r="BT125" s="336"/>
      <c r="BU125" s="336"/>
      <c r="BV125" s="336"/>
    </row>
    <row r="126" spans="63:74" x14ac:dyDescent="0.2">
      <c r="BK126" s="336"/>
      <c r="BL126" s="336"/>
      <c r="BM126" s="336"/>
      <c r="BN126" s="336"/>
      <c r="BO126" s="336"/>
      <c r="BP126" s="336"/>
      <c r="BQ126" s="336"/>
      <c r="BR126" s="336"/>
      <c r="BS126" s="336"/>
      <c r="BT126" s="336"/>
      <c r="BU126" s="336"/>
      <c r="BV126" s="336"/>
    </row>
    <row r="127" spans="63:74" x14ac:dyDescent="0.2">
      <c r="BK127" s="336"/>
      <c r="BL127" s="336"/>
      <c r="BM127" s="336"/>
      <c r="BN127" s="336"/>
      <c r="BO127" s="336"/>
      <c r="BP127" s="336"/>
      <c r="BQ127" s="336"/>
      <c r="BR127" s="336"/>
      <c r="BS127" s="336"/>
      <c r="BT127" s="336"/>
      <c r="BU127" s="336"/>
      <c r="BV127" s="336"/>
    </row>
    <row r="128" spans="63:74" x14ac:dyDescent="0.2">
      <c r="BK128" s="336"/>
      <c r="BL128" s="336"/>
      <c r="BM128" s="336"/>
      <c r="BN128" s="336"/>
      <c r="BO128" s="336"/>
      <c r="BP128" s="336"/>
      <c r="BQ128" s="336"/>
      <c r="BR128" s="336"/>
      <c r="BS128" s="336"/>
      <c r="BT128" s="336"/>
      <c r="BU128" s="336"/>
      <c r="BV128" s="336"/>
    </row>
    <row r="129" spans="63:74" x14ac:dyDescent="0.2">
      <c r="BK129" s="336"/>
      <c r="BL129" s="336"/>
      <c r="BM129" s="336"/>
      <c r="BN129" s="336"/>
      <c r="BO129" s="336"/>
      <c r="BP129" s="336"/>
      <c r="BQ129" s="336"/>
      <c r="BR129" s="336"/>
      <c r="BS129" s="336"/>
      <c r="BT129" s="336"/>
      <c r="BU129" s="336"/>
      <c r="BV129" s="336"/>
    </row>
    <row r="130" spans="63:74" x14ac:dyDescent="0.2">
      <c r="BK130" s="336"/>
      <c r="BL130" s="336"/>
      <c r="BM130" s="336"/>
      <c r="BN130" s="336"/>
      <c r="BO130" s="336"/>
      <c r="BP130" s="336"/>
      <c r="BQ130" s="336"/>
      <c r="BR130" s="336"/>
      <c r="BS130" s="336"/>
      <c r="BT130" s="336"/>
      <c r="BU130" s="336"/>
      <c r="BV130" s="336"/>
    </row>
    <row r="131" spans="63:74" x14ac:dyDescent="0.2">
      <c r="BK131" s="336"/>
      <c r="BL131" s="336"/>
      <c r="BM131" s="336"/>
      <c r="BN131" s="336"/>
      <c r="BO131" s="336"/>
      <c r="BP131" s="336"/>
      <c r="BQ131" s="336"/>
      <c r="BR131" s="336"/>
      <c r="BS131" s="336"/>
      <c r="BT131" s="336"/>
      <c r="BU131" s="336"/>
      <c r="BV131" s="336"/>
    </row>
    <row r="132" spans="63:74" x14ac:dyDescent="0.2">
      <c r="BK132" s="336"/>
      <c r="BL132" s="336"/>
      <c r="BM132" s="336"/>
      <c r="BN132" s="336"/>
      <c r="BO132" s="336"/>
      <c r="BP132" s="336"/>
      <c r="BQ132" s="336"/>
      <c r="BR132" s="336"/>
      <c r="BS132" s="336"/>
      <c r="BT132" s="336"/>
      <c r="BU132" s="336"/>
      <c r="BV132" s="336"/>
    </row>
    <row r="133" spans="63:74" x14ac:dyDescent="0.2">
      <c r="BK133" s="336"/>
      <c r="BL133" s="336"/>
      <c r="BM133" s="336"/>
      <c r="BN133" s="336"/>
      <c r="BO133" s="336"/>
      <c r="BP133" s="336"/>
      <c r="BQ133" s="336"/>
      <c r="BR133" s="336"/>
      <c r="BS133" s="336"/>
      <c r="BT133" s="336"/>
      <c r="BU133" s="336"/>
      <c r="BV133" s="336"/>
    </row>
    <row r="134" spans="63:74" x14ac:dyDescent="0.2">
      <c r="BK134" s="336"/>
      <c r="BL134" s="336"/>
      <c r="BM134" s="336"/>
      <c r="BN134" s="336"/>
      <c r="BO134" s="336"/>
      <c r="BP134" s="336"/>
      <c r="BQ134" s="336"/>
      <c r="BR134" s="336"/>
      <c r="BS134" s="336"/>
      <c r="BT134" s="336"/>
      <c r="BU134" s="336"/>
      <c r="BV134" s="336"/>
    </row>
    <row r="135" spans="63:74" x14ac:dyDescent="0.2">
      <c r="BK135" s="336"/>
      <c r="BL135" s="336"/>
      <c r="BM135" s="336"/>
      <c r="BN135" s="336"/>
      <c r="BO135" s="336"/>
      <c r="BP135" s="336"/>
      <c r="BQ135" s="336"/>
      <c r="BR135" s="336"/>
      <c r="BS135" s="336"/>
      <c r="BT135" s="336"/>
      <c r="BU135" s="336"/>
      <c r="BV135" s="336"/>
    </row>
    <row r="136" spans="63:74" x14ac:dyDescent="0.2">
      <c r="BK136" s="336"/>
      <c r="BL136" s="336"/>
      <c r="BM136" s="336"/>
      <c r="BN136" s="336"/>
      <c r="BO136" s="336"/>
      <c r="BP136" s="336"/>
      <c r="BQ136" s="336"/>
      <c r="BR136" s="336"/>
      <c r="BS136" s="336"/>
      <c r="BT136" s="336"/>
      <c r="BU136" s="336"/>
      <c r="BV136" s="336"/>
    </row>
    <row r="137" spans="63:74" x14ac:dyDescent="0.2">
      <c r="BK137" s="336"/>
      <c r="BL137" s="336"/>
      <c r="BM137" s="336"/>
      <c r="BN137" s="336"/>
      <c r="BO137" s="336"/>
      <c r="BP137" s="336"/>
      <c r="BQ137" s="336"/>
      <c r="BR137" s="336"/>
      <c r="BS137" s="336"/>
      <c r="BT137" s="336"/>
      <c r="BU137" s="336"/>
      <c r="BV137" s="336"/>
    </row>
    <row r="138" spans="63:74" x14ac:dyDescent="0.2">
      <c r="BK138" s="336"/>
      <c r="BL138" s="336"/>
      <c r="BM138" s="336"/>
      <c r="BN138" s="336"/>
      <c r="BO138" s="336"/>
      <c r="BP138" s="336"/>
      <c r="BQ138" s="336"/>
      <c r="BR138" s="336"/>
      <c r="BS138" s="336"/>
      <c r="BT138" s="336"/>
      <c r="BU138" s="336"/>
      <c r="BV138" s="336"/>
    </row>
    <row r="139" spans="63:74" x14ac:dyDescent="0.2">
      <c r="BK139" s="336"/>
      <c r="BL139" s="336"/>
      <c r="BM139" s="336"/>
      <c r="BN139" s="336"/>
      <c r="BO139" s="336"/>
      <c r="BP139" s="336"/>
      <c r="BQ139" s="336"/>
      <c r="BR139" s="336"/>
      <c r="BS139" s="336"/>
      <c r="BT139" s="336"/>
      <c r="BU139" s="336"/>
      <c r="BV139" s="336"/>
    </row>
    <row r="140" spans="63:74" x14ac:dyDescent="0.2">
      <c r="BK140" s="336"/>
      <c r="BL140" s="336"/>
      <c r="BM140" s="336"/>
      <c r="BN140" s="336"/>
      <c r="BO140" s="336"/>
      <c r="BP140" s="336"/>
      <c r="BQ140" s="336"/>
      <c r="BR140" s="336"/>
      <c r="BS140" s="336"/>
      <c r="BT140" s="336"/>
      <c r="BU140" s="336"/>
      <c r="BV140" s="336"/>
    </row>
    <row r="141" spans="63:74" x14ac:dyDescent="0.2">
      <c r="BK141" s="336"/>
      <c r="BL141" s="336"/>
      <c r="BM141" s="336"/>
      <c r="BN141" s="336"/>
      <c r="BO141" s="336"/>
      <c r="BP141" s="336"/>
      <c r="BQ141" s="336"/>
      <c r="BR141" s="336"/>
      <c r="BS141" s="336"/>
      <c r="BT141" s="336"/>
      <c r="BU141" s="336"/>
      <c r="BV141" s="336"/>
    </row>
    <row r="142" spans="63:74" x14ac:dyDescent="0.2">
      <c r="BK142" s="336"/>
      <c r="BL142" s="336"/>
      <c r="BM142" s="336"/>
      <c r="BN142" s="336"/>
      <c r="BO142" s="336"/>
      <c r="BP142" s="336"/>
      <c r="BQ142" s="336"/>
      <c r="BR142" s="336"/>
      <c r="BS142" s="336"/>
      <c r="BT142" s="336"/>
      <c r="BU142" s="336"/>
      <c r="BV142" s="336"/>
    </row>
    <row r="143" spans="63:74" x14ac:dyDescent="0.2">
      <c r="BK143" s="336"/>
      <c r="BL143" s="336"/>
      <c r="BM143" s="336"/>
      <c r="BN143" s="336"/>
      <c r="BO143" s="336"/>
      <c r="BP143" s="336"/>
      <c r="BQ143" s="336"/>
      <c r="BR143" s="336"/>
      <c r="BS143" s="336"/>
      <c r="BT143" s="336"/>
      <c r="BU143" s="336"/>
      <c r="BV143" s="336"/>
    </row>
    <row r="144" spans="63:74" x14ac:dyDescent="0.2">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0.5703125" style="491" customWidth="1"/>
    <col min="2" max="2" width="27" style="491" customWidth="1"/>
    <col min="3" max="55" width="6.5703125" style="491" customWidth="1"/>
    <col min="56" max="58" width="6.5703125" style="618" customWidth="1"/>
    <col min="59" max="74" width="6.5703125" style="491" customWidth="1"/>
    <col min="75" max="238" width="11" style="491"/>
    <col min="239" max="239" width="1.5703125" style="491" customWidth="1"/>
    <col min="240" max="16384" width="11" style="491"/>
  </cols>
  <sheetData>
    <row r="1" spans="1:74" ht="12.75" customHeight="1" x14ac:dyDescent="0.2">
      <c r="A1" s="761" t="s">
        <v>791</v>
      </c>
      <c r="B1" s="490" t="s">
        <v>1310</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
      <c r="A2" s="762"/>
      <c r="B2" s="486" t="str">
        <f>"U.S. Energy Information Administration  |  Short-Term Energy Outlook  - "&amp;Dates!D1</f>
        <v>U.S. Energy Information Administration  |  Short-Term Energy Outlook  - July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493"/>
      <c r="B3" s="494"/>
      <c r="C3" s="764">
        <f>Dates!D3</f>
        <v>2018</v>
      </c>
      <c r="D3" s="765"/>
      <c r="E3" s="765"/>
      <c r="F3" s="765"/>
      <c r="G3" s="765"/>
      <c r="H3" s="765"/>
      <c r="I3" s="765"/>
      <c r="J3" s="765"/>
      <c r="K3" s="765"/>
      <c r="L3" s="765"/>
      <c r="M3" s="765"/>
      <c r="N3" s="817"/>
      <c r="O3" s="764">
        <f>C3+1</f>
        <v>2019</v>
      </c>
      <c r="P3" s="765"/>
      <c r="Q3" s="765"/>
      <c r="R3" s="765"/>
      <c r="S3" s="765"/>
      <c r="T3" s="765"/>
      <c r="U3" s="765"/>
      <c r="V3" s="765"/>
      <c r="W3" s="765"/>
      <c r="X3" s="765"/>
      <c r="Y3" s="765"/>
      <c r="Z3" s="817"/>
      <c r="AA3" s="764">
        <f>O3+1</f>
        <v>2020</v>
      </c>
      <c r="AB3" s="765"/>
      <c r="AC3" s="765"/>
      <c r="AD3" s="765"/>
      <c r="AE3" s="765"/>
      <c r="AF3" s="765"/>
      <c r="AG3" s="765"/>
      <c r="AH3" s="765"/>
      <c r="AI3" s="765"/>
      <c r="AJ3" s="765"/>
      <c r="AK3" s="765"/>
      <c r="AL3" s="817"/>
      <c r="AM3" s="764">
        <f>AA3+1</f>
        <v>2021</v>
      </c>
      <c r="AN3" s="765"/>
      <c r="AO3" s="765"/>
      <c r="AP3" s="765"/>
      <c r="AQ3" s="765"/>
      <c r="AR3" s="765"/>
      <c r="AS3" s="765"/>
      <c r="AT3" s="765"/>
      <c r="AU3" s="765"/>
      <c r="AV3" s="765"/>
      <c r="AW3" s="765"/>
      <c r="AX3" s="817"/>
      <c r="AY3" s="764">
        <f>AM3+1</f>
        <v>2022</v>
      </c>
      <c r="AZ3" s="765"/>
      <c r="BA3" s="765"/>
      <c r="BB3" s="765"/>
      <c r="BC3" s="765"/>
      <c r="BD3" s="765"/>
      <c r="BE3" s="765"/>
      <c r="BF3" s="765"/>
      <c r="BG3" s="765"/>
      <c r="BH3" s="765"/>
      <c r="BI3" s="765"/>
      <c r="BJ3" s="817"/>
      <c r="BK3" s="764">
        <f>AY3+1</f>
        <v>2023</v>
      </c>
      <c r="BL3" s="765"/>
      <c r="BM3" s="765"/>
      <c r="BN3" s="765"/>
      <c r="BO3" s="765"/>
      <c r="BP3" s="765"/>
      <c r="BQ3" s="765"/>
      <c r="BR3" s="765"/>
      <c r="BS3" s="765"/>
      <c r="BT3" s="765"/>
      <c r="BU3" s="765"/>
      <c r="BV3" s="817"/>
    </row>
    <row r="4" spans="1:74" ht="12.75" customHeight="1" x14ac:dyDescent="0.2">
      <c r="A4" s="493"/>
      <c r="B4" s="495"/>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493"/>
      <c r="B5" s="129" t="s">
        <v>337</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 customHeight="1" x14ac:dyDescent="0.2">
      <c r="A6" s="499" t="s">
        <v>1184</v>
      </c>
      <c r="B6" s="500" t="s">
        <v>81</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126.25650424</v>
      </c>
      <c r="AB6" s="690">
        <v>119.04781773000001</v>
      </c>
      <c r="AC6" s="690">
        <v>117.05947457000001</v>
      </c>
      <c r="AD6" s="690">
        <v>102.38126719</v>
      </c>
      <c r="AE6" s="690">
        <v>108.91838454000001</v>
      </c>
      <c r="AF6" s="690">
        <v>134.23975368000001</v>
      </c>
      <c r="AG6" s="690">
        <v>171.97088640000001</v>
      </c>
      <c r="AH6" s="690">
        <v>164.07358886</v>
      </c>
      <c r="AI6" s="690">
        <v>132.78554051</v>
      </c>
      <c r="AJ6" s="690">
        <v>123.08867028</v>
      </c>
      <c r="AK6" s="690">
        <v>101.45832052</v>
      </c>
      <c r="AL6" s="690">
        <v>118.39610107</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107.49144334</v>
      </c>
      <c r="BA6" s="690">
        <v>103.45004652</v>
      </c>
      <c r="BB6" s="690">
        <v>98.136451554000004</v>
      </c>
      <c r="BC6" s="690">
        <v>117.506</v>
      </c>
      <c r="BD6" s="690">
        <v>143.36009999999999</v>
      </c>
      <c r="BE6" s="691">
        <v>166.2182</v>
      </c>
      <c r="BF6" s="691">
        <v>160.12309999999999</v>
      </c>
      <c r="BG6" s="691">
        <v>131.65280000000001</v>
      </c>
      <c r="BH6" s="691">
        <v>120.1339</v>
      </c>
      <c r="BI6" s="691">
        <v>107.51090000000001</v>
      </c>
      <c r="BJ6" s="691">
        <v>122.1473</v>
      </c>
      <c r="BK6" s="691">
        <v>125.0951</v>
      </c>
      <c r="BL6" s="691">
        <v>102.8665</v>
      </c>
      <c r="BM6" s="691">
        <v>108.1267</v>
      </c>
      <c r="BN6" s="691">
        <v>98.27731</v>
      </c>
      <c r="BO6" s="691">
        <v>108.0977</v>
      </c>
      <c r="BP6" s="691">
        <v>134.4897</v>
      </c>
      <c r="BQ6" s="691">
        <v>163.66999999999999</v>
      </c>
      <c r="BR6" s="691">
        <v>160.12219999999999</v>
      </c>
      <c r="BS6" s="691">
        <v>125.4348</v>
      </c>
      <c r="BT6" s="691">
        <v>117.9071</v>
      </c>
      <c r="BU6" s="691">
        <v>103.65649999999999</v>
      </c>
      <c r="BV6" s="691">
        <v>124.5269</v>
      </c>
    </row>
    <row r="7" spans="1:74" ht="11.1" customHeight="1" x14ac:dyDescent="0.2">
      <c r="A7" s="499" t="s">
        <v>1185</v>
      </c>
      <c r="B7" s="500" t="s">
        <v>80</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70.292769587999999</v>
      </c>
      <c r="BA7" s="690">
        <v>60.249827758000002</v>
      </c>
      <c r="BB7" s="690">
        <v>54.606400569999998</v>
      </c>
      <c r="BC7" s="690">
        <v>61.086309999999997</v>
      </c>
      <c r="BD7" s="690">
        <v>77.304509999999993</v>
      </c>
      <c r="BE7" s="691">
        <v>91.575659999999999</v>
      </c>
      <c r="BF7" s="691">
        <v>93.113370000000003</v>
      </c>
      <c r="BG7" s="691">
        <v>70.184809999999999</v>
      </c>
      <c r="BH7" s="691">
        <v>59.96611</v>
      </c>
      <c r="BI7" s="691">
        <v>58.69961</v>
      </c>
      <c r="BJ7" s="691">
        <v>69.550359999999998</v>
      </c>
      <c r="BK7" s="691">
        <v>81.517470000000003</v>
      </c>
      <c r="BL7" s="691">
        <v>65.200310000000002</v>
      </c>
      <c r="BM7" s="691">
        <v>54.970010000000002</v>
      </c>
      <c r="BN7" s="691">
        <v>44.987569999999998</v>
      </c>
      <c r="BO7" s="691">
        <v>56.775179999999999</v>
      </c>
      <c r="BP7" s="691">
        <v>73.692629999999994</v>
      </c>
      <c r="BQ7" s="691">
        <v>89.315920000000006</v>
      </c>
      <c r="BR7" s="691">
        <v>87.735020000000006</v>
      </c>
      <c r="BS7" s="691">
        <v>72.327979999999997</v>
      </c>
      <c r="BT7" s="691">
        <v>57.514519999999997</v>
      </c>
      <c r="BU7" s="691">
        <v>59.087229999999998</v>
      </c>
      <c r="BV7" s="691">
        <v>64.012910000000005</v>
      </c>
    </row>
    <row r="8" spans="1:74" ht="11.1" customHeight="1" x14ac:dyDescent="0.2">
      <c r="A8" s="501" t="s">
        <v>1186</v>
      </c>
      <c r="B8" s="502" t="s">
        <v>83</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61.861902999999998</v>
      </c>
      <c r="BA8" s="690">
        <v>63.153700999999998</v>
      </c>
      <c r="BB8" s="690">
        <v>55.289540000000002</v>
      </c>
      <c r="BC8" s="690">
        <v>63.466749999999998</v>
      </c>
      <c r="BD8" s="690">
        <v>66.133790000000005</v>
      </c>
      <c r="BE8" s="691">
        <v>69.638720000000006</v>
      </c>
      <c r="BF8" s="691">
        <v>69.638720000000006</v>
      </c>
      <c r="BG8" s="691">
        <v>64.425809999999998</v>
      </c>
      <c r="BH8" s="691">
        <v>59.06861</v>
      </c>
      <c r="BI8" s="691">
        <v>62.442309999999999</v>
      </c>
      <c r="BJ8" s="691">
        <v>69.6387</v>
      </c>
      <c r="BK8" s="691">
        <v>69.642619999999994</v>
      </c>
      <c r="BL8" s="691">
        <v>61.848579999999998</v>
      </c>
      <c r="BM8" s="691">
        <v>62.398809999999997</v>
      </c>
      <c r="BN8" s="691">
        <v>55.478999999999999</v>
      </c>
      <c r="BO8" s="691">
        <v>64.827820000000003</v>
      </c>
      <c r="BP8" s="691">
        <v>67.589920000000006</v>
      </c>
      <c r="BQ8" s="691">
        <v>70.453090000000003</v>
      </c>
      <c r="BR8" s="691">
        <v>70.459860000000006</v>
      </c>
      <c r="BS8" s="691">
        <v>66.319640000000007</v>
      </c>
      <c r="BT8" s="691">
        <v>62.013060000000003</v>
      </c>
      <c r="BU8" s="691">
        <v>64.874420000000001</v>
      </c>
      <c r="BV8" s="691">
        <v>71.118970000000004</v>
      </c>
    </row>
    <row r="9" spans="1:74" ht="11.1" customHeight="1" x14ac:dyDescent="0.2">
      <c r="A9" s="501" t="s">
        <v>1187</v>
      </c>
      <c r="B9" s="502" t="s">
        <v>346</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74.270641427000001</v>
      </c>
      <c r="BA9" s="690">
        <v>84.546180546000002</v>
      </c>
      <c r="BB9" s="690">
        <v>82.828559279000004</v>
      </c>
      <c r="BC9" s="690">
        <v>81.477320000000006</v>
      </c>
      <c r="BD9" s="690">
        <v>76.984989999999996</v>
      </c>
      <c r="BE9" s="691">
        <v>69.688890000000001</v>
      </c>
      <c r="BF9" s="691">
        <v>68.46875</v>
      </c>
      <c r="BG9" s="691">
        <v>66.57938</v>
      </c>
      <c r="BH9" s="691">
        <v>68.051289999999995</v>
      </c>
      <c r="BI9" s="691">
        <v>71.055080000000004</v>
      </c>
      <c r="BJ9" s="691">
        <v>76.997669999999999</v>
      </c>
      <c r="BK9" s="691">
        <v>77.872889999999998</v>
      </c>
      <c r="BL9" s="691">
        <v>76.361599999999996</v>
      </c>
      <c r="BM9" s="691">
        <v>89.679630000000003</v>
      </c>
      <c r="BN9" s="691">
        <v>92.417349999999999</v>
      </c>
      <c r="BO9" s="691">
        <v>91.393510000000006</v>
      </c>
      <c r="BP9" s="691">
        <v>82.279640000000001</v>
      </c>
      <c r="BQ9" s="691">
        <v>73.561430000000001</v>
      </c>
      <c r="BR9" s="691">
        <v>74.850210000000004</v>
      </c>
      <c r="BS9" s="691">
        <v>72.314250000000001</v>
      </c>
      <c r="BT9" s="691">
        <v>73.289479999999998</v>
      </c>
      <c r="BU9" s="691">
        <v>75.315889999999996</v>
      </c>
      <c r="BV9" s="691">
        <v>82.136319999999998</v>
      </c>
    </row>
    <row r="10" spans="1:74" ht="11.1" customHeight="1" x14ac:dyDescent="0.2">
      <c r="A10" s="501" t="s">
        <v>1188</v>
      </c>
      <c r="B10" s="502" t="s">
        <v>348</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23.570554098999999</v>
      </c>
      <c r="BA10" s="690">
        <v>26.027488294000001</v>
      </c>
      <c r="BB10" s="690">
        <v>20.097965821999999</v>
      </c>
      <c r="BC10" s="690">
        <v>23.902940000000001</v>
      </c>
      <c r="BD10" s="690">
        <v>27.64227</v>
      </c>
      <c r="BE10" s="691">
        <v>26.596540000000001</v>
      </c>
      <c r="BF10" s="691">
        <v>20.80641</v>
      </c>
      <c r="BG10" s="691">
        <v>17.144269999999999</v>
      </c>
      <c r="BH10" s="691">
        <v>17.275839999999999</v>
      </c>
      <c r="BI10" s="691">
        <v>19.174340000000001</v>
      </c>
      <c r="BJ10" s="691">
        <v>21.379110000000001</v>
      </c>
      <c r="BK10" s="691">
        <v>24.284009999999999</v>
      </c>
      <c r="BL10" s="691">
        <v>21.816559999999999</v>
      </c>
      <c r="BM10" s="691">
        <v>24.451000000000001</v>
      </c>
      <c r="BN10" s="691">
        <v>24.74896</v>
      </c>
      <c r="BO10" s="691">
        <v>28.423549999999999</v>
      </c>
      <c r="BP10" s="691">
        <v>27.99689</v>
      </c>
      <c r="BQ10" s="691">
        <v>25.764050000000001</v>
      </c>
      <c r="BR10" s="691">
        <v>21.91469</v>
      </c>
      <c r="BS10" s="691">
        <v>18.335740000000001</v>
      </c>
      <c r="BT10" s="691">
        <v>18.139530000000001</v>
      </c>
      <c r="BU10" s="691">
        <v>20.194649999999999</v>
      </c>
      <c r="BV10" s="691">
        <v>22.4664</v>
      </c>
    </row>
    <row r="11" spans="1:74" ht="11.1" customHeight="1" x14ac:dyDescent="0.2">
      <c r="A11" s="499" t="s">
        <v>1189</v>
      </c>
      <c r="B11" s="503" t="s">
        <v>85</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38.131327194999997</v>
      </c>
      <c r="BA11" s="690">
        <v>43.196570465999997</v>
      </c>
      <c r="BB11" s="690">
        <v>46.182796126</v>
      </c>
      <c r="BC11" s="690">
        <v>39.302349999999997</v>
      </c>
      <c r="BD11" s="690">
        <v>31.14058</v>
      </c>
      <c r="BE11" s="691">
        <v>24.051359999999999</v>
      </c>
      <c r="BF11" s="691">
        <v>29.028130000000001</v>
      </c>
      <c r="BG11" s="691">
        <v>32.278010000000002</v>
      </c>
      <c r="BH11" s="691">
        <v>35.51981</v>
      </c>
      <c r="BI11" s="691">
        <v>38.936709999999998</v>
      </c>
      <c r="BJ11" s="691">
        <v>43.663710000000002</v>
      </c>
      <c r="BK11" s="691">
        <v>39.927840000000003</v>
      </c>
      <c r="BL11" s="691">
        <v>40.128369999999997</v>
      </c>
      <c r="BM11" s="691">
        <v>46.296709999999997</v>
      </c>
      <c r="BN11" s="691">
        <v>47.757240000000003</v>
      </c>
      <c r="BO11" s="691">
        <v>40.932119999999998</v>
      </c>
      <c r="BP11" s="691">
        <v>32.129950000000001</v>
      </c>
      <c r="BQ11" s="691">
        <v>24.963439999999999</v>
      </c>
      <c r="BR11" s="691">
        <v>30.388100000000001</v>
      </c>
      <c r="BS11" s="691">
        <v>33.680660000000003</v>
      </c>
      <c r="BT11" s="691">
        <v>36.843699999999998</v>
      </c>
      <c r="BU11" s="691">
        <v>39.717880000000001</v>
      </c>
      <c r="BV11" s="691">
        <v>45.511189999999999</v>
      </c>
    </row>
    <row r="12" spans="1:74" ht="11.1" customHeight="1" x14ac:dyDescent="0.2">
      <c r="A12" s="499" t="s">
        <v>1190</v>
      </c>
      <c r="B12" s="500" t="s">
        <v>1300</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9.1417130039999996</v>
      </c>
      <c r="BA12" s="690">
        <v>11.810164442</v>
      </c>
      <c r="BB12" s="690">
        <v>13.390751012999999</v>
      </c>
      <c r="BC12" s="690">
        <v>14.686439999999999</v>
      </c>
      <c r="BD12" s="690">
        <v>14.58954</v>
      </c>
      <c r="BE12" s="691">
        <v>15.285629999999999</v>
      </c>
      <c r="BF12" s="691">
        <v>14.859590000000001</v>
      </c>
      <c r="BG12" s="691">
        <v>13.619389999999999</v>
      </c>
      <c r="BH12" s="691">
        <v>11.66807</v>
      </c>
      <c r="BI12" s="691">
        <v>9.5666200000000003</v>
      </c>
      <c r="BJ12" s="691">
        <v>8.1590290000000003</v>
      </c>
      <c r="BK12" s="691">
        <v>9.9331990000000001</v>
      </c>
      <c r="BL12" s="691">
        <v>11.11736</v>
      </c>
      <c r="BM12" s="691">
        <v>15.273239999999999</v>
      </c>
      <c r="BN12" s="691">
        <v>16.854890000000001</v>
      </c>
      <c r="BO12" s="691">
        <v>18.513739999999999</v>
      </c>
      <c r="BP12" s="691">
        <v>18.53529</v>
      </c>
      <c r="BQ12" s="691">
        <v>19.09741</v>
      </c>
      <c r="BR12" s="691">
        <v>18.78285</v>
      </c>
      <c r="BS12" s="691">
        <v>16.769670000000001</v>
      </c>
      <c r="BT12" s="691">
        <v>14.770009999999999</v>
      </c>
      <c r="BU12" s="691">
        <v>12.133749999999999</v>
      </c>
      <c r="BV12" s="691">
        <v>10.60092</v>
      </c>
    </row>
    <row r="13" spans="1:74" ht="11.1" customHeight="1" x14ac:dyDescent="0.2">
      <c r="A13" s="499" t="s">
        <v>1191</v>
      </c>
      <c r="B13" s="500" t="s">
        <v>1046</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2.2251023719999998</v>
      </c>
      <c r="BA13" s="690">
        <v>2.231690859</v>
      </c>
      <c r="BB13" s="690">
        <v>1.9317267250000001</v>
      </c>
      <c r="BC13" s="690">
        <v>2.162169</v>
      </c>
      <c r="BD13" s="690">
        <v>2.1552799999999999</v>
      </c>
      <c r="BE13" s="691">
        <v>2.3149600000000001</v>
      </c>
      <c r="BF13" s="691">
        <v>2.3842569999999998</v>
      </c>
      <c r="BG13" s="691">
        <v>2.159751</v>
      </c>
      <c r="BH13" s="691">
        <v>2.1187390000000001</v>
      </c>
      <c r="BI13" s="691">
        <v>2.0504639999999998</v>
      </c>
      <c r="BJ13" s="691">
        <v>2.2847059999999999</v>
      </c>
      <c r="BK13" s="691">
        <v>2.2865730000000002</v>
      </c>
      <c r="BL13" s="691">
        <v>2.1314009999999999</v>
      </c>
      <c r="BM13" s="691">
        <v>2.249555</v>
      </c>
      <c r="BN13" s="691">
        <v>1.9534039999999999</v>
      </c>
      <c r="BO13" s="691">
        <v>2.1691739999999999</v>
      </c>
      <c r="BP13" s="691">
        <v>2.1546340000000002</v>
      </c>
      <c r="BQ13" s="691">
        <v>2.2833239999999999</v>
      </c>
      <c r="BR13" s="691">
        <v>2.3661560000000001</v>
      </c>
      <c r="BS13" s="691">
        <v>2.1338539999999999</v>
      </c>
      <c r="BT13" s="691">
        <v>2.1009980000000001</v>
      </c>
      <c r="BU13" s="691">
        <v>2.0070739999999998</v>
      </c>
      <c r="BV13" s="691">
        <v>2.2728619999999999</v>
      </c>
    </row>
    <row r="14" spans="1:74" ht="11.1" customHeight="1" x14ac:dyDescent="0.2">
      <c r="A14" s="499" t="s">
        <v>1192</v>
      </c>
      <c r="B14" s="500" t="s">
        <v>84</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1.2019447569999999</v>
      </c>
      <c r="BA14" s="690">
        <v>1.2802664850000001</v>
      </c>
      <c r="BB14" s="690">
        <v>1.225319593</v>
      </c>
      <c r="BC14" s="690">
        <v>1.423414</v>
      </c>
      <c r="BD14" s="690">
        <v>1.457325</v>
      </c>
      <c r="BE14" s="691">
        <v>1.440404</v>
      </c>
      <c r="BF14" s="691">
        <v>1.39036</v>
      </c>
      <c r="BG14" s="691">
        <v>1.377955</v>
      </c>
      <c r="BH14" s="691">
        <v>1.4688380000000001</v>
      </c>
      <c r="BI14" s="691">
        <v>1.3269439999999999</v>
      </c>
      <c r="BJ14" s="691">
        <v>1.5111110000000001</v>
      </c>
      <c r="BK14" s="691">
        <v>1.4412609999999999</v>
      </c>
      <c r="BL14" s="691">
        <v>1.1679029999999999</v>
      </c>
      <c r="BM14" s="691">
        <v>1.4091180000000001</v>
      </c>
      <c r="BN14" s="691">
        <v>1.102846</v>
      </c>
      <c r="BO14" s="691">
        <v>1.3549370000000001</v>
      </c>
      <c r="BP14" s="691">
        <v>1.462882</v>
      </c>
      <c r="BQ14" s="691">
        <v>1.4532160000000001</v>
      </c>
      <c r="BR14" s="691">
        <v>1.3984190000000001</v>
      </c>
      <c r="BS14" s="691">
        <v>1.3943239999999999</v>
      </c>
      <c r="BT14" s="691">
        <v>1.4352419999999999</v>
      </c>
      <c r="BU14" s="691">
        <v>1.262532</v>
      </c>
      <c r="BV14" s="691">
        <v>1.284948</v>
      </c>
    </row>
    <row r="15" spans="1:74" ht="11.1" customHeight="1" x14ac:dyDescent="0.2">
      <c r="A15" s="499" t="s">
        <v>1193</v>
      </c>
      <c r="B15" s="500" t="s">
        <v>349</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-0.41225800000000001</v>
      </c>
      <c r="BA15" s="690">
        <v>-0.31750800000000001</v>
      </c>
      <c r="BB15" s="690">
        <v>-0.26522600000000002</v>
      </c>
      <c r="BC15" s="690">
        <v>-0.3085253</v>
      </c>
      <c r="BD15" s="690">
        <v>-0.35594530000000002</v>
      </c>
      <c r="BE15" s="691">
        <v>-0.62804590000000005</v>
      </c>
      <c r="BF15" s="691">
        <v>-0.56657210000000002</v>
      </c>
      <c r="BG15" s="691">
        <v>-0.49102780000000001</v>
      </c>
      <c r="BH15" s="691">
        <v>-0.46343000000000001</v>
      </c>
      <c r="BI15" s="691">
        <v>-0.37497540000000001</v>
      </c>
      <c r="BJ15" s="691">
        <v>-0.48982110000000001</v>
      </c>
      <c r="BK15" s="691">
        <v>-0.43983030000000001</v>
      </c>
      <c r="BL15" s="691">
        <v>-0.38086310000000001</v>
      </c>
      <c r="BM15" s="691">
        <v>-0.37772670000000003</v>
      </c>
      <c r="BN15" s="691">
        <v>-0.2772751</v>
      </c>
      <c r="BO15" s="691">
        <v>-0.37177359999999998</v>
      </c>
      <c r="BP15" s="691">
        <v>-0.37905489999999997</v>
      </c>
      <c r="BQ15" s="691">
        <v>-0.61158690000000004</v>
      </c>
      <c r="BR15" s="691">
        <v>-0.51157969999999997</v>
      </c>
      <c r="BS15" s="691">
        <v>-0.50845399999999996</v>
      </c>
      <c r="BT15" s="691">
        <v>-0.44358500000000001</v>
      </c>
      <c r="BU15" s="691">
        <v>-0.30302960000000001</v>
      </c>
      <c r="BV15" s="691">
        <v>-0.45307389999999997</v>
      </c>
    </row>
    <row r="16" spans="1:74" ht="11.1" customHeight="1" x14ac:dyDescent="0.2">
      <c r="A16" s="499" t="s">
        <v>1194</v>
      </c>
      <c r="B16" s="500" t="s">
        <v>1301</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1.5197789500000001</v>
      </c>
      <c r="BA16" s="690">
        <v>1.3542829519999999</v>
      </c>
      <c r="BB16" s="690">
        <v>1.169414323</v>
      </c>
      <c r="BC16" s="690">
        <v>1.333853</v>
      </c>
      <c r="BD16" s="690">
        <v>1.3191889999999999</v>
      </c>
      <c r="BE16" s="691">
        <v>1.507098</v>
      </c>
      <c r="BF16" s="691">
        <v>1.5847249999999999</v>
      </c>
      <c r="BG16" s="691">
        <v>1.297598</v>
      </c>
      <c r="BH16" s="691">
        <v>1.157192</v>
      </c>
      <c r="BI16" s="691">
        <v>1.3090390000000001</v>
      </c>
      <c r="BJ16" s="691">
        <v>1.439012</v>
      </c>
      <c r="BK16" s="691">
        <v>2.1857090000000001</v>
      </c>
      <c r="BL16" s="691">
        <v>1.705371</v>
      </c>
      <c r="BM16" s="691">
        <v>1.3039430000000001</v>
      </c>
      <c r="BN16" s="691">
        <v>1.131081</v>
      </c>
      <c r="BO16" s="691">
        <v>1.24509</v>
      </c>
      <c r="BP16" s="691">
        <v>1.298773</v>
      </c>
      <c r="BQ16" s="691">
        <v>1.4901120000000001</v>
      </c>
      <c r="BR16" s="691">
        <v>1.6099559999999999</v>
      </c>
      <c r="BS16" s="691">
        <v>1.2834570000000001</v>
      </c>
      <c r="BT16" s="691">
        <v>1.208116</v>
      </c>
      <c r="BU16" s="691">
        <v>1.3855660000000001</v>
      </c>
      <c r="BV16" s="691">
        <v>1.485422</v>
      </c>
    </row>
    <row r="17" spans="1:74" ht="11.1" customHeight="1" x14ac:dyDescent="0.2">
      <c r="A17" s="499" t="s">
        <v>1195</v>
      </c>
      <c r="B17" s="500" t="s">
        <v>82</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0.229733943</v>
      </c>
      <c r="BA17" s="690">
        <v>0.25054058000000001</v>
      </c>
      <c r="BB17" s="690">
        <v>0.27414007299999998</v>
      </c>
      <c r="BC17" s="690">
        <v>0.25490819999999997</v>
      </c>
      <c r="BD17" s="690">
        <v>0.26246380000000002</v>
      </c>
      <c r="BE17" s="691">
        <v>0.28524119999999997</v>
      </c>
      <c r="BF17" s="691">
        <v>0.33849679999999999</v>
      </c>
      <c r="BG17" s="691">
        <v>0.30780400000000002</v>
      </c>
      <c r="BH17" s="691">
        <v>0.24263689999999999</v>
      </c>
      <c r="BI17" s="691">
        <v>0.26746160000000002</v>
      </c>
      <c r="BJ17" s="691">
        <v>0.3052916</v>
      </c>
      <c r="BK17" s="691">
        <v>0.3203143</v>
      </c>
      <c r="BL17" s="691">
        <v>0.26339560000000001</v>
      </c>
      <c r="BM17" s="691">
        <v>0.24744360000000001</v>
      </c>
      <c r="BN17" s="691">
        <v>0.23205609999999999</v>
      </c>
      <c r="BO17" s="691">
        <v>0.23175270000000001</v>
      </c>
      <c r="BP17" s="691">
        <v>0.24031830000000001</v>
      </c>
      <c r="BQ17" s="691">
        <v>0.25617689999999999</v>
      </c>
      <c r="BR17" s="691">
        <v>0.32557989999999998</v>
      </c>
      <c r="BS17" s="691">
        <v>0.2964096</v>
      </c>
      <c r="BT17" s="691">
        <v>0.26036609999999999</v>
      </c>
      <c r="BU17" s="691">
        <v>0.2480096</v>
      </c>
      <c r="BV17" s="691">
        <v>0.28908210000000001</v>
      </c>
    </row>
    <row r="18" spans="1:74" ht="11.1" customHeight="1" x14ac:dyDescent="0.2">
      <c r="A18" s="499" t="s">
        <v>1313</v>
      </c>
      <c r="B18" s="502" t="s">
        <v>1302</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0.49255534699999998</v>
      </c>
      <c r="BA18" s="690">
        <v>0.52757610700000002</v>
      </c>
      <c r="BB18" s="690">
        <v>0.51520276099999995</v>
      </c>
      <c r="BC18" s="690">
        <v>0.62217259999999996</v>
      </c>
      <c r="BD18" s="690">
        <v>0.60862740000000004</v>
      </c>
      <c r="BE18" s="691">
        <v>0.63938229999999996</v>
      </c>
      <c r="BF18" s="691">
        <v>0.59115859999999998</v>
      </c>
      <c r="BG18" s="691">
        <v>0.56106129999999999</v>
      </c>
      <c r="BH18" s="691">
        <v>0.57274130000000001</v>
      </c>
      <c r="BI18" s="691">
        <v>0.49176330000000001</v>
      </c>
      <c r="BJ18" s="691">
        <v>0.66415139999999995</v>
      </c>
      <c r="BK18" s="691">
        <v>0.54573110000000002</v>
      </c>
      <c r="BL18" s="691">
        <v>0.47245320000000002</v>
      </c>
      <c r="BM18" s="691">
        <v>0.52355770000000001</v>
      </c>
      <c r="BN18" s="691">
        <v>0.47540290000000002</v>
      </c>
      <c r="BO18" s="691">
        <v>0.59990480000000002</v>
      </c>
      <c r="BP18" s="691">
        <v>0.59448100000000004</v>
      </c>
      <c r="BQ18" s="691">
        <v>0.63181109999999996</v>
      </c>
      <c r="BR18" s="691">
        <v>0.57584670000000004</v>
      </c>
      <c r="BS18" s="691">
        <v>0.53132330000000005</v>
      </c>
      <c r="BT18" s="691">
        <v>0.53703049999999997</v>
      </c>
      <c r="BU18" s="691">
        <v>0.4671612</v>
      </c>
      <c r="BV18" s="691">
        <v>0.65815760000000001</v>
      </c>
    </row>
    <row r="19" spans="1:74" ht="11.1" customHeight="1" x14ac:dyDescent="0.2">
      <c r="A19" s="499" t="s">
        <v>1196</v>
      </c>
      <c r="B19" s="500" t="s">
        <v>347</v>
      </c>
      <c r="C19" s="690">
        <v>359.44877494999997</v>
      </c>
      <c r="D19" s="690">
        <v>294.63336644999998</v>
      </c>
      <c r="E19" s="690">
        <v>308.74664582000003</v>
      </c>
      <c r="F19" s="690">
        <v>288.50948796</v>
      </c>
      <c r="G19" s="690">
        <v>325.90462185000001</v>
      </c>
      <c r="H19" s="690">
        <v>358.52326692999998</v>
      </c>
      <c r="I19" s="690">
        <v>396.85401639999998</v>
      </c>
      <c r="J19" s="690">
        <v>393.49724782999999</v>
      </c>
      <c r="K19" s="690">
        <v>342.91691284000001</v>
      </c>
      <c r="L19" s="690">
        <v>311.74973305999998</v>
      </c>
      <c r="M19" s="690">
        <v>309.06245872</v>
      </c>
      <c r="N19" s="690">
        <v>328.32004397999998</v>
      </c>
      <c r="O19" s="690">
        <v>345.32369352000001</v>
      </c>
      <c r="P19" s="690">
        <v>302.63477248999999</v>
      </c>
      <c r="Q19" s="690">
        <v>313.38512293000002</v>
      </c>
      <c r="R19" s="690">
        <v>284.30852981999999</v>
      </c>
      <c r="S19" s="690">
        <v>317.49756705999999</v>
      </c>
      <c r="T19" s="690">
        <v>339.70861264000001</v>
      </c>
      <c r="U19" s="690">
        <v>395.54697613000002</v>
      </c>
      <c r="V19" s="690">
        <v>386.90424983000003</v>
      </c>
      <c r="W19" s="690">
        <v>346.89449289999999</v>
      </c>
      <c r="X19" s="690">
        <v>306.99863250999999</v>
      </c>
      <c r="Y19" s="690">
        <v>302.25264699000002</v>
      </c>
      <c r="Z19" s="690">
        <v>324.17356496000002</v>
      </c>
      <c r="AA19" s="690">
        <v>327.54259874000002</v>
      </c>
      <c r="AB19" s="690">
        <v>306.30884113000002</v>
      </c>
      <c r="AC19" s="690">
        <v>296.24053241000001</v>
      </c>
      <c r="AD19" s="690">
        <v>267.50428488</v>
      </c>
      <c r="AE19" s="690">
        <v>292.30361098999998</v>
      </c>
      <c r="AF19" s="690">
        <v>339.02738319000002</v>
      </c>
      <c r="AG19" s="690">
        <v>396.00294688000002</v>
      </c>
      <c r="AH19" s="690">
        <v>384.66742357999999</v>
      </c>
      <c r="AI19" s="690">
        <v>320.73439853999997</v>
      </c>
      <c r="AJ19" s="690">
        <v>301.16003179000001</v>
      </c>
      <c r="AK19" s="690">
        <v>288.89324261000002</v>
      </c>
      <c r="AL19" s="690">
        <v>330.64838713</v>
      </c>
      <c r="AM19" s="690">
        <v>336.92783178000002</v>
      </c>
      <c r="AN19" s="690">
        <v>315.02512868000002</v>
      </c>
      <c r="AO19" s="690">
        <v>300.25827777000001</v>
      </c>
      <c r="AP19" s="690">
        <v>280.88134582999999</v>
      </c>
      <c r="AQ19" s="690">
        <v>306.65905852999998</v>
      </c>
      <c r="AR19" s="690">
        <v>361.00672585000001</v>
      </c>
      <c r="AS19" s="690">
        <v>391.09899424000002</v>
      </c>
      <c r="AT19" s="690">
        <v>399.76713452000001</v>
      </c>
      <c r="AU19" s="690">
        <v>335.68625817999998</v>
      </c>
      <c r="AV19" s="690">
        <v>306.9510669</v>
      </c>
      <c r="AW19" s="690">
        <v>302.40046811000002</v>
      </c>
      <c r="AX19" s="690">
        <v>326.12307294999999</v>
      </c>
      <c r="AY19" s="690">
        <v>365.20371425000002</v>
      </c>
      <c r="AZ19" s="690">
        <v>315.74656758999998</v>
      </c>
      <c r="BA19" s="690">
        <v>313.21464745999998</v>
      </c>
      <c r="BB19" s="690">
        <v>292.55448256</v>
      </c>
      <c r="BC19" s="690">
        <v>325.43880000000001</v>
      </c>
      <c r="BD19" s="690">
        <v>365.61779999999999</v>
      </c>
      <c r="BE19" s="691">
        <v>398.92509999999999</v>
      </c>
      <c r="BF19" s="691">
        <v>393.29180000000002</v>
      </c>
      <c r="BG19" s="691">
        <v>334.51830000000001</v>
      </c>
      <c r="BH19" s="691">
        <v>308.72899999999998</v>
      </c>
      <c r="BI19" s="691">
        <v>301.40120000000002</v>
      </c>
      <c r="BJ19" s="691">
        <v>340.2527</v>
      </c>
      <c r="BK19" s="691">
        <v>356.74</v>
      </c>
      <c r="BL19" s="691">
        <v>308.33730000000003</v>
      </c>
      <c r="BM19" s="691">
        <v>316.8723</v>
      </c>
      <c r="BN19" s="691">
        <v>292.72250000000003</v>
      </c>
      <c r="BO19" s="691">
        <v>322.79919999999998</v>
      </c>
      <c r="BP19" s="691">
        <v>359.80650000000003</v>
      </c>
      <c r="BQ19" s="691">
        <v>398.767</v>
      </c>
      <c r="BR19" s="691">
        <v>395.1671</v>
      </c>
      <c r="BS19" s="691">
        <v>337.99939999999998</v>
      </c>
      <c r="BT19" s="691">
        <v>312.28609999999998</v>
      </c>
      <c r="BU19" s="691">
        <v>304.73169999999999</v>
      </c>
      <c r="BV19" s="691">
        <v>343.7747</v>
      </c>
    </row>
    <row r="20" spans="1:74" ht="11.1" customHeight="1" x14ac:dyDescent="0.2">
      <c r="A20" s="493"/>
      <c r="B20" s="131" t="s">
        <v>1303</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333"/>
      <c r="BF20" s="333"/>
      <c r="BG20" s="333"/>
      <c r="BH20" s="333"/>
      <c r="BI20" s="333"/>
      <c r="BJ20" s="333"/>
      <c r="BK20" s="333"/>
      <c r="BL20" s="333"/>
      <c r="BM20" s="333"/>
      <c r="BN20" s="333"/>
      <c r="BO20" s="333"/>
      <c r="BP20" s="333"/>
      <c r="BQ20" s="333"/>
      <c r="BR20" s="333"/>
      <c r="BS20" s="333"/>
      <c r="BT20" s="333"/>
      <c r="BU20" s="333"/>
      <c r="BV20" s="333"/>
    </row>
    <row r="21" spans="1:74" ht="11.1" customHeight="1" x14ac:dyDescent="0.2">
      <c r="A21" s="499" t="s">
        <v>1197</v>
      </c>
      <c r="B21" s="500" t="s">
        <v>81</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5.5522695090000003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3.681466345</v>
      </c>
      <c r="BA21" s="690">
        <v>3.8541940389999998</v>
      </c>
      <c r="BB21" s="690">
        <v>3.4602427840000001</v>
      </c>
      <c r="BC21" s="690">
        <v>4.2431619999999999</v>
      </c>
      <c r="BD21" s="690">
        <v>4.589855</v>
      </c>
      <c r="BE21" s="691">
        <v>5.9365119999999996</v>
      </c>
      <c r="BF21" s="691">
        <v>5.7024540000000004</v>
      </c>
      <c r="BG21" s="691">
        <v>4.3977820000000003</v>
      </c>
      <c r="BH21" s="691">
        <v>3.3513310000000001</v>
      </c>
      <c r="BI21" s="691">
        <v>3.990802</v>
      </c>
      <c r="BJ21" s="691">
        <v>4.6239109999999997</v>
      </c>
      <c r="BK21" s="691">
        <v>5.1592359999999999</v>
      </c>
      <c r="BL21" s="691">
        <v>4.241555</v>
      </c>
      <c r="BM21" s="691">
        <v>4.1228480000000003</v>
      </c>
      <c r="BN21" s="691">
        <v>4.111745</v>
      </c>
      <c r="BO21" s="691">
        <v>3.6193409999999999</v>
      </c>
      <c r="BP21" s="691">
        <v>4.7318949999999997</v>
      </c>
      <c r="BQ21" s="691">
        <v>6.1283000000000003</v>
      </c>
      <c r="BR21" s="691">
        <v>5.7079250000000004</v>
      </c>
      <c r="BS21" s="691">
        <v>4.3432979999999999</v>
      </c>
      <c r="BT21" s="691">
        <v>3.7694770000000002</v>
      </c>
      <c r="BU21" s="691">
        <v>3.88381</v>
      </c>
      <c r="BV21" s="691">
        <v>4.8357210000000004</v>
      </c>
    </row>
    <row r="22" spans="1:74" ht="11.1" customHeight="1" x14ac:dyDescent="0.2">
      <c r="A22" s="499" t="s">
        <v>1198</v>
      </c>
      <c r="B22" s="500" t="s">
        <v>80</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9.1760670000000003E-2</v>
      </c>
      <c r="BA22" s="690">
        <v>1.3233144000000001E-2</v>
      </c>
      <c r="BB22" s="690">
        <v>4.16885E-3</v>
      </c>
      <c r="BC22" s="690">
        <v>0.13373160000000001</v>
      </c>
      <c r="BD22" s="690">
        <v>2.2246599999999998E-2</v>
      </c>
      <c r="BE22" s="691">
        <v>9.3768199999999996E-2</v>
      </c>
      <c r="BF22" s="691">
        <v>2.7874099999999999E-2</v>
      </c>
      <c r="BG22" s="691">
        <v>7.3084300000000005E-2</v>
      </c>
      <c r="BH22" s="691">
        <v>3.8076799999999999E-3</v>
      </c>
      <c r="BI22" s="691">
        <v>2.8467700000000002E-3</v>
      </c>
      <c r="BJ22" s="691">
        <v>5.1147700000000003E-3</v>
      </c>
      <c r="BK22" s="691">
        <v>9.8505200000000001E-2</v>
      </c>
      <c r="BL22" s="691">
        <v>9.1760700000000001E-2</v>
      </c>
      <c r="BM22" s="691">
        <v>6.81731E-2</v>
      </c>
      <c r="BN22" s="691">
        <v>4.16885E-3</v>
      </c>
      <c r="BO22" s="691">
        <v>0.19893159999999999</v>
      </c>
      <c r="BP22" s="691">
        <v>2.74966E-2</v>
      </c>
      <c r="BQ22" s="691">
        <v>8.9418200000000003E-2</v>
      </c>
      <c r="BR22" s="691">
        <v>6.7340999999999998E-3</v>
      </c>
      <c r="BS22" s="691">
        <v>7.3084300000000005E-2</v>
      </c>
      <c r="BT22" s="691">
        <v>3.8076799999999999E-3</v>
      </c>
      <c r="BU22" s="691">
        <v>2.8467700000000002E-3</v>
      </c>
      <c r="BV22" s="691">
        <v>1.35748E-2</v>
      </c>
    </row>
    <row r="23" spans="1:74" ht="11.1" customHeight="1" x14ac:dyDescent="0.2">
      <c r="A23" s="499" t="s">
        <v>1199</v>
      </c>
      <c r="B23" s="502" t="s">
        <v>83</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2.2473770000000002</v>
      </c>
      <c r="BA23" s="690">
        <v>2.483851</v>
      </c>
      <c r="BB23" s="690">
        <v>1.7011769999999999</v>
      </c>
      <c r="BC23" s="690">
        <v>1.58856</v>
      </c>
      <c r="BD23" s="690">
        <v>2.2995800000000002</v>
      </c>
      <c r="BE23" s="691">
        <v>2.4466199999999998</v>
      </c>
      <c r="BF23" s="691">
        <v>2.4466199999999998</v>
      </c>
      <c r="BG23" s="691">
        <v>2.3677000000000001</v>
      </c>
      <c r="BH23" s="691">
        <v>2.4466199999999998</v>
      </c>
      <c r="BI23" s="691">
        <v>2.3677000000000001</v>
      </c>
      <c r="BJ23" s="691">
        <v>2.4466199999999998</v>
      </c>
      <c r="BK23" s="691">
        <v>2.4466199999999998</v>
      </c>
      <c r="BL23" s="691">
        <v>2.2098499999999999</v>
      </c>
      <c r="BM23" s="691">
        <v>2.4466199999999998</v>
      </c>
      <c r="BN23" s="691">
        <v>1.0117799999999999</v>
      </c>
      <c r="BO23" s="691">
        <v>2.2989799999999998</v>
      </c>
      <c r="BP23" s="691">
        <v>2.3677000000000001</v>
      </c>
      <c r="BQ23" s="691">
        <v>2.4466199999999998</v>
      </c>
      <c r="BR23" s="691">
        <v>2.4466199999999998</v>
      </c>
      <c r="BS23" s="691">
        <v>2.3677000000000001</v>
      </c>
      <c r="BT23" s="691">
        <v>1.7015499999999999</v>
      </c>
      <c r="BU23" s="691">
        <v>2.0251600000000001</v>
      </c>
      <c r="BV23" s="691">
        <v>2.4466199999999998</v>
      </c>
    </row>
    <row r="24" spans="1:74" ht="11.1" customHeight="1" x14ac:dyDescent="0.2">
      <c r="A24" s="499" t="s">
        <v>1200</v>
      </c>
      <c r="B24" s="502" t="s">
        <v>1201</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0.524359083</v>
      </c>
      <c r="BA24" s="690">
        <v>0.63847899299999999</v>
      </c>
      <c r="BB24" s="690">
        <v>0.54879365899999999</v>
      </c>
      <c r="BC24" s="690">
        <v>0.63362850000000004</v>
      </c>
      <c r="BD24" s="690">
        <v>0.51076069999999996</v>
      </c>
      <c r="BE24" s="691">
        <v>0.43590440000000003</v>
      </c>
      <c r="BF24" s="691">
        <v>0.35922559999999998</v>
      </c>
      <c r="BG24" s="691">
        <v>0.34060000000000001</v>
      </c>
      <c r="BH24" s="691">
        <v>0.49985980000000002</v>
      </c>
      <c r="BI24" s="691">
        <v>0.56918630000000003</v>
      </c>
      <c r="BJ24" s="691">
        <v>0.6820427</v>
      </c>
      <c r="BK24" s="691">
        <v>0.67766970000000004</v>
      </c>
      <c r="BL24" s="691">
        <v>0.59461810000000004</v>
      </c>
      <c r="BM24" s="691">
        <v>0.72554110000000005</v>
      </c>
      <c r="BN24" s="691">
        <v>0.83389659999999999</v>
      </c>
      <c r="BO24" s="691">
        <v>0.78538920000000001</v>
      </c>
      <c r="BP24" s="691">
        <v>0.58647689999999997</v>
      </c>
      <c r="BQ24" s="691">
        <v>0.4763868</v>
      </c>
      <c r="BR24" s="691">
        <v>0.38029239999999997</v>
      </c>
      <c r="BS24" s="691">
        <v>0.35143530000000001</v>
      </c>
      <c r="BT24" s="691">
        <v>0.50636340000000002</v>
      </c>
      <c r="BU24" s="691">
        <v>0.57318250000000004</v>
      </c>
      <c r="BV24" s="691">
        <v>0.68343480000000001</v>
      </c>
    </row>
    <row r="25" spans="1:74" ht="11.1" customHeight="1" x14ac:dyDescent="0.2">
      <c r="A25" s="499" t="s">
        <v>1202</v>
      </c>
      <c r="B25" s="502" t="s">
        <v>1304</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1.009513154</v>
      </c>
      <c r="BA25" s="690">
        <v>1.1589884459999999</v>
      </c>
      <c r="BB25" s="690">
        <v>1.098442433</v>
      </c>
      <c r="BC25" s="690">
        <v>1.0219510000000001</v>
      </c>
      <c r="BD25" s="690">
        <v>0.9997682</v>
      </c>
      <c r="BE25" s="691">
        <v>0.93578090000000003</v>
      </c>
      <c r="BF25" s="691">
        <v>0.89000330000000005</v>
      </c>
      <c r="BG25" s="691">
        <v>0.925987</v>
      </c>
      <c r="BH25" s="691">
        <v>0.90062810000000004</v>
      </c>
      <c r="BI25" s="691">
        <v>0.97677219999999998</v>
      </c>
      <c r="BJ25" s="691">
        <v>0.9876703</v>
      </c>
      <c r="BK25" s="691">
        <v>1.0244629999999999</v>
      </c>
      <c r="BL25" s="691">
        <v>1.0113799999999999</v>
      </c>
      <c r="BM25" s="691">
        <v>1.1968650000000001</v>
      </c>
      <c r="BN25" s="691">
        <v>1.144331</v>
      </c>
      <c r="BO25" s="691">
        <v>1.0940110000000001</v>
      </c>
      <c r="BP25" s="691">
        <v>1.0280450000000001</v>
      </c>
      <c r="BQ25" s="691">
        <v>0.95742550000000004</v>
      </c>
      <c r="BR25" s="691">
        <v>0.94029629999999997</v>
      </c>
      <c r="BS25" s="691">
        <v>0.92292249999999998</v>
      </c>
      <c r="BT25" s="691">
        <v>0.92138929999999997</v>
      </c>
      <c r="BU25" s="691">
        <v>0.97452660000000002</v>
      </c>
      <c r="BV25" s="691">
        <v>0.9943495</v>
      </c>
    </row>
    <row r="26" spans="1:74" ht="11.1" customHeight="1" x14ac:dyDescent="0.2">
      <c r="A26" s="499" t="s">
        <v>1203</v>
      </c>
      <c r="B26" s="500" t="s">
        <v>1305</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0.208797644</v>
      </c>
      <c r="BA26" s="690">
        <v>0.120443866</v>
      </c>
      <c r="BB26" s="690">
        <v>0.11046384200000001</v>
      </c>
      <c r="BC26" s="690">
        <v>0.13527040000000001</v>
      </c>
      <c r="BD26" s="690">
        <v>0.1115978</v>
      </c>
      <c r="BE26" s="691">
        <v>0.1067491</v>
      </c>
      <c r="BF26" s="691">
        <v>8.75745E-2</v>
      </c>
      <c r="BG26" s="691">
        <v>0.1026074</v>
      </c>
      <c r="BH26" s="691">
        <v>0.1061849</v>
      </c>
      <c r="BI26" s="691">
        <v>0.1201127</v>
      </c>
      <c r="BJ26" s="691">
        <v>0.1590095</v>
      </c>
      <c r="BK26" s="691">
        <v>0.46375129999999998</v>
      </c>
      <c r="BL26" s="691">
        <v>0.160496</v>
      </c>
      <c r="BM26" s="691">
        <v>0.10836990000000001</v>
      </c>
      <c r="BN26" s="691">
        <v>9.0123900000000007E-2</v>
      </c>
      <c r="BO26" s="691">
        <v>0.12500069999999999</v>
      </c>
      <c r="BP26" s="691">
        <v>0.1046155</v>
      </c>
      <c r="BQ26" s="691">
        <v>9.94723E-2</v>
      </c>
      <c r="BR26" s="691">
        <v>9.2722100000000002E-2</v>
      </c>
      <c r="BS26" s="691">
        <v>6.2520400000000004E-2</v>
      </c>
      <c r="BT26" s="691">
        <v>8.0628500000000006E-2</v>
      </c>
      <c r="BU26" s="691">
        <v>0.1067596</v>
      </c>
      <c r="BV26" s="691">
        <v>0.17109199999999999</v>
      </c>
    </row>
    <row r="27" spans="1:74" ht="11.1" customHeight="1" x14ac:dyDescent="0.2">
      <c r="A27" s="499" t="s">
        <v>1204</v>
      </c>
      <c r="B27" s="502" t="s">
        <v>1205</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9.1136373160000002</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7.7632738960000003</v>
      </c>
      <c r="BA27" s="690">
        <v>8.2691894880000003</v>
      </c>
      <c r="BB27" s="690">
        <v>6.9232885680000003</v>
      </c>
      <c r="BC27" s="690">
        <v>7.7563040000000001</v>
      </c>
      <c r="BD27" s="690">
        <v>8.5338080000000005</v>
      </c>
      <c r="BE27" s="691">
        <v>9.9553340000000006</v>
      </c>
      <c r="BF27" s="691">
        <v>9.5137509999999992</v>
      </c>
      <c r="BG27" s="691">
        <v>8.2077609999999996</v>
      </c>
      <c r="BH27" s="691">
        <v>7.3084309999999997</v>
      </c>
      <c r="BI27" s="691">
        <v>8.0274199999999993</v>
      </c>
      <c r="BJ27" s="691">
        <v>8.9043679999999998</v>
      </c>
      <c r="BK27" s="691">
        <v>9.8702450000000006</v>
      </c>
      <c r="BL27" s="691">
        <v>8.3096589999999999</v>
      </c>
      <c r="BM27" s="691">
        <v>8.6684180000000008</v>
      </c>
      <c r="BN27" s="691">
        <v>7.1960459999999999</v>
      </c>
      <c r="BO27" s="691">
        <v>8.1216539999999995</v>
      </c>
      <c r="BP27" s="691">
        <v>8.8462289999999992</v>
      </c>
      <c r="BQ27" s="691">
        <v>10.197620000000001</v>
      </c>
      <c r="BR27" s="691">
        <v>9.5745900000000006</v>
      </c>
      <c r="BS27" s="691">
        <v>8.1209600000000002</v>
      </c>
      <c r="BT27" s="691">
        <v>6.9832159999999996</v>
      </c>
      <c r="BU27" s="691">
        <v>7.5662859999999998</v>
      </c>
      <c r="BV27" s="691">
        <v>9.1447920000000007</v>
      </c>
    </row>
    <row r="28" spans="1:74" ht="11.1" customHeight="1" x14ac:dyDescent="0.2">
      <c r="A28" s="499" t="s">
        <v>1206</v>
      </c>
      <c r="B28" s="500" t="s">
        <v>1306</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10.070356847999999</v>
      </c>
      <c r="AB28" s="690">
        <v>9.1571411410000003</v>
      </c>
      <c r="AC28" s="690">
        <v>8.8337323795000007</v>
      </c>
      <c r="AD28" s="690">
        <v>7.9247348400000002</v>
      </c>
      <c r="AE28" s="690">
        <v>7.9215009945999997</v>
      </c>
      <c r="AF28" s="690">
        <v>9.5055672273000003</v>
      </c>
      <c r="AG28" s="690">
        <v>11.793076274000001</v>
      </c>
      <c r="AH28" s="690">
        <v>11.134742381000001</v>
      </c>
      <c r="AI28" s="690">
        <v>9.0215730323999992</v>
      </c>
      <c r="AJ28" s="690">
        <v>8.5772009574000005</v>
      </c>
      <c r="AK28" s="690">
        <v>8.8168629880000005</v>
      </c>
      <c r="AL28" s="690">
        <v>10.321101842999999</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11.243145665</v>
      </c>
      <c r="AZ28" s="690">
        <v>9.5827598672000001</v>
      </c>
      <c r="BA28" s="690">
        <v>9.3285093856000003</v>
      </c>
      <c r="BB28" s="690">
        <v>7.9852856986000003</v>
      </c>
      <c r="BC28" s="690">
        <v>8.4157176078999996</v>
      </c>
      <c r="BD28" s="690">
        <v>9.5088045331999993</v>
      </c>
      <c r="BE28" s="691">
        <v>11.59689</v>
      </c>
      <c r="BF28" s="691">
        <v>11.46266</v>
      </c>
      <c r="BG28" s="691">
        <v>9.4768629999999998</v>
      </c>
      <c r="BH28" s="691">
        <v>9.0453510000000001</v>
      </c>
      <c r="BI28" s="691">
        <v>9.1342040000000004</v>
      </c>
      <c r="BJ28" s="691">
        <v>10.38613</v>
      </c>
      <c r="BK28" s="691">
        <v>10.93507</v>
      </c>
      <c r="BL28" s="691">
        <v>9.4524270000000001</v>
      </c>
      <c r="BM28" s="691">
        <v>9.8709880000000005</v>
      </c>
      <c r="BN28" s="691">
        <v>8.7739390000000004</v>
      </c>
      <c r="BO28" s="691">
        <v>9.1661999999999999</v>
      </c>
      <c r="BP28" s="691">
        <v>10.085559999999999</v>
      </c>
      <c r="BQ28" s="691">
        <v>11.57469</v>
      </c>
      <c r="BR28" s="691">
        <v>11.42511</v>
      </c>
      <c r="BS28" s="691">
        <v>9.6605279999999993</v>
      </c>
      <c r="BT28" s="691">
        <v>9.2332439999999991</v>
      </c>
      <c r="BU28" s="691">
        <v>9.3124939999999992</v>
      </c>
      <c r="BV28" s="691">
        <v>10.57508</v>
      </c>
    </row>
    <row r="29" spans="1:74" ht="11.1" customHeight="1" x14ac:dyDescent="0.2">
      <c r="A29" s="493"/>
      <c r="B29" s="131" t="s">
        <v>1307</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333"/>
      <c r="BF29" s="333"/>
      <c r="BG29" s="333"/>
      <c r="BH29" s="333"/>
      <c r="BI29" s="333"/>
      <c r="BJ29" s="333"/>
      <c r="BK29" s="333"/>
      <c r="BL29" s="333"/>
      <c r="BM29" s="333"/>
      <c r="BN29" s="333"/>
      <c r="BO29" s="333"/>
      <c r="BP29" s="333"/>
      <c r="BQ29" s="333"/>
      <c r="BR29" s="333"/>
      <c r="BS29" s="333"/>
      <c r="BT29" s="333"/>
      <c r="BU29" s="333"/>
      <c r="BV29" s="333"/>
    </row>
    <row r="30" spans="1:74" ht="11.1" customHeight="1" x14ac:dyDescent="0.2">
      <c r="A30" s="499" t="s">
        <v>1207</v>
      </c>
      <c r="B30" s="500" t="s">
        <v>81</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4.7512898059999999</v>
      </c>
      <c r="BA30" s="690">
        <v>4.2255655240000003</v>
      </c>
      <c r="BB30" s="690">
        <v>4.3933258930000001</v>
      </c>
      <c r="BC30" s="690">
        <v>3.8507250000000002</v>
      </c>
      <c r="BD30" s="690">
        <v>5.0278840000000002</v>
      </c>
      <c r="BE30" s="691">
        <v>7.0760319999999997</v>
      </c>
      <c r="BF30" s="691">
        <v>6.9977859999999996</v>
      </c>
      <c r="BG30" s="691">
        <v>5.4308149999999999</v>
      </c>
      <c r="BH30" s="691">
        <v>4.7916629999999998</v>
      </c>
      <c r="BI30" s="691">
        <v>4.1079100000000004</v>
      </c>
      <c r="BJ30" s="691">
        <v>5.1734150000000003</v>
      </c>
      <c r="BK30" s="691">
        <v>4.3547669999999998</v>
      </c>
      <c r="BL30" s="691">
        <v>3.4362560000000002</v>
      </c>
      <c r="BM30" s="691">
        <v>3.9291230000000001</v>
      </c>
      <c r="BN30" s="691">
        <v>5.1256940000000002</v>
      </c>
      <c r="BO30" s="691">
        <v>4.4684200000000001</v>
      </c>
      <c r="BP30" s="691">
        <v>5.4147800000000004</v>
      </c>
      <c r="BQ30" s="691">
        <v>6.8565509999999996</v>
      </c>
      <c r="BR30" s="691">
        <v>6.7541529999999996</v>
      </c>
      <c r="BS30" s="691">
        <v>5.09361</v>
      </c>
      <c r="BT30" s="691">
        <v>4.9042640000000004</v>
      </c>
      <c r="BU30" s="691">
        <v>4.8173149999999998</v>
      </c>
      <c r="BV30" s="691">
        <v>4.5781939999999999</v>
      </c>
    </row>
    <row r="31" spans="1:74" ht="11.1" customHeight="1" x14ac:dyDescent="0.2">
      <c r="A31" s="499" t="s">
        <v>1208</v>
      </c>
      <c r="B31" s="502" t="s">
        <v>80</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0">
        <v>0</v>
      </c>
      <c r="BC31" s="690">
        <v>0</v>
      </c>
      <c r="BD31" s="690">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 customHeight="1" x14ac:dyDescent="0.2">
      <c r="A32" s="499" t="s">
        <v>1209</v>
      </c>
      <c r="B32" s="502" t="s">
        <v>83</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2.129934</v>
      </c>
      <c r="BA32" s="690">
        <v>1.759827</v>
      </c>
      <c r="BB32" s="690">
        <v>2.2480720000000001</v>
      </c>
      <c r="BC32" s="690">
        <v>2.41784</v>
      </c>
      <c r="BD32" s="690">
        <v>2.3261500000000002</v>
      </c>
      <c r="BE32" s="691">
        <v>2.35656</v>
      </c>
      <c r="BF32" s="691">
        <v>2.35656</v>
      </c>
      <c r="BG32" s="691">
        <v>1.8568899999999999</v>
      </c>
      <c r="BH32" s="691">
        <v>2.2348499999999998</v>
      </c>
      <c r="BI32" s="691">
        <v>2.2805399999999998</v>
      </c>
      <c r="BJ32" s="691">
        <v>2.35656</v>
      </c>
      <c r="BK32" s="691">
        <v>2.35656</v>
      </c>
      <c r="BL32" s="691">
        <v>2.1285099999999999</v>
      </c>
      <c r="BM32" s="691">
        <v>2.1702599999999999</v>
      </c>
      <c r="BN32" s="691">
        <v>1.8181799999999999</v>
      </c>
      <c r="BO32" s="691">
        <v>2.35656</v>
      </c>
      <c r="BP32" s="691">
        <v>2.2805399999999998</v>
      </c>
      <c r="BQ32" s="691">
        <v>2.35656</v>
      </c>
      <c r="BR32" s="691">
        <v>2.35656</v>
      </c>
      <c r="BS32" s="691">
        <v>2.2805399999999998</v>
      </c>
      <c r="BT32" s="691">
        <v>2.35656</v>
      </c>
      <c r="BU32" s="691">
        <v>2.2805399999999998</v>
      </c>
      <c r="BV32" s="691">
        <v>2.35656</v>
      </c>
    </row>
    <row r="33" spans="1:74" ht="11.1" customHeight="1" x14ac:dyDescent="0.2">
      <c r="A33" s="499" t="s">
        <v>1210</v>
      </c>
      <c r="B33" s="502" t="s">
        <v>1201</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2.1916055399999999</v>
      </c>
      <c r="BA33" s="690">
        <v>2.5230306279999999</v>
      </c>
      <c r="BB33" s="690">
        <v>2.1793123140000001</v>
      </c>
      <c r="BC33" s="690">
        <v>2.3049050000000002</v>
      </c>
      <c r="BD33" s="690">
        <v>2.2456049999999999</v>
      </c>
      <c r="BE33" s="691">
        <v>2.3471630000000001</v>
      </c>
      <c r="BF33" s="691">
        <v>2.290953</v>
      </c>
      <c r="BG33" s="691">
        <v>2.1423320000000001</v>
      </c>
      <c r="BH33" s="691">
        <v>2.1883089999999998</v>
      </c>
      <c r="BI33" s="691">
        <v>2.3521260000000002</v>
      </c>
      <c r="BJ33" s="691">
        <v>2.4408669999999999</v>
      </c>
      <c r="BK33" s="691">
        <v>2.472245</v>
      </c>
      <c r="BL33" s="691">
        <v>2.2245870000000001</v>
      </c>
      <c r="BM33" s="691">
        <v>2.577982</v>
      </c>
      <c r="BN33" s="691">
        <v>2.3748320000000001</v>
      </c>
      <c r="BO33" s="691">
        <v>2.505385</v>
      </c>
      <c r="BP33" s="691">
        <v>2.4354300000000002</v>
      </c>
      <c r="BQ33" s="691">
        <v>2.5407890000000002</v>
      </c>
      <c r="BR33" s="691">
        <v>2.476521</v>
      </c>
      <c r="BS33" s="691">
        <v>2.3133159999999999</v>
      </c>
      <c r="BT33" s="691">
        <v>2.3604769999999999</v>
      </c>
      <c r="BU33" s="691">
        <v>2.533922</v>
      </c>
      <c r="BV33" s="691">
        <v>2.626925</v>
      </c>
    </row>
    <row r="34" spans="1:74" ht="11.1" customHeight="1" x14ac:dyDescent="0.2">
      <c r="A34" s="499" t="s">
        <v>1211</v>
      </c>
      <c r="B34" s="502" t="s">
        <v>1304</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0.71413229300000003</v>
      </c>
      <c r="BA34" s="690">
        <v>0.78197621699999997</v>
      </c>
      <c r="BB34" s="690">
        <v>0.77267102099999996</v>
      </c>
      <c r="BC34" s="690">
        <v>0.62811859999999997</v>
      </c>
      <c r="BD34" s="690">
        <v>0.64323019999999997</v>
      </c>
      <c r="BE34" s="691">
        <v>0.54136980000000001</v>
      </c>
      <c r="BF34" s="691">
        <v>0.53209390000000001</v>
      </c>
      <c r="BG34" s="691">
        <v>0.6454995</v>
      </c>
      <c r="BH34" s="691">
        <v>0.66137460000000003</v>
      </c>
      <c r="BI34" s="691">
        <v>0.70867820000000004</v>
      </c>
      <c r="BJ34" s="691">
        <v>0.82104100000000002</v>
      </c>
      <c r="BK34" s="691">
        <v>0.69587569999999999</v>
      </c>
      <c r="BL34" s="691">
        <v>0.84380270000000002</v>
      </c>
      <c r="BM34" s="691">
        <v>0.8899859</v>
      </c>
      <c r="BN34" s="691">
        <v>1.0655349999999999</v>
      </c>
      <c r="BO34" s="691">
        <v>0.82302240000000004</v>
      </c>
      <c r="BP34" s="691">
        <v>0.6817086</v>
      </c>
      <c r="BQ34" s="691">
        <v>0.63265579999999999</v>
      </c>
      <c r="BR34" s="691">
        <v>0.67075620000000002</v>
      </c>
      <c r="BS34" s="691">
        <v>0.72475120000000004</v>
      </c>
      <c r="BT34" s="691">
        <v>0.75989830000000003</v>
      </c>
      <c r="BU34" s="691">
        <v>0.74091249999999997</v>
      </c>
      <c r="BV34" s="691">
        <v>1.256807</v>
      </c>
    </row>
    <row r="35" spans="1:74" ht="11.1" customHeight="1" x14ac:dyDescent="0.2">
      <c r="A35" s="499" t="s">
        <v>1212</v>
      </c>
      <c r="B35" s="500" t="s">
        <v>1305</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0.14194536899999999</v>
      </c>
      <c r="BA35" s="690">
        <v>7.1934848999999995E-2</v>
      </c>
      <c r="BB35" s="690">
        <v>3.6511973000000003E-2</v>
      </c>
      <c r="BC35" s="690">
        <v>3.2600200000000003E-2</v>
      </c>
      <c r="BD35" s="690">
        <v>5.3025200000000001E-2</v>
      </c>
      <c r="BE35" s="691">
        <v>5.2860499999999998E-2</v>
      </c>
      <c r="BF35" s="691">
        <v>9.4454300000000005E-2</v>
      </c>
      <c r="BG35" s="691">
        <v>7.2523599999999994E-2</v>
      </c>
      <c r="BH35" s="691">
        <v>3.14544E-2</v>
      </c>
      <c r="BI35" s="691">
        <v>3.1855700000000001E-2</v>
      </c>
      <c r="BJ35" s="691">
        <v>6.0563600000000002E-2</v>
      </c>
      <c r="BK35" s="691">
        <v>0.45155010000000001</v>
      </c>
      <c r="BL35" s="691">
        <v>0.16900309999999999</v>
      </c>
      <c r="BM35" s="691">
        <v>5.5542899999999999E-2</v>
      </c>
      <c r="BN35" s="691">
        <v>4.0118000000000001E-2</v>
      </c>
      <c r="BO35" s="691">
        <v>3.6271699999999997E-2</v>
      </c>
      <c r="BP35" s="691">
        <v>5.4304100000000001E-2</v>
      </c>
      <c r="BQ35" s="691">
        <v>5.48861E-2</v>
      </c>
      <c r="BR35" s="691">
        <v>0.1201686</v>
      </c>
      <c r="BS35" s="691">
        <v>8.9388200000000001E-2</v>
      </c>
      <c r="BT35" s="691">
        <v>2.1924800000000001E-2</v>
      </c>
      <c r="BU35" s="691">
        <v>3.4560800000000003E-2</v>
      </c>
      <c r="BV35" s="691">
        <v>5.8608500000000001E-2</v>
      </c>
    </row>
    <row r="36" spans="1:74" ht="11.1" customHeight="1" x14ac:dyDescent="0.2">
      <c r="A36" s="499" t="s">
        <v>1213</v>
      </c>
      <c r="B36" s="502" t="s">
        <v>1205</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9.9289070079999995</v>
      </c>
      <c r="BA36" s="690">
        <v>9.3623342180000009</v>
      </c>
      <c r="BB36" s="690">
        <v>9.6298932009999998</v>
      </c>
      <c r="BC36" s="690">
        <v>9.2341890000000006</v>
      </c>
      <c r="BD36" s="690">
        <v>10.29589</v>
      </c>
      <c r="BE36" s="691">
        <v>12.373989999999999</v>
      </c>
      <c r="BF36" s="691">
        <v>12.271850000000001</v>
      </c>
      <c r="BG36" s="691">
        <v>10.148059999999999</v>
      </c>
      <c r="BH36" s="691">
        <v>9.9076509999999995</v>
      </c>
      <c r="BI36" s="691">
        <v>9.481109</v>
      </c>
      <c r="BJ36" s="691">
        <v>10.852449999999999</v>
      </c>
      <c r="BK36" s="691">
        <v>10.331</v>
      </c>
      <c r="BL36" s="691">
        <v>8.8021589999999996</v>
      </c>
      <c r="BM36" s="691">
        <v>9.6228940000000005</v>
      </c>
      <c r="BN36" s="691">
        <v>10.42436</v>
      </c>
      <c r="BO36" s="691">
        <v>10.18966</v>
      </c>
      <c r="BP36" s="691">
        <v>10.866759999999999</v>
      </c>
      <c r="BQ36" s="691">
        <v>12.44144</v>
      </c>
      <c r="BR36" s="691">
        <v>12.378159999999999</v>
      </c>
      <c r="BS36" s="691">
        <v>10.501609999999999</v>
      </c>
      <c r="BT36" s="691">
        <v>10.403130000000001</v>
      </c>
      <c r="BU36" s="691">
        <v>10.407249999999999</v>
      </c>
      <c r="BV36" s="691">
        <v>10.877090000000001</v>
      </c>
    </row>
    <row r="37" spans="1:74" ht="11.1" customHeight="1" x14ac:dyDescent="0.2">
      <c r="A37" s="499" t="s">
        <v>1214</v>
      </c>
      <c r="B37" s="500" t="s">
        <v>1306</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12.686310158</v>
      </c>
      <c r="AB37" s="690">
        <v>11.659225077</v>
      </c>
      <c r="AC37" s="690">
        <v>11.155912143</v>
      </c>
      <c r="AD37" s="690">
        <v>9.8879535181999998</v>
      </c>
      <c r="AE37" s="690">
        <v>10.270672206</v>
      </c>
      <c r="AF37" s="690">
        <v>12.43700372</v>
      </c>
      <c r="AG37" s="690">
        <v>15.75566491</v>
      </c>
      <c r="AH37" s="690">
        <v>14.694563631999999</v>
      </c>
      <c r="AI37" s="690">
        <v>11.949358306000001</v>
      </c>
      <c r="AJ37" s="690">
        <v>11.019545596</v>
      </c>
      <c r="AK37" s="690">
        <v>11.067560532</v>
      </c>
      <c r="AL37" s="690">
        <v>12.726045531</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13.925925793999999</v>
      </c>
      <c r="AZ37" s="690">
        <v>11.932662447</v>
      </c>
      <c r="BA37" s="690">
        <v>11.761771955</v>
      </c>
      <c r="BB37" s="690">
        <v>10.380066558999999</v>
      </c>
      <c r="BC37" s="690">
        <v>10.847824521</v>
      </c>
      <c r="BD37" s="690">
        <v>12.578507629000001</v>
      </c>
      <c r="BE37" s="691">
        <v>15.193860000000001</v>
      </c>
      <c r="BF37" s="691">
        <v>14.77135</v>
      </c>
      <c r="BG37" s="691">
        <v>12.16506</v>
      </c>
      <c r="BH37" s="691">
        <v>11.345560000000001</v>
      </c>
      <c r="BI37" s="691">
        <v>11.33906</v>
      </c>
      <c r="BJ37" s="691">
        <v>12.647790000000001</v>
      </c>
      <c r="BK37" s="691">
        <v>13.23161</v>
      </c>
      <c r="BL37" s="691">
        <v>11.37668</v>
      </c>
      <c r="BM37" s="691">
        <v>11.90236</v>
      </c>
      <c r="BN37" s="691">
        <v>10.77788</v>
      </c>
      <c r="BO37" s="691">
        <v>11.39358</v>
      </c>
      <c r="BP37" s="691">
        <v>13.038959999999999</v>
      </c>
      <c r="BQ37" s="691">
        <v>15.125959999999999</v>
      </c>
      <c r="BR37" s="691">
        <v>14.676069999999999</v>
      </c>
      <c r="BS37" s="691">
        <v>12.20693</v>
      </c>
      <c r="BT37" s="691">
        <v>11.40437</v>
      </c>
      <c r="BU37" s="691">
        <v>11.3962</v>
      </c>
      <c r="BV37" s="691">
        <v>12.72362</v>
      </c>
    </row>
    <row r="38" spans="1:74" ht="11.1" customHeight="1" x14ac:dyDescent="0.2">
      <c r="A38" s="493"/>
      <c r="B38" s="131" t="s">
        <v>1308</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333"/>
      <c r="BF38" s="333"/>
      <c r="BG38" s="333"/>
      <c r="BH38" s="333"/>
      <c r="BI38" s="333"/>
      <c r="BJ38" s="333"/>
      <c r="BK38" s="333"/>
      <c r="BL38" s="333"/>
      <c r="BM38" s="333"/>
      <c r="BN38" s="333"/>
      <c r="BO38" s="333"/>
      <c r="BP38" s="333"/>
      <c r="BQ38" s="333"/>
      <c r="BR38" s="333"/>
      <c r="BS38" s="333"/>
      <c r="BT38" s="333"/>
      <c r="BU38" s="333"/>
      <c r="BV38" s="333"/>
    </row>
    <row r="39" spans="1:74" ht="11.1" customHeight="1" x14ac:dyDescent="0.2">
      <c r="A39" s="499" t="s">
        <v>1215</v>
      </c>
      <c r="B39" s="500" t="s">
        <v>81</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26.098538926</v>
      </c>
      <c r="AD39" s="690">
        <v>21.734367092999999</v>
      </c>
      <c r="AE39" s="690">
        <v>21.463736522000001</v>
      </c>
      <c r="AF39" s="690">
        <v>27.439904335000001</v>
      </c>
      <c r="AG39" s="690">
        <v>36.322351845999997</v>
      </c>
      <c r="AH39" s="690">
        <v>33.276293633000002</v>
      </c>
      <c r="AI39" s="690">
        <v>26.541967398000001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24.250327606999999</v>
      </c>
      <c r="BA39" s="690">
        <v>25.745025776999999</v>
      </c>
      <c r="BB39" s="690">
        <v>20.253687653</v>
      </c>
      <c r="BC39" s="690">
        <v>22.547630000000002</v>
      </c>
      <c r="BD39" s="690">
        <v>27.680240000000001</v>
      </c>
      <c r="BE39" s="691">
        <v>33.923699999999997</v>
      </c>
      <c r="BF39" s="691">
        <v>30.598099999999999</v>
      </c>
      <c r="BG39" s="691">
        <v>25.945029999999999</v>
      </c>
      <c r="BH39" s="691">
        <v>28.607130000000002</v>
      </c>
      <c r="BI39" s="691">
        <v>24.72278</v>
      </c>
      <c r="BJ39" s="691">
        <v>30.869859999999999</v>
      </c>
      <c r="BK39" s="691">
        <v>29.26688</v>
      </c>
      <c r="BL39" s="691">
        <v>24.240459999999999</v>
      </c>
      <c r="BM39" s="691">
        <v>28.304659999999998</v>
      </c>
      <c r="BN39" s="691">
        <v>22.089179999999999</v>
      </c>
      <c r="BO39" s="691">
        <v>24.710899999999999</v>
      </c>
      <c r="BP39" s="691">
        <v>28.24719</v>
      </c>
      <c r="BQ39" s="691">
        <v>34.934480000000001</v>
      </c>
      <c r="BR39" s="691">
        <v>32.687150000000003</v>
      </c>
      <c r="BS39" s="691">
        <v>26.127079999999999</v>
      </c>
      <c r="BT39" s="691">
        <v>29.132190000000001</v>
      </c>
      <c r="BU39" s="691">
        <v>24.552389999999999</v>
      </c>
      <c r="BV39" s="691">
        <v>32.652149999999999</v>
      </c>
    </row>
    <row r="40" spans="1:74" ht="11.1" customHeight="1" x14ac:dyDescent="0.2">
      <c r="A40" s="499" t="s">
        <v>1216</v>
      </c>
      <c r="B40" s="502" t="s">
        <v>80</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15.583276722000001</v>
      </c>
      <c r="BA40" s="690">
        <v>11.652888389999999</v>
      </c>
      <c r="BB40" s="690">
        <v>11.209276947999999</v>
      </c>
      <c r="BC40" s="690">
        <v>11.01393</v>
      </c>
      <c r="BD40" s="690">
        <v>13.222939999999999</v>
      </c>
      <c r="BE40" s="691">
        <v>16.52582</v>
      </c>
      <c r="BF40" s="691">
        <v>16.998889999999999</v>
      </c>
      <c r="BG40" s="691">
        <v>9.8325089999999999</v>
      </c>
      <c r="BH40" s="691">
        <v>8.6620620000000006</v>
      </c>
      <c r="BI40" s="691">
        <v>11.00591</v>
      </c>
      <c r="BJ40" s="691">
        <v>13.67595</v>
      </c>
      <c r="BK40" s="691">
        <v>17.154440000000001</v>
      </c>
      <c r="BL40" s="691">
        <v>13.351229999999999</v>
      </c>
      <c r="BM40" s="691">
        <v>10.65461</v>
      </c>
      <c r="BN40" s="691">
        <v>8.998291</v>
      </c>
      <c r="BO40" s="691">
        <v>11.458460000000001</v>
      </c>
      <c r="BP40" s="691">
        <v>14.179869999999999</v>
      </c>
      <c r="BQ40" s="691">
        <v>16.80856</v>
      </c>
      <c r="BR40" s="691">
        <v>15.61605</v>
      </c>
      <c r="BS40" s="691">
        <v>10.69224</v>
      </c>
      <c r="BT40" s="691">
        <v>7.9173119999999999</v>
      </c>
      <c r="BU40" s="691">
        <v>10.11572</v>
      </c>
      <c r="BV40" s="691">
        <v>12.49705</v>
      </c>
    </row>
    <row r="41" spans="1:74" ht="11.1" customHeight="1" x14ac:dyDescent="0.2">
      <c r="A41" s="499" t="s">
        <v>1217</v>
      </c>
      <c r="B41" s="502" t="s">
        <v>83</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21.677513999999999</v>
      </c>
      <c r="BA41" s="690">
        <v>22.356406</v>
      </c>
      <c r="BB41" s="690">
        <v>19.338346000000001</v>
      </c>
      <c r="BC41" s="690">
        <v>22.50778</v>
      </c>
      <c r="BD41" s="690">
        <v>23.178329999999999</v>
      </c>
      <c r="BE41" s="691">
        <v>24.482780000000002</v>
      </c>
      <c r="BF41" s="691">
        <v>24.482780000000002</v>
      </c>
      <c r="BG41" s="691">
        <v>23.27131</v>
      </c>
      <c r="BH41" s="691">
        <v>21.128609999999998</v>
      </c>
      <c r="BI41" s="691">
        <v>21.172720000000002</v>
      </c>
      <c r="BJ41" s="691">
        <v>24.482780000000002</v>
      </c>
      <c r="BK41" s="691">
        <v>24.482780000000002</v>
      </c>
      <c r="BL41" s="691">
        <v>21.900929999999999</v>
      </c>
      <c r="BM41" s="691">
        <v>21.486920000000001</v>
      </c>
      <c r="BN41" s="691">
        <v>20.651789999999998</v>
      </c>
      <c r="BO41" s="691">
        <v>22.788489999999999</v>
      </c>
      <c r="BP41" s="691">
        <v>23.693020000000001</v>
      </c>
      <c r="BQ41" s="691">
        <v>24.482780000000002</v>
      </c>
      <c r="BR41" s="691">
        <v>24.482780000000002</v>
      </c>
      <c r="BS41" s="691">
        <v>23.108350000000002</v>
      </c>
      <c r="BT41" s="691">
        <v>22.054259999999999</v>
      </c>
      <c r="BU41" s="691">
        <v>22.217770000000002</v>
      </c>
      <c r="BV41" s="691">
        <v>24.482780000000002</v>
      </c>
    </row>
    <row r="42" spans="1:74" ht="11.1" customHeight="1" x14ac:dyDescent="0.2">
      <c r="A42" s="499" t="s">
        <v>1218</v>
      </c>
      <c r="B42" s="502" t="s">
        <v>1201</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0.749253485</v>
      </c>
      <c r="AZ42" s="690">
        <v>0.80739377099999998</v>
      </c>
      <c r="BA42" s="690">
        <v>1.0427806049999999</v>
      </c>
      <c r="BB42" s="690">
        <v>0.915153777</v>
      </c>
      <c r="BC42" s="690">
        <v>0.91107260000000001</v>
      </c>
      <c r="BD42" s="690">
        <v>0.68864389999999998</v>
      </c>
      <c r="BE42" s="691">
        <v>0.62286010000000003</v>
      </c>
      <c r="BF42" s="691">
        <v>0.5430469</v>
      </c>
      <c r="BG42" s="691">
        <v>0.49186800000000003</v>
      </c>
      <c r="BH42" s="691">
        <v>0.61066759999999998</v>
      </c>
      <c r="BI42" s="691">
        <v>0.64780450000000001</v>
      </c>
      <c r="BJ42" s="691">
        <v>0.84139459999999999</v>
      </c>
      <c r="BK42" s="691">
        <v>0.87176699999999996</v>
      </c>
      <c r="BL42" s="691">
        <v>0.77446409999999999</v>
      </c>
      <c r="BM42" s="691">
        <v>0.99255059999999995</v>
      </c>
      <c r="BN42" s="691">
        <v>0.98096320000000004</v>
      </c>
      <c r="BO42" s="691">
        <v>0.94866539999999999</v>
      </c>
      <c r="BP42" s="691">
        <v>0.70875520000000003</v>
      </c>
      <c r="BQ42" s="691">
        <v>0.63434840000000003</v>
      </c>
      <c r="BR42" s="691">
        <v>0.54939780000000005</v>
      </c>
      <c r="BS42" s="691">
        <v>0.49607950000000001</v>
      </c>
      <c r="BT42" s="691">
        <v>0.61361520000000003</v>
      </c>
      <c r="BU42" s="691">
        <v>0.64990910000000002</v>
      </c>
      <c r="BV42" s="691">
        <v>0.84337139999999999</v>
      </c>
    </row>
    <row r="43" spans="1:74" ht="11.1" customHeight="1" x14ac:dyDescent="0.2">
      <c r="A43" s="499" t="s">
        <v>1219</v>
      </c>
      <c r="B43" s="502" t="s">
        <v>1304</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3.3140700860000001</v>
      </c>
      <c r="AB43" s="690">
        <v>3.3258166259999999</v>
      </c>
      <c r="AC43" s="690">
        <v>3.6917432680000002</v>
      </c>
      <c r="AD43" s="690">
        <v>3.695524174</v>
      </c>
      <c r="AE43" s="690">
        <v>3.379923346</v>
      </c>
      <c r="AF43" s="690">
        <v>2.750406602</v>
      </c>
      <c r="AG43" s="690">
        <v>2.1634261920000002</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4.331112353</v>
      </c>
      <c r="BA43" s="690">
        <v>4.7311188020000001</v>
      </c>
      <c r="BB43" s="690">
        <v>4.8414976230000004</v>
      </c>
      <c r="BC43" s="690">
        <v>4.1869420000000002</v>
      </c>
      <c r="BD43" s="690">
        <v>3.5882070000000001</v>
      </c>
      <c r="BE43" s="691">
        <v>3.1857690000000001</v>
      </c>
      <c r="BF43" s="691">
        <v>2.9298609999999998</v>
      </c>
      <c r="BG43" s="691">
        <v>3.8677079999999999</v>
      </c>
      <c r="BH43" s="691">
        <v>3.6847270000000001</v>
      </c>
      <c r="BI43" s="691">
        <v>4.0749849999999999</v>
      </c>
      <c r="BJ43" s="691">
        <v>4.6159860000000004</v>
      </c>
      <c r="BK43" s="691">
        <v>4.4038940000000002</v>
      </c>
      <c r="BL43" s="691">
        <v>4.5926720000000003</v>
      </c>
      <c r="BM43" s="691">
        <v>5.3720889999999999</v>
      </c>
      <c r="BN43" s="691">
        <v>5.25366</v>
      </c>
      <c r="BO43" s="691">
        <v>4.6702260000000004</v>
      </c>
      <c r="BP43" s="691">
        <v>4.1086590000000003</v>
      </c>
      <c r="BQ43" s="691">
        <v>3.5607929999999999</v>
      </c>
      <c r="BR43" s="691">
        <v>3.4488270000000001</v>
      </c>
      <c r="BS43" s="691">
        <v>4.3641699999999997</v>
      </c>
      <c r="BT43" s="691">
        <v>4.0672439999999996</v>
      </c>
      <c r="BU43" s="691">
        <v>4.4513910000000001</v>
      </c>
      <c r="BV43" s="691">
        <v>5.124301</v>
      </c>
    </row>
    <row r="44" spans="1:74" ht="11.1" customHeight="1" x14ac:dyDescent="0.2">
      <c r="A44" s="499" t="s">
        <v>1220</v>
      </c>
      <c r="B44" s="500" t="s">
        <v>1305</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0.160655099</v>
      </c>
      <c r="BA44" s="690">
        <v>0.127098775</v>
      </c>
      <c r="BB44" s="690">
        <v>0.12911123099999999</v>
      </c>
      <c r="BC44" s="690">
        <v>0.19562669999999999</v>
      </c>
      <c r="BD44" s="690">
        <v>0.1548329</v>
      </c>
      <c r="BE44" s="691">
        <v>0.12761420000000001</v>
      </c>
      <c r="BF44" s="691">
        <v>0.14361640000000001</v>
      </c>
      <c r="BG44" s="691">
        <v>3.8645899999999997E-2</v>
      </c>
      <c r="BH44" s="691">
        <v>3.4959900000000002E-2</v>
      </c>
      <c r="BI44" s="691">
        <v>0.1423961</v>
      </c>
      <c r="BJ44" s="691">
        <v>0.1887945</v>
      </c>
      <c r="BK44" s="691">
        <v>0.16519049999999999</v>
      </c>
      <c r="BL44" s="691">
        <v>0.17777809999999999</v>
      </c>
      <c r="BM44" s="691">
        <v>0.12309630000000001</v>
      </c>
      <c r="BN44" s="691">
        <v>0.1288562</v>
      </c>
      <c r="BO44" s="691">
        <v>0.1466913</v>
      </c>
      <c r="BP44" s="691">
        <v>0.1245696</v>
      </c>
      <c r="BQ44" s="691">
        <v>0.12519810000000001</v>
      </c>
      <c r="BR44" s="691">
        <v>0.12691620000000001</v>
      </c>
      <c r="BS44" s="691">
        <v>4.1733100000000002E-2</v>
      </c>
      <c r="BT44" s="691">
        <v>6.1295299999999997E-2</v>
      </c>
      <c r="BU44" s="691">
        <v>0.1856352</v>
      </c>
      <c r="BV44" s="691">
        <v>0.2194255</v>
      </c>
    </row>
    <row r="45" spans="1:74" ht="11.1" customHeight="1" x14ac:dyDescent="0.2">
      <c r="A45" s="499" t="s">
        <v>1221</v>
      </c>
      <c r="B45" s="502" t="s">
        <v>1205</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70.155574647999998</v>
      </c>
      <c r="AB45" s="690">
        <v>64.735951127000007</v>
      </c>
      <c r="AC45" s="690">
        <v>62.41185102</v>
      </c>
      <c r="AD45" s="690">
        <v>54.801715952999999</v>
      </c>
      <c r="AE45" s="690">
        <v>57.776175510000002</v>
      </c>
      <c r="AF45" s="690">
        <v>67.950428916000007</v>
      </c>
      <c r="AG45" s="690">
        <v>82.169443551000001</v>
      </c>
      <c r="AH45" s="690">
        <v>77.042504866000002</v>
      </c>
      <c r="AI45" s="690">
        <v>63.293797406000003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78.500285591999997</v>
      </c>
      <c r="AZ45" s="690">
        <v>66.810279551999997</v>
      </c>
      <c r="BA45" s="690">
        <v>65.655318348999998</v>
      </c>
      <c r="BB45" s="690">
        <v>56.687073232000003</v>
      </c>
      <c r="BC45" s="690">
        <v>61.362990000000003</v>
      </c>
      <c r="BD45" s="690">
        <v>68.513189999999994</v>
      </c>
      <c r="BE45" s="691">
        <v>78.868539999999996</v>
      </c>
      <c r="BF45" s="691">
        <v>75.696299999999994</v>
      </c>
      <c r="BG45" s="691">
        <v>63.447069999999997</v>
      </c>
      <c r="BH45" s="691">
        <v>62.728160000000003</v>
      </c>
      <c r="BI45" s="691">
        <v>61.766599999999997</v>
      </c>
      <c r="BJ45" s="691">
        <v>74.674760000000006</v>
      </c>
      <c r="BK45" s="691">
        <v>76.344949999999997</v>
      </c>
      <c r="BL45" s="691">
        <v>65.037540000000007</v>
      </c>
      <c r="BM45" s="691">
        <v>66.933920000000001</v>
      </c>
      <c r="BN45" s="691">
        <v>58.102739999999997</v>
      </c>
      <c r="BO45" s="691">
        <v>64.723429999999993</v>
      </c>
      <c r="BP45" s="691">
        <v>71.062070000000006</v>
      </c>
      <c r="BQ45" s="691">
        <v>80.54616</v>
      </c>
      <c r="BR45" s="691">
        <v>76.911119999999997</v>
      </c>
      <c r="BS45" s="691">
        <v>64.829660000000004</v>
      </c>
      <c r="BT45" s="691">
        <v>63.845910000000003</v>
      </c>
      <c r="BU45" s="691">
        <v>62.172809999999998</v>
      </c>
      <c r="BV45" s="691">
        <v>75.81908</v>
      </c>
    </row>
    <row r="46" spans="1:74" ht="11.1" customHeight="1" x14ac:dyDescent="0.2">
      <c r="A46" s="499" t="s">
        <v>1222</v>
      </c>
      <c r="B46" s="500" t="s">
        <v>1306</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65.951798492999998</v>
      </c>
      <c r="AB46" s="690">
        <v>60.666662819999999</v>
      </c>
      <c r="AC46" s="690">
        <v>57.031782370000002</v>
      </c>
      <c r="AD46" s="690">
        <v>49.620855112000001</v>
      </c>
      <c r="AE46" s="690">
        <v>52.294201364000003</v>
      </c>
      <c r="AF46" s="690">
        <v>62.427492833999999</v>
      </c>
      <c r="AG46" s="690">
        <v>76.954494873000002</v>
      </c>
      <c r="AH46" s="690">
        <v>71.563866681999997</v>
      </c>
      <c r="AI46" s="690">
        <v>58.401323529000003</v>
      </c>
      <c r="AJ46" s="690">
        <v>54.373344813999999</v>
      </c>
      <c r="AK46" s="690">
        <v>55.848613145999998</v>
      </c>
      <c r="AL46" s="690">
        <v>67.547266402999995</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76.155852449999998</v>
      </c>
      <c r="AZ46" s="690">
        <v>63.605736444000001</v>
      </c>
      <c r="BA46" s="690">
        <v>61.163651518000002</v>
      </c>
      <c r="BB46" s="690">
        <v>54.468207925000002</v>
      </c>
      <c r="BC46" s="690">
        <v>57.4332919</v>
      </c>
      <c r="BD46" s="690">
        <v>65.421091083999997</v>
      </c>
      <c r="BE46" s="691">
        <v>75.433279999999996</v>
      </c>
      <c r="BF46" s="691">
        <v>73.973119999999994</v>
      </c>
      <c r="BG46" s="691">
        <v>61.463419999999999</v>
      </c>
      <c r="BH46" s="691">
        <v>58.365900000000003</v>
      </c>
      <c r="BI46" s="691">
        <v>59.207360000000001</v>
      </c>
      <c r="BJ46" s="691">
        <v>68.449070000000006</v>
      </c>
      <c r="BK46" s="691">
        <v>73.528450000000007</v>
      </c>
      <c r="BL46" s="691">
        <v>63.119970000000002</v>
      </c>
      <c r="BM46" s="691">
        <v>63.504010000000001</v>
      </c>
      <c r="BN46" s="691">
        <v>55.270789999999998</v>
      </c>
      <c r="BO46" s="691">
        <v>59.625709999999998</v>
      </c>
      <c r="BP46" s="691">
        <v>67.121880000000004</v>
      </c>
      <c r="BQ46" s="691">
        <v>75.734809999999996</v>
      </c>
      <c r="BR46" s="691">
        <v>74.373390000000001</v>
      </c>
      <c r="BS46" s="691">
        <v>62.340539999999997</v>
      </c>
      <c r="BT46" s="691">
        <v>59.158239999999999</v>
      </c>
      <c r="BU46" s="691">
        <v>59.997259999999997</v>
      </c>
      <c r="BV46" s="691">
        <v>69.345830000000007</v>
      </c>
    </row>
    <row r="47" spans="1:74" ht="11.1" customHeight="1" x14ac:dyDescent="0.2">
      <c r="A47" s="493"/>
      <c r="B47" s="131" t="s">
        <v>1223</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333"/>
      <c r="BF47" s="333"/>
      <c r="BG47" s="333"/>
      <c r="BH47" s="333"/>
      <c r="BI47" s="333"/>
      <c r="BJ47" s="333"/>
      <c r="BK47" s="333"/>
      <c r="BL47" s="333"/>
      <c r="BM47" s="333"/>
      <c r="BN47" s="333"/>
      <c r="BO47" s="333"/>
      <c r="BP47" s="333"/>
      <c r="BQ47" s="333"/>
      <c r="BR47" s="333"/>
      <c r="BS47" s="333"/>
      <c r="BT47" s="333"/>
      <c r="BU47" s="333"/>
      <c r="BV47" s="333"/>
    </row>
    <row r="48" spans="1:74" ht="11.1" customHeight="1" x14ac:dyDescent="0.2">
      <c r="A48" s="499" t="s">
        <v>1224</v>
      </c>
      <c r="B48" s="500" t="s">
        <v>81</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22.026352547999998</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20.322205301</v>
      </c>
      <c r="BA48" s="690">
        <v>19.039770737000001</v>
      </c>
      <c r="BB48" s="690">
        <v>17.129693559</v>
      </c>
      <c r="BC48" s="690">
        <v>20.82386</v>
      </c>
      <c r="BD48" s="690">
        <v>25.766369999999998</v>
      </c>
      <c r="BE48" s="691">
        <v>26.59478</v>
      </c>
      <c r="BF48" s="691">
        <v>26.17822</v>
      </c>
      <c r="BG48" s="691">
        <v>22.589289999999998</v>
      </c>
      <c r="BH48" s="691">
        <v>21.096579999999999</v>
      </c>
      <c r="BI48" s="691">
        <v>20.336510000000001</v>
      </c>
      <c r="BJ48" s="691">
        <v>22.280619999999999</v>
      </c>
      <c r="BK48" s="691">
        <v>24.512689999999999</v>
      </c>
      <c r="BL48" s="691">
        <v>22.133469999999999</v>
      </c>
      <c r="BM48" s="691">
        <v>21.149429999999999</v>
      </c>
      <c r="BN48" s="691">
        <v>16.673449999999999</v>
      </c>
      <c r="BO48" s="691">
        <v>20.899650000000001</v>
      </c>
      <c r="BP48" s="691">
        <v>22.95636</v>
      </c>
      <c r="BQ48" s="691">
        <v>25.833200000000001</v>
      </c>
      <c r="BR48" s="691">
        <v>26.545210000000001</v>
      </c>
      <c r="BS48" s="691">
        <v>22.247630000000001</v>
      </c>
      <c r="BT48" s="691">
        <v>20.407910000000001</v>
      </c>
      <c r="BU48" s="691">
        <v>20.068239999999999</v>
      </c>
      <c r="BV48" s="691">
        <v>22.34178</v>
      </c>
    </row>
    <row r="49" spans="1:74" ht="11.1" customHeight="1" x14ac:dyDescent="0.2">
      <c r="A49" s="499" t="s">
        <v>1225</v>
      </c>
      <c r="B49" s="502" t="s">
        <v>80</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9.6664751679999998</v>
      </c>
      <c r="BA49" s="690">
        <v>8.6912002479999995</v>
      </c>
      <c r="BB49" s="690">
        <v>9.0284514710000003</v>
      </c>
      <c r="BC49" s="690">
        <v>11.019729999999999</v>
      </c>
      <c r="BD49" s="690">
        <v>12.88754</v>
      </c>
      <c r="BE49" s="691">
        <v>14.064640000000001</v>
      </c>
      <c r="BF49" s="691">
        <v>15.79623</v>
      </c>
      <c r="BG49" s="691">
        <v>11.441599999999999</v>
      </c>
      <c r="BH49" s="691">
        <v>9.0340249999999997</v>
      </c>
      <c r="BI49" s="691">
        <v>8.457967</v>
      </c>
      <c r="BJ49" s="691">
        <v>9.7273460000000007</v>
      </c>
      <c r="BK49" s="691">
        <v>14.504060000000001</v>
      </c>
      <c r="BL49" s="691">
        <v>10.39941</v>
      </c>
      <c r="BM49" s="691">
        <v>8.5239100000000008</v>
      </c>
      <c r="BN49" s="691">
        <v>7.5203790000000001</v>
      </c>
      <c r="BO49" s="691">
        <v>9.6034679999999994</v>
      </c>
      <c r="BP49" s="691">
        <v>12.515689999999999</v>
      </c>
      <c r="BQ49" s="691">
        <v>15.309189999999999</v>
      </c>
      <c r="BR49" s="691">
        <v>16.010670000000001</v>
      </c>
      <c r="BS49" s="691">
        <v>12.176909999999999</v>
      </c>
      <c r="BT49" s="691">
        <v>9.2049880000000002</v>
      </c>
      <c r="BU49" s="691">
        <v>8.6910659999999993</v>
      </c>
      <c r="BV49" s="691">
        <v>9.8296810000000008</v>
      </c>
    </row>
    <row r="50" spans="1:74" ht="11.1" customHeight="1" x14ac:dyDescent="0.2">
      <c r="A50" s="499" t="s">
        <v>1226</v>
      </c>
      <c r="B50" s="502" t="s">
        <v>83</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16.057859000000001</v>
      </c>
      <c r="BA50" s="690">
        <v>16.294006</v>
      </c>
      <c r="BB50" s="690">
        <v>16.011775</v>
      </c>
      <c r="BC50" s="690">
        <v>17.614989999999999</v>
      </c>
      <c r="BD50" s="690">
        <v>17.803159999999998</v>
      </c>
      <c r="BE50" s="691">
        <v>18.986160000000002</v>
      </c>
      <c r="BF50" s="691">
        <v>18.986160000000002</v>
      </c>
      <c r="BG50" s="691">
        <v>17.424700000000001</v>
      </c>
      <c r="BH50" s="691">
        <v>16.065670000000001</v>
      </c>
      <c r="BI50" s="691">
        <v>17.307390000000002</v>
      </c>
      <c r="BJ50" s="691">
        <v>18.986139999999999</v>
      </c>
      <c r="BK50" s="691">
        <v>18.99006</v>
      </c>
      <c r="BL50" s="691">
        <v>16.586379999999998</v>
      </c>
      <c r="BM50" s="691">
        <v>16.974489999999999</v>
      </c>
      <c r="BN50" s="691">
        <v>16.605650000000001</v>
      </c>
      <c r="BO50" s="691">
        <v>18.32902</v>
      </c>
      <c r="BP50" s="691">
        <v>19.073879999999999</v>
      </c>
      <c r="BQ50" s="691">
        <v>19.800529999999998</v>
      </c>
      <c r="BR50" s="691">
        <v>19.807300000000001</v>
      </c>
      <c r="BS50" s="691">
        <v>18.5608</v>
      </c>
      <c r="BT50" s="691">
        <v>19.106169999999999</v>
      </c>
      <c r="BU50" s="691">
        <v>19.52148</v>
      </c>
      <c r="BV50" s="691">
        <v>20.46641</v>
      </c>
    </row>
    <row r="51" spans="1:74" ht="11.1" customHeight="1" x14ac:dyDescent="0.2">
      <c r="A51" s="499" t="s">
        <v>1227</v>
      </c>
      <c r="B51" s="502" t="s">
        <v>1201</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3.6862816829999998</v>
      </c>
      <c r="BA51" s="690">
        <v>4.288645432</v>
      </c>
      <c r="BB51" s="690">
        <v>3.5541678320000001</v>
      </c>
      <c r="BC51" s="690">
        <v>3.4312499999999999</v>
      </c>
      <c r="BD51" s="690">
        <v>3.1500210000000002</v>
      </c>
      <c r="BE51" s="691">
        <v>3.151678</v>
      </c>
      <c r="BF51" s="691">
        <v>3.1099239999999999</v>
      </c>
      <c r="BG51" s="691">
        <v>2.7599879999999999</v>
      </c>
      <c r="BH51" s="691">
        <v>2.880452</v>
      </c>
      <c r="BI51" s="691">
        <v>3.1423209999999999</v>
      </c>
      <c r="BJ51" s="691">
        <v>3.8520759999999998</v>
      </c>
      <c r="BK51" s="691">
        <v>4.5649629999999997</v>
      </c>
      <c r="BL51" s="691">
        <v>4.0069929999999996</v>
      </c>
      <c r="BM51" s="691">
        <v>4.0843550000000004</v>
      </c>
      <c r="BN51" s="691">
        <v>3.4809459999999999</v>
      </c>
      <c r="BO51" s="691">
        <v>3.4164919999999999</v>
      </c>
      <c r="BP51" s="691">
        <v>3.1700710000000001</v>
      </c>
      <c r="BQ51" s="691">
        <v>3.201028</v>
      </c>
      <c r="BR51" s="691">
        <v>3.1781190000000001</v>
      </c>
      <c r="BS51" s="691">
        <v>2.822368</v>
      </c>
      <c r="BT51" s="691">
        <v>2.9582350000000002</v>
      </c>
      <c r="BU51" s="691">
        <v>3.237838</v>
      </c>
      <c r="BV51" s="691">
        <v>3.9815659999999999</v>
      </c>
    </row>
    <row r="52" spans="1:74" ht="11.1" customHeight="1" x14ac:dyDescent="0.2">
      <c r="A52" s="499" t="s">
        <v>1228</v>
      </c>
      <c r="B52" s="502" t="s">
        <v>1304</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1.5811774629999999</v>
      </c>
      <c r="BA52" s="690">
        <v>2.000914351</v>
      </c>
      <c r="BB52" s="690">
        <v>2.2115378520000002</v>
      </c>
      <c r="BC52" s="690">
        <v>2.311407</v>
      </c>
      <c r="BD52" s="690">
        <v>2.029077</v>
      </c>
      <c r="BE52" s="691">
        <v>2.0798999999999999</v>
      </c>
      <c r="BF52" s="691">
        <v>2.042929</v>
      </c>
      <c r="BG52" s="691">
        <v>1.9814689999999999</v>
      </c>
      <c r="BH52" s="691">
        <v>1.7469600000000001</v>
      </c>
      <c r="BI52" s="691">
        <v>1.7034290000000001</v>
      </c>
      <c r="BJ52" s="691">
        <v>1.3647069999999999</v>
      </c>
      <c r="BK52" s="691">
        <v>1.7053069999999999</v>
      </c>
      <c r="BL52" s="691">
        <v>1.7934300000000001</v>
      </c>
      <c r="BM52" s="691">
        <v>2.3628990000000001</v>
      </c>
      <c r="BN52" s="691">
        <v>2.512473</v>
      </c>
      <c r="BO52" s="691">
        <v>2.645006</v>
      </c>
      <c r="BP52" s="691">
        <v>2.3810440000000002</v>
      </c>
      <c r="BQ52" s="691">
        <v>2.3798539999999999</v>
      </c>
      <c r="BR52" s="691">
        <v>2.3525019999999999</v>
      </c>
      <c r="BS52" s="691">
        <v>2.2919360000000002</v>
      </c>
      <c r="BT52" s="691">
        <v>2.007949</v>
      </c>
      <c r="BU52" s="691">
        <v>1.9242760000000001</v>
      </c>
      <c r="BV52" s="691">
        <v>1.5422130000000001</v>
      </c>
    </row>
    <row r="53" spans="1:74" ht="11.1" customHeight="1" x14ac:dyDescent="0.2">
      <c r="A53" s="499" t="s">
        <v>1229</v>
      </c>
      <c r="B53" s="500" t="s">
        <v>1305</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-0.11157626399999999</v>
      </c>
      <c r="BA53" s="690">
        <v>-2.3368291999999999E-2</v>
      </c>
      <c r="BB53" s="690">
        <v>-1.1255302999999999E-2</v>
      </c>
      <c r="BC53" s="690">
        <v>-1.4596100000000001E-2</v>
      </c>
      <c r="BD53" s="690">
        <v>-8.81218E-2</v>
      </c>
      <c r="BE53" s="691">
        <v>-0.1575677</v>
      </c>
      <c r="BF53" s="691">
        <v>-0.14886079999999999</v>
      </c>
      <c r="BG53" s="691">
        <v>-5.8203900000000003E-2</v>
      </c>
      <c r="BH53" s="691">
        <v>-1.33771E-3</v>
      </c>
      <c r="BI53" s="691">
        <v>-4.0531499999999998E-2</v>
      </c>
      <c r="BJ53" s="691">
        <v>-0.13457140000000001</v>
      </c>
      <c r="BK53" s="691">
        <v>-1.8235100000000001E-2</v>
      </c>
      <c r="BL53" s="691">
        <v>-3.0381499999999999E-2</v>
      </c>
      <c r="BM53" s="691">
        <v>-4.84722E-2</v>
      </c>
      <c r="BN53" s="691">
        <v>-6.6368499999999997E-2</v>
      </c>
      <c r="BO53" s="691">
        <v>-5.3638400000000003E-2</v>
      </c>
      <c r="BP53" s="691">
        <v>-0.1097684</v>
      </c>
      <c r="BQ53" s="691">
        <v>-0.19362499999999999</v>
      </c>
      <c r="BR53" s="691">
        <v>-0.14463019999999999</v>
      </c>
      <c r="BS53" s="691">
        <v>-9.0369400000000003E-2</v>
      </c>
      <c r="BT53" s="691">
        <v>-4.2184600000000003E-3</v>
      </c>
      <c r="BU53" s="691">
        <v>-5.53885E-2</v>
      </c>
      <c r="BV53" s="691">
        <v>-0.12897739999999999</v>
      </c>
    </row>
    <row r="54" spans="1:74" ht="11.1" customHeight="1" x14ac:dyDescent="0.2">
      <c r="A54" s="499" t="s">
        <v>1230</v>
      </c>
      <c r="B54" s="502" t="s">
        <v>1205</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57.965909670000002</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51.202422351000003</v>
      </c>
      <c r="BA54" s="690">
        <v>50.291168476000003</v>
      </c>
      <c r="BB54" s="690">
        <v>47.924370410999998</v>
      </c>
      <c r="BC54" s="690">
        <v>55.186639999999997</v>
      </c>
      <c r="BD54" s="690">
        <v>61.548050000000003</v>
      </c>
      <c r="BE54" s="691">
        <v>64.719589999999997</v>
      </c>
      <c r="BF54" s="691">
        <v>65.964600000000004</v>
      </c>
      <c r="BG54" s="691">
        <v>56.138849999999998</v>
      </c>
      <c r="BH54" s="691">
        <v>50.82235</v>
      </c>
      <c r="BI54" s="691">
        <v>50.907089999999997</v>
      </c>
      <c r="BJ54" s="691">
        <v>56.076320000000003</v>
      </c>
      <c r="BK54" s="691">
        <v>64.258840000000006</v>
      </c>
      <c r="BL54" s="691">
        <v>54.889299999999999</v>
      </c>
      <c r="BM54" s="691">
        <v>53.046619999999997</v>
      </c>
      <c r="BN54" s="691">
        <v>46.726529999999997</v>
      </c>
      <c r="BO54" s="691">
        <v>54.84</v>
      </c>
      <c r="BP54" s="691">
        <v>59.987279999999998</v>
      </c>
      <c r="BQ54" s="691">
        <v>66.330179999999999</v>
      </c>
      <c r="BR54" s="691">
        <v>67.749160000000003</v>
      </c>
      <c r="BS54" s="691">
        <v>58.009270000000001</v>
      </c>
      <c r="BT54" s="691">
        <v>53.68103</v>
      </c>
      <c r="BU54" s="691">
        <v>53.387520000000002</v>
      </c>
      <c r="BV54" s="691">
        <v>58.032670000000003</v>
      </c>
    </row>
    <row r="55" spans="1:74" ht="11.1" customHeight="1" x14ac:dyDescent="0.2">
      <c r="A55" s="499" t="s">
        <v>1231</v>
      </c>
      <c r="B55" s="500" t="s">
        <v>1306</v>
      </c>
      <c r="C55" s="690">
        <v>66.798133120000003</v>
      </c>
      <c r="D55" s="690">
        <v>47.562574255999998</v>
      </c>
      <c r="E55" s="690">
        <v>51.681474322</v>
      </c>
      <c r="F55" s="690">
        <v>46.722793613999997</v>
      </c>
      <c r="G55" s="690">
        <v>56.291038321000002</v>
      </c>
      <c r="H55" s="690">
        <v>62.786183979</v>
      </c>
      <c r="I55" s="690">
        <v>65.775160458000002</v>
      </c>
      <c r="J55" s="690">
        <v>64.859557283000001</v>
      </c>
      <c r="K55" s="690">
        <v>59.712839770000002</v>
      </c>
      <c r="L55" s="690">
        <v>51.776235034000003</v>
      </c>
      <c r="M55" s="690">
        <v>51.933831245999997</v>
      </c>
      <c r="N55" s="690">
        <v>55.642239914999998</v>
      </c>
      <c r="O55" s="690">
        <v>60.047331997999997</v>
      </c>
      <c r="P55" s="690">
        <v>48.732789253</v>
      </c>
      <c r="Q55" s="690">
        <v>51.653587469000001</v>
      </c>
      <c r="R55" s="690">
        <v>47.671135907</v>
      </c>
      <c r="S55" s="690">
        <v>60.643304510999997</v>
      </c>
      <c r="T55" s="690">
        <v>61.184131416</v>
      </c>
      <c r="U55" s="690">
        <v>66.552799962999998</v>
      </c>
      <c r="V55" s="690">
        <v>65.235761320999998</v>
      </c>
      <c r="W55" s="690">
        <v>61.456405883999999</v>
      </c>
      <c r="X55" s="690">
        <v>50.742706691000002</v>
      </c>
      <c r="Y55" s="690">
        <v>50.410369918999997</v>
      </c>
      <c r="Z55" s="690">
        <v>53.589338671999997</v>
      </c>
      <c r="AA55" s="690">
        <v>55.732803019999999</v>
      </c>
      <c r="AB55" s="690">
        <v>52.567671097999998</v>
      </c>
      <c r="AC55" s="690">
        <v>47.965565267999999</v>
      </c>
      <c r="AD55" s="690">
        <v>42.249968082999999</v>
      </c>
      <c r="AE55" s="690">
        <v>47.285761557000001</v>
      </c>
      <c r="AF55" s="690">
        <v>55.880965045000003</v>
      </c>
      <c r="AG55" s="690">
        <v>65.922033549000005</v>
      </c>
      <c r="AH55" s="690">
        <v>62.522881863000002</v>
      </c>
      <c r="AI55" s="690">
        <v>52.461823916</v>
      </c>
      <c r="AJ55" s="690">
        <v>46.913747936999997</v>
      </c>
      <c r="AK55" s="690">
        <v>47.026850261</v>
      </c>
      <c r="AL55" s="690">
        <v>58.196746763</v>
      </c>
      <c r="AM55" s="690">
        <v>59.112105499000002</v>
      </c>
      <c r="AN55" s="690">
        <v>53.778431169000001</v>
      </c>
      <c r="AO55" s="690">
        <v>48.426207523000002</v>
      </c>
      <c r="AP55" s="690">
        <v>45.403793321000002</v>
      </c>
      <c r="AQ55" s="690">
        <v>50.354384379000003</v>
      </c>
      <c r="AR55" s="690">
        <v>58.924321526</v>
      </c>
      <c r="AS55" s="690">
        <v>64.770561444999998</v>
      </c>
      <c r="AT55" s="690">
        <v>65.431783748000001</v>
      </c>
      <c r="AU55" s="690">
        <v>53.687195584000001</v>
      </c>
      <c r="AV55" s="690">
        <v>49.045360785</v>
      </c>
      <c r="AW55" s="690">
        <v>51.951020329000002</v>
      </c>
      <c r="AX55" s="690">
        <v>53.536219824</v>
      </c>
      <c r="AY55" s="690">
        <v>63.821018313000003</v>
      </c>
      <c r="AZ55" s="690">
        <v>52.360834680000004</v>
      </c>
      <c r="BA55" s="690">
        <v>50.359208133000003</v>
      </c>
      <c r="BB55" s="690">
        <v>47.871710198999999</v>
      </c>
      <c r="BC55" s="690">
        <v>54.098520735999998</v>
      </c>
      <c r="BD55" s="690">
        <v>62.279902378999999</v>
      </c>
      <c r="BE55" s="691">
        <v>65.186549999999997</v>
      </c>
      <c r="BF55" s="691">
        <v>64.637259999999998</v>
      </c>
      <c r="BG55" s="691">
        <v>54.499029999999998</v>
      </c>
      <c r="BH55" s="691">
        <v>49.669890000000002</v>
      </c>
      <c r="BI55" s="691">
        <v>48.612220000000001</v>
      </c>
      <c r="BJ55" s="691">
        <v>57.888599999999997</v>
      </c>
      <c r="BK55" s="691">
        <v>63.010599999999997</v>
      </c>
      <c r="BL55" s="691">
        <v>53.934989999999999</v>
      </c>
      <c r="BM55" s="691">
        <v>51.954430000000002</v>
      </c>
      <c r="BN55" s="691">
        <v>47.966099999999997</v>
      </c>
      <c r="BO55" s="691">
        <v>54.367640000000002</v>
      </c>
      <c r="BP55" s="691">
        <v>60.668970000000002</v>
      </c>
      <c r="BQ55" s="691">
        <v>67.782259999999994</v>
      </c>
      <c r="BR55" s="691">
        <v>66.779340000000005</v>
      </c>
      <c r="BS55" s="691">
        <v>56.616500000000002</v>
      </c>
      <c r="BT55" s="691">
        <v>51.799320000000002</v>
      </c>
      <c r="BU55" s="691">
        <v>50.576509999999999</v>
      </c>
      <c r="BV55" s="691">
        <v>59.887790000000003</v>
      </c>
    </row>
    <row r="56" spans="1:74" ht="11.1" customHeight="1" x14ac:dyDescent="0.2">
      <c r="A56" s="493"/>
      <c r="B56" s="131" t="s">
        <v>1232</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243"/>
      <c r="BC56" s="243"/>
      <c r="BD56" s="243"/>
      <c r="BE56" s="333"/>
      <c r="BF56" s="333"/>
      <c r="BG56" s="333"/>
      <c r="BH56" s="333"/>
      <c r="BI56" s="333"/>
      <c r="BJ56" s="333"/>
      <c r="BK56" s="333"/>
      <c r="BL56" s="333"/>
      <c r="BM56" s="333"/>
      <c r="BN56" s="333"/>
      <c r="BO56" s="333"/>
      <c r="BP56" s="333"/>
      <c r="BQ56" s="333"/>
      <c r="BR56" s="333"/>
      <c r="BS56" s="333"/>
      <c r="BT56" s="333"/>
      <c r="BU56" s="333"/>
      <c r="BV56" s="333"/>
    </row>
    <row r="57" spans="1:74" ht="11.1" customHeight="1" x14ac:dyDescent="0.2">
      <c r="A57" s="499" t="s">
        <v>1233</v>
      </c>
      <c r="B57" s="500" t="s">
        <v>81</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11.334035726</v>
      </c>
      <c r="BA57" s="690">
        <v>13.290622138</v>
      </c>
      <c r="BB57" s="690">
        <v>13.261307865999999</v>
      </c>
      <c r="BC57" s="690">
        <v>14.966279999999999</v>
      </c>
      <c r="BD57" s="690">
        <v>16.843</v>
      </c>
      <c r="BE57" s="691">
        <v>18.90401</v>
      </c>
      <c r="BF57" s="691">
        <v>18.687899999999999</v>
      </c>
      <c r="BG57" s="691">
        <v>17.59009</v>
      </c>
      <c r="BH57" s="691">
        <v>14.45246</v>
      </c>
      <c r="BI57" s="691">
        <v>12.02017</v>
      </c>
      <c r="BJ57" s="691">
        <v>13.306240000000001</v>
      </c>
      <c r="BK57" s="691">
        <v>13.487</v>
      </c>
      <c r="BL57" s="691">
        <v>11.25869</v>
      </c>
      <c r="BM57" s="691">
        <v>12.35303</v>
      </c>
      <c r="BN57" s="691">
        <v>10.69258</v>
      </c>
      <c r="BO57" s="691">
        <v>13.47303</v>
      </c>
      <c r="BP57" s="691">
        <v>16.35671</v>
      </c>
      <c r="BQ57" s="691">
        <v>18.920100000000001</v>
      </c>
      <c r="BR57" s="691">
        <v>18.663989999999998</v>
      </c>
      <c r="BS57" s="691">
        <v>17.74438</v>
      </c>
      <c r="BT57" s="691">
        <v>13.93571</v>
      </c>
      <c r="BU57" s="691">
        <v>11.37308</v>
      </c>
      <c r="BV57" s="691">
        <v>13.128119999999999</v>
      </c>
    </row>
    <row r="58" spans="1:74" ht="11.1" customHeight="1" x14ac:dyDescent="0.2">
      <c r="A58" s="499" t="s">
        <v>1234</v>
      </c>
      <c r="B58" s="502" t="s">
        <v>80</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1.343687326</v>
      </c>
      <c r="BA58" s="690">
        <v>1.0345281040000001</v>
      </c>
      <c r="BB58" s="690">
        <v>1.46633792</v>
      </c>
      <c r="BC58" s="690">
        <v>1.7088540000000001</v>
      </c>
      <c r="BD58" s="690">
        <v>1.9057729999999999</v>
      </c>
      <c r="BE58" s="691">
        <v>1.9093899999999999</v>
      </c>
      <c r="BF58" s="691">
        <v>1.790675</v>
      </c>
      <c r="BG58" s="691">
        <v>1.4223969999999999</v>
      </c>
      <c r="BH58" s="691">
        <v>1.304918</v>
      </c>
      <c r="BI58" s="691">
        <v>1.0096750000000001</v>
      </c>
      <c r="BJ58" s="691">
        <v>0.78632469999999999</v>
      </c>
      <c r="BK58" s="691">
        <v>1.0808660000000001</v>
      </c>
      <c r="BL58" s="691">
        <v>0.95009849999999996</v>
      </c>
      <c r="BM58" s="691">
        <v>0.84622160000000002</v>
      </c>
      <c r="BN58" s="691">
        <v>1.2558640000000001</v>
      </c>
      <c r="BO58" s="691">
        <v>1.49061</v>
      </c>
      <c r="BP58" s="691">
        <v>1.6902520000000001</v>
      </c>
      <c r="BQ58" s="691">
        <v>1.696839</v>
      </c>
      <c r="BR58" s="691">
        <v>1.5497339999999999</v>
      </c>
      <c r="BS58" s="691">
        <v>1.225511</v>
      </c>
      <c r="BT58" s="691">
        <v>1.115337</v>
      </c>
      <c r="BU58" s="691">
        <v>0.86302009999999996</v>
      </c>
      <c r="BV58" s="691">
        <v>0.65676049999999997</v>
      </c>
    </row>
    <row r="59" spans="1:74" ht="11.1" customHeight="1" x14ac:dyDescent="0.2">
      <c r="A59" s="499" t="s">
        <v>1235</v>
      </c>
      <c r="B59" s="502" t="s">
        <v>83</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2.5307080000000002</v>
      </c>
      <c r="BA59" s="690">
        <v>2.3515350000000002</v>
      </c>
      <c r="BB59" s="690">
        <v>2.431254</v>
      </c>
      <c r="BC59" s="690">
        <v>2.76301</v>
      </c>
      <c r="BD59" s="690">
        <v>2.6509200000000002</v>
      </c>
      <c r="BE59" s="691">
        <v>2.6846399999999999</v>
      </c>
      <c r="BF59" s="691">
        <v>2.6846399999999999</v>
      </c>
      <c r="BG59" s="691">
        <v>2.5980300000000001</v>
      </c>
      <c r="BH59" s="691">
        <v>2.1830799999999999</v>
      </c>
      <c r="BI59" s="691">
        <v>2.2297799999999999</v>
      </c>
      <c r="BJ59" s="691">
        <v>2.6846399999999999</v>
      </c>
      <c r="BK59" s="691">
        <v>2.6846399999999999</v>
      </c>
      <c r="BL59" s="691">
        <v>2.38931</v>
      </c>
      <c r="BM59" s="691">
        <v>1.9540200000000001</v>
      </c>
      <c r="BN59" s="691">
        <v>2.0700799999999999</v>
      </c>
      <c r="BO59" s="691">
        <v>2.2559100000000001</v>
      </c>
      <c r="BP59" s="691">
        <v>2.5980300000000001</v>
      </c>
      <c r="BQ59" s="691">
        <v>2.6846399999999999</v>
      </c>
      <c r="BR59" s="691">
        <v>2.6846399999999999</v>
      </c>
      <c r="BS59" s="691">
        <v>2.14846</v>
      </c>
      <c r="BT59" s="691">
        <v>2.4445399999999999</v>
      </c>
      <c r="BU59" s="691">
        <v>2.5980300000000001</v>
      </c>
      <c r="BV59" s="691">
        <v>2.6846399999999999</v>
      </c>
    </row>
    <row r="60" spans="1:74" ht="11.1" customHeight="1" x14ac:dyDescent="0.2">
      <c r="A60" s="499" t="s">
        <v>1236</v>
      </c>
      <c r="B60" s="502" t="s">
        <v>1201</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1.7877857E-2</v>
      </c>
      <c r="BA60" s="690">
        <v>2.0594545999999998E-2</v>
      </c>
      <c r="BB60" s="690">
        <v>1.7581817E-2</v>
      </c>
      <c r="BC60" s="690">
        <v>1.67257E-2</v>
      </c>
      <c r="BD60" s="690">
        <v>1.3343000000000001E-2</v>
      </c>
      <c r="BE60" s="691">
        <v>1.28168E-2</v>
      </c>
      <c r="BF60" s="691">
        <v>1.19875E-2</v>
      </c>
      <c r="BG60" s="691">
        <v>1.03952E-2</v>
      </c>
      <c r="BH60" s="691">
        <v>1.1761799999999999E-2</v>
      </c>
      <c r="BI60" s="691">
        <v>1.26596E-2</v>
      </c>
      <c r="BJ60" s="691">
        <v>1.6138300000000001E-2</v>
      </c>
      <c r="BK60" s="691">
        <v>1.9846099999999998E-2</v>
      </c>
      <c r="BL60" s="691">
        <v>1.6889899999999999E-2</v>
      </c>
      <c r="BM60" s="691">
        <v>1.8279500000000001E-2</v>
      </c>
      <c r="BN60" s="691">
        <v>1.73578E-2</v>
      </c>
      <c r="BO60" s="691">
        <v>1.6552000000000001E-2</v>
      </c>
      <c r="BP60" s="691">
        <v>1.32169E-2</v>
      </c>
      <c r="BQ60" s="691">
        <v>1.2718999999999999E-2</v>
      </c>
      <c r="BR60" s="691">
        <v>1.19142E-2</v>
      </c>
      <c r="BS60" s="691">
        <v>1.0342E-2</v>
      </c>
      <c r="BT60" s="691">
        <v>1.17205E-2</v>
      </c>
      <c r="BU60" s="691">
        <v>1.26296E-2</v>
      </c>
      <c r="BV60" s="691">
        <v>1.6115000000000001E-2</v>
      </c>
    </row>
    <row r="61" spans="1:74" ht="11.1" customHeight="1" x14ac:dyDescent="0.2">
      <c r="A61" s="499" t="s">
        <v>1237</v>
      </c>
      <c r="B61" s="502" t="s">
        <v>1304</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0.44704411399999999</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0.913243048</v>
      </c>
      <c r="BA61" s="690">
        <v>1.1517876650000001</v>
      </c>
      <c r="BB61" s="690">
        <v>1.2123194079999999</v>
      </c>
      <c r="BC61" s="690">
        <v>1.3264579999999999</v>
      </c>
      <c r="BD61" s="690">
        <v>1.12801</v>
      </c>
      <c r="BE61" s="691">
        <v>1.2497609999999999</v>
      </c>
      <c r="BF61" s="691">
        <v>1.2204459999999999</v>
      </c>
      <c r="BG61" s="691">
        <v>1.1841680000000001</v>
      </c>
      <c r="BH61" s="691">
        <v>1.061275</v>
      </c>
      <c r="BI61" s="691">
        <v>0.91666080000000005</v>
      </c>
      <c r="BJ61" s="691">
        <v>0.94290450000000003</v>
      </c>
      <c r="BK61" s="691">
        <v>1.09612</v>
      </c>
      <c r="BL61" s="691">
        <v>1.1421840000000001</v>
      </c>
      <c r="BM61" s="691">
        <v>1.5284180000000001</v>
      </c>
      <c r="BN61" s="691">
        <v>1.4785060000000001</v>
      </c>
      <c r="BO61" s="691">
        <v>1.665427</v>
      </c>
      <c r="BP61" s="691">
        <v>1.45282</v>
      </c>
      <c r="BQ61" s="691">
        <v>1.5610569999999999</v>
      </c>
      <c r="BR61" s="691">
        <v>1.530254</v>
      </c>
      <c r="BS61" s="691">
        <v>1.4651829999999999</v>
      </c>
      <c r="BT61" s="691">
        <v>1.3255520000000001</v>
      </c>
      <c r="BU61" s="691">
        <v>1.149664</v>
      </c>
      <c r="BV61" s="691">
        <v>1.1023320000000001</v>
      </c>
    </row>
    <row r="62" spans="1:74" ht="11.1" customHeight="1" x14ac:dyDescent="0.2">
      <c r="A62" s="499" t="s">
        <v>1238</v>
      </c>
      <c r="B62" s="500" t="s">
        <v>1305</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0.19233303900000001</v>
      </c>
      <c r="BA62" s="690">
        <v>0.26444985199999999</v>
      </c>
      <c r="BB62" s="690">
        <v>0.17078302400000001</v>
      </c>
      <c r="BC62" s="690">
        <v>0.25410120000000003</v>
      </c>
      <c r="BD62" s="690">
        <v>0.30362909999999999</v>
      </c>
      <c r="BE62" s="691">
        <v>0.28717219999999999</v>
      </c>
      <c r="BF62" s="691">
        <v>0.27696379999999998</v>
      </c>
      <c r="BG62" s="691">
        <v>0.25087470000000001</v>
      </c>
      <c r="BH62" s="691">
        <v>0.20656920000000001</v>
      </c>
      <c r="BI62" s="691">
        <v>0.20826649999999999</v>
      </c>
      <c r="BJ62" s="691">
        <v>0.25286540000000002</v>
      </c>
      <c r="BK62" s="691">
        <v>0.26289820000000003</v>
      </c>
      <c r="BL62" s="691">
        <v>0.2604418</v>
      </c>
      <c r="BM62" s="691">
        <v>0.21819040000000001</v>
      </c>
      <c r="BN62" s="691">
        <v>0.183923</v>
      </c>
      <c r="BO62" s="691">
        <v>0.22831679999999999</v>
      </c>
      <c r="BP62" s="691">
        <v>0.2990411</v>
      </c>
      <c r="BQ62" s="691">
        <v>0.29367520000000003</v>
      </c>
      <c r="BR62" s="691">
        <v>0.27964630000000001</v>
      </c>
      <c r="BS62" s="691">
        <v>0.24338499999999999</v>
      </c>
      <c r="BT62" s="691">
        <v>0.2146816</v>
      </c>
      <c r="BU62" s="691">
        <v>0.19881070000000001</v>
      </c>
      <c r="BV62" s="691">
        <v>0.24447150000000001</v>
      </c>
    </row>
    <row r="63" spans="1:74" ht="11.1" customHeight="1" x14ac:dyDescent="0.2">
      <c r="A63" s="499" t="s">
        <v>1239</v>
      </c>
      <c r="B63" s="502" t="s">
        <v>1205</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16.586296299000001</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16.331884995999999</v>
      </c>
      <c r="BA63" s="690">
        <v>18.113517304999998</v>
      </c>
      <c r="BB63" s="690">
        <v>18.559584035</v>
      </c>
      <c r="BC63" s="690">
        <v>21.035430000000002</v>
      </c>
      <c r="BD63" s="690">
        <v>22.84468</v>
      </c>
      <c r="BE63" s="691">
        <v>25.047789999999999</v>
      </c>
      <c r="BF63" s="691">
        <v>24.672609999999999</v>
      </c>
      <c r="BG63" s="691">
        <v>23.055949999999999</v>
      </c>
      <c r="BH63" s="691">
        <v>19.22007</v>
      </c>
      <c r="BI63" s="691">
        <v>16.397220000000001</v>
      </c>
      <c r="BJ63" s="691">
        <v>17.98912</v>
      </c>
      <c r="BK63" s="691">
        <v>18.63137</v>
      </c>
      <c r="BL63" s="691">
        <v>16.017620000000001</v>
      </c>
      <c r="BM63" s="691">
        <v>16.91816</v>
      </c>
      <c r="BN63" s="691">
        <v>15.698309999999999</v>
      </c>
      <c r="BO63" s="691">
        <v>19.129850000000001</v>
      </c>
      <c r="BP63" s="691">
        <v>22.410070000000001</v>
      </c>
      <c r="BQ63" s="691">
        <v>25.169029999999999</v>
      </c>
      <c r="BR63" s="691">
        <v>24.720179999999999</v>
      </c>
      <c r="BS63" s="691">
        <v>22.837260000000001</v>
      </c>
      <c r="BT63" s="691">
        <v>19.047540000000001</v>
      </c>
      <c r="BU63" s="691">
        <v>16.195229999999999</v>
      </c>
      <c r="BV63" s="691">
        <v>17.832439999999998</v>
      </c>
    </row>
    <row r="64" spans="1:74" ht="11.1" customHeight="1" x14ac:dyDescent="0.2">
      <c r="A64" s="504" t="s">
        <v>1240</v>
      </c>
      <c r="B64" s="505" t="s">
        <v>1306</v>
      </c>
      <c r="C64" s="521">
        <v>18.369536148000002</v>
      </c>
      <c r="D64" s="521">
        <v>15.83357219</v>
      </c>
      <c r="E64" s="521">
        <v>16.285911797000001</v>
      </c>
      <c r="F64" s="521">
        <v>17.719904421999999</v>
      </c>
      <c r="G64" s="521">
        <v>19.433085663</v>
      </c>
      <c r="H64" s="521">
        <v>21.885099176000001</v>
      </c>
      <c r="I64" s="521">
        <v>23.044730859000001</v>
      </c>
      <c r="J64" s="521">
        <v>23.388280581</v>
      </c>
      <c r="K64" s="521">
        <v>22.418931692000001</v>
      </c>
      <c r="L64" s="521">
        <v>20.819129273000001</v>
      </c>
      <c r="M64" s="521">
        <v>17.389006987999998</v>
      </c>
      <c r="N64" s="521">
        <v>16.755901793</v>
      </c>
      <c r="O64" s="521">
        <v>17.000815331999998</v>
      </c>
      <c r="P64" s="521">
        <v>15.465844448</v>
      </c>
      <c r="Q64" s="521">
        <v>16.929598883000001</v>
      </c>
      <c r="R64" s="521">
        <v>17.22746064</v>
      </c>
      <c r="S64" s="521">
        <v>18.433231892999999</v>
      </c>
      <c r="T64" s="521">
        <v>19.155112966000001</v>
      </c>
      <c r="U64" s="521">
        <v>23.180432508999999</v>
      </c>
      <c r="V64" s="521">
        <v>23.02676932</v>
      </c>
      <c r="W64" s="521">
        <v>21.784583757</v>
      </c>
      <c r="X64" s="521">
        <v>21.40884659</v>
      </c>
      <c r="Y64" s="521">
        <v>16.363921018999999</v>
      </c>
      <c r="Z64" s="521">
        <v>16.566025535000001</v>
      </c>
      <c r="AA64" s="521">
        <v>17.128875194999999</v>
      </c>
      <c r="AB64" s="521">
        <v>16.421008064999999</v>
      </c>
      <c r="AC64" s="521">
        <v>18.839550737</v>
      </c>
      <c r="AD64" s="521">
        <v>18.93512797</v>
      </c>
      <c r="AE64" s="521">
        <v>20.713874537999999</v>
      </c>
      <c r="AF64" s="521">
        <v>23.235394322000001</v>
      </c>
      <c r="AG64" s="521">
        <v>24.422542898</v>
      </c>
      <c r="AH64" s="521">
        <v>24.986795923999999</v>
      </c>
      <c r="AI64" s="521">
        <v>22.730880985999999</v>
      </c>
      <c r="AJ64" s="521">
        <v>21.614067702</v>
      </c>
      <c r="AK64" s="521">
        <v>17.811803087000001</v>
      </c>
      <c r="AL64" s="521">
        <v>17.213136286000001</v>
      </c>
      <c r="AM64" s="521">
        <v>17.449013323999999</v>
      </c>
      <c r="AN64" s="521">
        <v>16.41068083</v>
      </c>
      <c r="AO64" s="521">
        <v>18.528665476</v>
      </c>
      <c r="AP64" s="521">
        <v>18.410767029999999</v>
      </c>
      <c r="AQ64" s="521">
        <v>22.436962031</v>
      </c>
      <c r="AR64" s="521">
        <v>22.929303093000001</v>
      </c>
      <c r="AS64" s="521">
        <v>24.019557654</v>
      </c>
      <c r="AT64" s="521">
        <v>25.726064053000002</v>
      </c>
      <c r="AU64" s="521">
        <v>22.586428631</v>
      </c>
      <c r="AV64" s="521">
        <v>21.299357762</v>
      </c>
      <c r="AW64" s="521">
        <v>16.685353750000001</v>
      </c>
      <c r="AX64" s="521">
        <v>17.631097943</v>
      </c>
      <c r="AY64" s="521">
        <v>18.475294661</v>
      </c>
      <c r="AZ64" s="521">
        <v>16.480389385999999</v>
      </c>
      <c r="BA64" s="521">
        <v>19.116548014999999</v>
      </c>
      <c r="BB64" s="521">
        <v>19.458537150000002</v>
      </c>
      <c r="BC64" s="521">
        <v>22.416697527</v>
      </c>
      <c r="BD64" s="521">
        <v>22.117003196999999</v>
      </c>
      <c r="BE64" s="522">
        <v>23.07244</v>
      </c>
      <c r="BF64" s="522">
        <v>23.37743</v>
      </c>
      <c r="BG64" s="522">
        <v>21.54421</v>
      </c>
      <c r="BH64" s="522">
        <v>19.563330000000001</v>
      </c>
      <c r="BI64" s="522">
        <v>16.4605</v>
      </c>
      <c r="BJ64" s="522">
        <v>17.10249</v>
      </c>
      <c r="BK64" s="522">
        <v>17.589279999999999</v>
      </c>
      <c r="BL64" s="522">
        <v>15.57879</v>
      </c>
      <c r="BM64" s="522">
        <v>17.06157</v>
      </c>
      <c r="BN64" s="522">
        <v>17.300840000000001</v>
      </c>
      <c r="BO64" s="522">
        <v>20.51463</v>
      </c>
      <c r="BP64" s="522">
        <v>21.957889999999999</v>
      </c>
      <c r="BQ64" s="522">
        <v>23.34882</v>
      </c>
      <c r="BR64" s="522">
        <v>23.536899999999999</v>
      </c>
      <c r="BS64" s="522">
        <v>21.69013</v>
      </c>
      <c r="BT64" s="522">
        <v>19.71902</v>
      </c>
      <c r="BU64" s="522">
        <v>16.598220000000001</v>
      </c>
      <c r="BV64" s="522">
        <v>17.267209999999999</v>
      </c>
    </row>
    <row r="65" spans="1:74" ht="12" customHeight="1" x14ac:dyDescent="0.2">
      <c r="A65" s="493"/>
      <c r="B65" s="815" t="s">
        <v>1363</v>
      </c>
      <c r="C65" s="816"/>
      <c r="D65" s="816"/>
      <c r="E65" s="816"/>
      <c r="F65" s="816"/>
      <c r="G65" s="816"/>
      <c r="H65" s="816"/>
      <c r="I65" s="816"/>
      <c r="J65" s="816"/>
      <c r="K65" s="816"/>
      <c r="L65" s="816"/>
      <c r="M65" s="816"/>
      <c r="N65" s="816"/>
      <c r="O65" s="816"/>
      <c r="P65" s="816"/>
      <c r="Q65" s="81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2">
      <c r="A66" s="493"/>
      <c r="B66" s="815" t="s">
        <v>1364</v>
      </c>
      <c r="C66" s="816"/>
      <c r="D66" s="816"/>
      <c r="E66" s="816"/>
      <c r="F66" s="816"/>
      <c r="G66" s="816"/>
      <c r="H66" s="816"/>
      <c r="I66" s="816"/>
      <c r="J66" s="816"/>
      <c r="K66" s="816"/>
      <c r="L66" s="816"/>
      <c r="M66" s="816"/>
      <c r="N66" s="816"/>
      <c r="O66" s="816"/>
      <c r="P66" s="816"/>
      <c r="Q66" s="816"/>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2">
      <c r="A67" s="507"/>
      <c r="B67" s="815" t="s">
        <v>1365</v>
      </c>
      <c r="C67" s="816"/>
      <c r="D67" s="816"/>
      <c r="E67" s="816"/>
      <c r="F67" s="816"/>
      <c r="G67" s="816"/>
      <c r="H67" s="816"/>
      <c r="I67" s="816"/>
      <c r="J67" s="816"/>
      <c r="K67" s="816"/>
      <c r="L67" s="816"/>
      <c r="M67" s="816"/>
      <c r="N67" s="816"/>
      <c r="O67" s="816"/>
      <c r="P67" s="816"/>
      <c r="Q67" s="816"/>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2">
      <c r="A68" s="507"/>
      <c r="B68" s="815" t="s">
        <v>1366</v>
      </c>
      <c r="C68" s="816"/>
      <c r="D68" s="816"/>
      <c r="E68" s="816"/>
      <c r="F68" s="816"/>
      <c r="G68" s="816"/>
      <c r="H68" s="816"/>
      <c r="I68" s="816"/>
      <c r="J68" s="816"/>
      <c r="K68" s="816"/>
      <c r="L68" s="816"/>
      <c r="M68" s="816"/>
      <c r="N68" s="816"/>
      <c r="O68" s="816"/>
      <c r="P68" s="816"/>
      <c r="Q68" s="816"/>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2">
      <c r="A69" s="507"/>
      <c r="B69" s="815" t="s">
        <v>1367</v>
      </c>
      <c r="C69" s="816"/>
      <c r="D69" s="816"/>
      <c r="E69" s="816"/>
      <c r="F69" s="816"/>
      <c r="G69" s="816"/>
      <c r="H69" s="816"/>
      <c r="I69" s="816"/>
      <c r="J69" s="816"/>
      <c r="K69" s="816"/>
      <c r="L69" s="816"/>
      <c r="M69" s="816"/>
      <c r="N69" s="816"/>
      <c r="O69" s="816"/>
      <c r="P69" s="816"/>
      <c r="Q69" s="816"/>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2">
      <c r="A70" s="507"/>
      <c r="B70" s="815" t="s">
        <v>1368</v>
      </c>
      <c r="C70" s="816"/>
      <c r="D70" s="816"/>
      <c r="E70" s="816"/>
      <c r="F70" s="816"/>
      <c r="G70" s="816"/>
      <c r="H70" s="816"/>
      <c r="I70" s="816"/>
      <c r="J70" s="816"/>
      <c r="K70" s="816"/>
      <c r="L70" s="816"/>
      <c r="M70" s="816"/>
      <c r="N70" s="816"/>
      <c r="O70" s="816"/>
      <c r="P70" s="816"/>
      <c r="Q70" s="816"/>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2">
      <c r="A71" s="507"/>
      <c r="B71" s="818" t="str">
        <f>"Notes: "&amp;"EIA completed modeling and analysis for this report on " &amp;Dates!D2&amp;"."</f>
        <v>Notes: EIA completed modeling and analysis for this report on Thursday July 7, 2022.</v>
      </c>
      <c r="C71" s="819"/>
      <c r="D71" s="819"/>
      <c r="E71" s="819"/>
      <c r="F71" s="819"/>
      <c r="G71" s="819"/>
      <c r="H71" s="819"/>
      <c r="I71" s="819"/>
      <c r="J71" s="819"/>
      <c r="K71" s="819"/>
      <c r="L71" s="819"/>
      <c r="M71" s="819"/>
      <c r="N71" s="819"/>
      <c r="O71" s="819"/>
      <c r="P71" s="819"/>
      <c r="Q71" s="819"/>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2">
      <c r="A72" s="507"/>
      <c r="B72" s="751" t="s">
        <v>350</v>
      </c>
      <c r="C72" s="758"/>
      <c r="D72" s="758"/>
      <c r="E72" s="758"/>
      <c r="F72" s="758"/>
      <c r="G72" s="758"/>
      <c r="H72" s="758"/>
      <c r="I72" s="758"/>
      <c r="J72" s="758"/>
      <c r="K72" s="758"/>
      <c r="L72" s="758"/>
      <c r="M72" s="758"/>
      <c r="N72" s="758"/>
      <c r="O72" s="758"/>
      <c r="P72" s="758"/>
      <c r="Q72" s="758"/>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2">
      <c r="A73" s="507"/>
      <c r="B73" s="818" t="s">
        <v>1362</v>
      </c>
      <c r="C73" s="820"/>
      <c r="D73" s="820"/>
      <c r="E73" s="820"/>
      <c r="F73" s="820"/>
      <c r="G73" s="820"/>
      <c r="H73" s="820"/>
      <c r="I73" s="820"/>
      <c r="J73" s="820"/>
      <c r="K73" s="820"/>
      <c r="L73" s="820"/>
      <c r="M73" s="820"/>
      <c r="N73" s="820"/>
      <c r="O73" s="820"/>
      <c r="P73" s="820"/>
      <c r="Q73" s="820"/>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2">
      <c r="A74" s="507"/>
      <c r="B74" s="814" t="s">
        <v>1353</v>
      </c>
      <c r="C74" s="814"/>
      <c r="D74" s="814"/>
      <c r="E74" s="814"/>
      <c r="F74" s="814"/>
      <c r="G74" s="814"/>
      <c r="H74" s="814"/>
      <c r="I74" s="814"/>
      <c r="J74" s="814"/>
      <c r="K74" s="814"/>
      <c r="L74" s="814"/>
      <c r="M74" s="814"/>
      <c r="N74" s="814"/>
      <c r="O74" s="814"/>
      <c r="P74" s="814"/>
      <c r="Q74" s="814"/>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2">
      <c r="A75" s="507"/>
      <c r="B75" s="814"/>
      <c r="C75" s="814"/>
      <c r="D75" s="814"/>
      <c r="E75" s="814"/>
      <c r="F75" s="814"/>
      <c r="G75" s="814"/>
      <c r="H75" s="814"/>
      <c r="I75" s="814"/>
      <c r="J75" s="814"/>
      <c r="K75" s="814"/>
      <c r="L75" s="814"/>
      <c r="M75" s="814"/>
      <c r="N75" s="814"/>
      <c r="O75" s="814"/>
      <c r="P75" s="814"/>
      <c r="Q75" s="814"/>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
      <c r="A76" s="507"/>
      <c r="B76" s="766" t="s">
        <v>1359</v>
      </c>
      <c r="C76" s="737"/>
      <c r="D76" s="737"/>
      <c r="E76" s="737"/>
      <c r="F76" s="737"/>
      <c r="G76" s="737"/>
      <c r="H76" s="737"/>
      <c r="I76" s="737"/>
      <c r="J76" s="737"/>
      <c r="K76" s="737"/>
      <c r="L76" s="737"/>
      <c r="M76" s="737"/>
      <c r="N76" s="737"/>
      <c r="O76" s="737"/>
      <c r="P76" s="737"/>
      <c r="Q76" s="737"/>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11" defaultRowHeight="11.25" x14ac:dyDescent="0.2"/>
  <cols>
    <col min="1" max="1" width="11.5703125" style="491" customWidth="1"/>
    <col min="2" max="2" width="26.140625" style="491" customWidth="1"/>
    <col min="3" max="55" width="6.5703125" style="491" customWidth="1"/>
    <col min="56" max="58" width="6.5703125" style="618" customWidth="1"/>
    <col min="59" max="74" width="6.5703125" style="491" customWidth="1"/>
    <col min="75" max="249" width="11" style="491"/>
    <col min="250" max="250" width="1.5703125" style="491" customWidth="1"/>
    <col min="251" max="16384" width="11" style="491"/>
  </cols>
  <sheetData>
    <row r="1" spans="1:74" ht="12.75" customHeight="1" x14ac:dyDescent="0.2">
      <c r="A1" s="761" t="s">
        <v>791</v>
      </c>
      <c r="B1" s="490" t="s">
        <v>1343</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2">
      <c r="A2" s="762"/>
      <c r="B2" s="486" t="str">
        <f>"U.S. Energy Information Administration  |  Short-Term Energy Outlook  - "&amp;Dates!D1</f>
        <v>U.S. Energy Information Administration  |  Short-Term Energy Outlook  - July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517"/>
      <c r="B3" s="494"/>
      <c r="C3" s="764">
        <f>Dates!D3</f>
        <v>2018</v>
      </c>
      <c r="D3" s="765"/>
      <c r="E3" s="765"/>
      <c r="F3" s="765"/>
      <c r="G3" s="765"/>
      <c r="H3" s="765"/>
      <c r="I3" s="765"/>
      <c r="J3" s="765"/>
      <c r="K3" s="765"/>
      <c r="L3" s="765"/>
      <c r="M3" s="765"/>
      <c r="N3" s="817"/>
      <c r="O3" s="764">
        <f>C3+1</f>
        <v>2019</v>
      </c>
      <c r="P3" s="765"/>
      <c r="Q3" s="765"/>
      <c r="R3" s="765"/>
      <c r="S3" s="765"/>
      <c r="T3" s="765"/>
      <c r="U3" s="765"/>
      <c r="V3" s="765"/>
      <c r="W3" s="765"/>
      <c r="X3" s="765"/>
      <c r="Y3" s="765"/>
      <c r="Z3" s="817"/>
      <c r="AA3" s="764">
        <f>O3+1</f>
        <v>2020</v>
      </c>
      <c r="AB3" s="765"/>
      <c r="AC3" s="765"/>
      <c r="AD3" s="765"/>
      <c r="AE3" s="765"/>
      <c r="AF3" s="765"/>
      <c r="AG3" s="765"/>
      <c r="AH3" s="765"/>
      <c r="AI3" s="765"/>
      <c r="AJ3" s="765"/>
      <c r="AK3" s="765"/>
      <c r="AL3" s="817"/>
      <c r="AM3" s="764">
        <f>AA3+1</f>
        <v>2021</v>
      </c>
      <c r="AN3" s="765"/>
      <c r="AO3" s="765"/>
      <c r="AP3" s="765"/>
      <c r="AQ3" s="765"/>
      <c r="AR3" s="765"/>
      <c r="AS3" s="765"/>
      <c r="AT3" s="765"/>
      <c r="AU3" s="765"/>
      <c r="AV3" s="765"/>
      <c r="AW3" s="765"/>
      <c r="AX3" s="817"/>
      <c r="AY3" s="764">
        <f>AM3+1</f>
        <v>2022</v>
      </c>
      <c r="AZ3" s="765"/>
      <c r="BA3" s="765"/>
      <c r="BB3" s="765"/>
      <c r="BC3" s="765"/>
      <c r="BD3" s="765"/>
      <c r="BE3" s="765"/>
      <c r="BF3" s="765"/>
      <c r="BG3" s="765"/>
      <c r="BH3" s="765"/>
      <c r="BI3" s="765"/>
      <c r="BJ3" s="817"/>
      <c r="BK3" s="764">
        <f>AY3+1</f>
        <v>2023</v>
      </c>
      <c r="BL3" s="765"/>
      <c r="BM3" s="765"/>
      <c r="BN3" s="765"/>
      <c r="BO3" s="765"/>
      <c r="BP3" s="765"/>
      <c r="BQ3" s="765"/>
      <c r="BR3" s="765"/>
      <c r="BS3" s="765"/>
      <c r="BT3" s="765"/>
      <c r="BU3" s="765"/>
      <c r="BV3" s="817"/>
    </row>
    <row r="4" spans="1:74" ht="12.75" customHeight="1" x14ac:dyDescent="0.2">
      <c r="A4" s="517"/>
      <c r="B4" s="495"/>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517"/>
      <c r="B5" s="131" t="s">
        <v>1324</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 customHeight="1" x14ac:dyDescent="0.2">
      <c r="A6" s="499" t="s">
        <v>1241</v>
      </c>
      <c r="B6" s="500" t="s">
        <v>81</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16.755681305</v>
      </c>
      <c r="AB6" s="690">
        <v>14.811282568999999</v>
      </c>
      <c r="AC6" s="690">
        <v>14.65421523</v>
      </c>
      <c r="AD6" s="690">
        <v>13.577672958999999</v>
      </c>
      <c r="AE6" s="690">
        <v>14.530715751000001</v>
      </c>
      <c r="AF6" s="690">
        <v>17.461966646</v>
      </c>
      <c r="AG6" s="690">
        <v>21.488516854</v>
      </c>
      <c r="AH6" s="690">
        <v>18.160688414999999</v>
      </c>
      <c r="AI6" s="690">
        <v>12.938603187</v>
      </c>
      <c r="AJ6" s="690">
        <v>13.887296074</v>
      </c>
      <c r="AK6" s="690">
        <v>10.874448772999999</v>
      </c>
      <c r="AL6" s="690">
        <v>13.732924366000001</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12.714441591</v>
      </c>
      <c r="BA6" s="690">
        <v>12.076420785</v>
      </c>
      <c r="BB6" s="690">
        <v>13.020689201</v>
      </c>
      <c r="BC6" s="690">
        <v>14.946149999999999</v>
      </c>
      <c r="BD6" s="690">
        <v>19.107050000000001</v>
      </c>
      <c r="BE6" s="691">
        <v>19.81653</v>
      </c>
      <c r="BF6" s="691">
        <v>18.176670000000001</v>
      </c>
      <c r="BG6" s="691">
        <v>13.57145</v>
      </c>
      <c r="BH6" s="691">
        <v>13.52553</v>
      </c>
      <c r="BI6" s="691">
        <v>11.36472</v>
      </c>
      <c r="BJ6" s="691">
        <v>12.66961</v>
      </c>
      <c r="BK6" s="691">
        <v>13.67417</v>
      </c>
      <c r="BL6" s="691">
        <v>10.37584</v>
      </c>
      <c r="BM6" s="691">
        <v>12.907360000000001</v>
      </c>
      <c r="BN6" s="691">
        <v>14.249779999999999</v>
      </c>
      <c r="BO6" s="691">
        <v>13.98418</v>
      </c>
      <c r="BP6" s="691">
        <v>18.35529</v>
      </c>
      <c r="BQ6" s="691">
        <v>21.34553</v>
      </c>
      <c r="BR6" s="691">
        <v>20.279990000000002</v>
      </c>
      <c r="BS6" s="691">
        <v>12.952999999999999</v>
      </c>
      <c r="BT6" s="691">
        <v>15.41301</v>
      </c>
      <c r="BU6" s="691">
        <v>11.6785</v>
      </c>
      <c r="BV6" s="691">
        <v>14.836740000000001</v>
      </c>
    </row>
    <row r="7" spans="1:74" ht="11.1" customHeight="1" x14ac:dyDescent="0.2">
      <c r="A7" s="499" t="s">
        <v>1242</v>
      </c>
      <c r="B7" s="500" t="s">
        <v>80</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21.414476218000001</v>
      </c>
      <c r="BA7" s="690">
        <v>18.381504861</v>
      </c>
      <c r="BB7" s="690">
        <v>16.027578166000001</v>
      </c>
      <c r="BC7" s="690">
        <v>17.581880000000002</v>
      </c>
      <c r="BD7" s="690">
        <v>22.951229999999999</v>
      </c>
      <c r="BE7" s="691">
        <v>28.25536</v>
      </c>
      <c r="BF7" s="691">
        <v>29.16517</v>
      </c>
      <c r="BG7" s="691">
        <v>21.343910000000001</v>
      </c>
      <c r="BH7" s="691">
        <v>19.147570000000002</v>
      </c>
      <c r="BI7" s="691">
        <v>18.261089999999999</v>
      </c>
      <c r="BJ7" s="691">
        <v>21.113659999999999</v>
      </c>
      <c r="BK7" s="691">
        <v>22.775659999999998</v>
      </c>
      <c r="BL7" s="691">
        <v>20.318149999999999</v>
      </c>
      <c r="BM7" s="691">
        <v>16.739509999999999</v>
      </c>
      <c r="BN7" s="691">
        <v>15.188000000000001</v>
      </c>
      <c r="BO7" s="691">
        <v>18.039909999999999</v>
      </c>
      <c r="BP7" s="691">
        <v>22.254539999999999</v>
      </c>
      <c r="BQ7" s="691">
        <v>26.201029999999999</v>
      </c>
      <c r="BR7" s="691">
        <v>26.460090000000001</v>
      </c>
      <c r="BS7" s="691">
        <v>20.79232</v>
      </c>
      <c r="BT7" s="691">
        <v>17.430420000000002</v>
      </c>
      <c r="BU7" s="691">
        <v>17.86017</v>
      </c>
      <c r="BV7" s="691">
        <v>19.378029999999999</v>
      </c>
    </row>
    <row r="8" spans="1:74" ht="11.1" customHeight="1" x14ac:dyDescent="0.2">
      <c r="A8" s="499" t="s">
        <v>1243</v>
      </c>
      <c r="B8" s="502" t="s">
        <v>83</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7.7462350000000004</v>
      </c>
      <c r="BA8" s="690">
        <v>7.3934850000000001</v>
      </c>
      <c r="BB8" s="690">
        <v>5.2892409999999996</v>
      </c>
      <c r="BC8" s="690">
        <v>6.7753300000000003</v>
      </c>
      <c r="BD8" s="690">
        <v>7.64161</v>
      </c>
      <c r="BE8" s="691">
        <v>8.2181999999999995</v>
      </c>
      <c r="BF8" s="691">
        <v>8.2181999999999995</v>
      </c>
      <c r="BG8" s="691">
        <v>7.75101</v>
      </c>
      <c r="BH8" s="691">
        <v>7.5216900000000004</v>
      </c>
      <c r="BI8" s="691">
        <v>7.80159</v>
      </c>
      <c r="BJ8" s="691">
        <v>8.2181999999999995</v>
      </c>
      <c r="BK8" s="691">
        <v>8.2181999999999995</v>
      </c>
      <c r="BL8" s="691">
        <v>7.1824700000000004</v>
      </c>
      <c r="BM8" s="691">
        <v>6.9027399999999997</v>
      </c>
      <c r="BN8" s="691">
        <v>5.4234</v>
      </c>
      <c r="BO8" s="691">
        <v>7.6628499999999997</v>
      </c>
      <c r="BP8" s="691">
        <v>7.9531000000000001</v>
      </c>
      <c r="BQ8" s="691">
        <v>8.2181999999999995</v>
      </c>
      <c r="BR8" s="691">
        <v>8.2181999999999995</v>
      </c>
      <c r="BS8" s="691">
        <v>7.8559700000000001</v>
      </c>
      <c r="BT8" s="691">
        <v>5.9100599999999996</v>
      </c>
      <c r="BU8" s="691">
        <v>6.7383499999999996</v>
      </c>
      <c r="BV8" s="691">
        <v>8.2181999999999995</v>
      </c>
    </row>
    <row r="9" spans="1:74" ht="11.1" customHeight="1" x14ac:dyDescent="0.2">
      <c r="A9" s="499" t="s">
        <v>1244</v>
      </c>
      <c r="B9" s="502" t="s">
        <v>1201</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1.116650597</v>
      </c>
      <c r="AZ9" s="690">
        <v>0.96536587699999998</v>
      </c>
      <c r="BA9" s="690">
        <v>1.0039696570000001</v>
      </c>
      <c r="BB9" s="690">
        <v>0.82065130799999997</v>
      </c>
      <c r="BC9" s="690">
        <v>0.83658100000000002</v>
      </c>
      <c r="BD9" s="690">
        <v>0.86570210000000003</v>
      </c>
      <c r="BE9" s="691">
        <v>0.81549159999999998</v>
      </c>
      <c r="BF9" s="691">
        <v>0.72964530000000005</v>
      </c>
      <c r="BG9" s="691">
        <v>0.646482</v>
      </c>
      <c r="BH9" s="691">
        <v>0.68357100000000004</v>
      </c>
      <c r="BI9" s="691">
        <v>0.69163459999999999</v>
      </c>
      <c r="BJ9" s="691">
        <v>0.71475140000000004</v>
      </c>
      <c r="BK9" s="691">
        <v>0.86074249999999997</v>
      </c>
      <c r="BL9" s="691">
        <v>0.76407519999999995</v>
      </c>
      <c r="BM9" s="691">
        <v>0.88349690000000003</v>
      </c>
      <c r="BN9" s="691">
        <v>0.9827285</v>
      </c>
      <c r="BO9" s="691">
        <v>0.97000600000000003</v>
      </c>
      <c r="BP9" s="691">
        <v>0.97513839999999996</v>
      </c>
      <c r="BQ9" s="691">
        <v>0.9068292</v>
      </c>
      <c r="BR9" s="691">
        <v>0.80369539999999995</v>
      </c>
      <c r="BS9" s="691">
        <v>0.70618210000000003</v>
      </c>
      <c r="BT9" s="691">
        <v>0.74000929999999998</v>
      </c>
      <c r="BU9" s="691">
        <v>0.74378750000000005</v>
      </c>
      <c r="BV9" s="691">
        <v>0.76210560000000005</v>
      </c>
    </row>
    <row r="10" spans="1:74" ht="11.1" customHeight="1" x14ac:dyDescent="0.2">
      <c r="A10" s="499" t="s">
        <v>1245</v>
      </c>
      <c r="B10" s="502" t="s">
        <v>1304</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10.294616494</v>
      </c>
      <c r="BA10" s="690">
        <v>11.082376093000001</v>
      </c>
      <c r="BB10" s="690">
        <v>11.284722573</v>
      </c>
      <c r="BC10" s="690">
        <v>8.5783199999999997</v>
      </c>
      <c r="BD10" s="690">
        <v>7.0331330000000003</v>
      </c>
      <c r="BE10" s="691">
        <v>5.8479070000000002</v>
      </c>
      <c r="BF10" s="691">
        <v>6.5999819999999998</v>
      </c>
      <c r="BG10" s="691">
        <v>7.9901070000000001</v>
      </c>
      <c r="BH10" s="691">
        <v>8.3672430000000002</v>
      </c>
      <c r="BI10" s="691">
        <v>10.38711</v>
      </c>
      <c r="BJ10" s="691">
        <v>10.47686</v>
      </c>
      <c r="BK10" s="691">
        <v>11.0549</v>
      </c>
      <c r="BL10" s="691">
        <v>10.509499999999999</v>
      </c>
      <c r="BM10" s="691">
        <v>11.93013</v>
      </c>
      <c r="BN10" s="691">
        <v>11.86237</v>
      </c>
      <c r="BO10" s="691">
        <v>8.9879490000000004</v>
      </c>
      <c r="BP10" s="691">
        <v>7.565296</v>
      </c>
      <c r="BQ10" s="691">
        <v>6.2231709999999998</v>
      </c>
      <c r="BR10" s="691">
        <v>7.0365270000000004</v>
      </c>
      <c r="BS10" s="691">
        <v>8.5011770000000002</v>
      </c>
      <c r="BT10" s="691">
        <v>8.7215220000000002</v>
      </c>
      <c r="BU10" s="691">
        <v>10.937709999999999</v>
      </c>
      <c r="BV10" s="691">
        <v>10.874140000000001</v>
      </c>
    </row>
    <row r="11" spans="1:74" ht="11.1" customHeight="1" x14ac:dyDescent="0.2">
      <c r="A11" s="499" t="s">
        <v>1246</v>
      </c>
      <c r="B11" s="500" t="s">
        <v>1305</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0.48730311599999998</v>
      </c>
      <c r="BA11" s="690">
        <v>0.386775957</v>
      </c>
      <c r="BB11" s="690">
        <v>0.45203659600000001</v>
      </c>
      <c r="BC11" s="690">
        <v>0.52509170000000005</v>
      </c>
      <c r="BD11" s="690">
        <v>0.44250590000000001</v>
      </c>
      <c r="BE11" s="691">
        <v>0.52983259999999999</v>
      </c>
      <c r="BF11" s="691">
        <v>0.54645319999999997</v>
      </c>
      <c r="BG11" s="691">
        <v>0.39208809999999999</v>
      </c>
      <c r="BH11" s="691">
        <v>0.25578529999999999</v>
      </c>
      <c r="BI11" s="691">
        <v>0.43162630000000002</v>
      </c>
      <c r="BJ11" s="691">
        <v>0.47811769999999998</v>
      </c>
      <c r="BK11" s="691">
        <v>0.4923768</v>
      </c>
      <c r="BL11" s="691">
        <v>0.47320580000000001</v>
      </c>
      <c r="BM11" s="691">
        <v>0.46958220000000001</v>
      </c>
      <c r="BN11" s="691">
        <v>0.39341579999999998</v>
      </c>
      <c r="BO11" s="691">
        <v>0.52151000000000003</v>
      </c>
      <c r="BP11" s="691">
        <v>0.44680959999999997</v>
      </c>
      <c r="BQ11" s="691">
        <v>0.54394980000000004</v>
      </c>
      <c r="BR11" s="691">
        <v>0.59132549999999995</v>
      </c>
      <c r="BS11" s="691">
        <v>0.39715630000000002</v>
      </c>
      <c r="BT11" s="691">
        <v>0.31618960000000002</v>
      </c>
      <c r="BU11" s="691">
        <v>0.48842530000000001</v>
      </c>
      <c r="BV11" s="691">
        <v>0.50892839999999995</v>
      </c>
    </row>
    <row r="12" spans="1:74" ht="11.1" customHeight="1" x14ac:dyDescent="0.2">
      <c r="A12" s="499" t="s">
        <v>1247</v>
      </c>
      <c r="B12" s="500" t="s">
        <v>1205</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53.214868373999998</v>
      </c>
      <c r="AB12" s="690">
        <v>49.083245660999999</v>
      </c>
      <c r="AC12" s="690">
        <v>45.902722793999999</v>
      </c>
      <c r="AD12" s="690">
        <v>39.746782754000002</v>
      </c>
      <c r="AE12" s="690">
        <v>42.390427418999998</v>
      </c>
      <c r="AF12" s="690">
        <v>51.373284165999998</v>
      </c>
      <c r="AG12" s="690">
        <v>60.660901918999997</v>
      </c>
      <c r="AH12" s="690">
        <v>57.861584669000003</v>
      </c>
      <c r="AI12" s="690">
        <v>46.900907218</v>
      </c>
      <c r="AJ12" s="690">
        <v>45.756907652000002</v>
      </c>
      <c r="AK12" s="690">
        <v>45.697260563999997</v>
      </c>
      <c r="AL12" s="690">
        <v>53.369650143000001</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62.424318012999997</v>
      </c>
      <c r="AZ12" s="690">
        <v>53.622438295999999</v>
      </c>
      <c r="BA12" s="690">
        <v>50.324532353000002</v>
      </c>
      <c r="BB12" s="690">
        <v>46.894918844000003</v>
      </c>
      <c r="BC12" s="690">
        <v>49.24335</v>
      </c>
      <c r="BD12" s="690">
        <v>58.041220000000003</v>
      </c>
      <c r="BE12" s="691">
        <v>63.483319999999999</v>
      </c>
      <c r="BF12" s="691">
        <v>63.436120000000003</v>
      </c>
      <c r="BG12" s="691">
        <v>51.695050000000002</v>
      </c>
      <c r="BH12" s="691">
        <v>49.501379999999997</v>
      </c>
      <c r="BI12" s="691">
        <v>48.93777</v>
      </c>
      <c r="BJ12" s="691">
        <v>53.671199999999999</v>
      </c>
      <c r="BK12" s="691">
        <v>57.076050000000002</v>
      </c>
      <c r="BL12" s="691">
        <v>49.623249999999999</v>
      </c>
      <c r="BM12" s="691">
        <v>49.832819999999998</v>
      </c>
      <c r="BN12" s="691">
        <v>48.099699999999999</v>
      </c>
      <c r="BO12" s="691">
        <v>50.166409999999999</v>
      </c>
      <c r="BP12" s="691">
        <v>57.550179999999997</v>
      </c>
      <c r="BQ12" s="691">
        <v>63.43871</v>
      </c>
      <c r="BR12" s="691">
        <v>63.389830000000003</v>
      </c>
      <c r="BS12" s="691">
        <v>51.20581</v>
      </c>
      <c r="BT12" s="691">
        <v>48.531210000000002</v>
      </c>
      <c r="BU12" s="691">
        <v>48.446939999999998</v>
      </c>
      <c r="BV12" s="691">
        <v>54.578139999999998</v>
      </c>
    </row>
    <row r="13" spans="1:74" ht="11.1" customHeight="1" x14ac:dyDescent="0.2">
      <c r="A13" s="499" t="s">
        <v>1248</v>
      </c>
      <c r="B13" s="500" t="s">
        <v>1306</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54.504762022000001</v>
      </c>
      <c r="AB13" s="690">
        <v>50.499143383000003</v>
      </c>
      <c r="AC13" s="690">
        <v>48.945590961000001</v>
      </c>
      <c r="AD13" s="690">
        <v>42.495961258000001</v>
      </c>
      <c r="AE13" s="690">
        <v>45.441313639000001</v>
      </c>
      <c r="AF13" s="690">
        <v>54.319260337000003</v>
      </c>
      <c r="AG13" s="690">
        <v>63.010781389000002</v>
      </c>
      <c r="AH13" s="690">
        <v>59.819725841999997</v>
      </c>
      <c r="AI13" s="690">
        <v>49.614174992000002</v>
      </c>
      <c r="AJ13" s="690">
        <v>48.135000421000001</v>
      </c>
      <c r="AK13" s="690">
        <v>47.561069764999999</v>
      </c>
      <c r="AL13" s="690">
        <v>52.932965005</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60.739268865</v>
      </c>
      <c r="AZ13" s="690">
        <v>53.003739994</v>
      </c>
      <c r="BA13" s="690">
        <v>51.357441549999997</v>
      </c>
      <c r="BB13" s="690">
        <v>47.301613662000001</v>
      </c>
      <c r="BC13" s="690">
        <v>50.899998971999999</v>
      </c>
      <c r="BD13" s="690">
        <v>57.875725825000004</v>
      </c>
      <c r="BE13" s="691">
        <v>64.053049999999999</v>
      </c>
      <c r="BF13" s="691">
        <v>63.653919999999999</v>
      </c>
      <c r="BG13" s="691">
        <v>54.039819999999999</v>
      </c>
      <c r="BH13" s="691">
        <v>51.764409999999998</v>
      </c>
      <c r="BI13" s="691">
        <v>50.941690000000001</v>
      </c>
      <c r="BJ13" s="691">
        <v>57.072569999999999</v>
      </c>
      <c r="BK13" s="691">
        <v>59.181629999999998</v>
      </c>
      <c r="BL13" s="691">
        <v>51.048050000000003</v>
      </c>
      <c r="BM13" s="691">
        <v>52.735410000000002</v>
      </c>
      <c r="BN13" s="691">
        <v>48.189010000000003</v>
      </c>
      <c r="BO13" s="691">
        <v>53.381279999999997</v>
      </c>
      <c r="BP13" s="691">
        <v>58.739350000000002</v>
      </c>
      <c r="BQ13" s="691">
        <v>64.788920000000005</v>
      </c>
      <c r="BR13" s="691">
        <v>64.447640000000007</v>
      </c>
      <c r="BS13" s="691">
        <v>54.957590000000003</v>
      </c>
      <c r="BT13" s="691">
        <v>52.65558</v>
      </c>
      <c r="BU13" s="691">
        <v>51.823320000000002</v>
      </c>
      <c r="BV13" s="691">
        <v>58.046489999999999</v>
      </c>
    </row>
    <row r="14" spans="1:74" ht="11.1" customHeight="1" x14ac:dyDescent="0.2">
      <c r="A14" s="517"/>
      <c r="B14" s="131" t="s">
        <v>1325</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333"/>
      <c r="BF14" s="333"/>
      <c r="BG14" s="333"/>
      <c r="BH14" s="333"/>
      <c r="BI14" s="333"/>
      <c r="BJ14" s="333"/>
      <c r="BK14" s="333"/>
      <c r="BL14" s="333"/>
      <c r="BM14" s="333"/>
      <c r="BN14" s="333"/>
      <c r="BO14" s="333"/>
      <c r="BP14" s="333"/>
      <c r="BQ14" s="333"/>
      <c r="BR14" s="333"/>
      <c r="BS14" s="333"/>
      <c r="BT14" s="333"/>
      <c r="BU14" s="333"/>
      <c r="BV14" s="333"/>
    </row>
    <row r="15" spans="1:74" ht="11.1" customHeight="1" x14ac:dyDescent="0.2">
      <c r="A15" s="499" t="s">
        <v>1249</v>
      </c>
      <c r="B15" s="500" t="s">
        <v>81</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5.0755424539999998</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3.6709463809999998</v>
      </c>
      <c r="BA15" s="690">
        <v>2.9404397289999999</v>
      </c>
      <c r="BB15" s="690">
        <v>2.9817911010000002</v>
      </c>
      <c r="BC15" s="690">
        <v>4.8332569999999997</v>
      </c>
      <c r="BD15" s="690">
        <v>6.6624319999999999</v>
      </c>
      <c r="BE15" s="691">
        <v>7.8536859999999997</v>
      </c>
      <c r="BF15" s="691">
        <v>7.3407119999999999</v>
      </c>
      <c r="BG15" s="691">
        <v>3.8364539999999998</v>
      </c>
      <c r="BH15" s="691">
        <v>4.255172</v>
      </c>
      <c r="BI15" s="691">
        <v>2.957849</v>
      </c>
      <c r="BJ15" s="691">
        <v>2.902066</v>
      </c>
      <c r="BK15" s="691">
        <v>3.819353</v>
      </c>
      <c r="BL15" s="691">
        <v>3.1743239999999999</v>
      </c>
      <c r="BM15" s="691">
        <v>3.6103260000000001</v>
      </c>
      <c r="BN15" s="691">
        <v>2.9050530000000001</v>
      </c>
      <c r="BO15" s="691">
        <v>4.1574629999999999</v>
      </c>
      <c r="BP15" s="691">
        <v>6.1753</v>
      </c>
      <c r="BQ15" s="691">
        <v>7.6930589999999999</v>
      </c>
      <c r="BR15" s="691">
        <v>6.8637509999999997</v>
      </c>
      <c r="BS15" s="691">
        <v>2.3112729999999999</v>
      </c>
      <c r="BT15" s="691">
        <v>3.3505259999999999</v>
      </c>
      <c r="BU15" s="691">
        <v>1.7374130000000001</v>
      </c>
      <c r="BV15" s="691">
        <v>4.7828549999999996</v>
      </c>
    </row>
    <row r="16" spans="1:74" ht="11.1" customHeight="1" x14ac:dyDescent="0.2">
      <c r="A16" s="499" t="s">
        <v>1250</v>
      </c>
      <c r="B16" s="500" t="s">
        <v>80</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7.2348706629999997</v>
      </c>
      <c r="BA16" s="690">
        <v>6.6059297030000002</v>
      </c>
      <c r="BB16" s="690">
        <v>4.393117385</v>
      </c>
      <c r="BC16" s="690">
        <v>5.1321700000000003</v>
      </c>
      <c r="BD16" s="690">
        <v>7.9913670000000003</v>
      </c>
      <c r="BE16" s="691">
        <v>10.308389999999999</v>
      </c>
      <c r="BF16" s="691">
        <v>9.4195019999999996</v>
      </c>
      <c r="BG16" s="691">
        <v>7.8248439999999997</v>
      </c>
      <c r="BH16" s="691">
        <v>5.8915540000000002</v>
      </c>
      <c r="BI16" s="691">
        <v>5.4229909999999997</v>
      </c>
      <c r="BJ16" s="691">
        <v>7.0177569999999996</v>
      </c>
      <c r="BK16" s="691">
        <v>8.4420369999999991</v>
      </c>
      <c r="BL16" s="691">
        <v>6.8467450000000003</v>
      </c>
      <c r="BM16" s="691">
        <v>5.1619279999999996</v>
      </c>
      <c r="BN16" s="691">
        <v>3.1766320000000001</v>
      </c>
      <c r="BO16" s="691">
        <v>4.4669980000000002</v>
      </c>
      <c r="BP16" s="691">
        <v>7.2569780000000002</v>
      </c>
      <c r="BQ16" s="691">
        <v>10.129</v>
      </c>
      <c r="BR16" s="691">
        <v>9.8212489999999999</v>
      </c>
      <c r="BS16" s="691">
        <v>10.126049999999999</v>
      </c>
      <c r="BT16" s="691">
        <v>6.168221</v>
      </c>
      <c r="BU16" s="691">
        <v>7.538087</v>
      </c>
      <c r="BV16" s="691">
        <v>4.6573659999999997</v>
      </c>
    </row>
    <row r="17" spans="1:74" ht="11.1" customHeight="1" x14ac:dyDescent="0.2">
      <c r="A17" s="499" t="s">
        <v>1251</v>
      </c>
      <c r="B17" s="502" t="s">
        <v>83</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1.339143</v>
      </c>
      <c r="BA17" s="690">
        <v>1.4451879999999999</v>
      </c>
      <c r="BB17" s="690">
        <v>1.3909940000000001</v>
      </c>
      <c r="BC17" s="690">
        <v>1.48584</v>
      </c>
      <c r="BD17" s="690">
        <v>1.44041</v>
      </c>
      <c r="BE17" s="691">
        <v>1.4737800000000001</v>
      </c>
      <c r="BF17" s="691">
        <v>1.4737800000000001</v>
      </c>
      <c r="BG17" s="691">
        <v>1.1173299999999999</v>
      </c>
      <c r="BH17" s="691">
        <v>7.3679999999999995E-2</v>
      </c>
      <c r="BI17" s="691">
        <v>0.99834000000000001</v>
      </c>
      <c r="BJ17" s="691">
        <v>1.4737800000000001</v>
      </c>
      <c r="BK17" s="691">
        <v>1.4737800000000001</v>
      </c>
      <c r="BL17" s="691">
        <v>1.3311599999999999</v>
      </c>
      <c r="BM17" s="691">
        <v>1.4737800000000001</v>
      </c>
      <c r="BN17" s="691">
        <v>1.42624</v>
      </c>
      <c r="BO17" s="691">
        <v>1.4737800000000001</v>
      </c>
      <c r="BP17" s="691">
        <v>1.42624</v>
      </c>
      <c r="BQ17" s="691">
        <v>1.4737800000000001</v>
      </c>
      <c r="BR17" s="691">
        <v>1.4737800000000001</v>
      </c>
      <c r="BS17" s="691">
        <v>1.42624</v>
      </c>
      <c r="BT17" s="691">
        <v>1.4737800000000001</v>
      </c>
      <c r="BU17" s="691">
        <v>1.42624</v>
      </c>
      <c r="BV17" s="691">
        <v>1.4737800000000001</v>
      </c>
    </row>
    <row r="18" spans="1:74" ht="11.1" customHeight="1" x14ac:dyDescent="0.2">
      <c r="A18" s="499" t="s">
        <v>1252</v>
      </c>
      <c r="B18" s="502" t="s">
        <v>1201</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1.4351483199999999</v>
      </c>
      <c r="BA18" s="690">
        <v>1.566007911</v>
      </c>
      <c r="BB18" s="690">
        <v>1.185695537</v>
      </c>
      <c r="BC18" s="690">
        <v>1.328422</v>
      </c>
      <c r="BD18" s="690">
        <v>1.28488</v>
      </c>
      <c r="BE18" s="691">
        <v>1.3386070000000001</v>
      </c>
      <c r="BF18" s="691">
        <v>1.175011</v>
      </c>
      <c r="BG18" s="691">
        <v>1.071717</v>
      </c>
      <c r="BH18" s="691">
        <v>1.033072</v>
      </c>
      <c r="BI18" s="691">
        <v>0.97447300000000003</v>
      </c>
      <c r="BJ18" s="691">
        <v>0.97796019999999995</v>
      </c>
      <c r="BK18" s="691">
        <v>1.3861079999999999</v>
      </c>
      <c r="BL18" s="691">
        <v>1.2237089999999999</v>
      </c>
      <c r="BM18" s="691">
        <v>1.2925880000000001</v>
      </c>
      <c r="BN18" s="691">
        <v>1.511479</v>
      </c>
      <c r="BO18" s="691">
        <v>1.645416</v>
      </c>
      <c r="BP18" s="691">
        <v>1.5611619999999999</v>
      </c>
      <c r="BQ18" s="691">
        <v>1.6030249999999999</v>
      </c>
      <c r="BR18" s="691">
        <v>1.3975930000000001</v>
      </c>
      <c r="BS18" s="691">
        <v>1.2636829999999999</v>
      </c>
      <c r="BT18" s="691">
        <v>1.2092989999999999</v>
      </c>
      <c r="BU18" s="691">
        <v>1.133697</v>
      </c>
      <c r="BV18" s="691">
        <v>1.132188</v>
      </c>
    </row>
    <row r="19" spans="1:74" ht="11.1" customHeight="1" x14ac:dyDescent="0.2">
      <c r="A19" s="499" t="s">
        <v>1253</v>
      </c>
      <c r="B19" s="502" t="s">
        <v>1304</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7.0419704569999997</v>
      </c>
      <c r="AB19" s="690">
        <v>7.1052820150000002</v>
      </c>
      <c r="AC19" s="690">
        <v>7.1503119140000004</v>
      </c>
      <c r="AD19" s="690">
        <v>7.4011570879999997</v>
      </c>
      <c r="AE19" s="690">
        <v>6.5277194439999997</v>
      </c>
      <c r="AF19" s="690">
        <v>8.5106385150000001</v>
      </c>
      <c r="AG19" s="690">
        <v>5.547771225</v>
      </c>
      <c r="AH19" s="690">
        <v>5.9132013590000003</v>
      </c>
      <c r="AI19" s="690">
        <v>6.0499404280000002</v>
      </c>
      <c r="AJ19" s="690">
        <v>7.2902613220000001</v>
      </c>
      <c r="AK19" s="690">
        <v>8.3284656219999995</v>
      </c>
      <c r="AL19" s="690">
        <v>7.7990669959999996</v>
      </c>
      <c r="AM19" s="690">
        <v>7.56342084</v>
      </c>
      <c r="AN19" s="690">
        <v>5.6294933619999998</v>
      </c>
      <c r="AO19" s="690">
        <v>9.7383479899999994</v>
      </c>
      <c r="AP19" s="690">
        <v>9.020177018</v>
      </c>
      <c r="AQ19" s="690">
        <v>8.3504589090000003</v>
      </c>
      <c r="AR19" s="690">
        <v>6.4321590000000004</v>
      </c>
      <c r="AS19" s="690">
        <v>5.3738865389999999</v>
      </c>
      <c r="AT19" s="690">
        <v>7.3999707089999998</v>
      </c>
      <c r="AU19" s="690">
        <v>7.7644240299999998</v>
      </c>
      <c r="AV19" s="690">
        <v>8.1702954430000005</v>
      </c>
      <c r="AW19" s="690">
        <v>8.4702063089999999</v>
      </c>
      <c r="AX19" s="690">
        <v>9.7193963879999998</v>
      </c>
      <c r="AY19" s="690">
        <v>9.1445678689999994</v>
      </c>
      <c r="AZ19" s="690">
        <v>9.165903213</v>
      </c>
      <c r="BA19" s="690">
        <v>10.520434407</v>
      </c>
      <c r="BB19" s="690">
        <v>11.292533046999999</v>
      </c>
      <c r="BC19" s="690">
        <v>10.06622</v>
      </c>
      <c r="BD19" s="690">
        <v>8.5742390000000004</v>
      </c>
      <c r="BE19" s="691">
        <v>6.1300520000000001</v>
      </c>
      <c r="BF19" s="691">
        <v>8.1146980000000006</v>
      </c>
      <c r="BG19" s="691">
        <v>8.9935100000000006</v>
      </c>
      <c r="BH19" s="691">
        <v>9.0085719999999991</v>
      </c>
      <c r="BI19" s="691">
        <v>9.5177300000000002</v>
      </c>
      <c r="BJ19" s="691">
        <v>10.78321</v>
      </c>
      <c r="BK19" s="691">
        <v>9.8948579999999993</v>
      </c>
      <c r="BL19" s="691">
        <v>10.144450000000001</v>
      </c>
      <c r="BM19" s="691">
        <v>11.39063</v>
      </c>
      <c r="BN19" s="691">
        <v>11.976100000000001</v>
      </c>
      <c r="BO19" s="691">
        <v>10.49483</v>
      </c>
      <c r="BP19" s="691">
        <v>8.8639840000000003</v>
      </c>
      <c r="BQ19" s="691">
        <v>6.3679290000000002</v>
      </c>
      <c r="BR19" s="691">
        <v>8.4875170000000004</v>
      </c>
      <c r="BS19" s="691">
        <v>9.6902360000000005</v>
      </c>
      <c r="BT19" s="691">
        <v>9.4486209999999993</v>
      </c>
      <c r="BU19" s="691">
        <v>9.5249889999999997</v>
      </c>
      <c r="BV19" s="691">
        <v>11.229100000000001</v>
      </c>
    </row>
    <row r="20" spans="1:74" ht="11.1" customHeight="1" x14ac:dyDescent="0.2">
      <c r="A20" s="499" t="s">
        <v>1254</v>
      </c>
      <c r="B20" s="500" t="s">
        <v>1305</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6.482512E-2</v>
      </c>
      <c r="BA20" s="690">
        <v>7.7588207000000006E-2</v>
      </c>
      <c r="BB20" s="690">
        <v>6.9489032000000006E-2</v>
      </c>
      <c r="BC20" s="690">
        <v>4.6953300000000003E-2</v>
      </c>
      <c r="BD20" s="690">
        <v>5.6115699999999998E-2</v>
      </c>
      <c r="BE20" s="691">
        <v>5.12875E-2</v>
      </c>
      <c r="BF20" s="691">
        <v>4.6343799999999997E-2</v>
      </c>
      <c r="BG20" s="691">
        <v>4.40264E-2</v>
      </c>
      <c r="BH20" s="691">
        <v>4.5443200000000003E-2</v>
      </c>
      <c r="BI20" s="691">
        <v>5.5588400000000003E-2</v>
      </c>
      <c r="BJ20" s="691">
        <v>5.5321500000000003E-2</v>
      </c>
      <c r="BK20" s="691">
        <v>7.6916100000000001E-2</v>
      </c>
      <c r="BL20" s="691">
        <v>9.1211299999999995E-2</v>
      </c>
      <c r="BM20" s="691">
        <v>6.3769199999999998E-2</v>
      </c>
      <c r="BN20" s="691">
        <v>6.8277500000000005E-2</v>
      </c>
      <c r="BO20" s="691">
        <v>4.6647300000000003E-2</v>
      </c>
      <c r="BP20" s="691">
        <v>4.8945599999999999E-2</v>
      </c>
      <c r="BQ20" s="691">
        <v>4.91177E-2</v>
      </c>
      <c r="BR20" s="691">
        <v>4.4436499999999997E-2</v>
      </c>
      <c r="BS20" s="691">
        <v>3.7824099999999999E-2</v>
      </c>
      <c r="BT20" s="691">
        <v>4.54315E-2</v>
      </c>
      <c r="BU20" s="691">
        <v>6.0770100000000001E-2</v>
      </c>
      <c r="BV20" s="691">
        <v>5.54276E-2</v>
      </c>
    </row>
    <row r="21" spans="1:74" ht="11.1" customHeight="1" x14ac:dyDescent="0.2">
      <c r="A21" s="499" t="s">
        <v>1255</v>
      </c>
      <c r="B21" s="500" t="s">
        <v>1205</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22.340636493000002</v>
      </c>
      <c r="AB21" s="690">
        <v>21.290755376</v>
      </c>
      <c r="AC21" s="690">
        <v>19.628467119</v>
      </c>
      <c r="AD21" s="690">
        <v>18.634940896</v>
      </c>
      <c r="AE21" s="690">
        <v>19.262142008000001</v>
      </c>
      <c r="AF21" s="690">
        <v>24.119215896</v>
      </c>
      <c r="AG21" s="690">
        <v>26.469315758</v>
      </c>
      <c r="AH21" s="690">
        <v>25.285449144000001</v>
      </c>
      <c r="AI21" s="690">
        <v>20.429763283</v>
      </c>
      <c r="AJ21" s="690">
        <v>19.614732837999998</v>
      </c>
      <c r="AK21" s="690">
        <v>19.570438727999999</v>
      </c>
      <c r="AL21" s="690">
        <v>22.256741176999999</v>
      </c>
      <c r="AM21" s="690">
        <v>23.252343928999998</v>
      </c>
      <c r="AN21" s="690">
        <v>21.455256453000001</v>
      </c>
      <c r="AO21" s="690">
        <v>21.00826489</v>
      </c>
      <c r="AP21" s="690">
        <v>19.195532131</v>
      </c>
      <c r="AQ21" s="690">
        <v>20.640001812000001</v>
      </c>
      <c r="AR21" s="690">
        <v>24.871912289000001</v>
      </c>
      <c r="AS21" s="690">
        <v>26.456197435</v>
      </c>
      <c r="AT21" s="690">
        <v>28.066946000000002</v>
      </c>
      <c r="AU21" s="690">
        <v>23.960464270999999</v>
      </c>
      <c r="AV21" s="690">
        <v>21.230868055999998</v>
      </c>
      <c r="AW21" s="690">
        <v>20.921771920000001</v>
      </c>
      <c r="AX21" s="690">
        <v>22.576648409000001</v>
      </c>
      <c r="AY21" s="690">
        <v>25.174577029999998</v>
      </c>
      <c r="AZ21" s="690">
        <v>22.910836697000001</v>
      </c>
      <c r="BA21" s="690">
        <v>23.155587957000002</v>
      </c>
      <c r="BB21" s="690">
        <v>21.313620102000002</v>
      </c>
      <c r="BC21" s="690">
        <v>22.892869999999998</v>
      </c>
      <c r="BD21" s="690">
        <v>26.009440000000001</v>
      </c>
      <c r="BE21" s="691">
        <v>27.155799999999999</v>
      </c>
      <c r="BF21" s="691">
        <v>27.570049999999998</v>
      </c>
      <c r="BG21" s="691">
        <v>22.887879999999999</v>
      </c>
      <c r="BH21" s="691">
        <v>20.307490000000001</v>
      </c>
      <c r="BI21" s="691">
        <v>19.926970000000001</v>
      </c>
      <c r="BJ21" s="691">
        <v>23.210100000000001</v>
      </c>
      <c r="BK21" s="691">
        <v>25.093050000000002</v>
      </c>
      <c r="BL21" s="691">
        <v>22.811589999999999</v>
      </c>
      <c r="BM21" s="691">
        <v>22.993020000000001</v>
      </c>
      <c r="BN21" s="691">
        <v>21.063780000000001</v>
      </c>
      <c r="BO21" s="691">
        <v>22.285139999999998</v>
      </c>
      <c r="BP21" s="691">
        <v>25.332609999999999</v>
      </c>
      <c r="BQ21" s="691">
        <v>27.315909999999999</v>
      </c>
      <c r="BR21" s="691">
        <v>28.088329999999999</v>
      </c>
      <c r="BS21" s="691">
        <v>24.8553</v>
      </c>
      <c r="BT21" s="691">
        <v>21.695879999999999</v>
      </c>
      <c r="BU21" s="691">
        <v>21.421199999999999</v>
      </c>
      <c r="BV21" s="691">
        <v>23.330719999999999</v>
      </c>
    </row>
    <row r="22" spans="1:74" ht="11.1" customHeight="1" x14ac:dyDescent="0.2">
      <c r="A22" s="499" t="s">
        <v>1256</v>
      </c>
      <c r="B22" s="500" t="s">
        <v>1306</v>
      </c>
      <c r="C22" s="690">
        <v>23.753776988999999</v>
      </c>
      <c r="D22" s="690">
        <v>20.579000529999998</v>
      </c>
      <c r="E22" s="690">
        <v>20.047440945000002</v>
      </c>
      <c r="F22" s="690">
        <v>19.377390592000001</v>
      </c>
      <c r="G22" s="690">
        <v>22.320698392000001</v>
      </c>
      <c r="H22" s="690">
        <v>25.009028928999999</v>
      </c>
      <c r="I22" s="690">
        <v>27.141930426999998</v>
      </c>
      <c r="J22" s="690">
        <v>26.012827316999999</v>
      </c>
      <c r="K22" s="690">
        <v>21.443209190000001</v>
      </c>
      <c r="L22" s="690">
        <v>19.816734383</v>
      </c>
      <c r="M22" s="690">
        <v>20.696433031000002</v>
      </c>
      <c r="N22" s="690">
        <v>22.194051455</v>
      </c>
      <c r="O22" s="690">
        <v>23.470289055999999</v>
      </c>
      <c r="P22" s="690">
        <v>21.262574740000002</v>
      </c>
      <c r="Q22" s="690">
        <v>21.248079622999999</v>
      </c>
      <c r="R22" s="690">
        <v>19.232370082999999</v>
      </c>
      <c r="S22" s="690">
        <v>21.378027318000001</v>
      </c>
      <c r="T22" s="690">
        <v>23.416628478</v>
      </c>
      <c r="U22" s="690">
        <v>26.572947189000001</v>
      </c>
      <c r="V22" s="690">
        <v>26.220776379</v>
      </c>
      <c r="W22" s="690">
        <v>23.485448363</v>
      </c>
      <c r="X22" s="690">
        <v>19.894085619999998</v>
      </c>
      <c r="Y22" s="690">
        <v>20.462139332</v>
      </c>
      <c r="Z22" s="690">
        <v>21.926145160000001</v>
      </c>
      <c r="AA22" s="690">
        <v>22.639949578</v>
      </c>
      <c r="AB22" s="690">
        <v>21.157397032999999</v>
      </c>
      <c r="AC22" s="690">
        <v>20.048428683000001</v>
      </c>
      <c r="AD22" s="690">
        <v>18.410531385999999</v>
      </c>
      <c r="AE22" s="690">
        <v>19.724738434999999</v>
      </c>
      <c r="AF22" s="690">
        <v>24.400128847000001</v>
      </c>
      <c r="AG22" s="690">
        <v>27.200133576999999</v>
      </c>
      <c r="AH22" s="690">
        <v>26.53863875</v>
      </c>
      <c r="AI22" s="690">
        <v>21.042966137000001</v>
      </c>
      <c r="AJ22" s="690">
        <v>20.224731789</v>
      </c>
      <c r="AK22" s="690">
        <v>19.168866345000001</v>
      </c>
      <c r="AL22" s="690">
        <v>21.936812832000001</v>
      </c>
      <c r="AM22" s="690">
        <v>22.889073016000001</v>
      </c>
      <c r="AN22" s="690">
        <v>22.294464790999999</v>
      </c>
      <c r="AO22" s="690">
        <v>20.360466791</v>
      </c>
      <c r="AP22" s="690">
        <v>19.566676118</v>
      </c>
      <c r="AQ22" s="690">
        <v>20.974851051000002</v>
      </c>
      <c r="AR22" s="690">
        <v>24.948149331</v>
      </c>
      <c r="AS22" s="690">
        <v>26.725489459999999</v>
      </c>
      <c r="AT22" s="690">
        <v>28.004989985999998</v>
      </c>
      <c r="AU22" s="690">
        <v>23.781544748999998</v>
      </c>
      <c r="AV22" s="690">
        <v>20.212631462000001</v>
      </c>
      <c r="AW22" s="690">
        <v>20.249552693999998</v>
      </c>
      <c r="AX22" s="690">
        <v>21.544679995999999</v>
      </c>
      <c r="AY22" s="690">
        <v>24.269374021000001</v>
      </c>
      <c r="AZ22" s="690">
        <v>21.603920027000001</v>
      </c>
      <c r="BA22" s="690">
        <v>22.084517590000001</v>
      </c>
      <c r="BB22" s="690">
        <v>20.467327199</v>
      </c>
      <c r="BC22" s="690">
        <v>22.599738736999999</v>
      </c>
      <c r="BD22" s="690">
        <v>26.005235651</v>
      </c>
      <c r="BE22" s="691">
        <v>27.068290000000001</v>
      </c>
      <c r="BF22" s="691">
        <v>27.24954</v>
      </c>
      <c r="BG22" s="691">
        <v>22.392240000000001</v>
      </c>
      <c r="BH22" s="691">
        <v>20.0411</v>
      </c>
      <c r="BI22" s="691">
        <v>19.749140000000001</v>
      </c>
      <c r="BJ22" s="691">
        <v>21.831669999999999</v>
      </c>
      <c r="BK22" s="691">
        <v>24.128869999999999</v>
      </c>
      <c r="BL22" s="691">
        <v>20.980219999999999</v>
      </c>
      <c r="BM22" s="691">
        <v>20.987069999999999</v>
      </c>
      <c r="BN22" s="691">
        <v>19.03293</v>
      </c>
      <c r="BO22" s="691">
        <v>21.007090000000002</v>
      </c>
      <c r="BP22" s="691">
        <v>24.44256</v>
      </c>
      <c r="BQ22" s="691">
        <v>27.083590000000001</v>
      </c>
      <c r="BR22" s="691">
        <v>27.57292</v>
      </c>
      <c r="BS22" s="691">
        <v>22.887650000000001</v>
      </c>
      <c r="BT22" s="691">
        <v>20.218139999999998</v>
      </c>
      <c r="BU22" s="691">
        <v>19.893229999999999</v>
      </c>
      <c r="BV22" s="691">
        <v>21.768920000000001</v>
      </c>
    </row>
    <row r="23" spans="1:74" ht="11.1" customHeight="1" x14ac:dyDescent="0.2">
      <c r="A23" s="517"/>
      <c r="B23" s="131" t="s">
        <v>1309</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333"/>
      <c r="BF23" s="333"/>
      <c r="BG23" s="333"/>
      <c r="BH23" s="333"/>
      <c r="BI23" s="333"/>
      <c r="BJ23" s="333"/>
      <c r="BK23" s="333"/>
      <c r="BL23" s="333"/>
      <c r="BM23" s="333"/>
      <c r="BN23" s="333"/>
      <c r="BO23" s="333"/>
      <c r="BP23" s="333"/>
      <c r="BQ23" s="333"/>
      <c r="BR23" s="333"/>
      <c r="BS23" s="333"/>
      <c r="BT23" s="333"/>
      <c r="BU23" s="333"/>
      <c r="BV23" s="333"/>
    </row>
    <row r="24" spans="1:74" ht="11.1" customHeight="1" x14ac:dyDescent="0.2">
      <c r="A24" s="499" t="s">
        <v>1257</v>
      </c>
      <c r="B24" s="500" t="s">
        <v>81</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11.943634081000001</v>
      </c>
      <c r="BA24" s="690">
        <v>8.7479637320000005</v>
      </c>
      <c r="BB24" s="690">
        <v>9.0831706800000003</v>
      </c>
      <c r="BC24" s="690">
        <v>15.89733</v>
      </c>
      <c r="BD24" s="690">
        <v>19.916170000000001</v>
      </c>
      <c r="BE24" s="691">
        <v>22.833490000000001</v>
      </c>
      <c r="BF24" s="691">
        <v>20.900220000000001</v>
      </c>
      <c r="BG24" s="691">
        <v>16.355779999999999</v>
      </c>
      <c r="BH24" s="691">
        <v>11.653040000000001</v>
      </c>
      <c r="BI24" s="691">
        <v>9.8261090000000006</v>
      </c>
      <c r="BJ24" s="691">
        <v>11.10872</v>
      </c>
      <c r="BK24" s="691">
        <v>11.811590000000001</v>
      </c>
      <c r="BL24" s="691">
        <v>8.9614829999999994</v>
      </c>
      <c r="BM24" s="691">
        <v>7.9195260000000003</v>
      </c>
      <c r="BN24" s="691">
        <v>7.6624509999999999</v>
      </c>
      <c r="BO24" s="691">
        <v>10.01024</v>
      </c>
      <c r="BP24" s="691">
        <v>13.65601</v>
      </c>
      <c r="BQ24" s="691">
        <v>18.023119999999999</v>
      </c>
      <c r="BR24" s="691">
        <v>17.80987</v>
      </c>
      <c r="BS24" s="691">
        <v>13.418240000000001</v>
      </c>
      <c r="BT24" s="691">
        <v>10.3269</v>
      </c>
      <c r="BU24" s="691">
        <v>8.9489169999999998</v>
      </c>
      <c r="BV24" s="691">
        <v>9.964162</v>
      </c>
    </row>
    <row r="25" spans="1:74" ht="11.1" customHeight="1" x14ac:dyDescent="0.2">
      <c r="A25" s="499" t="s">
        <v>1258</v>
      </c>
      <c r="B25" s="500" t="s">
        <v>80</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5.9782404580000001</v>
      </c>
      <c r="BA25" s="690">
        <v>5.1471514679999997</v>
      </c>
      <c r="BB25" s="690">
        <v>5.073095747</v>
      </c>
      <c r="BC25" s="690">
        <v>6.1900040000000001</v>
      </c>
      <c r="BD25" s="690">
        <v>7.9327160000000001</v>
      </c>
      <c r="BE25" s="691">
        <v>7.7869250000000001</v>
      </c>
      <c r="BF25" s="691">
        <v>7.5057960000000001</v>
      </c>
      <c r="BG25" s="691">
        <v>6.8237050000000004</v>
      </c>
      <c r="BH25" s="691">
        <v>6.0326760000000004</v>
      </c>
      <c r="BI25" s="691">
        <v>5.2541380000000002</v>
      </c>
      <c r="BJ25" s="691">
        <v>6.1143359999999998</v>
      </c>
      <c r="BK25" s="691">
        <v>6.368754</v>
      </c>
      <c r="BL25" s="691">
        <v>5.5382689999999997</v>
      </c>
      <c r="BM25" s="691">
        <v>4.1508560000000001</v>
      </c>
      <c r="BN25" s="691">
        <v>4.9047900000000002</v>
      </c>
      <c r="BO25" s="691">
        <v>5.906949</v>
      </c>
      <c r="BP25" s="691">
        <v>7.2506190000000004</v>
      </c>
      <c r="BQ25" s="691">
        <v>7.5513440000000003</v>
      </c>
      <c r="BR25" s="691">
        <v>7.4998570000000004</v>
      </c>
      <c r="BS25" s="691">
        <v>6.8126709999999999</v>
      </c>
      <c r="BT25" s="691">
        <v>5.9950530000000004</v>
      </c>
      <c r="BU25" s="691">
        <v>4.9343950000000003</v>
      </c>
      <c r="BV25" s="691">
        <v>6.0901620000000003</v>
      </c>
    </row>
    <row r="26" spans="1:74" ht="11.1" customHeight="1" x14ac:dyDescent="0.2">
      <c r="A26" s="499" t="s">
        <v>1259</v>
      </c>
      <c r="B26" s="502" t="s">
        <v>83</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3.436429</v>
      </c>
      <c r="BA26" s="690">
        <v>3.7768609999999998</v>
      </c>
      <c r="BB26" s="690">
        <v>3.0412110000000001</v>
      </c>
      <c r="BC26" s="690">
        <v>3.2656100000000001</v>
      </c>
      <c r="BD26" s="690">
        <v>3.6208499999999999</v>
      </c>
      <c r="BE26" s="691">
        <v>3.6966000000000001</v>
      </c>
      <c r="BF26" s="691">
        <v>3.6966000000000001</v>
      </c>
      <c r="BG26" s="691">
        <v>3.2061799999999998</v>
      </c>
      <c r="BH26" s="691">
        <v>3.5781900000000002</v>
      </c>
      <c r="BI26" s="691">
        <v>3.57735</v>
      </c>
      <c r="BJ26" s="691">
        <v>3.6966000000000001</v>
      </c>
      <c r="BK26" s="691">
        <v>3.6966000000000001</v>
      </c>
      <c r="BL26" s="691">
        <v>3.3388599999999999</v>
      </c>
      <c r="BM26" s="691">
        <v>3.6966000000000001</v>
      </c>
      <c r="BN26" s="691">
        <v>2.0554700000000001</v>
      </c>
      <c r="BO26" s="691">
        <v>3.3466100000000001</v>
      </c>
      <c r="BP26" s="691">
        <v>3.57735</v>
      </c>
      <c r="BQ26" s="691">
        <v>3.6966000000000001</v>
      </c>
      <c r="BR26" s="691">
        <v>3.6966000000000001</v>
      </c>
      <c r="BS26" s="691">
        <v>3.57735</v>
      </c>
      <c r="BT26" s="691">
        <v>3.0322300000000002</v>
      </c>
      <c r="BU26" s="691">
        <v>3.3316400000000002</v>
      </c>
      <c r="BV26" s="691">
        <v>3.6966000000000001</v>
      </c>
    </row>
    <row r="27" spans="1:74" ht="11.1" customHeight="1" x14ac:dyDescent="0.2">
      <c r="A27" s="499" t="s">
        <v>1260</v>
      </c>
      <c r="B27" s="502" t="s">
        <v>1201</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5.9501959E-2</v>
      </c>
      <c r="BA27" s="690">
        <v>8.9832527999999995E-2</v>
      </c>
      <c r="BB27" s="690">
        <v>7.6276043000000002E-2</v>
      </c>
      <c r="BC27" s="690">
        <v>7.1459099999999998E-2</v>
      </c>
      <c r="BD27" s="690">
        <v>6.3524399999999995E-2</v>
      </c>
      <c r="BE27" s="691">
        <v>5.38497E-2</v>
      </c>
      <c r="BF27" s="691">
        <v>4.51195E-2</v>
      </c>
      <c r="BG27" s="691">
        <v>4.6676700000000002E-2</v>
      </c>
      <c r="BH27" s="691">
        <v>3.65826E-2</v>
      </c>
      <c r="BI27" s="691">
        <v>3.5670199999999999E-2</v>
      </c>
      <c r="BJ27" s="691">
        <v>3.51343E-2</v>
      </c>
      <c r="BK27" s="691">
        <v>4.9981200000000003E-2</v>
      </c>
      <c r="BL27" s="691">
        <v>4.58381E-2</v>
      </c>
      <c r="BM27" s="691">
        <v>6.22512E-2</v>
      </c>
      <c r="BN27" s="691">
        <v>7.2800100000000006E-2</v>
      </c>
      <c r="BO27" s="691">
        <v>6.9681800000000002E-2</v>
      </c>
      <c r="BP27" s="691">
        <v>6.2673400000000004E-2</v>
      </c>
      <c r="BQ27" s="691">
        <v>5.3414499999999997E-2</v>
      </c>
      <c r="BR27" s="691">
        <v>4.4904199999999998E-2</v>
      </c>
      <c r="BS27" s="691">
        <v>4.65736E-2</v>
      </c>
      <c r="BT27" s="691">
        <v>3.6529800000000001E-2</v>
      </c>
      <c r="BU27" s="691">
        <v>3.5645000000000003E-2</v>
      </c>
      <c r="BV27" s="691">
        <v>3.5121399999999997E-2</v>
      </c>
    </row>
    <row r="28" spans="1:74" ht="11.1" customHeight="1" x14ac:dyDescent="0.2">
      <c r="A28" s="499" t="s">
        <v>1261</v>
      </c>
      <c r="B28" s="502" t="s">
        <v>1304</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9.6113359500000008</v>
      </c>
      <c r="BA28" s="690">
        <v>12.032564517000001</v>
      </c>
      <c r="BB28" s="690">
        <v>13.328763574</v>
      </c>
      <c r="BC28" s="690">
        <v>13.28739</v>
      </c>
      <c r="BD28" s="690">
        <v>10.74546</v>
      </c>
      <c r="BE28" s="691">
        <v>9.2123659999999994</v>
      </c>
      <c r="BF28" s="691">
        <v>10.633369999999999</v>
      </c>
      <c r="BG28" s="691">
        <v>10.213660000000001</v>
      </c>
      <c r="BH28" s="691">
        <v>11.22434</v>
      </c>
      <c r="BI28" s="691">
        <v>10.729179999999999</v>
      </c>
      <c r="BJ28" s="691">
        <v>11.940910000000001</v>
      </c>
      <c r="BK28" s="691">
        <v>10.59328</v>
      </c>
      <c r="BL28" s="691">
        <v>11.304080000000001</v>
      </c>
      <c r="BM28" s="691">
        <v>13.97453</v>
      </c>
      <c r="BN28" s="691">
        <v>14.80686</v>
      </c>
      <c r="BO28" s="691">
        <v>14.79562</v>
      </c>
      <c r="BP28" s="691">
        <v>12.47433</v>
      </c>
      <c r="BQ28" s="691">
        <v>11.10871</v>
      </c>
      <c r="BR28" s="691">
        <v>12.083410000000001</v>
      </c>
      <c r="BS28" s="691">
        <v>11.47142</v>
      </c>
      <c r="BT28" s="691">
        <v>12.350199999999999</v>
      </c>
      <c r="BU28" s="691">
        <v>11.496740000000001</v>
      </c>
      <c r="BV28" s="691">
        <v>12.53622</v>
      </c>
    </row>
    <row r="29" spans="1:74" ht="11.1" customHeight="1" x14ac:dyDescent="0.2">
      <c r="A29" s="499" t="s">
        <v>1262</v>
      </c>
      <c r="B29" s="500" t="s">
        <v>1305</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0.10798841100000001</v>
      </c>
      <c r="BA29" s="690">
        <v>0.110043023</v>
      </c>
      <c r="BB29" s="690">
        <v>0.141636752</v>
      </c>
      <c r="BC29" s="690">
        <v>0.13501959999999999</v>
      </c>
      <c r="BD29" s="690">
        <v>0.1218694</v>
      </c>
      <c r="BE29" s="691">
        <v>0.1355306</v>
      </c>
      <c r="BF29" s="691">
        <v>0.1549015</v>
      </c>
      <c r="BG29" s="691">
        <v>0.15180769999999999</v>
      </c>
      <c r="BH29" s="691">
        <v>0.1487396</v>
      </c>
      <c r="BI29" s="691">
        <v>0.1577558</v>
      </c>
      <c r="BJ29" s="691">
        <v>0.14358499999999999</v>
      </c>
      <c r="BK29" s="691">
        <v>0.13496340000000001</v>
      </c>
      <c r="BL29" s="691">
        <v>0.17655499999999999</v>
      </c>
      <c r="BM29" s="691">
        <v>9.2643900000000001E-2</v>
      </c>
      <c r="BN29" s="691">
        <v>0.12644559999999999</v>
      </c>
      <c r="BO29" s="691">
        <v>0.12022430000000001</v>
      </c>
      <c r="BP29" s="691">
        <v>0.115412</v>
      </c>
      <c r="BQ29" s="691">
        <v>0.1291919</v>
      </c>
      <c r="BR29" s="691">
        <v>0.1505947</v>
      </c>
      <c r="BS29" s="691">
        <v>0.15553</v>
      </c>
      <c r="BT29" s="691">
        <v>0.15450169999999999</v>
      </c>
      <c r="BU29" s="691">
        <v>0.1606486</v>
      </c>
      <c r="BV29" s="691">
        <v>0.1412368</v>
      </c>
    </row>
    <row r="30" spans="1:74" ht="11.1" customHeight="1" x14ac:dyDescent="0.2">
      <c r="A30" s="499" t="s">
        <v>1263</v>
      </c>
      <c r="B30" s="500" t="s">
        <v>1205</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31.137129859000002</v>
      </c>
      <c r="BA30" s="690">
        <v>29.904416267999999</v>
      </c>
      <c r="BB30" s="690">
        <v>30.744153795999999</v>
      </c>
      <c r="BC30" s="690">
        <v>38.846809999999998</v>
      </c>
      <c r="BD30" s="690">
        <v>42.400590000000001</v>
      </c>
      <c r="BE30" s="691">
        <v>43.718760000000003</v>
      </c>
      <c r="BF30" s="691">
        <v>42.936</v>
      </c>
      <c r="BG30" s="691">
        <v>36.797800000000002</v>
      </c>
      <c r="BH30" s="691">
        <v>32.673569999999998</v>
      </c>
      <c r="BI30" s="691">
        <v>29.580200000000001</v>
      </c>
      <c r="BJ30" s="691">
        <v>33.039290000000001</v>
      </c>
      <c r="BK30" s="691">
        <v>32.655180000000001</v>
      </c>
      <c r="BL30" s="691">
        <v>29.365079999999999</v>
      </c>
      <c r="BM30" s="691">
        <v>29.896409999999999</v>
      </c>
      <c r="BN30" s="691">
        <v>29.628820000000001</v>
      </c>
      <c r="BO30" s="691">
        <v>34.24933</v>
      </c>
      <c r="BP30" s="691">
        <v>37.136389999999999</v>
      </c>
      <c r="BQ30" s="691">
        <v>40.562379999999997</v>
      </c>
      <c r="BR30" s="691">
        <v>41.285229999999999</v>
      </c>
      <c r="BS30" s="691">
        <v>35.481789999999997</v>
      </c>
      <c r="BT30" s="691">
        <v>31.895420000000001</v>
      </c>
      <c r="BU30" s="691">
        <v>28.907979999999998</v>
      </c>
      <c r="BV30" s="691">
        <v>32.463500000000003</v>
      </c>
    </row>
    <row r="31" spans="1:74" ht="11.1" customHeight="1" x14ac:dyDescent="0.2">
      <c r="A31" s="499" t="s">
        <v>1264</v>
      </c>
      <c r="B31" s="500" t="s">
        <v>1306</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31.137129859000002</v>
      </c>
      <c r="BA31" s="690">
        <v>29.904416267999999</v>
      </c>
      <c r="BB31" s="690">
        <v>30.744153795999999</v>
      </c>
      <c r="BC31" s="690">
        <v>38.846809999999998</v>
      </c>
      <c r="BD31" s="690">
        <v>42.400590000000001</v>
      </c>
      <c r="BE31" s="691">
        <v>43.718760000000003</v>
      </c>
      <c r="BF31" s="691">
        <v>42.936</v>
      </c>
      <c r="BG31" s="691">
        <v>36.797800000000002</v>
      </c>
      <c r="BH31" s="691">
        <v>32.673569999999998</v>
      </c>
      <c r="BI31" s="691">
        <v>29.580200000000001</v>
      </c>
      <c r="BJ31" s="691">
        <v>33.039290000000001</v>
      </c>
      <c r="BK31" s="691">
        <v>32.655180000000001</v>
      </c>
      <c r="BL31" s="691">
        <v>29.365079999999999</v>
      </c>
      <c r="BM31" s="691">
        <v>29.896409999999999</v>
      </c>
      <c r="BN31" s="691">
        <v>29.628820000000001</v>
      </c>
      <c r="BO31" s="691">
        <v>34.24933</v>
      </c>
      <c r="BP31" s="691">
        <v>37.136389999999999</v>
      </c>
      <c r="BQ31" s="691">
        <v>40.562379999999997</v>
      </c>
      <c r="BR31" s="691">
        <v>41.285229999999999</v>
      </c>
      <c r="BS31" s="691">
        <v>35.481789999999997</v>
      </c>
      <c r="BT31" s="691">
        <v>31.895420000000001</v>
      </c>
      <c r="BU31" s="691">
        <v>28.907979999999998</v>
      </c>
      <c r="BV31" s="691">
        <v>32.463500000000003</v>
      </c>
    </row>
    <row r="32" spans="1:74" ht="11.1" customHeight="1" x14ac:dyDescent="0.2">
      <c r="A32" s="517"/>
      <c r="B32" s="131" t="s">
        <v>1326</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333"/>
      <c r="BF32" s="333"/>
      <c r="BG32" s="333"/>
      <c r="BH32" s="333"/>
      <c r="BI32" s="333"/>
      <c r="BJ32" s="333"/>
      <c r="BK32" s="333"/>
      <c r="BL32" s="333"/>
      <c r="BM32" s="333"/>
      <c r="BN32" s="333"/>
      <c r="BO32" s="333"/>
      <c r="BP32" s="333"/>
      <c r="BQ32" s="333"/>
      <c r="BR32" s="333"/>
      <c r="BS32" s="333"/>
      <c r="BT32" s="333"/>
      <c r="BU32" s="333"/>
      <c r="BV32" s="333"/>
    </row>
    <row r="33" spans="1:74" ht="11.1" customHeight="1" x14ac:dyDescent="0.2">
      <c r="A33" s="499" t="s">
        <v>1265</v>
      </c>
      <c r="B33" s="500" t="s">
        <v>81</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6.5008418499999996</v>
      </c>
      <c r="BA33" s="690">
        <v>5.5406818519999996</v>
      </c>
      <c r="BB33" s="690">
        <v>5.5821732580000001</v>
      </c>
      <c r="BC33" s="690">
        <v>7.1871349999999996</v>
      </c>
      <c r="BD33" s="690">
        <v>7.5381819999999999</v>
      </c>
      <c r="BE33" s="691">
        <v>7.6622919999999999</v>
      </c>
      <c r="BF33" s="691">
        <v>10.79049</v>
      </c>
      <c r="BG33" s="691">
        <v>9.5933530000000005</v>
      </c>
      <c r="BH33" s="691">
        <v>6.4373810000000002</v>
      </c>
      <c r="BI33" s="691">
        <v>8.1353329999999993</v>
      </c>
      <c r="BJ33" s="691">
        <v>8.3837550000000007</v>
      </c>
      <c r="BK33" s="691">
        <v>8.8415320000000008</v>
      </c>
      <c r="BL33" s="691">
        <v>7.1494439999999999</v>
      </c>
      <c r="BM33" s="691">
        <v>5.9997369999999997</v>
      </c>
      <c r="BN33" s="691">
        <v>6.3302829999999997</v>
      </c>
      <c r="BO33" s="691">
        <v>5.6157940000000002</v>
      </c>
      <c r="BP33" s="691">
        <v>8.4454930000000008</v>
      </c>
      <c r="BQ33" s="691">
        <v>8.4552929999999993</v>
      </c>
      <c r="BR33" s="691">
        <v>10.754630000000001</v>
      </c>
      <c r="BS33" s="691">
        <v>9.3271610000000003</v>
      </c>
      <c r="BT33" s="691">
        <v>5.2331430000000001</v>
      </c>
      <c r="BU33" s="691">
        <v>6.8741709999999996</v>
      </c>
      <c r="BV33" s="691">
        <v>7.4381550000000001</v>
      </c>
    </row>
    <row r="34" spans="1:74" ht="11.1" customHeight="1" x14ac:dyDescent="0.2">
      <c r="A34" s="499" t="s">
        <v>1266</v>
      </c>
      <c r="B34" s="500" t="s">
        <v>80</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6.7233937360000002</v>
      </c>
      <c r="BA34" s="690">
        <v>6.9584679539999996</v>
      </c>
      <c r="BB34" s="690">
        <v>5.6778541149999997</v>
      </c>
      <c r="BC34" s="690">
        <v>6.3175460000000001</v>
      </c>
      <c r="BD34" s="690">
        <v>6.820176</v>
      </c>
      <c r="BE34" s="691">
        <v>8.4934630000000002</v>
      </c>
      <c r="BF34" s="691">
        <v>7.8791149999999996</v>
      </c>
      <c r="BG34" s="691">
        <v>7.6743839999999999</v>
      </c>
      <c r="BH34" s="691">
        <v>7.8194410000000003</v>
      </c>
      <c r="BI34" s="691">
        <v>7.0154810000000003</v>
      </c>
      <c r="BJ34" s="691">
        <v>8.3735789999999994</v>
      </c>
      <c r="BK34" s="691">
        <v>8.7936610000000002</v>
      </c>
      <c r="BL34" s="691">
        <v>6.109947</v>
      </c>
      <c r="BM34" s="691">
        <v>7.4009739999999997</v>
      </c>
      <c r="BN34" s="691">
        <v>2.471991</v>
      </c>
      <c r="BO34" s="691">
        <v>3.9698820000000001</v>
      </c>
      <c r="BP34" s="691">
        <v>5.36111</v>
      </c>
      <c r="BQ34" s="691">
        <v>7.6918309999999996</v>
      </c>
      <c r="BR34" s="691">
        <v>6.570309</v>
      </c>
      <c r="BS34" s="691">
        <v>6.962885</v>
      </c>
      <c r="BT34" s="691">
        <v>7.5738909999999997</v>
      </c>
      <c r="BU34" s="691">
        <v>6.7920299999999996</v>
      </c>
      <c r="BV34" s="691">
        <v>8.1883859999999995</v>
      </c>
    </row>
    <row r="35" spans="1:74" ht="11.1" customHeight="1" x14ac:dyDescent="0.2">
      <c r="A35" s="499" t="s">
        <v>1267</v>
      </c>
      <c r="B35" s="502" t="s">
        <v>83</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0.75590000000000002</v>
      </c>
      <c r="BA35" s="690">
        <v>0.85374899999999998</v>
      </c>
      <c r="BB35" s="690">
        <v>0.82738299999999998</v>
      </c>
      <c r="BC35" s="690">
        <v>0.86416000000000004</v>
      </c>
      <c r="BD35" s="690">
        <v>0.68176000000000003</v>
      </c>
      <c r="BE35" s="691">
        <v>0.80947000000000002</v>
      </c>
      <c r="BF35" s="691">
        <v>0.80947000000000002</v>
      </c>
      <c r="BG35" s="691">
        <v>0.78335999999999995</v>
      </c>
      <c r="BH35" s="691">
        <v>0.80947000000000002</v>
      </c>
      <c r="BI35" s="691">
        <v>0.78335999999999995</v>
      </c>
      <c r="BJ35" s="691">
        <v>0.80947000000000002</v>
      </c>
      <c r="BK35" s="691">
        <v>0.80947000000000002</v>
      </c>
      <c r="BL35" s="691">
        <v>0.73112999999999995</v>
      </c>
      <c r="BM35" s="691">
        <v>0.80947000000000002</v>
      </c>
      <c r="BN35" s="691">
        <v>0.78335999999999995</v>
      </c>
      <c r="BO35" s="691">
        <v>0.13925999999999999</v>
      </c>
      <c r="BP35" s="691">
        <v>0.28078999999999998</v>
      </c>
      <c r="BQ35" s="691">
        <v>0.80947000000000002</v>
      </c>
      <c r="BR35" s="691">
        <v>0.80947000000000002</v>
      </c>
      <c r="BS35" s="691">
        <v>0.78335999999999995</v>
      </c>
      <c r="BT35" s="691">
        <v>0.80947000000000002</v>
      </c>
      <c r="BU35" s="691">
        <v>0.78335999999999995</v>
      </c>
      <c r="BV35" s="691">
        <v>0.80947000000000002</v>
      </c>
    </row>
    <row r="36" spans="1:74" ht="11.1" customHeight="1" x14ac:dyDescent="0.2">
      <c r="A36" s="499" t="s">
        <v>1268</v>
      </c>
      <c r="B36" s="502" t="s">
        <v>1201</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14.682659042999999</v>
      </c>
      <c r="AZ36" s="690">
        <v>12.128632001</v>
      </c>
      <c r="BA36" s="690">
        <v>12.489204490000001</v>
      </c>
      <c r="BB36" s="690">
        <v>8.4132517349999993</v>
      </c>
      <c r="BC36" s="690">
        <v>11.82</v>
      </c>
      <c r="BD36" s="690">
        <v>16.08605</v>
      </c>
      <c r="BE36" s="691">
        <v>14.80082</v>
      </c>
      <c r="BF36" s="691">
        <v>10.062799999999999</v>
      </c>
      <c r="BG36" s="691">
        <v>7.8165969999999998</v>
      </c>
      <c r="BH36" s="691">
        <v>7.9789430000000001</v>
      </c>
      <c r="BI36" s="691">
        <v>9.4503489999999992</v>
      </c>
      <c r="BJ36" s="691">
        <v>10.295210000000001</v>
      </c>
      <c r="BK36" s="691">
        <v>11.71021</v>
      </c>
      <c r="BL36" s="691">
        <v>10.544790000000001</v>
      </c>
      <c r="BM36" s="691">
        <v>11.32389</v>
      </c>
      <c r="BN36" s="691">
        <v>11.40803</v>
      </c>
      <c r="BO36" s="691">
        <v>14.433999999999999</v>
      </c>
      <c r="BP36" s="691">
        <v>14.87538</v>
      </c>
      <c r="BQ36" s="691">
        <v>12.607749999999999</v>
      </c>
      <c r="BR36" s="691">
        <v>9.7852060000000005</v>
      </c>
      <c r="BS36" s="691">
        <v>7.8440960000000004</v>
      </c>
      <c r="BT36" s="691">
        <v>7.8923899999999998</v>
      </c>
      <c r="BU36" s="691">
        <v>9.5337669999999992</v>
      </c>
      <c r="BV36" s="691">
        <v>10.321949999999999</v>
      </c>
    </row>
    <row r="37" spans="1:74" ht="11.1" customHeight="1" x14ac:dyDescent="0.2">
      <c r="A37" s="499" t="s">
        <v>1269</v>
      </c>
      <c r="B37" s="502" t="s">
        <v>1304</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6.2309383199999999</v>
      </c>
      <c r="BA37" s="690">
        <v>6.8134031459999997</v>
      </c>
      <c r="BB37" s="690">
        <v>7.4038097499999997</v>
      </c>
      <c r="BC37" s="690">
        <v>6.2651079999999997</v>
      </c>
      <c r="BD37" s="690">
        <v>5.5708869999999999</v>
      </c>
      <c r="BE37" s="691">
        <v>5.2517339999999999</v>
      </c>
      <c r="BF37" s="691">
        <v>5.6638710000000003</v>
      </c>
      <c r="BG37" s="691">
        <v>5.4874000000000001</v>
      </c>
      <c r="BH37" s="691">
        <v>5.8566539999999998</v>
      </c>
      <c r="BI37" s="691">
        <v>5.9653330000000002</v>
      </c>
      <c r="BJ37" s="691">
        <v>6.878546</v>
      </c>
      <c r="BK37" s="691">
        <v>6.303204</v>
      </c>
      <c r="BL37" s="691">
        <v>6.3381290000000003</v>
      </c>
      <c r="BM37" s="691">
        <v>7.5850989999999996</v>
      </c>
      <c r="BN37" s="691">
        <v>7.7293760000000002</v>
      </c>
      <c r="BO37" s="691">
        <v>7.1926629999999996</v>
      </c>
      <c r="BP37" s="691">
        <v>5.8241509999999996</v>
      </c>
      <c r="BQ37" s="691">
        <v>5.5115020000000001</v>
      </c>
      <c r="BR37" s="691">
        <v>6.3125410000000004</v>
      </c>
      <c r="BS37" s="691">
        <v>5.7477510000000001</v>
      </c>
      <c r="BT37" s="691">
        <v>6.0236489999999998</v>
      </c>
      <c r="BU37" s="691">
        <v>6.5350130000000002</v>
      </c>
      <c r="BV37" s="691">
        <v>7.3524570000000002</v>
      </c>
    </row>
    <row r="38" spans="1:74" ht="11.1" customHeight="1" x14ac:dyDescent="0.2">
      <c r="A38" s="499" t="s">
        <v>1270</v>
      </c>
      <c r="B38" s="500" t="s">
        <v>1305</v>
      </c>
      <c r="C38" s="690">
        <v>3.7035160999999997E-2</v>
      </c>
      <c r="D38" s="690">
        <v>3.6546041000000001E-2</v>
      </c>
      <c r="E38" s="690">
        <v>4.2477549000000003E-2</v>
      </c>
      <c r="F38" s="690">
        <v>3.2523418999999998E-2</v>
      </c>
      <c r="G38" s="690">
        <v>4.1237243E-2</v>
      </c>
      <c r="H38" s="690">
        <v>4.1251833000000002E-2</v>
      </c>
      <c r="I38" s="690">
        <v>4.5696034000000003E-2</v>
      </c>
      <c r="J38" s="690">
        <v>5.3824787999999998E-2</v>
      </c>
      <c r="K38" s="690">
        <v>6.1552325999999997E-2</v>
      </c>
      <c r="L38" s="690">
        <v>4.8916290000000001E-2</v>
      </c>
      <c r="M38" s="690">
        <v>4.1293036999999998E-2</v>
      </c>
      <c r="N38" s="690">
        <v>2.8509929E-2</v>
      </c>
      <c r="O38" s="690">
        <v>-9.4361000004000001E-5</v>
      </c>
      <c r="P38" s="690">
        <v>6.3695840000000002E-3</v>
      </c>
      <c r="Q38" s="690">
        <v>9.8166969999999992E-3</v>
      </c>
      <c r="R38" s="690">
        <v>1.1548364E-2</v>
      </c>
      <c r="S38" s="690">
        <v>8.6579269999999993E-3</v>
      </c>
      <c r="T38" s="690">
        <v>1.5103916E-2</v>
      </c>
      <c r="U38" s="690">
        <v>1.033537E-2</v>
      </c>
      <c r="V38" s="690">
        <v>1.2190075999999999E-2</v>
      </c>
      <c r="W38" s="690">
        <v>7.3859069999999997E-3</v>
      </c>
      <c r="X38" s="690">
        <v>1.1713324000000001E-2</v>
      </c>
      <c r="Y38" s="690">
        <v>9.4780669999999997E-3</v>
      </c>
      <c r="Z38" s="690">
        <v>2.4613157E-2</v>
      </c>
      <c r="AA38" s="690">
        <v>-5.61098E-4</v>
      </c>
      <c r="AB38" s="690">
        <v>-1.497602E-3</v>
      </c>
      <c r="AC38" s="690">
        <v>-1.1154486999999999E-2</v>
      </c>
      <c r="AD38" s="690">
        <v>-1.2743892E-2</v>
      </c>
      <c r="AE38" s="690">
        <v>3.160024E-3</v>
      </c>
      <c r="AF38" s="690">
        <v>-4.3047850000000002E-3</v>
      </c>
      <c r="AG38" s="690">
        <v>-1.4917532000000001E-2</v>
      </c>
      <c r="AH38" s="690">
        <v>-1.4424531000000001E-2</v>
      </c>
      <c r="AI38" s="690">
        <v>-5.6305180000000002E-3</v>
      </c>
      <c r="AJ38" s="690">
        <v>2.2426829999999998E-2</v>
      </c>
      <c r="AK38" s="690">
        <v>1.1814006E-2</v>
      </c>
      <c r="AL38" s="690">
        <v>1.1429764E-2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6.3322648999999995E-2</v>
      </c>
      <c r="BA38" s="690">
        <v>7.8423648999999998E-2</v>
      </c>
      <c r="BB38" s="690">
        <v>6.2393933999999998E-2</v>
      </c>
      <c r="BC38" s="690">
        <v>4.8245400000000001E-2</v>
      </c>
      <c r="BD38" s="690">
        <v>5.3040999999999998E-2</v>
      </c>
      <c r="BE38" s="691">
        <v>6.8626099999999995E-2</v>
      </c>
      <c r="BF38" s="691">
        <v>5.6503499999999998E-2</v>
      </c>
      <c r="BG38" s="691">
        <v>3.7753500000000002E-2</v>
      </c>
      <c r="BH38" s="691">
        <v>5.4656900000000001E-2</v>
      </c>
      <c r="BI38" s="691">
        <v>4.4677700000000001E-2</v>
      </c>
      <c r="BJ38" s="691">
        <v>2.2725200000000001E-2</v>
      </c>
      <c r="BK38" s="691">
        <v>3.4120699999999997E-2</v>
      </c>
      <c r="BL38" s="691">
        <v>4.13351E-2</v>
      </c>
      <c r="BM38" s="691">
        <v>6.1478999999999999E-2</v>
      </c>
      <c r="BN38" s="691">
        <v>4.48584E-2</v>
      </c>
      <c r="BO38" s="691">
        <v>3.85601E-2</v>
      </c>
      <c r="BP38" s="691">
        <v>5.1890800000000001E-2</v>
      </c>
      <c r="BQ38" s="691">
        <v>6.6789000000000001E-2</v>
      </c>
      <c r="BR38" s="691">
        <v>6.44512E-2</v>
      </c>
      <c r="BS38" s="691">
        <v>4.7750800000000003E-2</v>
      </c>
      <c r="BT38" s="691">
        <v>5.3631100000000001E-2</v>
      </c>
      <c r="BU38" s="691">
        <v>4.7093099999999999E-2</v>
      </c>
      <c r="BV38" s="691">
        <v>1.8207000000000001E-2</v>
      </c>
    </row>
    <row r="39" spans="1:74" ht="11.1" customHeight="1" x14ac:dyDescent="0.2">
      <c r="A39" s="499" t="s">
        <v>1271</v>
      </c>
      <c r="B39" s="500" t="s">
        <v>1205</v>
      </c>
      <c r="C39" s="690">
        <v>35.138028706</v>
      </c>
      <c r="D39" s="690">
        <v>32.505756419999997</v>
      </c>
      <c r="E39" s="690">
        <v>33.505366117000001</v>
      </c>
      <c r="F39" s="690">
        <v>30.953417715</v>
      </c>
      <c r="G39" s="690">
        <v>32.155640355999999</v>
      </c>
      <c r="H39" s="690">
        <v>34.582809927</v>
      </c>
      <c r="I39" s="690">
        <v>38.500010326000002</v>
      </c>
      <c r="J39" s="690">
        <v>36.734015548999999</v>
      </c>
      <c r="K39" s="690">
        <v>32.102656431</v>
      </c>
      <c r="L39" s="690">
        <v>29.100895795</v>
      </c>
      <c r="M39" s="690">
        <v>30.723987288</v>
      </c>
      <c r="N39" s="690">
        <v>33.007901674000003</v>
      </c>
      <c r="O39" s="690">
        <v>34.328281771</v>
      </c>
      <c r="P39" s="690">
        <v>31.110584457000002</v>
      </c>
      <c r="Q39" s="690">
        <v>31.485414735999999</v>
      </c>
      <c r="R39" s="690">
        <v>28.492029603999999</v>
      </c>
      <c r="S39" s="690">
        <v>28.830231593000001</v>
      </c>
      <c r="T39" s="690">
        <v>31.160320112000001</v>
      </c>
      <c r="U39" s="690">
        <v>36.322691487999997</v>
      </c>
      <c r="V39" s="690">
        <v>36.913849063000001</v>
      </c>
      <c r="W39" s="690">
        <v>31.596723672</v>
      </c>
      <c r="X39" s="690">
        <v>29.043204531000001</v>
      </c>
      <c r="Y39" s="690">
        <v>31.065039137999999</v>
      </c>
      <c r="Z39" s="690">
        <v>33.290409285999999</v>
      </c>
      <c r="AA39" s="690">
        <v>34.432599125000003</v>
      </c>
      <c r="AB39" s="690">
        <v>33.098352789000003</v>
      </c>
      <c r="AC39" s="690">
        <v>31.575565485999999</v>
      </c>
      <c r="AD39" s="690">
        <v>27.762676845000001</v>
      </c>
      <c r="AE39" s="690">
        <v>29.920159713</v>
      </c>
      <c r="AF39" s="690">
        <v>31.394725492999999</v>
      </c>
      <c r="AG39" s="690">
        <v>36.023892105999998</v>
      </c>
      <c r="AH39" s="690">
        <v>36.172668106000003</v>
      </c>
      <c r="AI39" s="690">
        <v>30.664004252000002</v>
      </c>
      <c r="AJ39" s="690">
        <v>29.907008308999998</v>
      </c>
      <c r="AK39" s="690">
        <v>30.275512686999999</v>
      </c>
      <c r="AL39" s="690">
        <v>33.551240454999999</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37.022590346999998</v>
      </c>
      <c r="AZ39" s="690">
        <v>32.403028556000002</v>
      </c>
      <c r="BA39" s="690">
        <v>32.733930090999998</v>
      </c>
      <c r="BB39" s="690">
        <v>27.966865792</v>
      </c>
      <c r="BC39" s="690">
        <v>32.502200000000002</v>
      </c>
      <c r="BD39" s="690">
        <v>36.750100000000003</v>
      </c>
      <c r="BE39" s="691">
        <v>37.086410000000001</v>
      </c>
      <c r="BF39" s="691">
        <v>35.262250000000002</v>
      </c>
      <c r="BG39" s="691">
        <v>31.392849999999999</v>
      </c>
      <c r="BH39" s="691">
        <v>28.95655</v>
      </c>
      <c r="BI39" s="691">
        <v>31.39453</v>
      </c>
      <c r="BJ39" s="691">
        <v>34.763289999999998</v>
      </c>
      <c r="BK39" s="691">
        <v>36.492199999999997</v>
      </c>
      <c r="BL39" s="691">
        <v>30.91478</v>
      </c>
      <c r="BM39" s="691">
        <v>33.18065</v>
      </c>
      <c r="BN39" s="691">
        <v>28.767900000000001</v>
      </c>
      <c r="BO39" s="691">
        <v>31.390160000000002</v>
      </c>
      <c r="BP39" s="691">
        <v>34.838810000000002</v>
      </c>
      <c r="BQ39" s="691">
        <v>35.142629999999997</v>
      </c>
      <c r="BR39" s="691">
        <v>34.296599999999998</v>
      </c>
      <c r="BS39" s="691">
        <v>30.713000000000001</v>
      </c>
      <c r="BT39" s="691">
        <v>27.586169999999999</v>
      </c>
      <c r="BU39" s="691">
        <v>30.565429999999999</v>
      </c>
      <c r="BV39" s="691">
        <v>34.128619999999998</v>
      </c>
    </row>
    <row r="40" spans="1:74" ht="11.1" customHeight="1" x14ac:dyDescent="0.2">
      <c r="A40" s="499" t="s">
        <v>1272</v>
      </c>
      <c r="B40" s="500" t="s">
        <v>1306</v>
      </c>
      <c r="C40" s="690">
        <v>31.310602195000001</v>
      </c>
      <c r="D40" s="690">
        <v>28.896552589999999</v>
      </c>
      <c r="E40" s="690">
        <v>30.008765554</v>
      </c>
      <c r="F40" s="690">
        <v>27.609924706000001</v>
      </c>
      <c r="G40" s="690">
        <v>28.623509783999999</v>
      </c>
      <c r="H40" s="690">
        <v>31.049172745</v>
      </c>
      <c r="I40" s="690">
        <v>35.188476508000001</v>
      </c>
      <c r="J40" s="690">
        <v>33.441103403</v>
      </c>
      <c r="K40" s="690">
        <v>29.265963278000001</v>
      </c>
      <c r="L40" s="690">
        <v>29.488574895999999</v>
      </c>
      <c r="M40" s="690">
        <v>30.597020936</v>
      </c>
      <c r="N40" s="690">
        <v>33.245583648</v>
      </c>
      <c r="O40" s="690">
        <v>32.685003432999999</v>
      </c>
      <c r="P40" s="690">
        <v>31.367204649000001</v>
      </c>
      <c r="Q40" s="690">
        <v>31.494385857000001</v>
      </c>
      <c r="R40" s="690">
        <v>27.580275390000001</v>
      </c>
      <c r="S40" s="690">
        <v>28.147571274000001</v>
      </c>
      <c r="T40" s="690">
        <v>30.127709159999998</v>
      </c>
      <c r="U40" s="690">
        <v>34.857442143</v>
      </c>
      <c r="V40" s="690">
        <v>35.154660692</v>
      </c>
      <c r="W40" s="690">
        <v>29.609482589999999</v>
      </c>
      <c r="X40" s="690">
        <v>29.077442678000001</v>
      </c>
      <c r="Y40" s="690">
        <v>29.653403765</v>
      </c>
      <c r="Z40" s="690">
        <v>32.120696477000003</v>
      </c>
      <c r="AA40" s="690">
        <v>32.950135254000003</v>
      </c>
      <c r="AB40" s="690">
        <v>30.898570306</v>
      </c>
      <c r="AC40" s="690">
        <v>30.195119216999998</v>
      </c>
      <c r="AD40" s="690">
        <v>26.973468997000001</v>
      </c>
      <c r="AE40" s="690">
        <v>28.465929283000001</v>
      </c>
      <c r="AF40" s="690">
        <v>30.199847951999999</v>
      </c>
      <c r="AG40" s="690">
        <v>34.613412034</v>
      </c>
      <c r="AH40" s="690">
        <v>34.724618896999999</v>
      </c>
      <c r="AI40" s="690">
        <v>29.137032926</v>
      </c>
      <c r="AJ40" s="690">
        <v>28.847167768999999</v>
      </c>
      <c r="AK40" s="690">
        <v>29.151577701000001</v>
      </c>
      <c r="AL40" s="690">
        <v>32.514724934</v>
      </c>
      <c r="AM40" s="690">
        <v>31.877780000000001</v>
      </c>
      <c r="AN40" s="690">
        <v>28.101189999999999</v>
      </c>
      <c r="AO40" s="690">
        <v>29.94753</v>
      </c>
      <c r="AP40" s="690">
        <v>26.41461</v>
      </c>
      <c r="AQ40" s="690">
        <v>28.31494</v>
      </c>
      <c r="AR40" s="690">
        <v>31.430769999999999</v>
      </c>
      <c r="AS40" s="690">
        <v>36.424309999999998</v>
      </c>
      <c r="AT40" s="690">
        <v>33.214289999999998</v>
      </c>
      <c r="AU40" s="690">
        <v>28.138290000000001</v>
      </c>
      <c r="AV40" s="690">
        <v>29.256039999999999</v>
      </c>
      <c r="AW40" s="690">
        <v>26.90306</v>
      </c>
      <c r="AX40" s="690">
        <v>33.52581</v>
      </c>
      <c r="AY40" s="690">
        <v>31.37238</v>
      </c>
      <c r="AZ40" s="690">
        <v>27.282509999999998</v>
      </c>
      <c r="BA40" s="690">
        <v>29.334309999999999</v>
      </c>
      <c r="BB40" s="690">
        <v>26.376650000000001</v>
      </c>
      <c r="BC40" s="690">
        <v>30.390967184000001</v>
      </c>
      <c r="BD40" s="690">
        <v>32.386763600000002</v>
      </c>
      <c r="BE40" s="691">
        <v>34.819659999999999</v>
      </c>
      <c r="BF40" s="691">
        <v>32.945650000000001</v>
      </c>
      <c r="BG40" s="691">
        <v>28.276620000000001</v>
      </c>
      <c r="BH40" s="691">
        <v>27.160499999999999</v>
      </c>
      <c r="BI40" s="691">
        <v>28.981490000000001</v>
      </c>
      <c r="BJ40" s="691">
        <v>32.644170000000003</v>
      </c>
      <c r="BK40" s="691">
        <v>33.151009999999999</v>
      </c>
      <c r="BL40" s="691">
        <v>28.023299999999999</v>
      </c>
      <c r="BM40" s="691">
        <v>30.141590000000001</v>
      </c>
      <c r="BN40" s="691">
        <v>27.659960000000002</v>
      </c>
      <c r="BO40" s="691">
        <v>28.373080000000002</v>
      </c>
      <c r="BP40" s="691">
        <v>31.828579999999999</v>
      </c>
      <c r="BQ40" s="691">
        <v>34.173729999999999</v>
      </c>
      <c r="BR40" s="691">
        <v>32.711210000000001</v>
      </c>
      <c r="BS40" s="691">
        <v>28.1221</v>
      </c>
      <c r="BT40" s="691">
        <v>27.028279999999999</v>
      </c>
      <c r="BU40" s="691">
        <v>28.806280000000001</v>
      </c>
      <c r="BV40" s="691">
        <v>32.479689999999998</v>
      </c>
    </row>
    <row r="41" spans="1:74" ht="11.1" customHeight="1" x14ac:dyDescent="0.2">
      <c r="A41" s="517"/>
      <c r="B41" s="131" t="s">
        <v>1273</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243"/>
      <c r="BC41" s="243"/>
      <c r="BD41" s="243"/>
      <c r="BE41" s="333"/>
      <c r="BF41" s="333"/>
      <c r="BG41" s="333"/>
      <c r="BH41" s="333"/>
      <c r="BI41" s="333"/>
      <c r="BJ41" s="333"/>
      <c r="BK41" s="333"/>
      <c r="BL41" s="333"/>
      <c r="BM41" s="333"/>
      <c r="BN41" s="333"/>
      <c r="BO41" s="333"/>
      <c r="BP41" s="333"/>
      <c r="BQ41" s="333"/>
      <c r="BR41" s="333"/>
      <c r="BS41" s="333"/>
      <c r="BT41" s="333"/>
      <c r="BU41" s="333"/>
      <c r="BV41" s="333"/>
    </row>
    <row r="42" spans="1:74" ht="11.1" customHeight="1" x14ac:dyDescent="0.2">
      <c r="A42" s="499" t="s">
        <v>1274</v>
      </c>
      <c r="B42" s="500" t="s">
        <v>81</v>
      </c>
      <c r="C42" s="690">
        <v>2.1459455300000001</v>
      </c>
      <c r="D42" s="690">
        <v>1.9622146439999999</v>
      </c>
      <c r="E42" s="690">
        <v>2.0461752510000002</v>
      </c>
      <c r="F42" s="690">
        <v>2.8719166829999998</v>
      </c>
      <c r="G42" s="690">
        <v>3.4495430570000001</v>
      </c>
      <c r="H42" s="690">
        <v>4.4585258100000003</v>
      </c>
      <c r="I42" s="690">
        <v>5.8218915740000003</v>
      </c>
      <c r="J42" s="690">
        <v>6.1116572490000003</v>
      </c>
      <c r="K42" s="690">
        <v>5.6782145880000003</v>
      </c>
      <c r="L42" s="690">
        <v>4.5956744059999997</v>
      </c>
      <c r="M42" s="690">
        <v>3.5611192269999998</v>
      </c>
      <c r="N42" s="690">
        <v>3.8051086600000001</v>
      </c>
      <c r="O42" s="690">
        <v>3.5462626529999999</v>
      </c>
      <c r="P42" s="690">
        <v>3.172489444</v>
      </c>
      <c r="Q42" s="690">
        <v>3.3453249870000001</v>
      </c>
      <c r="R42" s="690">
        <v>3.7130245770000001</v>
      </c>
      <c r="S42" s="690">
        <v>3.7934420090000001</v>
      </c>
      <c r="T42" s="690">
        <v>5.1085731970000001</v>
      </c>
      <c r="U42" s="690">
        <v>6.3591903859999999</v>
      </c>
      <c r="V42" s="690">
        <v>6.5245669739999999</v>
      </c>
      <c r="W42" s="690">
        <v>5.7931127330000001</v>
      </c>
      <c r="X42" s="690">
        <v>5.1827521719999998</v>
      </c>
      <c r="Y42" s="690">
        <v>3.9390936889999999</v>
      </c>
      <c r="Z42" s="690">
        <v>5.0085879789999996</v>
      </c>
      <c r="AA42" s="690">
        <v>4.2607198840000002</v>
      </c>
      <c r="AB42" s="690">
        <v>4.0003018939999997</v>
      </c>
      <c r="AC42" s="690">
        <v>3.4593227579999999</v>
      </c>
      <c r="AD42" s="690">
        <v>4.0262660510000003</v>
      </c>
      <c r="AE42" s="690">
        <v>5.0919942479999998</v>
      </c>
      <c r="AF42" s="690">
        <v>5.4243597890000004</v>
      </c>
      <c r="AG42" s="690">
        <v>6.818562944</v>
      </c>
      <c r="AH42" s="690">
        <v>6.7922565119999998</v>
      </c>
      <c r="AI42" s="690">
        <v>5.9851288360000003</v>
      </c>
      <c r="AJ42" s="690">
        <v>5.3474225210000004</v>
      </c>
      <c r="AK42" s="690">
        <v>4.378184375</v>
      </c>
      <c r="AL42" s="690">
        <v>4.644762536</v>
      </c>
      <c r="AM42" s="690">
        <v>4.3772192140000001</v>
      </c>
      <c r="AN42" s="690">
        <v>2.6289674700000001</v>
      </c>
      <c r="AO42" s="690">
        <v>3.674747623</v>
      </c>
      <c r="AP42" s="690">
        <v>4.2863652749999996</v>
      </c>
      <c r="AQ42" s="690">
        <v>5.0577841550000002</v>
      </c>
      <c r="AR42" s="690">
        <v>5.9021157400000002</v>
      </c>
      <c r="AS42" s="690">
        <v>7.2164847319999996</v>
      </c>
      <c r="AT42" s="690">
        <v>6.6132926400000001</v>
      </c>
      <c r="AU42" s="690">
        <v>5.5933564259999997</v>
      </c>
      <c r="AV42" s="690">
        <v>4.3155452350000001</v>
      </c>
      <c r="AW42" s="690">
        <v>3.2329042870000002</v>
      </c>
      <c r="AX42" s="690">
        <v>3.9357824739999998</v>
      </c>
      <c r="AY42" s="690">
        <v>3.2374974189999999</v>
      </c>
      <c r="AZ42" s="690">
        <v>3.1137000370000001</v>
      </c>
      <c r="BA42" s="690">
        <v>3.2623979379999999</v>
      </c>
      <c r="BB42" s="690">
        <v>3.9011337450000001</v>
      </c>
      <c r="BC42" s="690">
        <v>4.3534240000000004</v>
      </c>
      <c r="BD42" s="690">
        <v>4.4684679999999997</v>
      </c>
      <c r="BE42" s="691">
        <v>5.9172940000000001</v>
      </c>
      <c r="BF42" s="691">
        <v>5.3109630000000001</v>
      </c>
      <c r="BG42" s="691">
        <v>4.5576489999999996</v>
      </c>
      <c r="BH42" s="691">
        <v>4.2907659999999996</v>
      </c>
      <c r="BI42" s="691">
        <v>3.5625490000000002</v>
      </c>
      <c r="BJ42" s="691">
        <v>3.7959779999999999</v>
      </c>
      <c r="BK42" s="691">
        <v>4.1784039999999996</v>
      </c>
      <c r="BL42" s="691">
        <v>3.3054260000000002</v>
      </c>
      <c r="BM42" s="691">
        <v>3.434075</v>
      </c>
      <c r="BN42" s="691">
        <v>3.831483</v>
      </c>
      <c r="BO42" s="691">
        <v>3.704663</v>
      </c>
      <c r="BP42" s="691">
        <v>4.5384159999999998</v>
      </c>
      <c r="BQ42" s="691">
        <v>5.9209620000000003</v>
      </c>
      <c r="BR42" s="691">
        <v>4.8886770000000004</v>
      </c>
      <c r="BS42" s="691">
        <v>4.3154690000000002</v>
      </c>
      <c r="BT42" s="691">
        <v>3.9635690000000001</v>
      </c>
      <c r="BU42" s="691">
        <v>3.3349869999999999</v>
      </c>
      <c r="BV42" s="691">
        <v>3.1772490000000002</v>
      </c>
    </row>
    <row r="43" spans="1:74" ht="11.1" customHeight="1" x14ac:dyDescent="0.2">
      <c r="A43" s="499" t="s">
        <v>1275</v>
      </c>
      <c r="B43" s="500" t="s">
        <v>80</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1.9440898630000001</v>
      </c>
      <c r="BA43" s="690">
        <v>1.52177155</v>
      </c>
      <c r="BB43" s="690">
        <v>1.3868796459999999</v>
      </c>
      <c r="BC43" s="690">
        <v>1.3872089999999999</v>
      </c>
      <c r="BD43" s="690">
        <v>2.797034</v>
      </c>
      <c r="BE43" s="691">
        <v>3.0833240000000002</v>
      </c>
      <c r="BF43" s="691">
        <v>3.5121449999999999</v>
      </c>
      <c r="BG43" s="691">
        <v>2.7467700000000002</v>
      </c>
      <c r="BH43" s="691">
        <v>1.2480990000000001</v>
      </c>
      <c r="BI43" s="691">
        <v>1.5215920000000001</v>
      </c>
      <c r="BJ43" s="691">
        <v>1.9630209999999999</v>
      </c>
      <c r="BK43" s="691">
        <v>1.8562259999999999</v>
      </c>
      <c r="BL43" s="691">
        <v>1.220734</v>
      </c>
      <c r="BM43" s="691">
        <v>1.1450750000000001</v>
      </c>
      <c r="BN43" s="691">
        <v>1.1454770000000001</v>
      </c>
      <c r="BO43" s="691">
        <v>0.89527659999999998</v>
      </c>
      <c r="BP43" s="691">
        <v>2.3390909999999998</v>
      </c>
      <c r="BQ43" s="691">
        <v>2.778311</v>
      </c>
      <c r="BR43" s="691">
        <v>3.1817639999999998</v>
      </c>
      <c r="BS43" s="691">
        <v>2.4572280000000002</v>
      </c>
      <c r="BT43" s="691">
        <v>1.2557940000000001</v>
      </c>
      <c r="BU43" s="691">
        <v>1.5268619999999999</v>
      </c>
      <c r="BV43" s="691">
        <v>1.957517</v>
      </c>
    </row>
    <row r="44" spans="1:74" ht="11.1" customHeight="1" x14ac:dyDescent="0.2">
      <c r="A44" s="499" t="s">
        <v>1276</v>
      </c>
      <c r="B44" s="502" t="s">
        <v>83</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2.4594149999999999</v>
      </c>
      <c r="BA44" s="690">
        <v>2.9726669999999999</v>
      </c>
      <c r="BB44" s="690">
        <v>2.145546</v>
      </c>
      <c r="BC44" s="690">
        <v>2.4899300000000002</v>
      </c>
      <c r="BD44" s="690">
        <v>2.86246</v>
      </c>
      <c r="BE44" s="691">
        <v>2.8923100000000002</v>
      </c>
      <c r="BF44" s="691">
        <v>2.8923100000000002</v>
      </c>
      <c r="BG44" s="691">
        <v>2.79901</v>
      </c>
      <c r="BH44" s="691">
        <v>2.1696599999999999</v>
      </c>
      <c r="BI44" s="691">
        <v>2.3832800000000001</v>
      </c>
      <c r="BJ44" s="691">
        <v>2.8923100000000002</v>
      </c>
      <c r="BK44" s="691">
        <v>2.8923100000000002</v>
      </c>
      <c r="BL44" s="691">
        <v>2.6124100000000001</v>
      </c>
      <c r="BM44" s="691">
        <v>2.8923100000000002</v>
      </c>
      <c r="BN44" s="691">
        <v>2.0927899999999999</v>
      </c>
      <c r="BO44" s="691">
        <v>2.5847600000000002</v>
      </c>
      <c r="BP44" s="691">
        <v>2.79901</v>
      </c>
      <c r="BQ44" s="691">
        <v>2.8923100000000002</v>
      </c>
      <c r="BR44" s="691">
        <v>2.8923100000000002</v>
      </c>
      <c r="BS44" s="691">
        <v>2.79901</v>
      </c>
      <c r="BT44" s="691">
        <v>2.1619700000000002</v>
      </c>
      <c r="BU44" s="691">
        <v>2.4115899999999999</v>
      </c>
      <c r="BV44" s="691">
        <v>2.8923100000000002</v>
      </c>
    </row>
    <row r="45" spans="1:74" ht="11.1" customHeight="1" x14ac:dyDescent="0.2">
      <c r="A45" s="499" t="s">
        <v>1277</v>
      </c>
      <c r="B45" s="502" t="s">
        <v>1201</v>
      </c>
      <c r="C45" s="690">
        <v>0.664278598</v>
      </c>
      <c r="D45" s="690">
        <v>0.71233633500000004</v>
      </c>
      <c r="E45" s="690">
        <v>0.81646267500000003</v>
      </c>
      <c r="F45" s="690">
        <v>0.84941673100000004</v>
      </c>
      <c r="G45" s="690">
        <v>0.85702479799999998</v>
      </c>
      <c r="H45" s="690">
        <v>0.84706386</v>
      </c>
      <c r="I45" s="690">
        <v>0.81784213699999997</v>
      </c>
      <c r="J45" s="690">
        <v>0.80056269199999996</v>
      </c>
      <c r="K45" s="690">
        <v>0.66362542899999999</v>
      </c>
      <c r="L45" s="690">
        <v>0.60124508600000004</v>
      </c>
      <c r="M45" s="690">
        <v>0.59504934799999998</v>
      </c>
      <c r="N45" s="690">
        <v>0.57198031100000002</v>
      </c>
      <c r="O45" s="690">
        <v>0.60040357899999997</v>
      </c>
      <c r="P45" s="690">
        <v>0.63374733299999997</v>
      </c>
      <c r="Q45" s="690">
        <v>0.715673475</v>
      </c>
      <c r="R45" s="690">
        <v>0.76294810300000004</v>
      </c>
      <c r="S45" s="690">
        <v>0.80724310899999996</v>
      </c>
      <c r="T45" s="690">
        <v>0.79985567199999996</v>
      </c>
      <c r="U45" s="690">
        <v>0.88308391500000005</v>
      </c>
      <c r="V45" s="690">
        <v>0.84037404199999999</v>
      </c>
      <c r="W45" s="690">
        <v>0.67260057900000003</v>
      </c>
      <c r="X45" s="690">
        <v>0.60444708999999996</v>
      </c>
      <c r="Y45" s="690">
        <v>0.57794182100000002</v>
      </c>
      <c r="Z45" s="690">
        <v>0.48183528199999998</v>
      </c>
      <c r="AA45" s="690">
        <v>0.58317843000000003</v>
      </c>
      <c r="AB45" s="690">
        <v>0.61271387600000005</v>
      </c>
      <c r="AC45" s="690">
        <v>0.63865214599999998</v>
      </c>
      <c r="AD45" s="690">
        <v>0.73265294700000005</v>
      </c>
      <c r="AE45" s="690">
        <v>0.82189166899999999</v>
      </c>
      <c r="AF45" s="690">
        <v>0.79112211600000004</v>
      </c>
      <c r="AG45" s="690">
        <v>0.80678536000000001</v>
      </c>
      <c r="AH45" s="690">
        <v>0.81733857300000001</v>
      </c>
      <c r="AI45" s="690">
        <v>0.601066667</v>
      </c>
      <c r="AJ45" s="690">
        <v>0.65753550500000002</v>
      </c>
      <c r="AK45" s="690">
        <v>0.64448659699999999</v>
      </c>
      <c r="AL45" s="690">
        <v>0.58324611400000004</v>
      </c>
      <c r="AM45" s="690">
        <v>0.67543930900000004</v>
      </c>
      <c r="AN45" s="690">
        <v>0.60464780699999998</v>
      </c>
      <c r="AO45" s="690">
        <v>0.74310150200000002</v>
      </c>
      <c r="AP45" s="690">
        <v>0.74162282899999998</v>
      </c>
      <c r="AQ45" s="690">
        <v>0.76979691100000003</v>
      </c>
      <c r="AR45" s="690">
        <v>0.73880194099999996</v>
      </c>
      <c r="AS45" s="690">
        <v>0.71807598699999997</v>
      </c>
      <c r="AT45" s="690">
        <v>0.68111867299999995</v>
      </c>
      <c r="AU45" s="690">
        <v>0.531359625</v>
      </c>
      <c r="AV45" s="690">
        <v>0.46514126700000002</v>
      </c>
      <c r="AW45" s="690">
        <v>0.51605614</v>
      </c>
      <c r="AX45" s="690">
        <v>0.53742742399999999</v>
      </c>
      <c r="AY45" s="690">
        <v>0.62388553000000002</v>
      </c>
      <c r="AZ45" s="690">
        <v>0.53098403800000005</v>
      </c>
      <c r="BA45" s="690">
        <v>0.69566404800000003</v>
      </c>
      <c r="BB45" s="690">
        <v>0.635434477</v>
      </c>
      <c r="BC45" s="690">
        <v>0.67555730000000003</v>
      </c>
      <c r="BD45" s="690">
        <v>0.74189930000000004</v>
      </c>
      <c r="BE45" s="691">
        <v>0.80593230000000005</v>
      </c>
      <c r="BF45" s="691">
        <v>0.76670340000000003</v>
      </c>
      <c r="BG45" s="691">
        <v>0.61031550000000001</v>
      </c>
      <c r="BH45" s="691">
        <v>0.5527765</v>
      </c>
      <c r="BI45" s="691">
        <v>0.62084269999999997</v>
      </c>
      <c r="BJ45" s="691">
        <v>0.62368230000000002</v>
      </c>
      <c r="BK45" s="691">
        <v>0.68361720000000004</v>
      </c>
      <c r="BL45" s="691">
        <v>0.63164600000000004</v>
      </c>
      <c r="BM45" s="691">
        <v>0.80532930000000003</v>
      </c>
      <c r="BN45" s="691">
        <v>0.8376074</v>
      </c>
      <c r="BO45" s="691">
        <v>0.83604880000000004</v>
      </c>
      <c r="BP45" s="691">
        <v>0.86121570000000003</v>
      </c>
      <c r="BQ45" s="691">
        <v>0.90064960000000005</v>
      </c>
      <c r="BR45" s="691">
        <v>0.83946759999999998</v>
      </c>
      <c r="BS45" s="691">
        <v>0.66441170000000005</v>
      </c>
      <c r="BT45" s="691">
        <v>0.59571980000000002</v>
      </c>
      <c r="BU45" s="691">
        <v>0.65276860000000003</v>
      </c>
      <c r="BV45" s="691">
        <v>0.6490262</v>
      </c>
    </row>
    <row r="46" spans="1:74" ht="11.1" customHeight="1" x14ac:dyDescent="0.2">
      <c r="A46" s="499" t="s">
        <v>1278</v>
      </c>
      <c r="B46" s="502" t="s">
        <v>1304</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1.5202407529999999</v>
      </c>
      <c r="BA46" s="690">
        <v>1.6110390560000001</v>
      </c>
      <c r="BB46" s="690">
        <v>2.0312298900000001</v>
      </c>
      <c r="BC46" s="690">
        <v>1.9084300000000001</v>
      </c>
      <c r="BD46" s="690">
        <v>1.629912</v>
      </c>
      <c r="BE46" s="691">
        <v>1.389572</v>
      </c>
      <c r="BF46" s="691">
        <v>1.5762700000000001</v>
      </c>
      <c r="BG46" s="691">
        <v>1.6120589999999999</v>
      </c>
      <c r="BH46" s="691">
        <v>1.8887689999999999</v>
      </c>
      <c r="BI46" s="691">
        <v>1.5456160000000001</v>
      </c>
      <c r="BJ46" s="691">
        <v>1.632997</v>
      </c>
      <c r="BK46" s="691">
        <v>1.4888809999999999</v>
      </c>
      <c r="BL46" s="691">
        <v>1.5160480000000001</v>
      </c>
      <c r="BM46" s="691">
        <v>1.755557</v>
      </c>
      <c r="BN46" s="691">
        <v>2.184666</v>
      </c>
      <c r="BO46" s="691">
        <v>1.927986</v>
      </c>
      <c r="BP46" s="691">
        <v>1.807482</v>
      </c>
      <c r="BQ46" s="691">
        <v>1.4503889999999999</v>
      </c>
      <c r="BR46" s="691">
        <v>1.7966610000000001</v>
      </c>
      <c r="BS46" s="691">
        <v>1.538133</v>
      </c>
      <c r="BT46" s="691">
        <v>2.1242809999999999</v>
      </c>
      <c r="BU46" s="691">
        <v>1.4734830000000001</v>
      </c>
      <c r="BV46" s="691">
        <v>2.0188160000000002</v>
      </c>
    </row>
    <row r="47" spans="1:74" ht="11.1" customHeight="1" x14ac:dyDescent="0.2">
      <c r="A47" s="499" t="s">
        <v>1279</v>
      </c>
      <c r="B47" s="500" t="s">
        <v>1305</v>
      </c>
      <c r="C47" s="690">
        <v>-1.033188E-2</v>
      </c>
      <c r="D47" s="690">
        <v>-7.3637970000000001E-3</v>
      </c>
      <c r="E47" s="690">
        <v>-6.708744E-3</v>
      </c>
      <c r="F47" s="690">
        <v>7.5281530000000001E-3</v>
      </c>
      <c r="G47" s="690">
        <v>1.5278389999999999E-2</v>
      </c>
      <c r="H47" s="690">
        <v>3.0456301000000002E-2</v>
      </c>
      <c r="I47" s="690">
        <v>3.0132147000000001E-2</v>
      </c>
      <c r="J47" s="690">
        <v>2.2414877E-2</v>
      </c>
      <c r="K47" s="690">
        <v>6.7142979999999996E-3</v>
      </c>
      <c r="L47" s="690">
        <v>-4.0297629999999996E-3</v>
      </c>
      <c r="M47" s="690">
        <v>-8.9473039999999997E-3</v>
      </c>
      <c r="N47" s="690">
        <v>-1.2442508E-2</v>
      </c>
      <c r="O47" s="690">
        <v>6.2245410000000001E-3</v>
      </c>
      <c r="P47" s="690">
        <v>-6.7612749999999998E-3</v>
      </c>
      <c r="Q47" s="690">
        <v>1.6983581000000001E-2</v>
      </c>
      <c r="R47" s="690">
        <v>1.7272035000000002E-2</v>
      </c>
      <c r="S47" s="690">
        <v>3.0593394999999999E-2</v>
      </c>
      <c r="T47" s="690">
        <v>2.6837982E-2</v>
      </c>
      <c r="U47" s="690">
        <v>4.6767706999999999E-2</v>
      </c>
      <c r="V47" s="690">
        <v>4.7275936999999997E-2</v>
      </c>
      <c r="W47" s="690">
        <v>2.5698301E-2</v>
      </c>
      <c r="X47" s="690">
        <v>7.1177430000000002E-3</v>
      </c>
      <c r="Y47" s="690">
        <v>-3.5431630000000002E-3</v>
      </c>
      <c r="Z47" s="690">
        <v>3.0263449000000001E-2</v>
      </c>
      <c r="AA47" s="690">
        <v>4.7576699999999999E-4</v>
      </c>
      <c r="AB47" s="690">
        <v>4.5145080000000004E-3</v>
      </c>
      <c r="AC47" s="690">
        <v>3.1275999999999999E-3</v>
      </c>
      <c r="AD47" s="690">
        <v>1.4378369E-2</v>
      </c>
      <c r="AE47" s="690">
        <v>1.5971335999999999E-2</v>
      </c>
      <c r="AF47" s="690">
        <v>2.6732754000000001E-2</v>
      </c>
      <c r="AG47" s="690">
        <v>2.4642753E-2</v>
      </c>
      <c r="AH47" s="690">
        <v>3.9340252999999999E-2</v>
      </c>
      <c r="AI47" s="690">
        <v>1.3173396E-2</v>
      </c>
      <c r="AJ47" s="690">
        <v>-3.3646359999999998E-3</v>
      </c>
      <c r="AK47" s="690">
        <v>-1.25986E-4</v>
      </c>
      <c r="AL47" s="690">
        <v>-7.6047099999999998E-3</v>
      </c>
      <c r="AM47" s="690">
        <v>-1.3722941000000001E-2</v>
      </c>
      <c r="AN47" s="690">
        <v>-2.110472E-3</v>
      </c>
      <c r="AO47" s="690">
        <v>4.595872E-3</v>
      </c>
      <c r="AP47" s="690">
        <v>2.1755374000000001E-2</v>
      </c>
      <c r="AQ47" s="690">
        <v>2.9616127999999999E-2</v>
      </c>
      <c r="AR47" s="690">
        <v>3.9684563999999999E-2</v>
      </c>
      <c r="AS47" s="690">
        <v>3.3489401000000002E-2</v>
      </c>
      <c r="AT47" s="690">
        <v>2.1961389000000001E-2</v>
      </c>
      <c r="AU47" s="690">
        <v>2.0267648999999999E-2</v>
      </c>
      <c r="AV47" s="690">
        <v>3.6551639999999998E-3</v>
      </c>
      <c r="AW47" s="690">
        <v>-9.4656870000000004E-3</v>
      </c>
      <c r="AX47" s="690">
        <v>1.3635979999999999E-3</v>
      </c>
      <c r="AY47" s="690">
        <v>-8.5456339999999999E-3</v>
      </c>
      <c r="AZ47" s="690">
        <v>-5.72997E-3</v>
      </c>
      <c r="BA47" s="690">
        <v>-7.6492779999999998E-3</v>
      </c>
      <c r="BB47" s="690">
        <v>9.0931929999999994E-3</v>
      </c>
      <c r="BC47" s="690">
        <v>5.7337399999999997E-2</v>
      </c>
      <c r="BD47" s="690">
        <v>5.7661700000000003E-2</v>
      </c>
      <c r="BE47" s="691">
        <v>5.04258E-2</v>
      </c>
      <c r="BF47" s="691">
        <v>3.8728100000000001E-2</v>
      </c>
      <c r="BG47" s="691">
        <v>4.0634200000000002E-2</v>
      </c>
      <c r="BH47" s="691">
        <v>1.7572500000000001E-2</v>
      </c>
      <c r="BI47" s="691">
        <v>1.3457E-2</v>
      </c>
      <c r="BJ47" s="691">
        <v>3.4688499999999997E-2</v>
      </c>
      <c r="BK47" s="691">
        <v>-4.7179099999999996E-3</v>
      </c>
      <c r="BL47" s="691">
        <v>3.8928000000000001E-3</v>
      </c>
      <c r="BM47" s="691">
        <v>-7.6468500000000002E-3</v>
      </c>
      <c r="BN47" s="691">
        <v>1.48805E-2</v>
      </c>
      <c r="BO47" s="691">
        <v>4.10868E-2</v>
      </c>
      <c r="BP47" s="691">
        <v>4.9130699999999999E-2</v>
      </c>
      <c r="BQ47" s="691">
        <v>4.50686E-2</v>
      </c>
      <c r="BR47" s="691">
        <v>3.1526699999999998E-2</v>
      </c>
      <c r="BS47" s="691">
        <v>3.2564999999999997E-2</v>
      </c>
      <c r="BT47" s="691">
        <v>1.26579E-2</v>
      </c>
      <c r="BU47" s="691">
        <v>7.8580100000000003E-3</v>
      </c>
      <c r="BV47" s="691">
        <v>2.02957E-2</v>
      </c>
    </row>
    <row r="48" spans="1:74" ht="11.1" customHeight="1" x14ac:dyDescent="0.2">
      <c r="A48" s="499" t="s">
        <v>1280</v>
      </c>
      <c r="B48" s="500" t="s">
        <v>1205</v>
      </c>
      <c r="C48" s="690">
        <v>10.046151440999999</v>
      </c>
      <c r="D48" s="690">
        <v>8.855552651</v>
      </c>
      <c r="E48" s="690">
        <v>9.7963894650000007</v>
      </c>
      <c r="F48" s="690">
        <v>9.3632016310000008</v>
      </c>
      <c r="G48" s="690">
        <v>10.964338937999999</v>
      </c>
      <c r="H48" s="690">
        <v>12.634381539</v>
      </c>
      <c r="I48" s="690">
        <v>14.97976997</v>
      </c>
      <c r="J48" s="690">
        <v>15.270840677000001</v>
      </c>
      <c r="K48" s="690">
        <v>14.022216010999999</v>
      </c>
      <c r="L48" s="690">
        <v>11.787807695</v>
      </c>
      <c r="M48" s="690">
        <v>10.906582127</v>
      </c>
      <c r="N48" s="690">
        <v>12.171011801000001</v>
      </c>
      <c r="O48" s="690">
        <v>11.586370827</v>
      </c>
      <c r="P48" s="690">
        <v>11.066972510999999</v>
      </c>
      <c r="Q48" s="690">
        <v>10.354242476</v>
      </c>
      <c r="R48" s="690">
        <v>9.8461022099999997</v>
      </c>
      <c r="S48" s="690">
        <v>10.886225488999999</v>
      </c>
      <c r="T48" s="690">
        <v>13.148644604999999</v>
      </c>
      <c r="U48" s="690">
        <v>15.397091698000001</v>
      </c>
      <c r="V48" s="690">
        <v>15.588731573</v>
      </c>
      <c r="W48" s="690">
        <v>13.866023685</v>
      </c>
      <c r="X48" s="690">
        <v>11.798122786</v>
      </c>
      <c r="Y48" s="690">
        <v>10.135112242</v>
      </c>
      <c r="Z48" s="690">
        <v>11.561104828</v>
      </c>
      <c r="AA48" s="690">
        <v>11.23957366</v>
      </c>
      <c r="AB48" s="690">
        <v>9.7424572400000002</v>
      </c>
      <c r="AC48" s="690">
        <v>9.3034016570000002</v>
      </c>
      <c r="AD48" s="690">
        <v>9.3052424810000005</v>
      </c>
      <c r="AE48" s="690">
        <v>11.736271729</v>
      </c>
      <c r="AF48" s="690">
        <v>12.775662319</v>
      </c>
      <c r="AG48" s="690">
        <v>14.472534680000001</v>
      </c>
      <c r="AH48" s="690">
        <v>14.719422467999999</v>
      </c>
      <c r="AI48" s="690">
        <v>13.425616904</v>
      </c>
      <c r="AJ48" s="690">
        <v>11.578724516999999</v>
      </c>
      <c r="AK48" s="690">
        <v>9.8440858379999998</v>
      </c>
      <c r="AL48" s="690">
        <v>11.452626005999999</v>
      </c>
      <c r="AM48" s="690">
        <v>11.204909657</v>
      </c>
      <c r="AN48" s="690">
        <v>8.6909779349999994</v>
      </c>
      <c r="AO48" s="690">
        <v>9.8882565390000003</v>
      </c>
      <c r="AP48" s="690">
        <v>9.8472152059999996</v>
      </c>
      <c r="AQ48" s="690">
        <v>10.923498639</v>
      </c>
      <c r="AR48" s="690">
        <v>13.452831712</v>
      </c>
      <c r="AS48" s="690">
        <v>14.362159689</v>
      </c>
      <c r="AT48" s="690">
        <v>14.425928639</v>
      </c>
      <c r="AU48" s="690">
        <v>12.742742475</v>
      </c>
      <c r="AV48" s="690">
        <v>10.714566185000001</v>
      </c>
      <c r="AW48" s="690">
        <v>9.6417935999999997</v>
      </c>
      <c r="AX48" s="690">
        <v>11.251531829999999</v>
      </c>
      <c r="AY48" s="690">
        <v>10.741532594000001</v>
      </c>
      <c r="AZ48" s="690">
        <v>9.5626997209999995</v>
      </c>
      <c r="BA48" s="690">
        <v>10.055890314000001</v>
      </c>
      <c r="BB48" s="690">
        <v>10.109316951</v>
      </c>
      <c r="BC48" s="690">
        <v>10.87189</v>
      </c>
      <c r="BD48" s="690">
        <v>12.55743</v>
      </c>
      <c r="BE48" s="691">
        <v>14.138859999999999</v>
      </c>
      <c r="BF48" s="691">
        <v>14.09712</v>
      </c>
      <c r="BG48" s="691">
        <v>12.366440000000001</v>
      </c>
      <c r="BH48" s="691">
        <v>10.16764</v>
      </c>
      <c r="BI48" s="691">
        <v>9.6473359999999992</v>
      </c>
      <c r="BJ48" s="691">
        <v>10.942679999999999</v>
      </c>
      <c r="BK48" s="691">
        <v>11.094720000000001</v>
      </c>
      <c r="BL48" s="691">
        <v>9.2901570000000007</v>
      </c>
      <c r="BM48" s="691">
        <v>10.024699999999999</v>
      </c>
      <c r="BN48" s="691">
        <v>10.1069</v>
      </c>
      <c r="BO48" s="691">
        <v>9.9898209999999992</v>
      </c>
      <c r="BP48" s="691">
        <v>12.394349999999999</v>
      </c>
      <c r="BQ48" s="691">
        <v>13.987690000000001</v>
      </c>
      <c r="BR48" s="691">
        <v>13.630409999999999</v>
      </c>
      <c r="BS48" s="691">
        <v>11.80682</v>
      </c>
      <c r="BT48" s="691">
        <v>10.113989999999999</v>
      </c>
      <c r="BU48" s="691">
        <v>9.4075489999999995</v>
      </c>
      <c r="BV48" s="691">
        <v>10.715210000000001</v>
      </c>
    </row>
    <row r="49" spans="1:74" ht="11.1" customHeight="1" x14ac:dyDescent="0.2">
      <c r="A49" s="499" t="s">
        <v>1281</v>
      </c>
      <c r="B49" s="500" t="s">
        <v>1306</v>
      </c>
      <c r="C49" s="690">
        <v>7.4426245804000004</v>
      </c>
      <c r="D49" s="690">
        <v>6.8404523454000001</v>
      </c>
      <c r="E49" s="690">
        <v>7.3239943459000001</v>
      </c>
      <c r="F49" s="690">
        <v>7.8385887533999998</v>
      </c>
      <c r="G49" s="690">
        <v>9.1975876196000002</v>
      </c>
      <c r="H49" s="690">
        <v>10.704435598</v>
      </c>
      <c r="I49" s="690">
        <v>12.191114369999999</v>
      </c>
      <c r="J49" s="690">
        <v>11.941761843</v>
      </c>
      <c r="K49" s="690">
        <v>10.746386097</v>
      </c>
      <c r="L49" s="690">
        <v>5.9833797505000001</v>
      </c>
      <c r="M49" s="690">
        <v>5.5624800514999997</v>
      </c>
      <c r="N49" s="690">
        <v>5.9941967245000001</v>
      </c>
      <c r="O49" s="690">
        <v>7.2732658104999999</v>
      </c>
      <c r="P49" s="690">
        <v>6.6284658747999998</v>
      </c>
      <c r="Q49" s="690">
        <v>6.7287734728000004</v>
      </c>
      <c r="R49" s="690">
        <v>6.8473120545999997</v>
      </c>
      <c r="S49" s="690">
        <v>7.4063281424999996</v>
      </c>
      <c r="T49" s="690">
        <v>9.4746165651999998</v>
      </c>
      <c r="U49" s="690">
        <v>11.502413172000001</v>
      </c>
      <c r="V49" s="690">
        <v>11.713207043000001</v>
      </c>
      <c r="W49" s="690">
        <v>9.4592963141999995</v>
      </c>
      <c r="X49" s="690">
        <v>7.2723314437999997</v>
      </c>
      <c r="Y49" s="690">
        <v>6.4482765951000003</v>
      </c>
      <c r="Z49" s="690">
        <v>7.122411928</v>
      </c>
      <c r="AA49" s="690">
        <v>7.2560881919</v>
      </c>
      <c r="AB49" s="690">
        <v>6.7280799884000002</v>
      </c>
      <c r="AC49" s="690">
        <v>6.5634063321999996</v>
      </c>
      <c r="AD49" s="690">
        <v>6.6610918876999996</v>
      </c>
      <c r="AE49" s="690">
        <v>8.8286043373999998</v>
      </c>
      <c r="AF49" s="690">
        <v>9.8884433836000003</v>
      </c>
      <c r="AG49" s="690">
        <v>12.013372297</v>
      </c>
      <c r="AH49" s="690">
        <v>12.248983394</v>
      </c>
      <c r="AI49" s="690">
        <v>9.6961611327000004</v>
      </c>
      <c r="AJ49" s="690">
        <v>8.1305360722</v>
      </c>
      <c r="AK49" s="690">
        <v>6.6931323393</v>
      </c>
      <c r="AL49" s="690">
        <v>7.3813885739999998</v>
      </c>
      <c r="AM49" s="690">
        <v>7.4765129999999997</v>
      </c>
      <c r="AN49" s="690">
        <v>6.4645239999999999</v>
      </c>
      <c r="AO49" s="690">
        <v>6.594678</v>
      </c>
      <c r="AP49" s="690">
        <v>6.7977049999999997</v>
      </c>
      <c r="AQ49" s="690">
        <v>8.4789519999999996</v>
      </c>
      <c r="AR49" s="690">
        <v>10.99244</v>
      </c>
      <c r="AS49" s="690">
        <v>12.30894</v>
      </c>
      <c r="AT49" s="690">
        <v>11.09816</v>
      </c>
      <c r="AU49" s="690">
        <v>9.8128240000000009</v>
      </c>
      <c r="AV49" s="690">
        <v>8.1080719999999999</v>
      </c>
      <c r="AW49" s="690">
        <v>6.7446820000000001</v>
      </c>
      <c r="AX49" s="690">
        <v>7.6734299999999998</v>
      </c>
      <c r="AY49" s="690">
        <v>7.3354869999999996</v>
      </c>
      <c r="AZ49" s="690">
        <v>6.6055929999999998</v>
      </c>
      <c r="BA49" s="690">
        <v>7.2419570000000002</v>
      </c>
      <c r="BB49" s="690">
        <v>7.2327490000000001</v>
      </c>
      <c r="BC49" s="690">
        <v>8.9210821457999998</v>
      </c>
      <c r="BD49" s="690">
        <v>10.63247653</v>
      </c>
      <c r="BE49" s="691">
        <v>11.903169999999999</v>
      </c>
      <c r="BF49" s="691">
        <v>11.54054</v>
      </c>
      <c r="BG49" s="691">
        <v>9.7675649999999994</v>
      </c>
      <c r="BH49" s="691">
        <v>7.6584560000000002</v>
      </c>
      <c r="BI49" s="691">
        <v>6.8528849999999997</v>
      </c>
      <c r="BJ49" s="691">
        <v>7.627243</v>
      </c>
      <c r="BK49" s="691">
        <v>7.7786090000000003</v>
      </c>
      <c r="BL49" s="691">
        <v>6.6201119999999998</v>
      </c>
      <c r="BM49" s="691">
        <v>7.3928190000000003</v>
      </c>
      <c r="BN49" s="691">
        <v>7.4182750000000004</v>
      </c>
      <c r="BO49" s="691">
        <v>8.7210319999999992</v>
      </c>
      <c r="BP49" s="691">
        <v>10.72218</v>
      </c>
      <c r="BQ49" s="691">
        <v>11.80635</v>
      </c>
      <c r="BR49" s="691">
        <v>11.5831</v>
      </c>
      <c r="BS49" s="691">
        <v>9.8939970000000006</v>
      </c>
      <c r="BT49" s="691">
        <v>7.7793919999999996</v>
      </c>
      <c r="BU49" s="691">
        <v>6.9663519999999997</v>
      </c>
      <c r="BV49" s="691">
        <v>7.7400229999999999</v>
      </c>
    </row>
    <row r="50" spans="1:74" ht="11.1" customHeight="1" x14ac:dyDescent="0.2">
      <c r="A50" s="517"/>
      <c r="B50" s="131" t="s">
        <v>1282</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333"/>
      <c r="BF50" s="333"/>
      <c r="BG50" s="333"/>
      <c r="BH50" s="333"/>
      <c r="BI50" s="333"/>
      <c r="BJ50" s="333"/>
      <c r="BK50" s="333"/>
      <c r="BL50" s="333"/>
      <c r="BM50" s="333"/>
      <c r="BN50" s="333"/>
      <c r="BO50" s="333"/>
      <c r="BP50" s="333"/>
      <c r="BQ50" s="333"/>
      <c r="BR50" s="333"/>
      <c r="BS50" s="333"/>
      <c r="BT50" s="333"/>
      <c r="BU50" s="333"/>
      <c r="BV50" s="333"/>
    </row>
    <row r="51" spans="1:74" ht="11.1" customHeight="1" x14ac:dyDescent="0.2">
      <c r="A51" s="499" t="s">
        <v>1283</v>
      </c>
      <c r="B51" s="500" t="s">
        <v>81</v>
      </c>
      <c r="C51" s="690">
        <v>6.0815598150000003</v>
      </c>
      <c r="D51" s="690">
        <v>5.3935456970000004</v>
      </c>
      <c r="E51" s="690">
        <v>5.6482697010000003</v>
      </c>
      <c r="F51" s="690">
        <v>3.9991282990000001</v>
      </c>
      <c r="G51" s="690">
        <v>3.4331729480000002</v>
      </c>
      <c r="H51" s="690">
        <v>5.2014771489999996</v>
      </c>
      <c r="I51" s="690">
        <v>10.296757554999999</v>
      </c>
      <c r="J51" s="690">
        <v>9.4131359060000008</v>
      </c>
      <c r="K51" s="690">
        <v>7.160650682</v>
      </c>
      <c r="L51" s="690">
        <v>7.9828601990000001</v>
      </c>
      <c r="M51" s="690">
        <v>7.3509426720000004</v>
      </c>
      <c r="N51" s="690">
        <v>7.2172434570000004</v>
      </c>
      <c r="O51" s="690">
        <v>6.7494215400000002</v>
      </c>
      <c r="P51" s="690">
        <v>6.2757613389999998</v>
      </c>
      <c r="Q51" s="690">
        <v>5.3048681569999996</v>
      </c>
      <c r="R51" s="690">
        <v>3.362364532</v>
      </c>
      <c r="S51" s="690">
        <v>2.8056858610000002</v>
      </c>
      <c r="T51" s="690">
        <v>4.0935016360000001</v>
      </c>
      <c r="U51" s="690">
        <v>7.1752901759999999</v>
      </c>
      <c r="V51" s="690">
        <v>8.6693269869999998</v>
      </c>
      <c r="W51" s="690">
        <v>7.4798894860000003</v>
      </c>
      <c r="X51" s="690">
        <v>7.6461684270000001</v>
      </c>
      <c r="Y51" s="690">
        <v>7.5117564459999997</v>
      </c>
      <c r="Z51" s="690">
        <v>7.6950330139999998</v>
      </c>
      <c r="AA51" s="690">
        <v>5.8238759069999997</v>
      </c>
      <c r="AB51" s="690">
        <v>5.219671398</v>
      </c>
      <c r="AC51" s="690">
        <v>5.9934804919999998</v>
      </c>
      <c r="AD51" s="690">
        <v>3.9134184379999999</v>
      </c>
      <c r="AE51" s="690">
        <v>3.5707754920000001</v>
      </c>
      <c r="AF51" s="690">
        <v>5.3373673049999999</v>
      </c>
      <c r="AG51" s="690">
        <v>7.8898033529999996</v>
      </c>
      <c r="AH51" s="690">
        <v>10.358507569</v>
      </c>
      <c r="AI51" s="690">
        <v>8.7893123820000003</v>
      </c>
      <c r="AJ51" s="690">
        <v>9.3057600189999992</v>
      </c>
      <c r="AK51" s="690">
        <v>6.9274025100000003</v>
      </c>
      <c r="AL51" s="690">
        <v>7.8039166839999998</v>
      </c>
      <c r="AM51" s="690">
        <v>6.0135440019999997</v>
      </c>
      <c r="AN51" s="690">
        <v>5.1739432970000001</v>
      </c>
      <c r="AO51" s="690">
        <v>5.5270522379999996</v>
      </c>
      <c r="AP51" s="690">
        <v>5.1422411300000004</v>
      </c>
      <c r="AQ51" s="690">
        <v>5.0754030759999997</v>
      </c>
      <c r="AR51" s="690">
        <v>7.704837886</v>
      </c>
      <c r="AS51" s="690">
        <v>11.262518638</v>
      </c>
      <c r="AT51" s="690">
        <v>9.9149255620000005</v>
      </c>
      <c r="AU51" s="690">
        <v>8.2143852969999998</v>
      </c>
      <c r="AV51" s="690">
        <v>7.5671976340000002</v>
      </c>
      <c r="AW51" s="690">
        <v>6.8976086929999996</v>
      </c>
      <c r="AX51" s="690">
        <v>7.1506651809999999</v>
      </c>
      <c r="AY51" s="690">
        <v>6.1715139969999999</v>
      </c>
      <c r="AZ51" s="690">
        <v>5.0355960619999998</v>
      </c>
      <c r="BA51" s="690">
        <v>4.5849240560000002</v>
      </c>
      <c r="BB51" s="690">
        <v>4.9260963560000004</v>
      </c>
      <c r="BC51" s="690">
        <v>3.6914820000000002</v>
      </c>
      <c r="BD51" s="690">
        <v>5.588368</v>
      </c>
      <c r="BE51" s="691">
        <v>9.5074070000000006</v>
      </c>
      <c r="BF51" s="691">
        <v>9.2386119999999998</v>
      </c>
      <c r="BG51" s="691">
        <v>7.5895409999999996</v>
      </c>
      <c r="BH51" s="691">
        <v>7.4522849999999998</v>
      </c>
      <c r="BI51" s="691">
        <v>6.2230280000000002</v>
      </c>
      <c r="BJ51" s="691">
        <v>6.7526590000000004</v>
      </c>
      <c r="BK51" s="691">
        <v>5.7055259999999999</v>
      </c>
      <c r="BL51" s="691">
        <v>4.3475599999999996</v>
      </c>
      <c r="BM51" s="691">
        <v>4.143764</v>
      </c>
      <c r="BN51" s="691">
        <v>4.3849090000000004</v>
      </c>
      <c r="BO51" s="691">
        <v>3.2417389999999999</v>
      </c>
      <c r="BP51" s="691">
        <v>5.412903</v>
      </c>
      <c r="BQ51" s="691">
        <v>9.3470119999999994</v>
      </c>
      <c r="BR51" s="691">
        <v>8.9554399999999994</v>
      </c>
      <c r="BS51" s="691">
        <v>7.35236</v>
      </c>
      <c r="BT51" s="691">
        <v>7.245965</v>
      </c>
      <c r="BU51" s="691">
        <v>6.1216670000000004</v>
      </c>
      <c r="BV51" s="691">
        <v>6.5077569999999998</v>
      </c>
    </row>
    <row r="52" spans="1:74" ht="11.1" customHeight="1" x14ac:dyDescent="0.2">
      <c r="A52" s="499" t="s">
        <v>1284</v>
      </c>
      <c r="B52" s="500" t="s">
        <v>80</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0.18391655700000001</v>
      </c>
      <c r="BA52" s="690">
        <v>0.117241999</v>
      </c>
      <c r="BB52" s="690">
        <v>0.21404900299999999</v>
      </c>
      <c r="BC52" s="690">
        <v>0.4723947</v>
      </c>
      <c r="BD52" s="690">
        <v>0.64210540000000005</v>
      </c>
      <c r="BE52" s="691">
        <v>0.91161029999999998</v>
      </c>
      <c r="BF52" s="691">
        <v>0.86921269999999995</v>
      </c>
      <c r="BG52" s="691">
        <v>0.85516210000000004</v>
      </c>
      <c r="BH52" s="691">
        <v>0.66818809999999995</v>
      </c>
      <c r="BI52" s="691">
        <v>0.58968670000000001</v>
      </c>
      <c r="BJ52" s="691">
        <v>0.62059109999999995</v>
      </c>
      <c r="BK52" s="691">
        <v>0.30588870000000001</v>
      </c>
      <c r="BL52" s="691">
        <v>0.24715500000000001</v>
      </c>
      <c r="BM52" s="691">
        <v>0.13966110000000001</v>
      </c>
      <c r="BN52" s="691">
        <v>0.19715440000000001</v>
      </c>
      <c r="BO52" s="691">
        <v>0.61767850000000002</v>
      </c>
      <c r="BP52" s="691">
        <v>0.68766210000000005</v>
      </c>
      <c r="BQ52" s="691">
        <v>0.918211</v>
      </c>
      <c r="BR52" s="691">
        <v>0.87247160000000001</v>
      </c>
      <c r="BS52" s="691">
        <v>0.86507789999999996</v>
      </c>
      <c r="BT52" s="691">
        <v>0.69756059999999998</v>
      </c>
      <c r="BU52" s="691">
        <v>0.6055741</v>
      </c>
      <c r="BV52" s="691">
        <v>0.59127059999999998</v>
      </c>
    </row>
    <row r="53" spans="1:74" ht="11.1" customHeight="1" x14ac:dyDescent="0.2">
      <c r="A53" s="499" t="s">
        <v>1285</v>
      </c>
      <c r="B53" s="502" t="s">
        <v>83</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1.4813890000000001</v>
      </c>
      <c r="BA53" s="690">
        <v>1.466126</v>
      </c>
      <c r="BB53" s="690">
        <v>0.864541</v>
      </c>
      <c r="BC53" s="690">
        <v>1.6937</v>
      </c>
      <c r="BD53" s="690">
        <v>1.62856</v>
      </c>
      <c r="BE53" s="691">
        <v>1.5915999999999999</v>
      </c>
      <c r="BF53" s="691">
        <v>1.5915999999999999</v>
      </c>
      <c r="BG53" s="691">
        <v>1.2502899999999999</v>
      </c>
      <c r="BH53" s="691">
        <v>0.85709000000000002</v>
      </c>
      <c r="BI53" s="691">
        <v>1.54026</v>
      </c>
      <c r="BJ53" s="691">
        <v>1.5915999999999999</v>
      </c>
      <c r="BK53" s="691">
        <v>1.5915999999999999</v>
      </c>
      <c r="BL53" s="691">
        <v>1.43757</v>
      </c>
      <c r="BM53" s="691">
        <v>1.5915999999999999</v>
      </c>
      <c r="BN53" s="691">
        <v>1.54026</v>
      </c>
      <c r="BO53" s="691">
        <v>1.5915999999999999</v>
      </c>
      <c r="BP53" s="691">
        <v>1.54026</v>
      </c>
      <c r="BQ53" s="691">
        <v>1.5915999999999999</v>
      </c>
      <c r="BR53" s="691">
        <v>1.5915999999999999</v>
      </c>
      <c r="BS53" s="691">
        <v>1.4118599999999999</v>
      </c>
      <c r="BT53" s="691">
        <v>0.96247000000000005</v>
      </c>
      <c r="BU53" s="691">
        <v>1.54026</v>
      </c>
      <c r="BV53" s="691">
        <v>1.5915999999999999</v>
      </c>
    </row>
    <row r="54" spans="1:74" ht="11.1" customHeight="1" x14ac:dyDescent="0.2">
      <c r="A54" s="499" t="s">
        <v>1286</v>
      </c>
      <c r="B54" s="502" t="s">
        <v>1201</v>
      </c>
      <c r="C54" s="690">
        <v>1.5882834029999999</v>
      </c>
      <c r="D54" s="690">
        <v>1.1830693029999999</v>
      </c>
      <c r="E54" s="690">
        <v>1.830908341</v>
      </c>
      <c r="F54" s="690">
        <v>3.1896997009999999</v>
      </c>
      <c r="G54" s="690">
        <v>3.0814403769999998</v>
      </c>
      <c r="H54" s="690">
        <v>2.8633788139999998</v>
      </c>
      <c r="I54" s="690">
        <v>3.1515462950000002</v>
      </c>
      <c r="J54" s="690">
        <v>2.814580732</v>
      </c>
      <c r="K54" s="690">
        <v>2.2768467609999998</v>
      </c>
      <c r="L54" s="690">
        <v>1.4626956840000001</v>
      </c>
      <c r="M54" s="690">
        <v>1.172918516</v>
      </c>
      <c r="N54" s="690">
        <v>1.433648203</v>
      </c>
      <c r="O54" s="690">
        <v>1.4481253810000001</v>
      </c>
      <c r="P54" s="690">
        <v>2.1628245929999999</v>
      </c>
      <c r="Q54" s="690">
        <v>4.2749392430000004</v>
      </c>
      <c r="R54" s="690">
        <v>4.6010029689999996</v>
      </c>
      <c r="S54" s="690">
        <v>4.5411464060000002</v>
      </c>
      <c r="T54" s="690">
        <v>4.5656582989999999</v>
      </c>
      <c r="U54" s="690">
        <v>4.1883031199999996</v>
      </c>
      <c r="V54" s="690">
        <v>3.7544766959999998</v>
      </c>
      <c r="W54" s="690">
        <v>2.7717838619999999</v>
      </c>
      <c r="X54" s="690">
        <v>2.1378085279999999</v>
      </c>
      <c r="Y54" s="690">
        <v>1.624397943</v>
      </c>
      <c r="Z54" s="690">
        <v>1.94800565</v>
      </c>
      <c r="AA54" s="690">
        <v>1.5680834050000001</v>
      </c>
      <c r="AB54" s="690">
        <v>1.15376002</v>
      </c>
      <c r="AC54" s="690">
        <v>1.2167049320000001</v>
      </c>
      <c r="AD54" s="690">
        <v>1.9086578080000001</v>
      </c>
      <c r="AE54" s="690">
        <v>2.6478918029999998</v>
      </c>
      <c r="AF54" s="690">
        <v>2.4551618519999998</v>
      </c>
      <c r="AG54" s="690">
        <v>2.5686434650000001</v>
      </c>
      <c r="AH54" s="690">
        <v>2.5716840470000002</v>
      </c>
      <c r="AI54" s="690">
        <v>1.716539729</v>
      </c>
      <c r="AJ54" s="690">
        <v>1.3952561809999999</v>
      </c>
      <c r="AK54" s="690">
        <v>1.05250172</v>
      </c>
      <c r="AL54" s="690">
        <v>0.86068007300000005</v>
      </c>
      <c r="AM54" s="690">
        <v>0.70480554900000003</v>
      </c>
      <c r="AN54" s="690">
        <v>0.76527972499999997</v>
      </c>
      <c r="AO54" s="690">
        <v>0.95435071500000002</v>
      </c>
      <c r="AP54" s="690">
        <v>1.238622745</v>
      </c>
      <c r="AQ54" s="690">
        <v>1.4288210880000001</v>
      </c>
      <c r="AR54" s="690">
        <v>1.5123610629999999</v>
      </c>
      <c r="AS54" s="690">
        <v>1.826361058</v>
      </c>
      <c r="AT54" s="690">
        <v>1.6192388499999999</v>
      </c>
      <c r="AU54" s="690">
        <v>1.503361079</v>
      </c>
      <c r="AV54" s="690">
        <v>1.161793415</v>
      </c>
      <c r="AW54" s="690">
        <v>0.80672841500000003</v>
      </c>
      <c r="AX54" s="690">
        <v>0.86219257199999999</v>
      </c>
      <c r="AY54" s="690">
        <v>0.98695629399999996</v>
      </c>
      <c r="AZ54" s="690">
        <v>1.072839678</v>
      </c>
      <c r="BA54" s="690">
        <v>1.5158755799999999</v>
      </c>
      <c r="BB54" s="690">
        <v>1.6405913190000001</v>
      </c>
      <c r="BC54" s="690">
        <v>1.72</v>
      </c>
      <c r="BD54" s="690">
        <v>1.84</v>
      </c>
      <c r="BE54" s="691">
        <v>2.0765180000000001</v>
      </c>
      <c r="BF54" s="691">
        <v>1.59</v>
      </c>
      <c r="BG54" s="691">
        <v>1.1100000000000001</v>
      </c>
      <c r="BH54" s="691">
        <v>0.7</v>
      </c>
      <c r="BI54" s="691">
        <v>0.56000000000000005</v>
      </c>
      <c r="BJ54" s="691">
        <v>0.7773331</v>
      </c>
      <c r="BK54" s="691">
        <v>0.84735850000000001</v>
      </c>
      <c r="BL54" s="691">
        <v>0.85657839999999996</v>
      </c>
      <c r="BM54" s="691">
        <v>1.5512870000000001</v>
      </c>
      <c r="BN54" s="691">
        <v>2.1184120000000002</v>
      </c>
      <c r="BO54" s="691">
        <v>2.633724</v>
      </c>
      <c r="BP54" s="691">
        <v>2.5916429999999999</v>
      </c>
      <c r="BQ54" s="691">
        <v>2.690388</v>
      </c>
      <c r="BR54" s="691">
        <v>2.3247589999999998</v>
      </c>
      <c r="BS54" s="691">
        <v>1.7195929999999999</v>
      </c>
      <c r="BT54" s="691">
        <v>1.115156</v>
      </c>
      <c r="BU54" s="691">
        <v>0.97015750000000001</v>
      </c>
      <c r="BV54" s="691">
        <v>1.286581</v>
      </c>
    </row>
    <row r="55" spans="1:74" ht="11.1" customHeight="1" x14ac:dyDescent="0.2">
      <c r="A55" s="499" t="s">
        <v>1287</v>
      </c>
      <c r="B55" s="502" t="s">
        <v>1304</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5.2166549120000001</v>
      </c>
      <c r="BA55" s="690">
        <v>6.5060695300000004</v>
      </c>
      <c r="BB55" s="690">
        <v>7.0966478139999998</v>
      </c>
      <c r="BC55" s="690">
        <v>7.8405129999999996</v>
      </c>
      <c r="BD55" s="690">
        <v>7.2373909999999997</v>
      </c>
      <c r="BE55" s="691">
        <v>7.0933979999999996</v>
      </c>
      <c r="BF55" s="691">
        <v>7.2817480000000003</v>
      </c>
      <c r="BG55" s="691">
        <v>6.3777549999999996</v>
      </c>
      <c r="BH55" s="691">
        <v>6.2154910000000001</v>
      </c>
      <c r="BI55" s="691">
        <v>5.1949610000000002</v>
      </c>
      <c r="BJ55" s="691">
        <v>5.0182130000000003</v>
      </c>
      <c r="BK55" s="691">
        <v>5.2073939999999999</v>
      </c>
      <c r="BL55" s="691">
        <v>5.2210070000000002</v>
      </c>
      <c r="BM55" s="691">
        <v>7.0674599999999996</v>
      </c>
      <c r="BN55" s="691">
        <v>7.468451</v>
      </c>
      <c r="BO55" s="691">
        <v>8.4843270000000004</v>
      </c>
      <c r="BP55" s="691">
        <v>7.8957389999999998</v>
      </c>
      <c r="BQ55" s="691">
        <v>7.8411530000000003</v>
      </c>
      <c r="BR55" s="691">
        <v>8.0606950000000008</v>
      </c>
      <c r="BS55" s="691">
        <v>7.0696300000000001</v>
      </c>
      <c r="BT55" s="691">
        <v>7.2138980000000004</v>
      </c>
      <c r="BU55" s="691">
        <v>5.7340580000000001</v>
      </c>
      <c r="BV55" s="691">
        <v>5.4803220000000001</v>
      </c>
    </row>
    <row r="56" spans="1:74" ht="11.1" customHeight="1" x14ac:dyDescent="0.2">
      <c r="A56" s="499" t="s">
        <v>1288</v>
      </c>
      <c r="B56" s="500" t="s">
        <v>1305</v>
      </c>
      <c r="C56" s="690">
        <v>-3.2739537999999999E-2</v>
      </c>
      <c r="D56" s="690">
        <v>7.1288505000000002E-2</v>
      </c>
      <c r="E56" s="690">
        <v>-0.107621098</v>
      </c>
      <c r="F56" s="690">
        <v>-2.4838504000000001E-2</v>
      </c>
      <c r="G56" s="690">
        <v>3.3529165E-2</v>
      </c>
      <c r="H56" s="690">
        <v>0.12849028400000001</v>
      </c>
      <c r="I56" s="690">
        <v>0.104124806</v>
      </c>
      <c r="J56" s="690">
        <v>-1.2031251999999999E-2</v>
      </c>
      <c r="K56" s="690">
        <v>2.0315166999999999E-2</v>
      </c>
      <c r="L56" s="690">
        <v>-2.255919E-2</v>
      </c>
      <c r="M56" s="690">
        <v>2.9695536000000002E-2</v>
      </c>
      <c r="N56" s="690">
        <v>-0.136846888</v>
      </c>
      <c r="O56" s="690">
        <v>-8.6318523999999994E-2</v>
      </c>
      <c r="P56" s="690">
        <v>-7.3544475999999998E-2</v>
      </c>
      <c r="Q56" s="690">
        <v>-3.7393076999999997E-2</v>
      </c>
      <c r="R56" s="690">
        <v>0.111073993</v>
      </c>
      <c r="S56" s="690">
        <v>2.5683870000000001E-2</v>
      </c>
      <c r="T56" s="690">
        <v>6.2584178000000004E-2</v>
      </c>
      <c r="U56" s="690">
        <v>5.8105955000000001E-2</v>
      </c>
      <c r="V56" s="690">
        <v>0.115300664</v>
      </c>
      <c r="W56" s="690">
        <v>1.6913683999999998E-2</v>
      </c>
      <c r="X56" s="690">
        <v>0.10377036100000001</v>
      </c>
      <c r="Y56" s="690">
        <v>-2.545466E-2</v>
      </c>
      <c r="Z56" s="690">
        <v>-8.8173627000000004E-2</v>
      </c>
      <c r="AA56" s="690">
        <v>-4.2439429000000001E-2</v>
      </c>
      <c r="AB56" s="690">
        <v>2.1474083000000001E-2</v>
      </c>
      <c r="AC56" s="690">
        <v>-3.5633568999999997E-2</v>
      </c>
      <c r="AD56" s="690">
        <v>-2.7540014000000002E-2</v>
      </c>
      <c r="AE56" s="690">
        <v>1.3798683000000001E-2</v>
      </c>
      <c r="AF56" s="690">
        <v>6.2421486999999998E-2</v>
      </c>
      <c r="AG56" s="690">
        <v>9.1495383999999999E-2</v>
      </c>
      <c r="AH56" s="690">
        <v>9.2305559999999991E-3</v>
      </c>
      <c r="AI56" s="690">
        <v>1.6767430999999999E-2</v>
      </c>
      <c r="AJ56" s="690">
        <v>3.5206899999999999E-4</v>
      </c>
      <c r="AK56" s="690">
        <v>1.5341578E-2</v>
      </c>
      <c r="AL56" s="690">
        <v>4.0173819999999999E-2</v>
      </c>
      <c r="AM56" s="690">
        <v>-6.6659120000000004E-3</v>
      </c>
      <c r="AN56" s="690">
        <v>-5.5571827999999997E-2</v>
      </c>
      <c r="AO56" s="690">
        <v>8.5396719999999999E-3</v>
      </c>
      <c r="AP56" s="690">
        <v>-1.8277862999999998E-2</v>
      </c>
      <c r="AQ56" s="690">
        <v>-7.3591360999999994E-2</v>
      </c>
      <c r="AR56" s="690">
        <v>1.0865833E-2</v>
      </c>
      <c r="AS56" s="690">
        <v>-2.6710774E-2</v>
      </c>
      <c r="AT56" s="690">
        <v>-1.0001168E-2</v>
      </c>
      <c r="AU56" s="690">
        <v>4.7552725999999997E-2</v>
      </c>
      <c r="AV56" s="690">
        <v>-3.1274597000000001E-2</v>
      </c>
      <c r="AW56" s="690">
        <v>-5.8013550999999997E-2</v>
      </c>
      <c r="AX56" s="690">
        <v>1.13153E-2</v>
      </c>
      <c r="AY56" s="690">
        <v>-5.6694561999999997E-2</v>
      </c>
      <c r="AZ56" s="690">
        <v>1.5195956E-2</v>
      </c>
      <c r="BA56" s="690">
        <v>9.936673E-3</v>
      </c>
      <c r="BB56" s="690">
        <v>8.6960300000000004E-3</v>
      </c>
      <c r="BC56" s="690">
        <v>-4.3674400000000002E-2</v>
      </c>
      <c r="BD56" s="690">
        <v>5.5972500000000001E-2</v>
      </c>
      <c r="BE56" s="691">
        <v>-8.4117600000000008E-3</v>
      </c>
      <c r="BF56" s="691">
        <v>6.15717E-2</v>
      </c>
      <c r="BG56" s="691">
        <v>1.5027499999999999E-2</v>
      </c>
      <c r="BH56" s="691">
        <v>-1.3046200000000001E-2</v>
      </c>
      <c r="BI56" s="691">
        <v>-5.117E-2</v>
      </c>
      <c r="BJ56" s="691">
        <v>5.4811100000000001E-2</v>
      </c>
      <c r="BK56" s="691">
        <v>-3.6613600000000003E-2</v>
      </c>
      <c r="BL56" s="691">
        <v>3.8498900000000003E-2</v>
      </c>
      <c r="BM56" s="691">
        <v>2.7094699999999999E-2</v>
      </c>
      <c r="BN56" s="691">
        <v>4.0885199999999997E-2</v>
      </c>
      <c r="BO56" s="691">
        <v>-4.6405200000000001E-2</v>
      </c>
      <c r="BP56" s="691">
        <v>8.4870000000000001E-2</v>
      </c>
      <c r="BQ56" s="691">
        <v>1.24986E-2</v>
      </c>
      <c r="BR56" s="691">
        <v>7.5540499999999997E-2</v>
      </c>
      <c r="BS56" s="691">
        <v>1.5441099999999999E-2</v>
      </c>
      <c r="BT56" s="691">
        <v>-4.4207400000000003E-3</v>
      </c>
      <c r="BU56" s="691">
        <v>-9.9155000000000007E-3</v>
      </c>
      <c r="BV56" s="691">
        <v>6.9217600000000004E-2</v>
      </c>
    </row>
    <row r="57" spans="1:74" ht="11.1" customHeight="1" x14ac:dyDescent="0.2">
      <c r="A57" s="499" t="s">
        <v>1289</v>
      </c>
      <c r="B57" s="500" t="s">
        <v>1205</v>
      </c>
      <c r="C57" s="690">
        <v>13.340867117</v>
      </c>
      <c r="D57" s="690">
        <v>12.479061974</v>
      </c>
      <c r="E57" s="690">
        <v>13.744916298</v>
      </c>
      <c r="F57" s="690">
        <v>14.261660349</v>
      </c>
      <c r="G57" s="690">
        <v>15.531359149</v>
      </c>
      <c r="H57" s="690">
        <v>17.210107532999999</v>
      </c>
      <c r="I57" s="690">
        <v>22.367031874999999</v>
      </c>
      <c r="J57" s="690">
        <v>21.169931208000001</v>
      </c>
      <c r="K57" s="690">
        <v>17.393096288999999</v>
      </c>
      <c r="L57" s="690">
        <v>16.602759784</v>
      </c>
      <c r="M57" s="690">
        <v>14.888891807</v>
      </c>
      <c r="N57" s="690">
        <v>14.584195485</v>
      </c>
      <c r="O57" s="690">
        <v>14.017044642</v>
      </c>
      <c r="P57" s="690">
        <v>14.272112551999999</v>
      </c>
      <c r="Q57" s="690">
        <v>16.305687735999999</v>
      </c>
      <c r="R57" s="690">
        <v>15.544894156</v>
      </c>
      <c r="S57" s="690">
        <v>15.893165596999999</v>
      </c>
      <c r="T57" s="690">
        <v>17.534366332000001</v>
      </c>
      <c r="U57" s="690">
        <v>20.588335779000001</v>
      </c>
      <c r="V57" s="690">
        <v>21.493088679</v>
      </c>
      <c r="W57" s="690">
        <v>17.945941165000001</v>
      </c>
      <c r="X57" s="690">
        <v>16.221149359999998</v>
      </c>
      <c r="Y57" s="690">
        <v>14.104638867</v>
      </c>
      <c r="Z57" s="690">
        <v>14.501799505999999</v>
      </c>
      <c r="AA57" s="690">
        <v>13.365571954</v>
      </c>
      <c r="AB57" s="690">
        <v>12.741953948999999</v>
      </c>
      <c r="AC57" s="690">
        <v>14.206044951000001</v>
      </c>
      <c r="AD57" s="690">
        <v>13.523578642</v>
      </c>
      <c r="AE57" s="690">
        <v>15.066354979</v>
      </c>
      <c r="AF57" s="690">
        <v>16.832735898999999</v>
      </c>
      <c r="AG57" s="690">
        <v>19.844336819999999</v>
      </c>
      <c r="AH57" s="690">
        <v>21.852348832000001</v>
      </c>
      <c r="AI57" s="690">
        <v>17.813243150000002</v>
      </c>
      <c r="AJ57" s="690">
        <v>16.652017827000002</v>
      </c>
      <c r="AK57" s="690">
        <v>13.693121567</v>
      </c>
      <c r="AL57" s="690">
        <v>13.981053245</v>
      </c>
      <c r="AM57" s="690">
        <v>12.931962197000001</v>
      </c>
      <c r="AN57" s="690">
        <v>12.3075364</v>
      </c>
      <c r="AO57" s="690">
        <v>14.066482294</v>
      </c>
      <c r="AP57" s="690">
        <v>14.345243716000001</v>
      </c>
      <c r="AQ57" s="690">
        <v>15.960204561999999</v>
      </c>
      <c r="AR57" s="690">
        <v>18.561755621</v>
      </c>
      <c r="AS57" s="690">
        <v>22.354804067</v>
      </c>
      <c r="AT57" s="690">
        <v>20.842593143999999</v>
      </c>
      <c r="AU57" s="690">
        <v>18.288223205000001</v>
      </c>
      <c r="AV57" s="690">
        <v>16.098085783999998</v>
      </c>
      <c r="AW57" s="690">
        <v>14.443869256999999</v>
      </c>
      <c r="AX57" s="690">
        <v>14.803935507</v>
      </c>
      <c r="AY57" s="690">
        <v>13.985183924999999</v>
      </c>
      <c r="AZ57" s="690">
        <v>13.005592164999999</v>
      </c>
      <c r="BA57" s="690">
        <v>14.200173838</v>
      </c>
      <c r="BB57" s="690">
        <v>14.750621521999999</v>
      </c>
      <c r="BC57" s="690">
        <v>15.374420000000001</v>
      </c>
      <c r="BD57" s="690">
        <v>16.9924</v>
      </c>
      <c r="BE57" s="691">
        <v>21.17212</v>
      </c>
      <c r="BF57" s="691">
        <v>20.632739999999998</v>
      </c>
      <c r="BG57" s="691">
        <v>17.197780000000002</v>
      </c>
      <c r="BH57" s="691">
        <v>15.88001</v>
      </c>
      <c r="BI57" s="691">
        <v>14.05677</v>
      </c>
      <c r="BJ57" s="691">
        <v>14.81521</v>
      </c>
      <c r="BK57" s="691">
        <v>13.62115</v>
      </c>
      <c r="BL57" s="691">
        <v>12.14837</v>
      </c>
      <c r="BM57" s="691">
        <v>14.52087</v>
      </c>
      <c r="BN57" s="691">
        <v>15.750069999999999</v>
      </c>
      <c r="BO57" s="691">
        <v>16.522659999999998</v>
      </c>
      <c r="BP57" s="691">
        <v>18.213080000000001</v>
      </c>
      <c r="BQ57" s="691">
        <v>22.400860000000002</v>
      </c>
      <c r="BR57" s="691">
        <v>21.880510000000001</v>
      </c>
      <c r="BS57" s="691">
        <v>18.433959999999999</v>
      </c>
      <c r="BT57" s="691">
        <v>17.230630000000001</v>
      </c>
      <c r="BU57" s="691">
        <v>14.9618</v>
      </c>
      <c r="BV57" s="691">
        <v>15.52675</v>
      </c>
    </row>
    <row r="58" spans="1:74" ht="11.1" customHeight="1" x14ac:dyDescent="0.2">
      <c r="A58" s="518" t="s">
        <v>1290</v>
      </c>
      <c r="B58" s="520" t="s">
        <v>1306</v>
      </c>
      <c r="C58" s="521">
        <v>19.771820489</v>
      </c>
      <c r="D58" s="521">
        <v>18.10336611</v>
      </c>
      <c r="E58" s="521">
        <v>19.713911979999999</v>
      </c>
      <c r="F58" s="521">
        <v>19.129766235999998</v>
      </c>
      <c r="G58" s="521">
        <v>20.830241040000001</v>
      </c>
      <c r="H58" s="521">
        <v>22.673690656000002</v>
      </c>
      <c r="I58" s="521">
        <v>28.467221293000001</v>
      </c>
      <c r="J58" s="521">
        <v>27.791922188000001</v>
      </c>
      <c r="K58" s="521">
        <v>23.505619356</v>
      </c>
      <c r="L58" s="521">
        <v>22.019508627</v>
      </c>
      <c r="M58" s="521">
        <v>20.359960234999999</v>
      </c>
      <c r="N58" s="521">
        <v>20.523328587999998</v>
      </c>
      <c r="O58" s="521">
        <v>19.973427997000002</v>
      </c>
      <c r="P58" s="521">
        <v>18.453998995999999</v>
      </c>
      <c r="Q58" s="521">
        <v>19.922185618</v>
      </c>
      <c r="R58" s="521">
        <v>19.455438525999998</v>
      </c>
      <c r="S58" s="521">
        <v>20.055723262000001</v>
      </c>
      <c r="T58" s="521">
        <v>22.241005323</v>
      </c>
      <c r="U58" s="521">
        <v>25.948263650000001</v>
      </c>
      <c r="V58" s="521">
        <v>27.127801581</v>
      </c>
      <c r="W58" s="521">
        <v>24.339909618</v>
      </c>
      <c r="X58" s="521">
        <v>20.712702555</v>
      </c>
      <c r="Y58" s="521">
        <v>19.203109887</v>
      </c>
      <c r="Z58" s="521">
        <v>20.110205215000001</v>
      </c>
      <c r="AA58" s="521">
        <v>18.831521294000002</v>
      </c>
      <c r="AB58" s="521">
        <v>17.956113684000002</v>
      </c>
      <c r="AC58" s="521">
        <v>18.326486545000002</v>
      </c>
      <c r="AD58" s="521">
        <v>16.956937084</v>
      </c>
      <c r="AE58" s="521">
        <v>19.428252800999999</v>
      </c>
      <c r="AF58" s="521">
        <v>20.914832376</v>
      </c>
      <c r="AG58" s="521">
        <v>23.713979275</v>
      </c>
      <c r="AH58" s="521">
        <v>25.770837114999999</v>
      </c>
      <c r="AI58" s="521">
        <v>23.069670247000001</v>
      </c>
      <c r="AJ58" s="521">
        <v>21.160046812000001</v>
      </c>
      <c r="AK58" s="521">
        <v>17.968010052</v>
      </c>
      <c r="AL58" s="521">
        <v>19.088806198</v>
      </c>
      <c r="AM58" s="521">
        <v>19.725370000000002</v>
      </c>
      <c r="AN58" s="521">
        <v>16.91188</v>
      </c>
      <c r="AO58" s="521">
        <v>18.953240000000001</v>
      </c>
      <c r="AP58" s="521">
        <v>18.60313</v>
      </c>
      <c r="AQ58" s="521">
        <v>20.51371</v>
      </c>
      <c r="AR58" s="521">
        <v>23.442540000000001</v>
      </c>
      <c r="AS58" s="521">
        <v>28.112870000000001</v>
      </c>
      <c r="AT58" s="521">
        <v>26.316140000000001</v>
      </c>
      <c r="AU58" s="521">
        <v>23.024560000000001</v>
      </c>
      <c r="AV58" s="521">
        <v>20.960090000000001</v>
      </c>
      <c r="AW58" s="521">
        <v>18.40803</v>
      </c>
      <c r="AX58" s="521">
        <v>20.117640000000002</v>
      </c>
      <c r="AY58" s="521">
        <v>19.356950000000001</v>
      </c>
      <c r="AZ58" s="521">
        <v>16.93618</v>
      </c>
      <c r="BA58" s="521">
        <v>19.725549999999998</v>
      </c>
      <c r="BB58" s="521">
        <v>17.85284</v>
      </c>
      <c r="BC58" s="521">
        <v>19.78320459</v>
      </c>
      <c r="BD58" s="521">
        <v>23.280679408000001</v>
      </c>
      <c r="BE58" s="522">
        <v>25.67456</v>
      </c>
      <c r="BF58" s="522">
        <v>25.50592</v>
      </c>
      <c r="BG58" s="522">
        <v>22.912870000000002</v>
      </c>
      <c r="BH58" s="522">
        <v>20.18524</v>
      </c>
      <c r="BI58" s="522">
        <v>19.26426</v>
      </c>
      <c r="BJ58" s="522">
        <v>20.249749999999999</v>
      </c>
      <c r="BK58" s="522">
        <v>20.278459999999999</v>
      </c>
      <c r="BL58" s="522">
        <v>17.709890000000001</v>
      </c>
      <c r="BM58" s="522">
        <v>20.19181</v>
      </c>
      <c r="BN58" s="522">
        <v>19.54664</v>
      </c>
      <c r="BO58" s="522">
        <v>20.808530000000001</v>
      </c>
      <c r="BP58" s="522">
        <v>22.895479999999999</v>
      </c>
      <c r="BQ58" s="522">
        <v>25.551100000000002</v>
      </c>
      <c r="BR58" s="522">
        <v>25.513210000000001</v>
      </c>
      <c r="BS58" s="522">
        <v>22.93769</v>
      </c>
      <c r="BT58" s="522">
        <v>20.12313</v>
      </c>
      <c r="BU58" s="522">
        <v>19.16215</v>
      </c>
      <c r="BV58" s="522">
        <v>20.150880000000001</v>
      </c>
    </row>
    <row r="59" spans="1:74" ht="12" customHeight="1" x14ac:dyDescent="0.2">
      <c r="A59" s="517"/>
      <c r="B59" s="815" t="s">
        <v>1369</v>
      </c>
      <c r="C59" s="815"/>
      <c r="D59" s="815"/>
      <c r="E59" s="815"/>
      <c r="F59" s="815"/>
      <c r="G59" s="815"/>
      <c r="H59" s="815"/>
      <c r="I59" s="815"/>
      <c r="J59" s="815"/>
      <c r="K59" s="815"/>
      <c r="L59" s="815"/>
      <c r="M59" s="815"/>
      <c r="N59" s="815"/>
      <c r="O59" s="815"/>
      <c r="P59" s="815"/>
      <c r="Q59" s="815"/>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2">
      <c r="A60" s="517"/>
      <c r="B60" s="815" t="s">
        <v>1364</v>
      </c>
      <c r="C60" s="815"/>
      <c r="D60" s="815"/>
      <c r="E60" s="815"/>
      <c r="F60" s="815"/>
      <c r="G60" s="815"/>
      <c r="H60" s="815"/>
      <c r="I60" s="815"/>
      <c r="J60" s="815"/>
      <c r="K60" s="815"/>
      <c r="L60" s="815"/>
      <c r="M60" s="815"/>
      <c r="N60" s="815"/>
      <c r="O60" s="815"/>
      <c r="P60" s="815"/>
      <c r="Q60" s="8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2">
      <c r="A61" s="517"/>
      <c r="B61" s="815" t="s">
        <v>1365</v>
      </c>
      <c r="C61" s="815"/>
      <c r="D61" s="815"/>
      <c r="E61" s="815"/>
      <c r="F61" s="815"/>
      <c r="G61" s="815"/>
      <c r="H61" s="815"/>
      <c r="I61" s="815"/>
      <c r="J61" s="815"/>
      <c r="K61" s="815"/>
      <c r="L61" s="815"/>
      <c r="M61" s="815"/>
      <c r="N61" s="815"/>
      <c r="O61" s="815"/>
      <c r="P61" s="815"/>
      <c r="Q61" s="815"/>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2">
      <c r="A62" s="524"/>
      <c r="B62" s="815" t="s">
        <v>1366</v>
      </c>
      <c r="C62" s="815"/>
      <c r="D62" s="815"/>
      <c r="E62" s="815"/>
      <c r="F62" s="815"/>
      <c r="G62" s="815"/>
      <c r="H62" s="815"/>
      <c r="I62" s="815"/>
      <c r="J62" s="815"/>
      <c r="K62" s="815"/>
      <c r="L62" s="815"/>
      <c r="M62" s="815"/>
      <c r="N62" s="815"/>
      <c r="O62" s="815"/>
      <c r="P62" s="815"/>
      <c r="Q62" s="815"/>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2">
      <c r="A63" s="524"/>
      <c r="B63" s="815" t="s">
        <v>1367</v>
      </c>
      <c r="C63" s="815"/>
      <c r="D63" s="815"/>
      <c r="E63" s="815"/>
      <c r="F63" s="815"/>
      <c r="G63" s="815"/>
      <c r="H63" s="815"/>
      <c r="I63" s="815"/>
      <c r="J63" s="815"/>
      <c r="K63" s="815"/>
      <c r="L63" s="815"/>
      <c r="M63" s="815"/>
      <c r="N63" s="815"/>
      <c r="O63" s="815"/>
      <c r="P63" s="815"/>
      <c r="Q63" s="815"/>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2">
      <c r="A64" s="524"/>
      <c r="B64" s="721" t="s">
        <v>1368</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2">
      <c r="A65" s="524"/>
      <c r="B65" s="818" t="str">
        <f>"Notes: "&amp;"EIA completed modeling and analysis for this report on " &amp;Dates!D2&amp;"."</f>
        <v>Notes: EIA completed modeling and analysis for this report on Thursday July 7, 2022.</v>
      </c>
      <c r="C65" s="818"/>
      <c r="D65" s="818"/>
      <c r="E65" s="818"/>
      <c r="F65" s="818"/>
      <c r="G65" s="818"/>
      <c r="H65" s="818"/>
      <c r="I65" s="818"/>
      <c r="J65" s="818"/>
      <c r="K65" s="818"/>
      <c r="L65" s="818"/>
      <c r="M65" s="818"/>
      <c r="N65" s="818"/>
      <c r="O65" s="818"/>
      <c r="P65" s="818"/>
      <c r="Q65" s="818"/>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2">
      <c r="A66" s="524"/>
      <c r="B66" s="751" t="s">
        <v>350</v>
      </c>
      <c r="C66" s="751"/>
      <c r="D66" s="751"/>
      <c r="E66" s="751"/>
      <c r="F66" s="751"/>
      <c r="G66" s="751"/>
      <c r="H66" s="751"/>
      <c r="I66" s="751"/>
      <c r="J66" s="751"/>
      <c r="K66" s="751"/>
      <c r="L66" s="751"/>
      <c r="M66" s="751"/>
      <c r="N66" s="751"/>
      <c r="O66" s="751"/>
      <c r="P66" s="751"/>
      <c r="Q66" s="751"/>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
      <c r="A67" s="524"/>
      <c r="B67" s="818" t="s">
        <v>1362</v>
      </c>
      <c r="C67" s="818"/>
      <c r="D67" s="818"/>
      <c r="E67" s="818"/>
      <c r="F67" s="818"/>
      <c r="G67" s="818"/>
      <c r="H67" s="818"/>
      <c r="I67" s="818"/>
      <c r="J67" s="818"/>
      <c r="K67" s="818"/>
      <c r="L67" s="818"/>
      <c r="M67" s="818"/>
      <c r="N67" s="818"/>
      <c r="O67" s="818"/>
      <c r="P67" s="818"/>
      <c r="Q67" s="818"/>
    </row>
    <row r="68" spans="1:74" ht="12" customHeight="1" x14ac:dyDescent="0.2">
      <c r="A68" s="524"/>
      <c r="B68" s="744" t="s">
        <v>1352</v>
      </c>
      <c r="C68" s="744"/>
      <c r="D68" s="744"/>
      <c r="E68" s="744"/>
      <c r="F68" s="744"/>
      <c r="G68" s="744"/>
      <c r="H68" s="744"/>
      <c r="I68" s="744"/>
      <c r="J68" s="744"/>
      <c r="K68" s="744"/>
      <c r="L68" s="744"/>
      <c r="M68" s="744"/>
      <c r="N68" s="744"/>
      <c r="O68" s="744"/>
      <c r="P68" s="744"/>
      <c r="Q68" s="744"/>
    </row>
    <row r="69" spans="1:74" ht="12" customHeight="1" x14ac:dyDescent="0.2">
      <c r="A69" s="524"/>
      <c r="B69" s="744"/>
      <c r="C69" s="744"/>
      <c r="D69" s="744"/>
      <c r="E69" s="744"/>
      <c r="F69" s="744"/>
      <c r="G69" s="744"/>
      <c r="H69" s="744"/>
      <c r="I69" s="744"/>
      <c r="J69" s="744"/>
      <c r="K69" s="744"/>
      <c r="L69" s="744"/>
      <c r="M69" s="744"/>
      <c r="N69" s="744"/>
      <c r="O69" s="744"/>
      <c r="P69" s="744"/>
      <c r="Q69" s="744"/>
    </row>
    <row r="70" spans="1:74" ht="12" customHeight="1" x14ac:dyDescent="0.2">
      <c r="A70" s="524"/>
      <c r="B70" s="766" t="s">
        <v>1359</v>
      </c>
      <c r="C70" s="766"/>
      <c r="D70" s="766"/>
      <c r="E70" s="766"/>
      <c r="F70" s="766"/>
      <c r="G70" s="766"/>
      <c r="H70" s="766"/>
      <c r="I70" s="766"/>
      <c r="J70" s="766"/>
      <c r="K70" s="766"/>
      <c r="L70" s="766"/>
      <c r="M70" s="766"/>
      <c r="N70" s="766"/>
      <c r="O70" s="766"/>
      <c r="P70" s="766"/>
      <c r="Q70" s="766"/>
    </row>
    <row r="72" spans="1:74" ht="8.1" customHeight="1" x14ac:dyDescent="0.2"/>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O49" sqref="BO49"/>
    </sheetView>
  </sheetViews>
  <sheetFormatPr defaultColWidth="11" defaultRowHeight="11.25" x14ac:dyDescent="0.2"/>
  <cols>
    <col min="1" max="1" width="12.42578125" style="527" customWidth="1"/>
    <col min="2" max="2" width="32.85546875" style="527" customWidth="1"/>
    <col min="3" max="55" width="6.5703125" style="527" customWidth="1"/>
    <col min="56" max="58" width="6.5703125" style="166" customWidth="1"/>
    <col min="59" max="74" width="6.5703125" style="527" customWidth="1"/>
    <col min="75" max="16384" width="11" style="527"/>
  </cols>
  <sheetData>
    <row r="1" spans="1:74" ht="12.75" customHeight="1" x14ac:dyDescent="0.2">
      <c r="A1" s="761" t="s">
        <v>791</v>
      </c>
      <c r="B1" s="525" t="s">
        <v>1390</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2">
      <c r="A2" s="762"/>
      <c r="B2" s="486" t="str">
        <f>"U.S. Energy Information Administration  |  Short-Term Energy Outlook  - "&amp;Dates!D1</f>
        <v>U.S. Energy Information Administration  |  Short-Term Energy Outlook  - July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
      <c r="A3" s="528"/>
      <c r="B3" s="529"/>
      <c r="C3" s="764">
        <f>Dates!D3</f>
        <v>2018</v>
      </c>
      <c r="D3" s="765"/>
      <c r="E3" s="765"/>
      <c r="F3" s="765"/>
      <c r="G3" s="765"/>
      <c r="H3" s="765"/>
      <c r="I3" s="765"/>
      <c r="J3" s="765"/>
      <c r="K3" s="765"/>
      <c r="L3" s="765"/>
      <c r="M3" s="765"/>
      <c r="N3" s="817"/>
      <c r="O3" s="764">
        <f>C3+1</f>
        <v>2019</v>
      </c>
      <c r="P3" s="765"/>
      <c r="Q3" s="765"/>
      <c r="R3" s="765"/>
      <c r="S3" s="765"/>
      <c r="T3" s="765"/>
      <c r="U3" s="765"/>
      <c r="V3" s="765"/>
      <c r="W3" s="765"/>
      <c r="X3" s="765"/>
      <c r="Y3" s="765"/>
      <c r="Z3" s="817"/>
      <c r="AA3" s="764">
        <f>O3+1</f>
        <v>2020</v>
      </c>
      <c r="AB3" s="765"/>
      <c r="AC3" s="765"/>
      <c r="AD3" s="765"/>
      <c r="AE3" s="765"/>
      <c r="AF3" s="765"/>
      <c r="AG3" s="765"/>
      <c r="AH3" s="765"/>
      <c r="AI3" s="765"/>
      <c r="AJ3" s="765"/>
      <c r="AK3" s="765"/>
      <c r="AL3" s="817"/>
      <c r="AM3" s="764">
        <f>AA3+1</f>
        <v>2021</v>
      </c>
      <c r="AN3" s="765"/>
      <c r="AO3" s="765"/>
      <c r="AP3" s="765"/>
      <c r="AQ3" s="765"/>
      <c r="AR3" s="765"/>
      <c r="AS3" s="765"/>
      <c r="AT3" s="765"/>
      <c r="AU3" s="765"/>
      <c r="AV3" s="765"/>
      <c r="AW3" s="765"/>
      <c r="AX3" s="817"/>
      <c r="AY3" s="764">
        <f>AM3+1</f>
        <v>2022</v>
      </c>
      <c r="AZ3" s="765"/>
      <c r="BA3" s="765"/>
      <c r="BB3" s="765"/>
      <c r="BC3" s="765"/>
      <c r="BD3" s="765"/>
      <c r="BE3" s="765"/>
      <c r="BF3" s="765"/>
      <c r="BG3" s="765"/>
      <c r="BH3" s="765"/>
      <c r="BI3" s="765"/>
      <c r="BJ3" s="817"/>
      <c r="BK3" s="764">
        <f>AY3+1</f>
        <v>2023</v>
      </c>
      <c r="BL3" s="765"/>
      <c r="BM3" s="765"/>
      <c r="BN3" s="765"/>
      <c r="BO3" s="765"/>
      <c r="BP3" s="765"/>
      <c r="BQ3" s="765"/>
      <c r="BR3" s="765"/>
      <c r="BS3" s="765"/>
      <c r="BT3" s="765"/>
      <c r="BU3" s="765"/>
      <c r="BV3" s="817"/>
    </row>
    <row r="4" spans="1:74" s="166" customFormat="1" ht="12.75" customHeight="1" x14ac:dyDescent="0.2">
      <c r="A4" s="132"/>
      <c r="B4" s="530"/>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2" customHeight="1" x14ac:dyDescent="0.2">
      <c r="A5" s="531"/>
      <c r="B5" s="167" t="s">
        <v>351</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
      <c r="A6" s="531" t="s">
        <v>63</v>
      </c>
      <c r="B6" s="533" t="s">
        <v>456</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1.2660009999999999E-2</v>
      </c>
      <c r="AZ6" s="263">
        <v>1.0544629999999999E-2</v>
      </c>
      <c r="BA6" s="263">
        <v>1.1231776000000001E-2</v>
      </c>
      <c r="BB6" s="263">
        <v>1.0749730000000001E-2</v>
      </c>
      <c r="BC6" s="263">
        <v>1.24876E-2</v>
      </c>
      <c r="BD6" s="263">
        <v>1.2785100000000001E-2</v>
      </c>
      <c r="BE6" s="329">
        <v>1.26366E-2</v>
      </c>
      <c r="BF6" s="329">
        <v>1.2197599999999999E-2</v>
      </c>
      <c r="BG6" s="329">
        <v>1.20888E-2</v>
      </c>
      <c r="BH6" s="329">
        <v>1.2886099999999999E-2</v>
      </c>
      <c r="BI6" s="329">
        <v>1.16413E-2</v>
      </c>
      <c r="BJ6" s="329">
        <v>1.32569E-2</v>
      </c>
      <c r="BK6" s="329">
        <v>1.26442E-2</v>
      </c>
      <c r="BL6" s="329">
        <v>1.0246E-2</v>
      </c>
      <c r="BM6" s="329">
        <v>1.23622E-2</v>
      </c>
      <c r="BN6" s="329">
        <v>9.6752499999999998E-3</v>
      </c>
      <c r="BO6" s="329">
        <v>1.1886799999999999E-2</v>
      </c>
      <c r="BP6" s="329">
        <v>1.2833799999999999E-2</v>
      </c>
      <c r="BQ6" s="329">
        <v>1.2749E-2</v>
      </c>
      <c r="BR6" s="329">
        <v>1.2268299999999999E-2</v>
      </c>
      <c r="BS6" s="329">
        <v>1.2232399999999999E-2</v>
      </c>
      <c r="BT6" s="329">
        <v>1.2591400000000001E-2</v>
      </c>
      <c r="BU6" s="329">
        <v>1.10762E-2</v>
      </c>
      <c r="BV6" s="329">
        <v>1.1272799999999999E-2</v>
      </c>
    </row>
    <row r="7" spans="1:74" ht="12" customHeight="1" x14ac:dyDescent="0.2">
      <c r="A7" s="532" t="s">
        <v>748</v>
      </c>
      <c r="B7" s="533" t="s">
        <v>48</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0.23604017099999999</v>
      </c>
      <c r="AZ7" s="263">
        <v>0.206784471</v>
      </c>
      <c r="BA7" s="263">
        <v>0.22833915499999999</v>
      </c>
      <c r="BB7" s="263">
        <v>0.18958700000000001</v>
      </c>
      <c r="BC7" s="263">
        <v>0.21285570000000001</v>
      </c>
      <c r="BD7" s="263">
        <v>0.2461544</v>
      </c>
      <c r="BE7" s="329">
        <v>0.2368422</v>
      </c>
      <c r="BF7" s="329">
        <v>0.1852811</v>
      </c>
      <c r="BG7" s="329">
        <v>0.15266969999999999</v>
      </c>
      <c r="BH7" s="329">
        <v>0.15384129999999999</v>
      </c>
      <c r="BI7" s="329">
        <v>0.1707475</v>
      </c>
      <c r="BJ7" s="329">
        <v>0.19038099999999999</v>
      </c>
      <c r="BK7" s="329">
        <v>0.2162491</v>
      </c>
      <c r="BL7" s="329">
        <v>0.19427649999999999</v>
      </c>
      <c r="BM7" s="329">
        <v>0.21773619999999999</v>
      </c>
      <c r="BN7" s="329">
        <v>0.22038949999999999</v>
      </c>
      <c r="BO7" s="329">
        <v>0.2531117</v>
      </c>
      <c r="BP7" s="329">
        <v>0.24931229999999999</v>
      </c>
      <c r="BQ7" s="329">
        <v>0.22942879999999999</v>
      </c>
      <c r="BR7" s="329">
        <v>0.1951504</v>
      </c>
      <c r="BS7" s="329">
        <v>0.1632798</v>
      </c>
      <c r="BT7" s="329">
        <v>0.1615325</v>
      </c>
      <c r="BU7" s="329">
        <v>0.1798334</v>
      </c>
      <c r="BV7" s="329">
        <v>0.2000633</v>
      </c>
    </row>
    <row r="8" spans="1:74" ht="12" customHeight="1" x14ac:dyDescent="0.2">
      <c r="A8" s="531" t="s">
        <v>749</v>
      </c>
      <c r="B8" s="533" t="s">
        <v>1030</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7.0791541163000002E-2</v>
      </c>
      <c r="AZ8" s="263">
        <v>8.1406954264999998E-2</v>
      </c>
      <c r="BA8" s="263">
        <v>0.10516951435999999</v>
      </c>
      <c r="BB8" s="263">
        <v>0.11924463776999999</v>
      </c>
      <c r="BC8" s="263">
        <v>0.1307828</v>
      </c>
      <c r="BD8" s="263">
        <v>0.1299199</v>
      </c>
      <c r="BE8" s="329">
        <v>0.1361185</v>
      </c>
      <c r="BF8" s="329">
        <v>0.13232469999999999</v>
      </c>
      <c r="BG8" s="329">
        <v>0.1212806</v>
      </c>
      <c r="BH8" s="329">
        <v>0.1039042</v>
      </c>
      <c r="BI8" s="329">
        <v>8.5190799999999997E-2</v>
      </c>
      <c r="BJ8" s="329">
        <v>7.2656200000000004E-2</v>
      </c>
      <c r="BK8" s="329">
        <v>8.8455099999999995E-2</v>
      </c>
      <c r="BL8" s="329">
        <v>9.9000099999999994E-2</v>
      </c>
      <c r="BM8" s="329">
        <v>0.1360082</v>
      </c>
      <c r="BN8" s="329">
        <v>0.1500928</v>
      </c>
      <c r="BO8" s="329">
        <v>0.16486480000000001</v>
      </c>
      <c r="BP8" s="329">
        <v>0.1650567</v>
      </c>
      <c r="BQ8" s="329">
        <v>0.1700624</v>
      </c>
      <c r="BR8" s="329">
        <v>0.1672613</v>
      </c>
      <c r="BS8" s="329">
        <v>0.14933389999999999</v>
      </c>
      <c r="BT8" s="329">
        <v>0.1315269</v>
      </c>
      <c r="BU8" s="329">
        <v>0.10805099999999999</v>
      </c>
      <c r="BV8" s="329">
        <v>9.4401200000000005E-2</v>
      </c>
    </row>
    <row r="9" spans="1:74" ht="12" customHeight="1" x14ac:dyDescent="0.2">
      <c r="A9" s="499" t="s">
        <v>611</v>
      </c>
      <c r="B9" s="533" t="s">
        <v>822</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1.7622100000000002E-2</v>
      </c>
      <c r="BA9" s="263">
        <v>1.9122683000000001E-2</v>
      </c>
      <c r="BB9" s="263">
        <v>1.7227945000000001E-2</v>
      </c>
      <c r="BC9" s="263">
        <v>1.9746799999999998E-2</v>
      </c>
      <c r="BD9" s="263">
        <v>1.9048900000000001E-2</v>
      </c>
      <c r="BE9" s="329">
        <v>1.9781300000000002E-2</v>
      </c>
      <c r="BF9" s="329">
        <v>1.9848600000000001E-2</v>
      </c>
      <c r="BG9" s="329">
        <v>1.8993699999999999E-2</v>
      </c>
      <c r="BH9" s="329">
        <v>1.9116000000000001E-2</v>
      </c>
      <c r="BI9" s="329">
        <v>1.85484E-2</v>
      </c>
      <c r="BJ9" s="329">
        <v>2.0142899999999998E-2</v>
      </c>
      <c r="BK9" s="329">
        <v>1.9968400000000001E-2</v>
      </c>
      <c r="BL9" s="329">
        <v>1.7855800000000002E-2</v>
      </c>
      <c r="BM9" s="329">
        <v>1.9750400000000001E-2</v>
      </c>
      <c r="BN9" s="329">
        <v>1.86079E-2</v>
      </c>
      <c r="BO9" s="329">
        <v>1.9873600000000002E-2</v>
      </c>
      <c r="BP9" s="329">
        <v>1.8899300000000001E-2</v>
      </c>
      <c r="BQ9" s="329">
        <v>1.9330400000000001E-2</v>
      </c>
      <c r="BR9" s="329">
        <v>1.9372400000000001E-2</v>
      </c>
      <c r="BS9" s="329">
        <v>1.8678199999999999E-2</v>
      </c>
      <c r="BT9" s="329">
        <v>1.86453E-2</v>
      </c>
      <c r="BU9" s="329">
        <v>1.8060699999999999E-2</v>
      </c>
      <c r="BV9" s="329">
        <v>1.97266E-2</v>
      </c>
    </row>
    <row r="10" spans="1:74" ht="12" customHeight="1" x14ac:dyDescent="0.2">
      <c r="A10" s="499" t="s">
        <v>610</v>
      </c>
      <c r="B10" s="533" t="s">
        <v>1031</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1.6639749999999998E-2</v>
      </c>
      <c r="AZ10" s="263">
        <v>1.8337099999999999E-2</v>
      </c>
      <c r="BA10" s="263">
        <v>1.6774529999999999E-2</v>
      </c>
      <c r="BB10" s="263">
        <v>1.3050851E-2</v>
      </c>
      <c r="BC10" s="263">
        <v>1.4147399999999999E-2</v>
      </c>
      <c r="BD10" s="263">
        <v>1.48623E-2</v>
      </c>
      <c r="BE10" s="329">
        <v>1.6769300000000001E-2</v>
      </c>
      <c r="BF10" s="329">
        <v>1.7829100000000001E-2</v>
      </c>
      <c r="BG10" s="329">
        <v>1.5119799999999999E-2</v>
      </c>
      <c r="BH10" s="329">
        <v>1.4325600000000001E-2</v>
      </c>
      <c r="BI10" s="329">
        <v>1.39162E-2</v>
      </c>
      <c r="BJ10" s="329">
        <v>1.6008600000000001E-2</v>
      </c>
      <c r="BK10" s="329">
        <v>1.6270099999999999E-2</v>
      </c>
      <c r="BL10" s="329">
        <v>1.5933300000000001E-2</v>
      </c>
      <c r="BM10" s="329">
        <v>1.5812E-2</v>
      </c>
      <c r="BN10" s="329">
        <v>1.21513E-2</v>
      </c>
      <c r="BO10" s="329">
        <v>1.4342000000000001E-2</v>
      </c>
      <c r="BP10" s="329">
        <v>1.51488E-2</v>
      </c>
      <c r="BQ10" s="329">
        <v>1.6799999999999999E-2</v>
      </c>
      <c r="BR10" s="329">
        <v>1.8109799999999999E-2</v>
      </c>
      <c r="BS10" s="329">
        <v>1.5066599999999999E-2</v>
      </c>
      <c r="BT10" s="329">
        <v>1.4569500000000001E-2</v>
      </c>
      <c r="BU10" s="329">
        <v>1.36592E-2</v>
      </c>
      <c r="BV10" s="329">
        <v>1.6226000000000001E-2</v>
      </c>
    </row>
    <row r="11" spans="1:74" ht="12" customHeight="1" x14ac:dyDescent="0.2">
      <c r="A11" s="531" t="s">
        <v>97</v>
      </c>
      <c r="B11" s="533" t="s">
        <v>457</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0.33984385287000002</v>
      </c>
      <c r="AZ11" s="263">
        <v>0.33955946863999997</v>
      </c>
      <c r="BA11" s="263">
        <v>0.38466546000000001</v>
      </c>
      <c r="BB11" s="263">
        <v>0.41125779950000002</v>
      </c>
      <c r="BC11" s="263">
        <v>0.3499874</v>
      </c>
      <c r="BD11" s="263">
        <v>0.27730680000000002</v>
      </c>
      <c r="BE11" s="329">
        <v>0.21417729999999999</v>
      </c>
      <c r="BF11" s="329">
        <v>0.25849549999999999</v>
      </c>
      <c r="BG11" s="329">
        <v>0.28743570000000002</v>
      </c>
      <c r="BH11" s="329">
        <v>0.31630390000000003</v>
      </c>
      <c r="BI11" s="329">
        <v>0.34673140000000002</v>
      </c>
      <c r="BJ11" s="329">
        <v>0.38882539999999999</v>
      </c>
      <c r="BK11" s="329">
        <v>0.35555740000000002</v>
      </c>
      <c r="BL11" s="329">
        <v>0.35734320000000003</v>
      </c>
      <c r="BM11" s="329">
        <v>0.41227219999999998</v>
      </c>
      <c r="BN11" s="329">
        <v>0.4252782</v>
      </c>
      <c r="BO11" s="329">
        <v>0.36450050000000001</v>
      </c>
      <c r="BP11" s="329">
        <v>0.28611720000000002</v>
      </c>
      <c r="BQ11" s="329">
        <v>0.22229940000000001</v>
      </c>
      <c r="BR11" s="329">
        <v>0.27060600000000001</v>
      </c>
      <c r="BS11" s="329">
        <v>0.29992629999999998</v>
      </c>
      <c r="BT11" s="329">
        <v>0.32809310000000003</v>
      </c>
      <c r="BU11" s="329">
        <v>0.35368769999999999</v>
      </c>
      <c r="BV11" s="329">
        <v>0.4052771</v>
      </c>
    </row>
    <row r="12" spans="1:74" ht="12" customHeight="1" x14ac:dyDescent="0.2">
      <c r="A12" s="532" t="s">
        <v>220</v>
      </c>
      <c r="B12" s="533" t="s">
        <v>352</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0.69521782503999996</v>
      </c>
      <c r="AZ12" s="263">
        <v>0.67425472390999996</v>
      </c>
      <c r="BA12" s="263">
        <v>0.76530311835999998</v>
      </c>
      <c r="BB12" s="263">
        <v>0.76111796327000003</v>
      </c>
      <c r="BC12" s="263">
        <v>0.74000770000000005</v>
      </c>
      <c r="BD12" s="263">
        <v>0.70007739999999996</v>
      </c>
      <c r="BE12" s="329">
        <v>0.63632529999999998</v>
      </c>
      <c r="BF12" s="329">
        <v>0.62597659999999999</v>
      </c>
      <c r="BG12" s="329">
        <v>0.60758840000000003</v>
      </c>
      <c r="BH12" s="329">
        <v>0.62037699999999996</v>
      </c>
      <c r="BI12" s="329">
        <v>0.64677549999999995</v>
      </c>
      <c r="BJ12" s="329">
        <v>0.70127099999999998</v>
      </c>
      <c r="BK12" s="329">
        <v>0.70914440000000001</v>
      </c>
      <c r="BL12" s="329">
        <v>0.69465480000000002</v>
      </c>
      <c r="BM12" s="329">
        <v>0.81394120000000003</v>
      </c>
      <c r="BN12" s="329">
        <v>0.83619509999999997</v>
      </c>
      <c r="BO12" s="329">
        <v>0.82857950000000002</v>
      </c>
      <c r="BP12" s="329">
        <v>0.74736809999999998</v>
      </c>
      <c r="BQ12" s="329">
        <v>0.67067010000000005</v>
      </c>
      <c r="BR12" s="329">
        <v>0.68276800000000004</v>
      </c>
      <c r="BS12" s="329">
        <v>0.65851720000000002</v>
      </c>
      <c r="BT12" s="329">
        <v>0.66695870000000002</v>
      </c>
      <c r="BU12" s="329">
        <v>0.68436830000000004</v>
      </c>
      <c r="BV12" s="329">
        <v>0.74696700000000005</v>
      </c>
    </row>
    <row r="13" spans="1:74" ht="12" customHeight="1" x14ac:dyDescent="0.2">
      <c r="A13" s="532"/>
      <c r="B13" s="167" t="s">
        <v>353</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
      <c r="A14" s="532" t="s">
        <v>972</v>
      </c>
      <c r="B14" s="533" t="s">
        <v>1032</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3.7735757000000002E-2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6.2308547999999998E-2</v>
      </c>
      <c r="AQ14" s="263">
        <v>6.8947701E-2</v>
      </c>
      <c r="AR14" s="263">
        <v>6.7722234000000006E-2</v>
      </c>
      <c r="AS14" s="263">
        <v>6.9386911999999995E-2</v>
      </c>
      <c r="AT14" s="263">
        <v>6.4267886999999996E-2</v>
      </c>
      <c r="AU14" s="263">
        <v>6.2037307E-2</v>
      </c>
      <c r="AV14" s="263">
        <v>7.1073844999999997E-2</v>
      </c>
      <c r="AW14" s="263">
        <v>7.1497285999999993E-2</v>
      </c>
      <c r="AX14" s="263">
        <v>7.3015488000000003E-2</v>
      </c>
      <c r="AY14" s="263">
        <v>7.0949164999999995E-2</v>
      </c>
      <c r="AZ14" s="263">
        <v>6.2490577999999998E-2</v>
      </c>
      <c r="BA14" s="263">
        <v>6.9757608999999998E-2</v>
      </c>
      <c r="BB14" s="263">
        <v>6.9520999999999999E-2</v>
      </c>
      <c r="BC14" s="263">
        <v>7.0132200000000006E-2</v>
      </c>
      <c r="BD14" s="263">
        <v>7.1115899999999996E-2</v>
      </c>
      <c r="BE14" s="329">
        <v>6.9396200000000005E-2</v>
      </c>
      <c r="BF14" s="329">
        <v>6.9553799999999999E-2</v>
      </c>
      <c r="BG14" s="329">
        <v>6.6484500000000002E-2</v>
      </c>
      <c r="BH14" s="329">
        <v>6.8360900000000002E-2</v>
      </c>
      <c r="BI14" s="329">
        <v>6.9032099999999999E-2</v>
      </c>
      <c r="BJ14" s="329">
        <v>7.0961700000000003E-2</v>
      </c>
      <c r="BK14" s="329">
        <v>6.7653500000000005E-2</v>
      </c>
      <c r="BL14" s="329">
        <v>6.1297699999999997E-2</v>
      </c>
      <c r="BM14" s="329">
        <v>6.7793199999999998E-2</v>
      </c>
      <c r="BN14" s="329">
        <v>6.4486799999999997E-2</v>
      </c>
      <c r="BO14" s="329">
        <v>6.8833500000000006E-2</v>
      </c>
      <c r="BP14" s="329">
        <v>6.7288700000000007E-2</v>
      </c>
      <c r="BQ14" s="329">
        <v>6.8303000000000003E-2</v>
      </c>
      <c r="BR14" s="329">
        <v>6.8002499999999994E-2</v>
      </c>
      <c r="BS14" s="329">
        <v>6.5168400000000001E-2</v>
      </c>
      <c r="BT14" s="329">
        <v>6.7692500000000003E-2</v>
      </c>
      <c r="BU14" s="329">
        <v>6.8294300000000002E-2</v>
      </c>
      <c r="BV14" s="329">
        <v>7.0750199999999999E-2</v>
      </c>
    </row>
    <row r="15" spans="1:74" ht="12" customHeight="1" x14ac:dyDescent="0.2">
      <c r="A15" s="532" t="s">
        <v>608</v>
      </c>
      <c r="B15" s="533" t="s">
        <v>456</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3.5671200000000002E-4</v>
      </c>
      <c r="AZ15" s="263">
        <v>3.2219200000000001E-4</v>
      </c>
      <c r="BA15" s="263">
        <v>3.5671200000000002E-4</v>
      </c>
      <c r="BB15" s="263">
        <v>3.5043599999999998E-4</v>
      </c>
      <c r="BC15" s="263">
        <v>3.4986499999999999E-4</v>
      </c>
      <c r="BD15" s="263">
        <v>3.5028899999999999E-4</v>
      </c>
      <c r="BE15" s="329">
        <v>3.4970500000000001E-4</v>
      </c>
      <c r="BF15" s="329">
        <v>3.4906800000000001E-4</v>
      </c>
      <c r="BG15" s="329">
        <v>3.4941900000000001E-4</v>
      </c>
      <c r="BH15" s="329">
        <v>3.4875599999999998E-4</v>
      </c>
      <c r="BI15" s="329">
        <v>3.4907900000000002E-4</v>
      </c>
      <c r="BJ15" s="329">
        <v>3.4838499999999999E-4</v>
      </c>
      <c r="BK15" s="329">
        <v>3.47628E-4</v>
      </c>
      <c r="BL15" s="329">
        <v>3.4993999999999997E-4</v>
      </c>
      <c r="BM15" s="329">
        <v>3.4932399999999998E-4</v>
      </c>
      <c r="BN15" s="329">
        <v>3.4922300000000001E-4</v>
      </c>
      <c r="BO15" s="329">
        <v>3.4916500000000002E-4</v>
      </c>
      <c r="BP15" s="329">
        <v>3.4906299999999999E-4</v>
      </c>
      <c r="BQ15" s="329">
        <v>3.4900399999999998E-4</v>
      </c>
      <c r="BR15" s="329">
        <v>3.4899900000000001E-4</v>
      </c>
      <c r="BS15" s="329">
        <v>3.4896100000000001E-4</v>
      </c>
      <c r="BT15" s="329">
        <v>3.4897900000000002E-4</v>
      </c>
      <c r="BU15" s="329">
        <v>3.4896999999999999E-4</v>
      </c>
      <c r="BV15" s="329">
        <v>3.4902300000000001E-4</v>
      </c>
    </row>
    <row r="16" spans="1:74" ht="12" customHeight="1" x14ac:dyDescent="0.2">
      <c r="A16" s="532" t="s">
        <v>609</v>
      </c>
      <c r="B16" s="533" t="s">
        <v>48</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7.3723500000000004E-4</v>
      </c>
      <c r="AZ16" s="263">
        <v>6.6593499999999999E-4</v>
      </c>
      <c r="BA16" s="263">
        <v>7.6671599999999997E-4</v>
      </c>
      <c r="BB16" s="263">
        <v>7.2200699999999999E-4</v>
      </c>
      <c r="BC16" s="263">
        <v>7.1847100000000004E-4</v>
      </c>
      <c r="BD16" s="263">
        <v>6.6783299999999995E-4</v>
      </c>
      <c r="BE16" s="329">
        <v>6.9141600000000004E-4</v>
      </c>
      <c r="BF16" s="329">
        <v>6.95084E-4</v>
      </c>
      <c r="BG16" s="329">
        <v>6.5853799999999996E-4</v>
      </c>
      <c r="BH16" s="329">
        <v>6.8092000000000001E-4</v>
      </c>
      <c r="BI16" s="329">
        <v>7.1025700000000005E-4</v>
      </c>
      <c r="BJ16" s="329">
        <v>7.5656400000000004E-4</v>
      </c>
      <c r="BK16" s="329">
        <v>7.4837899999999997E-4</v>
      </c>
      <c r="BL16" s="329">
        <v>6.7600099999999997E-4</v>
      </c>
      <c r="BM16" s="329">
        <v>7.7830599999999998E-4</v>
      </c>
      <c r="BN16" s="329">
        <v>6.9068000000000005E-4</v>
      </c>
      <c r="BO16" s="329">
        <v>7.1847199999999995E-4</v>
      </c>
      <c r="BP16" s="329">
        <v>6.6783299999999995E-4</v>
      </c>
      <c r="BQ16" s="329">
        <v>6.9141600000000004E-4</v>
      </c>
      <c r="BR16" s="329">
        <v>6.95084E-4</v>
      </c>
      <c r="BS16" s="329">
        <v>6.5853799999999996E-4</v>
      </c>
      <c r="BT16" s="329">
        <v>6.8092000000000001E-4</v>
      </c>
      <c r="BU16" s="329">
        <v>7.1025700000000005E-4</v>
      </c>
      <c r="BV16" s="329">
        <v>7.5656400000000004E-4</v>
      </c>
    </row>
    <row r="17" spans="1:74" ht="12" customHeight="1" x14ac:dyDescent="0.2">
      <c r="A17" s="532" t="s">
        <v>1027</v>
      </c>
      <c r="B17" s="533" t="s">
        <v>1026</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2.3227552125999998E-3</v>
      </c>
      <c r="BA17" s="263">
        <v>3.3024586812999998E-3</v>
      </c>
      <c r="BB17" s="263">
        <v>3.5553E-3</v>
      </c>
      <c r="BC17" s="263">
        <v>3.9500500000000001E-3</v>
      </c>
      <c r="BD17" s="263">
        <v>3.9448E-3</v>
      </c>
      <c r="BE17" s="329">
        <v>4.0674099999999996E-3</v>
      </c>
      <c r="BF17" s="329">
        <v>3.9392899999999998E-3</v>
      </c>
      <c r="BG17" s="329">
        <v>3.5591500000000001E-3</v>
      </c>
      <c r="BH17" s="329">
        <v>3.2486300000000002E-3</v>
      </c>
      <c r="BI17" s="329">
        <v>2.56127E-3</v>
      </c>
      <c r="BJ17" s="329">
        <v>2.3135899999999999E-3</v>
      </c>
      <c r="BK17" s="329">
        <v>2.4320700000000002E-3</v>
      </c>
      <c r="BL17" s="329">
        <v>2.57355E-3</v>
      </c>
      <c r="BM17" s="329">
        <v>3.5931800000000001E-3</v>
      </c>
      <c r="BN17" s="329">
        <v>3.8729599999999999E-3</v>
      </c>
      <c r="BO17" s="329">
        <v>4.2552700000000002E-3</v>
      </c>
      <c r="BP17" s="329">
        <v>4.2609199999999996E-3</v>
      </c>
      <c r="BQ17" s="329">
        <v>4.3966600000000002E-3</v>
      </c>
      <c r="BR17" s="329">
        <v>4.2600199999999998E-3</v>
      </c>
      <c r="BS17" s="329">
        <v>3.8490199999999999E-3</v>
      </c>
      <c r="BT17" s="329">
        <v>3.5102200000000001E-3</v>
      </c>
      <c r="BU17" s="329">
        <v>2.76173E-3</v>
      </c>
      <c r="BV17" s="329">
        <v>2.4896200000000001E-3</v>
      </c>
    </row>
    <row r="18" spans="1:74" ht="12" customHeight="1" x14ac:dyDescent="0.2">
      <c r="A18" s="532" t="s">
        <v>20</v>
      </c>
      <c r="B18" s="533" t="s">
        <v>822</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1.4402056E-2</v>
      </c>
      <c r="AZ18" s="263">
        <v>1.2810124000000001E-2</v>
      </c>
      <c r="BA18" s="263">
        <v>1.4549716000000001E-2</v>
      </c>
      <c r="BB18" s="263">
        <v>1.3595100000000001E-2</v>
      </c>
      <c r="BC18" s="263">
        <v>1.37483E-2</v>
      </c>
      <c r="BD18" s="263">
        <v>1.24554E-2</v>
      </c>
      <c r="BE18" s="329">
        <v>1.31971E-2</v>
      </c>
      <c r="BF18" s="329">
        <v>1.33407E-2</v>
      </c>
      <c r="BG18" s="329">
        <v>1.29386E-2</v>
      </c>
      <c r="BH18" s="329">
        <v>1.39816E-2</v>
      </c>
      <c r="BI18" s="329">
        <v>1.3780300000000001E-2</v>
      </c>
      <c r="BJ18" s="329">
        <v>1.44867E-2</v>
      </c>
      <c r="BK18" s="329">
        <v>1.41572E-2</v>
      </c>
      <c r="BL18" s="329">
        <v>1.26967E-2</v>
      </c>
      <c r="BM18" s="329">
        <v>1.4186499999999999E-2</v>
      </c>
      <c r="BN18" s="329">
        <v>1.34912E-2</v>
      </c>
      <c r="BO18" s="329">
        <v>1.39019E-2</v>
      </c>
      <c r="BP18" s="329">
        <v>1.25925E-2</v>
      </c>
      <c r="BQ18" s="329">
        <v>1.3325200000000001E-2</v>
      </c>
      <c r="BR18" s="329">
        <v>1.34217E-2</v>
      </c>
      <c r="BS18" s="329">
        <v>1.2965600000000001E-2</v>
      </c>
      <c r="BT18" s="329">
        <v>1.3950300000000001E-2</v>
      </c>
      <c r="BU18" s="329">
        <v>1.37457E-2</v>
      </c>
      <c r="BV18" s="329">
        <v>1.4447E-2</v>
      </c>
    </row>
    <row r="19" spans="1:74" ht="12" customHeight="1" x14ac:dyDescent="0.2">
      <c r="A19" s="499" t="s">
        <v>50</v>
      </c>
      <c r="B19" s="533" t="s">
        <v>1031</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0.110069164</v>
      </c>
      <c r="AZ19" s="263">
        <v>0.10041491299999999</v>
      </c>
      <c r="BA19" s="263">
        <v>0.104817954</v>
      </c>
      <c r="BB19" s="263">
        <v>0.1072616</v>
      </c>
      <c r="BC19" s="263">
        <v>0.10976039999999999</v>
      </c>
      <c r="BD19" s="263">
        <v>0.1116385</v>
      </c>
      <c r="BE19" s="329">
        <v>0.11959119999999999</v>
      </c>
      <c r="BF19" s="329">
        <v>0.1192163</v>
      </c>
      <c r="BG19" s="329">
        <v>0.1157487</v>
      </c>
      <c r="BH19" s="329">
        <v>0.12065819999999999</v>
      </c>
      <c r="BI19" s="329">
        <v>0.1179105</v>
      </c>
      <c r="BJ19" s="329">
        <v>0.12348770000000001</v>
      </c>
      <c r="BK19" s="329">
        <v>0.1233976</v>
      </c>
      <c r="BL19" s="329">
        <v>0.1111694</v>
      </c>
      <c r="BM19" s="329">
        <v>0.11812979999999999</v>
      </c>
      <c r="BN19" s="329">
        <v>0.1160683</v>
      </c>
      <c r="BO19" s="329">
        <v>0.1179432</v>
      </c>
      <c r="BP19" s="329">
        <v>0.117192</v>
      </c>
      <c r="BQ19" s="329">
        <v>0.12363059999999999</v>
      </c>
      <c r="BR19" s="329">
        <v>0.1223296</v>
      </c>
      <c r="BS19" s="329">
        <v>0.1182745</v>
      </c>
      <c r="BT19" s="329">
        <v>0.122736</v>
      </c>
      <c r="BU19" s="329">
        <v>0.1196784</v>
      </c>
      <c r="BV19" s="329">
        <v>0.1250386</v>
      </c>
    </row>
    <row r="20" spans="1:74" ht="12" customHeight="1" x14ac:dyDescent="0.2">
      <c r="A20" s="532" t="s">
        <v>19</v>
      </c>
      <c r="B20" s="533" t="s">
        <v>1391</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0.16780840834999999</v>
      </c>
      <c r="AE20" s="263">
        <v>0.18026643720999999</v>
      </c>
      <c r="AF20" s="263">
        <v>0.18389008111999999</v>
      </c>
      <c r="AG20" s="263">
        <v>0.19236110779999999</v>
      </c>
      <c r="AH20" s="263">
        <v>0.19276289535999999</v>
      </c>
      <c r="AI20" s="263">
        <v>0.18653491698999999</v>
      </c>
      <c r="AJ20" s="263">
        <v>0.19681576042000001</v>
      </c>
      <c r="AK20" s="263">
        <v>0.19640304045000001</v>
      </c>
      <c r="AL20" s="263">
        <v>0.20316719758999999</v>
      </c>
      <c r="AM20" s="263">
        <v>0.20034415390999999</v>
      </c>
      <c r="AN20" s="263">
        <v>0.1706502194</v>
      </c>
      <c r="AO20" s="263">
        <v>0.19705806961</v>
      </c>
      <c r="AP20" s="263">
        <v>0.19171722100999999</v>
      </c>
      <c r="AQ20" s="263">
        <v>0.20689562910000001</v>
      </c>
      <c r="AR20" s="263">
        <v>0.197459681</v>
      </c>
      <c r="AS20" s="263">
        <v>0.20705803526</v>
      </c>
      <c r="AT20" s="263">
        <v>0.19618524617999999</v>
      </c>
      <c r="AU20" s="263">
        <v>0.19180190075</v>
      </c>
      <c r="AV20" s="263">
        <v>0.20172005783999999</v>
      </c>
      <c r="AW20" s="263">
        <v>0.19729022330000001</v>
      </c>
      <c r="AX20" s="263">
        <v>0.20259251373000001</v>
      </c>
      <c r="AY20" s="263">
        <v>0.20029386216</v>
      </c>
      <c r="AZ20" s="263">
        <v>0.18053661036999999</v>
      </c>
      <c r="BA20" s="263">
        <v>0.19532755104999999</v>
      </c>
      <c r="BB20" s="263">
        <v>0.19683067300000001</v>
      </c>
      <c r="BC20" s="263">
        <v>0.20042689599999999</v>
      </c>
      <c r="BD20" s="263">
        <v>0.20201651200000001</v>
      </c>
      <c r="BE20" s="329">
        <v>0.20908070000000001</v>
      </c>
      <c r="BF20" s="329">
        <v>0.2089058</v>
      </c>
      <c r="BG20" s="329">
        <v>0.2014485</v>
      </c>
      <c r="BH20" s="329">
        <v>0.2090728</v>
      </c>
      <c r="BI20" s="329">
        <v>0.20610400000000001</v>
      </c>
      <c r="BJ20" s="329">
        <v>0.2141537</v>
      </c>
      <c r="BK20" s="329">
        <v>0.21034659999999999</v>
      </c>
      <c r="BL20" s="329">
        <v>0.1903302</v>
      </c>
      <c r="BM20" s="329">
        <v>0.2065758</v>
      </c>
      <c r="BN20" s="329">
        <v>0.20064789999999999</v>
      </c>
      <c r="BO20" s="329">
        <v>0.20783489999999999</v>
      </c>
      <c r="BP20" s="329">
        <v>0.20415829999999999</v>
      </c>
      <c r="BQ20" s="329">
        <v>0.2125175</v>
      </c>
      <c r="BR20" s="329">
        <v>0.21089450000000001</v>
      </c>
      <c r="BS20" s="329">
        <v>0.20298379999999999</v>
      </c>
      <c r="BT20" s="329">
        <v>0.2107369</v>
      </c>
      <c r="BU20" s="329">
        <v>0.20730889999999999</v>
      </c>
      <c r="BV20" s="329">
        <v>0.21564440000000001</v>
      </c>
    </row>
    <row r="21" spans="1:74" ht="12" customHeight="1" x14ac:dyDescent="0.2">
      <c r="A21" s="532"/>
      <c r="B21" s="167" t="s">
        <v>354</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
      <c r="A22" s="532" t="s">
        <v>62</v>
      </c>
      <c r="B22" s="533" t="s">
        <v>456</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2.1692809999999999E-3</v>
      </c>
      <c r="AZ22" s="263">
        <v>1.933372E-3</v>
      </c>
      <c r="BA22" s="263">
        <v>2.078323E-3</v>
      </c>
      <c r="BB22" s="263">
        <v>2.0541999999999999E-3</v>
      </c>
      <c r="BC22" s="263">
        <v>2.0481499999999999E-3</v>
      </c>
      <c r="BD22" s="263">
        <v>2.055E-3</v>
      </c>
      <c r="BE22" s="329">
        <v>2.0583400000000001E-3</v>
      </c>
      <c r="BF22" s="329">
        <v>2.0602900000000002E-3</v>
      </c>
      <c r="BG22" s="329">
        <v>2.0662599999999999E-3</v>
      </c>
      <c r="BH22" s="329">
        <v>2.0634999999999998E-3</v>
      </c>
      <c r="BI22" s="329">
        <v>2.0688400000000002E-3</v>
      </c>
      <c r="BJ22" s="329">
        <v>2.0596E-3</v>
      </c>
      <c r="BK22" s="329">
        <v>2.0496199999999998E-3</v>
      </c>
      <c r="BL22" s="329">
        <v>2.0601899999999999E-3</v>
      </c>
      <c r="BM22" s="329">
        <v>2.0585400000000002E-3</v>
      </c>
      <c r="BN22" s="329">
        <v>2.05894E-3</v>
      </c>
      <c r="BO22" s="329">
        <v>2.0599199999999998E-3</v>
      </c>
      <c r="BP22" s="329">
        <v>2.0603700000000002E-3</v>
      </c>
      <c r="BQ22" s="329">
        <v>2.06055E-3</v>
      </c>
      <c r="BR22" s="329">
        <v>2.0605799999999998E-3</v>
      </c>
      <c r="BS22" s="329">
        <v>2.0600599999999998E-3</v>
      </c>
      <c r="BT22" s="329">
        <v>2.0597499999999999E-3</v>
      </c>
      <c r="BU22" s="329">
        <v>2.0589200000000001E-3</v>
      </c>
      <c r="BV22" s="329">
        <v>2.05886E-3</v>
      </c>
    </row>
    <row r="23" spans="1:74" ht="12" customHeight="1" x14ac:dyDescent="0.2">
      <c r="A23" s="532" t="s">
        <v>1029</v>
      </c>
      <c r="B23" s="533" t="s">
        <v>1028</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9.1372177332000003E-3</v>
      </c>
      <c r="AZ23" s="263">
        <v>1.0165590625E-2</v>
      </c>
      <c r="BA23" s="263">
        <v>1.3913639717E-2</v>
      </c>
      <c r="BB23" s="263">
        <v>1.52657E-2</v>
      </c>
      <c r="BC23" s="263">
        <v>1.66578E-2</v>
      </c>
      <c r="BD23" s="263">
        <v>1.6702499999999999E-2</v>
      </c>
      <c r="BE23" s="329">
        <v>1.7284500000000001E-2</v>
      </c>
      <c r="BF23" s="329">
        <v>1.65668E-2</v>
      </c>
      <c r="BG23" s="329">
        <v>1.48772E-2</v>
      </c>
      <c r="BH23" s="329">
        <v>1.31714E-2</v>
      </c>
      <c r="BI23" s="329">
        <v>1.0482099999999999E-2</v>
      </c>
      <c r="BJ23" s="329">
        <v>9.9622600000000006E-3</v>
      </c>
      <c r="BK23" s="329">
        <v>1.07365E-2</v>
      </c>
      <c r="BL23" s="329">
        <v>1.17921E-2</v>
      </c>
      <c r="BM23" s="329">
        <v>1.5813500000000001E-2</v>
      </c>
      <c r="BN23" s="329">
        <v>1.7382600000000002E-2</v>
      </c>
      <c r="BO23" s="329">
        <v>1.89649E-2</v>
      </c>
      <c r="BP23" s="329">
        <v>1.9117700000000001E-2</v>
      </c>
      <c r="BQ23" s="329">
        <v>1.9830500000000001E-2</v>
      </c>
      <c r="BR23" s="329">
        <v>1.9049099999999999E-2</v>
      </c>
      <c r="BS23" s="329">
        <v>1.7146999999999999E-2</v>
      </c>
      <c r="BT23" s="329">
        <v>1.52307E-2</v>
      </c>
      <c r="BU23" s="329">
        <v>1.21645E-2</v>
      </c>
      <c r="BV23" s="329">
        <v>1.15779E-2</v>
      </c>
    </row>
    <row r="24" spans="1:74" ht="12" customHeight="1" x14ac:dyDescent="0.2">
      <c r="A24" s="499" t="s">
        <v>835</v>
      </c>
      <c r="B24" s="533" t="s">
        <v>822</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3.2988700000000002E-3</v>
      </c>
      <c r="AZ24" s="263">
        <v>2.9563599999999999E-3</v>
      </c>
      <c r="BA24" s="263">
        <v>3.3119199999999999E-3</v>
      </c>
      <c r="BB24" s="263">
        <v>2.8861099999999999E-3</v>
      </c>
      <c r="BC24" s="263">
        <v>2.8228200000000002E-3</v>
      </c>
      <c r="BD24" s="263">
        <v>2.73355E-3</v>
      </c>
      <c r="BE24" s="329">
        <v>3.0543100000000002E-3</v>
      </c>
      <c r="BF24" s="329">
        <v>3.0300100000000001E-3</v>
      </c>
      <c r="BG24" s="329">
        <v>2.9216899999999998E-3</v>
      </c>
      <c r="BH24" s="329">
        <v>2.9157699999999998E-3</v>
      </c>
      <c r="BI24" s="329">
        <v>2.9926900000000001E-3</v>
      </c>
      <c r="BJ24" s="329">
        <v>3.1774699999999999E-3</v>
      </c>
      <c r="BK24" s="329">
        <v>3.3096200000000001E-3</v>
      </c>
      <c r="BL24" s="329">
        <v>2.8077200000000001E-3</v>
      </c>
      <c r="BM24" s="329">
        <v>3.2401000000000001E-3</v>
      </c>
      <c r="BN24" s="329">
        <v>3.0664799999999999E-3</v>
      </c>
      <c r="BO24" s="329">
        <v>2.8309300000000002E-3</v>
      </c>
      <c r="BP24" s="329">
        <v>2.73515E-3</v>
      </c>
      <c r="BQ24" s="329">
        <v>3.05594E-3</v>
      </c>
      <c r="BR24" s="329">
        <v>3.0350899999999998E-3</v>
      </c>
      <c r="BS24" s="329">
        <v>2.92801E-3</v>
      </c>
      <c r="BT24" s="329">
        <v>2.9208799999999998E-3</v>
      </c>
      <c r="BU24" s="329">
        <v>2.9882900000000002E-3</v>
      </c>
      <c r="BV24" s="329">
        <v>3.1688100000000002E-3</v>
      </c>
    </row>
    <row r="25" spans="1:74" ht="12" customHeight="1" x14ac:dyDescent="0.2">
      <c r="A25" s="499" t="s">
        <v>21</v>
      </c>
      <c r="B25" s="533" t="s">
        <v>1031</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7.0711710000000002E-3</v>
      </c>
      <c r="AZ25" s="263">
        <v>6.4158419999999997E-3</v>
      </c>
      <c r="BA25" s="263">
        <v>6.9847010000000003E-3</v>
      </c>
      <c r="BB25" s="263">
        <v>6.6858600000000001E-3</v>
      </c>
      <c r="BC25" s="263">
        <v>6.8474199999999999E-3</v>
      </c>
      <c r="BD25" s="263">
        <v>6.84769E-3</v>
      </c>
      <c r="BE25" s="329">
        <v>7.1468399999999998E-3</v>
      </c>
      <c r="BF25" s="329">
        <v>7.1169500000000004E-3</v>
      </c>
      <c r="BG25" s="329">
        <v>6.8502499999999996E-3</v>
      </c>
      <c r="BH25" s="329">
        <v>6.9955399999999997E-3</v>
      </c>
      <c r="BI25" s="329">
        <v>6.7527799999999999E-3</v>
      </c>
      <c r="BJ25" s="329">
        <v>7.1072399999999999E-3</v>
      </c>
      <c r="BK25" s="329">
        <v>7.0801299999999996E-3</v>
      </c>
      <c r="BL25" s="329">
        <v>6.3934999999999999E-3</v>
      </c>
      <c r="BM25" s="329">
        <v>6.9491900000000001E-3</v>
      </c>
      <c r="BN25" s="329">
        <v>6.7459599999999996E-3</v>
      </c>
      <c r="BO25" s="329">
        <v>6.8488899999999998E-3</v>
      </c>
      <c r="BP25" s="329">
        <v>6.8511800000000001E-3</v>
      </c>
      <c r="BQ25" s="329">
        <v>7.1464099999999997E-3</v>
      </c>
      <c r="BR25" s="329">
        <v>7.1159400000000003E-3</v>
      </c>
      <c r="BS25" s="329">
        <v>6.8519799999999997E-3</v>
      </c>
      <c r="BT25" s="329">
        <v>6.9958299999999998E-3</v>
      </c>
      <c r="BU25" s="329">
        <v>6.7531900000000001E-3</v>
      </c>
      <c r="BV25" s="329">
        <v>7.1057300000000002E-3</v>
      </c>
    </row>
    <row r="26" spans="1:74" ht="12" customHeight="1" x14ac:dyDescent="0.2">
      <c r="A26" s="532" t="s">
        <v>221</v>
      </c>
      <c r="B26" s="533" t="s">
        <v>1391</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2.4385602166000001E-2</v>
      </c>
      <c r="AE26" s="263">
        <v>2.6722255133999999E-2</v>
      </c>
      <c r="AF26" s="263">
        <v>2.6601724120999998E-2</v>
      </c>
      <c r="AG26" s="263">
        <v>2.7400992082E-2</v>
      </c>
      <c r="AH26" s="263">
        <v>2.6761514077E-2</v>
      </c>
      <c r="AI26" s="263">
        <v>2.4820845301E-2</v>
      </c>
      <c r="AJ26" s="263">
        <v>2.3719361977E-2</v>
      </c>
      <c r="AK26" s="263">
        <v>2.159184095E-2</v>
      </c>
      <c r="AL26" s="263">
        <v>2.1687701819E-2</v>
      </c>
      <c r="AM26" s="263">
        <v>2.2502447328999999E-2</v>
      </c>
      <c r="AN26" s="263">
        <v>2.1647649519000001E-2</v>
      </c>
      <c r="AO26" s="263">
        <v>2.6333299971E-2</v>
      </c>
      <c r="AP26" s="263">
        <v>2.7076690104999999E-2</v>
      </c>
      <c r="AQ26" s="263">
        <v>2.8778530465999999E-2</v>
      </c>
      <c r="AR26" s="263">
        <v>2.8655933088000001E-2</v>
      </c>
      <c r="AS26" s="263">
        <v>2.9848739979000002E-2</v>
      </c>
      <c r="AT26" s="263">
        <v>2.9155146037E-2</v>
      </c>
      <c r="AU26" s="263">
        <v>2.7050695650000001E-2</v>
      </c>
      <c r="AV26" s="263">
        <v>2.5696532679999998E-2</v>
      </c>
      <c r="AW26" s="263">
        <v>2.3178680845000001E-2</v>
      </c>
      <c r="AX26" s="263">
        <v>2.3456199532E-2</v>
      </c>
      <c r="AY26" s="263">
        <v>2.4133631050999999E-2</v>
      </c>
      <c r="AZ26" s="263">
        <v>2.3761640127000001E-2</v>
      </c>
      <c r="BA26" s="263">
        <v>2.8956295438000001E-2</v>
      </c>
      <c r="BB26" s="263">
        <v>2.9580827000000001E-2</v>
      </c>
      <c r="BC26" s="263">
        <v>3.10186E-2</v>
      </c>
      <c r="BD26" s="263">
        <v>3.1105974000000002E-2</v>
      </c>
      <c r="BE26" s="329">
        <v>3.2203200000000001E-2</v>
      </c>
      <c r="BF26" s="329">
        <v>3.1452800000000003E-2</v>
      </c>
      <c r="BG26" s="329">
        <v>2.9219999999999999E-2</v>
      </c>
      <c r="BH26" s="329">
        <v>2.7758000000000001E-2</v>
      </c>
      <c r="BI26" s="329">
        <v>2.4889000000000001E-2</v>
      </c>
      <c r="BJ26" s="329">
        <v>2.5021399999999999E-2</v>
      </c>
      <c r="BK26" s="329">
        <v>2.56452E-2</v>
      </c>
      <c r="BL26" s="329">
        <v>2.5425699999999999E-2</v>
      </c>
      <c r="BM26" s="329">
        <v>3.0689999999999999E-2</v>
      </c>
      <c r="BN26" s="329">
        <v>3.1753099999999999E-2</v>
      </c>
      <c r="BO26" s="329">
        <v>3.3437799999999997E-2</v>
      </c>
      <c r="BP26" s="329">
        <v>3.3481299999999999E-2</v>
      </c>
      <c r="BQ26" s="329">
        <v>3.4799499999999997E-2</v>
      </c>
      <c r="BR26" s="329">
        <v>3.39741E-2</v>
      </c>
      <c r="BS26" s="329">
        <v>3.1504200000000003E-2</v>
      </c>
      <c r="BT26" s="329">
        <v>2.9852199999999999E-2</v>
      </c>
      <c r="BU26" s="329">
        <v>2.6570099999999999E-2</v>
      </c>
      <c r="BV26" s="329">
        <v>2.66459E-2</v>
      </c>
    </row>
    <row r="27" spans="1:74" ht="12" customHeight="1" x14ac:dyDescent="0.2">
      <c r="A27" s="532"/>
      <c r="B27" s="167" t="s">
        <v>355</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
      <c r="A28" s="532" t="s">
        <v>607</v>
      </c>
      <c r="B28" s="533" t="s">
        <v>456</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3.3632879999999999E-3</v>
      </c>
      <c r="AZ28" s="263">
        <v>3.0378079999999999E-3</v>
      </c>
      <c r="BA28" s="263">
        <v>3.3632879999999999E-3</v>
      </c>
      <c r="BB28" s="263">
        <v>3.2548E-3</v>
      </c>
      <c r="BC28" s="263">
        <v>3.3632900000000001E-3</v>
      </c>
      <c r="BD28" s="263">
        <v>3.2548E-3</v>
      </c>
      <c r="BE28" s="329">
        <v>3.3632900000000001E-3</v>
      </c>
      <c r="BF28" s="329">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
      <c r="A29" s="532" t="s">
        <v>22</v>
      </c>
      <c r="B29" s="533" t="s">
        <v>1392</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2.1937442000000001E-2</v>
      </c>
      <c r="AZ29" s="263">
        <v>2.4106915999999999E-2</v>
      </c>
      <c r="BA29" s="263">
        <v>3.3270204999999997E-2</v>
      </c>
      <c r="BB29" s="263">
        <v>3.7786100000000003E-2</v>
      </c>
      <c r="BC29" s="263">
        <v>4.16295E-2</v>
      </c>
      <c r="BD29" s="263">
        <v>4.2224299999999999E-2</v>
      </c>
      <c r="BE29" s="329">
        <v>4.33768E-2</v>
      </c>
      <c r="BF29" s="329">
        <v>4.1582099999999997E-2</v>
      </c>
      <c r="BG29" s="329">
        <v>3.6899899999999999E-2</v>
      </c>
      <c r="BH29" s="329">
        <v>3.2821599999999999E-2</v>
      </c>
      <c r="BI29" s="329">
        <v>2.6846800000000001E-2</v>
      </c>
      <c r="BJ29" s="329">
        <v>2.41719E-2</v>
      </c>
      <c r="BK29" s="329">
        <v>2.5544500000000001E-2</v>
      </c>
      <c r="BL29" s="329">
        <v>2.8059000000000001E-2</v>
      </c>
      <c r="BM29" s="329">
        <v>3.8907700000000003E-2</v>
      </c>
      <c r="BN29" s="329">
        <v>4.3627699999999998E-2</v>
      </c>
      <c r="BO29" s="329">
        <v>4.8074199999999997E-2</v>
      </c>
      <c r="BP29" s="329">
        <v>4.8775399999999997E-2</v>
      </c>
      <c r="BQ29" s="329">
        <v>5.01799E-2</v>
      </c>
      <c r="BR29" s="329">
        <v>4.8190999999999998E-2</v>
      </c>
      <c r="BS29" s="329">
        <v>4.2805799999999998E-2</v>
      </c>
      <c r="BT29" s="329">
        <v>3.8167600000000003E-2</v>
      </c>
      <c r="BU29" s="329">
        <v>3.1197900000000001E-2</v>
      </c>
      <c r="BV29" s="329">
        <v>2.8169799999999998E-2</v>
      </c>
    </row>
    <row r="30" spans="1:74" ht="12" customHeight="1" x14ac:dyDescent="0.2">
      <c r="A30" s="532" t="s">
        <v>729</v>
      </c>
      <c r="B30" s="533" t="s">
        <v>1031</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4.1084423000000002E-2</v>
      </c>
      <c r="AZ30" s="263">
        <v>3.7108510999999997E-2</v>
      </c>
      <c r="BA30" s="263">
        <v>4.1084423000000002E-2</v>
      </c>
      <c r="BB30" s="263">
        <v>3.8118800000000001E-2</v>
      </c>
      <c r="BC30" s="263">
        <v>3.9389399999999998E-2</v>
      </c>
      <c r="BD30" s="263">
        <v>3.8118800000000001E-2</v>
      </c>
      <c r="BE30" s="329">
        <v>3.9389399999999998E-2</v>
      </c>
      <c r="BF30" s="329">
        <v>3.9389399999999998E-2</v>
      </c>
      <c r="BG30" s="329">
        <v>3.8118800000000001E-2</v>
      </c>
      <c r="BH30" s="329">
        <v>3.9389399999999998E-2</v>
      </c>
      <c r="BI30" s="329">
        <v>3.8118800000000001E-2</v>
      </c>
      <c r="BJ30" s="329">
        <v>3.9389399999999998E-2</v>
      </c>
      <c r="BK30" s="329">
        <v>4.10844E-2</v>
      </c>
      <c r="BL30" s="329">
        <v>3.7108500000000003E-2</v>
      </c>
      <c r="BM30" s="329">
        <v>4.10844E-2</v>
      </c>
      <c r="BN30" s="329">
        <v>3.8118800000000001E-2</v>
      </c>
      <c r="BO30" s="329">
        <v>3.9389399999999998E-2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
      <c r="A31" s="531" t="s">
        <v>23</v>
      </c>
      <c r="B31" s="533" t="s">
        <v>352</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6.6385153000000002E-2</v>
      </c>
      <c r="AZ31" s="263">
        <v>6.4253235000000006E-2</v>
      </c>
      <c r="BA31" s="263">
        <v>7.7717915999999998E-2</v>
      </c>
      <c r="BB31" s="263">
        <v>7.91597E-2</v>
      </c>
      <c r="BC31" s="263">
        <v>8.4382200000000004E-2</v>
      </c>
      <c r="BD31" s="263">
        <v>8.3598000000000006E-2</v>
      </c>
      <c r="BE31" s="329">
        <v>8.6129499999999998E-2</v>
      </c>
      <c r="BF31" s="329">
        <v>8.4334800000000001E-2</v>
      </c>
      <c r="BG31" s="329">
        <v>7.8273499999999996E-2</v>
      </c>
      <c r="BH31" s="329">
        <v>7.5574299999999997E-2</v>
      </c>
      <c r="BI31" s="329">
        <v>6.82204E-2</v>
      </c>
      <c r="BJ31" s="329">
        <v>6.6924600000000001E-2</v>
      </c>
      <c r="BK31" s="329">
        <v>6.9992200000000004E-2</v>
      </c>
      <c r="BL31" s="329">
        <v>6.8205299999999996E-2</v>
      </c>
      <c r="BM31" s="329">
        <v>8.3355499999999999E-2</v>
      </c>
      <c r="BN31" s="329">
        <v>8.5001300000000002E-2</v>
      </c>
      <c r="BO31" s="329">
        <v>9.0826900000000002E-2</v>
      </c>
      <c r="BP31" s="329">
        <v>9.0149000000000007E-2</v>
      </c>
      <c r="BQ31" s="329">
        <v>9.2932600000000004E-2</v>
      </c>
      <c r="BR31" s="329">
        <v>9.0943700000000002E-2</v>
      </c>
      <c r="BS31" s="329">
        <v>8.4179400000000001E-2</v>
      </c>
      <c r="BT31" s="329">
        <v>8.0920300000000001E-2</v>
      </c>
      <c r="BU31" s="329">
        <v>7.2571499999999997E-2</v>
      </c>
      <c r="BV31" s="329">
        <v>7.0922600000000002E-2</v>
      </c>
    </row>
    <row r="32" spans="1:74" ht="12" customHeight="1" x14ac:dyDescent="0.2">
      <c r="A32" s="531"/>
      <c r="B32" s="167" t="s">
        <v>356</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
      <c r="A33" s="531" t="s">
        <v>1389</v>
      </c>
      <c r="B33" s="533" t="s">
        <v>1393</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2.4692929575000001E-2</v>
      </c>
      <c r="AB33" s="263">
        <v>2.7480997367999999E-2</v>
      </c>
      <c r="AC33" s="263">
        <v>2.7244589826999999E-2</v>
      </c>
      <c r="AD33" s="263">
        <v>2.7313573930000001E-2</v>
      </c>
      <c r="AE33" s="263">
        <v>2.6920782221E-2</v>
      </c>
      <c r="AF33" s="263">
        <v>3.1676599876000001E-2</v>
      </c>
      <c r="AG33" s="263">
        <v>3.1376474223000002E-2</v>
      </c>
      <c r="AH33" s="263">
        <v>3.0120608478000001E-2</v>
      </c>
      <c r="AI33" s="263">
        <v>3.1482660454E-2</v>
      </c>
      <c r="AJ33" s="263">
        <v>2.7126125123999999E-2</v>
      </c>
      <c r="AK33" s="263">
        <v>3.0205757789E-2</v>
      </c>
      <c r="AL33" s="263">
        <v>3.5459701938E-2</v>
      </c>
      <c r="AM33" s="263">
        <v>2.2659433988000001E-2</v>
      </c>
      <c r="AN33" s="263">
        <v>2.5124963965E-2</v>
      </c>
      <c r="AO33" s="263">
        <v>3.2132874388999998E-2</v>
      </c>
      <c r="AP33" s="263">
        <v>3.1069978706E-2</v>
      </c>
      <c r="AQ33" s="263">
        <v>3.3343059511000001E-2</v>
      </c>
      <c r="AR33" s="263">
        <v>3.0600761409000001E-2</v>
      </c>
      <c r="AS33" s="263">
        <v>2.8665125938E-2</v>
      </c>
      <c r="AT33" s="263">
        <v>3.2847379608000001E-2</v>
      </c>
      <c r="AU33" s="263">
        <v>2.7499260553000001E-2</v>
      </c>
      <c r="AV33" s="263">
        <v>3.7405343642000002E-2</v>
      </c>
      <c r="AW33" s="263">
        <v>3.4420812435000003E-2</v>
      </c>
      <c r="AX33" s="263">
        <v>3.6541388692E-2</v>
      </c>
      <c r="AY33" s="263">
        <v>2.7490557448E-2</v>
      </c>
      <c r="AZ33" s="263">
        <v>2.987597141E-2</v>
      </c>
      <c r="BA33" s="263">
        <v>3.6516697264000003E-2</v>
      </c>
      <c r="BB33" s="263">
        <v>3.8360264339999998E-2</v>
      </c>
      <c r="BC33" s="263">
        <v>4.0682595726999997E-2</v>
      </c>
      <c r="BD33" s="263">
        <v>3.9750716658E-2</v>
      </c>
      <c r="BE33" s="329">
        <v>4.2457599999999998E-2</v>
      </c>
      <c r="BF33" s="329">
        <v>4.0172100000000002E-2</v>
      </c>
      <c r="BG33" s="329">
        <v>3.6722699999999997E-2</v>
      </c>
      <c r="BH33" s="329">
        <v>4.5155800000000003E-2</v>
      </c>
      <c r="BI33" s="329">
        <v>4.8166300000000002E-2</v>
      </c>
      <c r="BJ33" s="329">
        <v>5.1609700000000001E-2</v>
      </c>
      <c r="BK33" s="329">
        <v>4.5167800000000001E-2</v>
      </c>
      <c r="BL33" s="329">
        <v>4.2283899999999999E-2</v>
      </c>
      <c r="BM33" s="329">
        <v>4.75837E-2</v>
      </c>
      <c r="BN33" s="329">
        <v>4.6234400000000002E-2</v>
      </c>
      <c r="BO33" s="329">
        <v>4.4871399999999999E-2</v>
      </c>
      <c r="BP33" s="329">
        <v>4.4837799999999997E-2</v>
      </c>
      <c r="BQ33" s="329">
        <v>4.7032400000000002E-2</v>
      </c>
      <c r="BR33" s="329">
        <v>4.40411E-2</v>
      </c>
      <c r="BS33" s="329">
        <v>4.07707E-2</v>
      </c>
      <c r="BT33" s="329">
        <v>4.7664999999999999E-2</v>
      </c>
      <c r="BU33" s="329">
        <v>5.2992200000000003E-2</v>
      </c>
      <c r="BV33" s="329">
        <v>5.8151700000000001E-2</v>
      </c>
    </row>
    <row r="34" spans="1:74" ht="12" customHeight="1" x14ac:dyDescent="0.2">
      <c r="A34" s="531" t="s">
        <v>357</v>
      </c>
      <c r="B34" s="533" t="s">
        <v>1398</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5.3746490485999998E-2</v>
      </c>
      <c r="AE34" s="263">
        <v>7.7817387530000004E-2</v>
      </c>
      <c r="AF34" s="263">
        <v>8.9546200672000004E-2</v>
      </c>
      <c r="AG34" s="263">
        <v>8.9105697504999998E-2</v>
      </c>
      <c r="AH34" s="263">
        <v>8.8130606220999996E-2</v>
      </c>
      <c r="AI34" s="263">
        <v>8.7427301297999999E-2</v>
      </c>
      <c r="AJ34" s="263">
        <v>8.3730014946000006E-2</v>
      </c>
      <c r="AK34" s="263">
        <v>8.6068310044999999E-2</v>
      </c>
      <c r="AL34" s="263">
        <v>8.7577519645999996E-2</v>
      </c>
      <c r="AM34" s="263">
        <v>7.7473572623999995E-2</v>
      </c>
      <c r="AN34" s="263">
        <v>7.2310210841000006E-2</v>
      </c>
      <c r="AO34" s="263">
        <v>9.2759789590999994E-2</v>
      </c>
      <c r="AP34" s="263">
        <v>8.5985589227000003E-2</v>
      </c>
      <c r="AQ34" s="263">
        <v>9.8783032083000002E-2</v>
      </c>
      <c r="AR34" s="263">
        <v>9.6026550439000005E-2</v>
      </c>
      <c r="AS34" s="263">
        <v>9.8675072764999996E-2</v>
      </c>
      <c r="AT34" s="263">
        <v>9.5797463597000004E-2</v>
      </c>
      <c r="AU34" s="263">
        <v>9.0691817073000003E-2</v>
      </c>
      <c r="AV34" s="263">
        <v>9.9456573270000001E-2</v>
      </c>
      <c r="AW34" s="263">
        <v>9.3970442091E-2</v>
      </c>
      <c r="AX34" s="263">
        <v>9.4877101002999994E-2</v>
      </c>
      <c r="AY34" s="263">
        <v>8.4904482712000004E-2</v>
      </c>
      <c r="AZ34" s="263">
        <v>7.9928523316000005E-2</v>
      </c>
      <c r="BA34" s="263">
        <v>9.4021966038999996E-2</v>
      </c>
      <c r="BB34" s="263">
        <v>8.9107504894999995E-2</v>
      </c>
      <c r="BC34" s="263">
        <v>9.3557199999999993E-2</v>
      </c>
      <c r="BD34" s="263">
        <v>9.7589499999999996E-2</v>
      </c>
      <c r="BE34" s="329">
        <v>9.4620099999999999E-2</v>
      </c>
      <c r="BF34" s="329">
        <v>9.5884899999999995E-2</v>
      </c>
      <c r="BG34" s="329">
        <v>9.0494400000000003E-2</v>
      </c>
      <c r="BH34" s="329">
        <v>9.4945500000000002E-2</v>
      </c>
      <c r="BI34" s="329">
        <v>9.3178399999999995E-2</v>
      </c>
      <c r="BJ34" s="329">
        <v>9.5223600000000005E-2</v>
      </c>
      <c r="BK34" s="329">
        <v>8.5228799999999993E-2</v>
      </c>
      <c r="BL34" s="329">
        <v>8.2933300000000001E-2</v>
      </c>
      <c r="BM34" s="329">
        <v>9.2389499999999999E-2</v>
      </c>
      <c r="BN34" s="329">
        <v>8.9380899999999999E-2</v>
      </c>
      <c r="BO34" s="329">
        <v>9.7038299999999994E-2</v>
      </c>
      <c r="BP34" s="329">
        <v>9.5659599999999997E-2</v>
      </c>
      <c r="BQ34" s="329">
        <v>9.64169E-2</v>
      </c>
      <c r="BR34" s="329">
        <v>9.7210599999999994E-2</v>
      </c>
      <c r="BS34" s="329">
        <v>9.0975E-2</v>
      </c>
      <c r="BT34" s="329">
        <v>9.6220299999999995E-2</v>
      </c>
      <c r="BU34" s="329">
        <v>9.3659800000000001E-2</v>
      </c>
      <c r="BV34" s="329">
        <v>9.5981800000000006E-2</v>
      </c>
    </row>
    <row r="35" spans="1:74" ht="12" customHeight="1" x14ac:dyDescent="0.2">
      <c r="A35" s="531" t="s">
        <v>358</v>
      </c>
      <c r="B35" s="533" t="s">
        <v>352</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0.11916759469</v>
      </c>
      <c r="AB35" s="263">
        <v>0.11415263458</v>
      </c>
      <c r="AC35" s="263">
        <v>0.10265831528</v>
      </c>
      <c r="AD35" s="263">
        <v>8.1060064415999999E-2</v>
      </c>
      <c r="AE35" s="263">
        <v>0.10473816975</v>
      </c>
      <c r="AF35" s="263">
        <v>0.12122280055</v>
      </c>
      <c r="AG35" s="263">
        <v>0.12048217173</v>
      </c>
      <c r="AH35" s="263">
        <v>0.1182512147</v>
      </c>
      <c r="AI35" s="263">
        <v>0.11890996175</v>
      </c>
      <c r="AJ35" s="263">
        <v>0.11085614007</v>
      </c>
      <c r="AK35" s="263">
        <v>0.11627406782999999</v>
      </c>
      <c r="AL35" s="263">
        <v>0.12303722157999999</v>
      </c>
      <c r="AM35" s="263">
        <v>0.10013300661000001</v>
      </c>
      <c r="AN35" s="263">
        <v>9.7435174804999997E-2</v>
      </c>
      <c r="AO35" s="263">
        <v>0.12489266398</v>
      </c>
      <c r="AP35" s="263">
        <v>0.11705556793000001</v>
      </c>
      <c r="AQ35" s="263">
        <v>0.13212609158999999</v>
      </c>
      <c r="AR35" s="263">
        <v>0.12662731185000001</v>
      </c>
      <c r="AS35" s="263">
        <v>0.12734019869999999</v>
      </c>
      <c r="AT35" s="263">
        <v>0.12864484321</v>
      </c>
      <c r="AU35" s="263">
        <v>0.11819107763</v>
      </c>
      <c r="AV35" s="263">
        <v>0.13686191690999999</v>
      </c>
      <c r="AW35" s="263">
        <v>0.12839125453</v>
      </c>
      <c r="AX35" s="263">
        <v>0.13141848969</v>
      </c>
      <c r="AY35" s="263">
        <v>0.11239504016</v>
      </c>
      <c r="AZ35" s="263">
        <v>0.10980449472999999</v>
      </c>
      <c r="BA35" s="263">
        <v>0.1305386633</v>
      </c>
      <c r="BB35" s="263">
        <v>0.1368656</v>
      </c>
      <c r="BC35" s="263">
        <v>0.13397790000000001</v>
      </c>
      <c r="BD35" s="263">
        <v>0.13741999999999999</v>
      </c>
      <c r="BE35" s="329">
        <v>0.1370777</v>
      </c>
      <c r="BF35" s="329">
        <v>0.13605690000000001</v>
      </c>
      <c r="BG35" s="329">
        <v>0.1272171</v>
      </c>
      <c r="BH35" s="329">
        <v>0.14010120000000001</v>
      </c>
      <c r="BI35" s="329">
        <v>0.14134469999999999</v>
      </c>
      <c r="BJ35" s="329">
        <v>0.1468333</v>
      </c>
      <c r="BK35" s="329">
        <v>0.1303966</v>
      </c>
      <c r="BL35" s="329">
        <v>0.1252172</v>
      </c>
      <c r="BM35" s="329">
        <v>0.13997319999999999</v>
      </c>
      <c r="BN35" s="329">
        <v>0.1356154</v>
      </c>
      <c r="BO35" s="329">
        <v>0.1419097</v>
      </c>
      <c r="BP35" s="329">
        <v>0.14049739999999999</v>
      </c>
      <c r="BQ35" s="329">
        <v>0.1434493</v>
      </c>
      <c r="BR35" s="329">
        <v>0.14125170000000001</v>
      </c>
      <c r="BS35" s="329">
        <v>0.13174569999999999</v>
      </c>
      <c r="BT35" s="329">
        <v>0.1438854</v>
      </c>
      <c r="BU35" s="329">
        <v>0.14665210000000001</v>
      </c>
      <c r="BV35" s="329">
        <v>0.15413350000000001</v>
      </c>
    </row>
    <row r="36" spans="1:74" s="166" customFormat="1" ht="12" customHeight="1" x14ac:dyDescent="0.2">
      <c r="A36" s="132"/>
      <c r="B36" s="167" t="s">
        <v>359</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
      <c r="A37" s="531" t="s">
        <v>1389</v>
      </c>
      <c r="B37" s="533" t="s">
        <v>1393</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2.4692929575000001E-2</v>
      </c>
      <c r="AB37" s="263">
        <v>2.7480997367999999E-2</v>
      </c>
      <c r="AC37" s="263">
        <v>2.7244589826999999E-2</v>
      </c>
      <c r="AD37" s="263">
        <v>2.7313573930000001E-2</v>
      </c>
      <c r="AE37" s="263">
        <v>2.6920782221E-2</v>
      </c>
      <c r="AF37" s="263">
        <v>3.1676599876000001E-2</v>
      </c>
      <c r="AG37" s="263">
        <v>3.1376474223000002E-2</v>
      </c>
      <c r="AH37" s="263">
        <v>3.0120608478000001E-2</v>
      </c>
      <c r="AI37" s="263">
        <v>3.1482660454E-2</v>
      </c>
      <c r="AJ37" s="263">
        <v>2.7126125123999999E-2</v>
      </c>
      <c r="AK37" s="263">
        <v>3.0205757789E-2</v>
      </c>
      <c r="AL37" s="263">
        <v>3.5459701938E-2</v>
      </c>
      <c r="AM37" s="263">
        <v>2.2659433988000001E-2</v>
      </c>
      <c r="AN37" s="263">
        <v>2.5124963965E-2</v>
      </c>
      <c r="AO37" s="263">
        <v>3.2132874388999998E-2</v>
      </c>
      <c r="AP37" s="263">
        <v>3.1069978706E-2</v>
      </c>
      <c r="AQ37" s="263">
        <v>3.3343059511000001E-2</v>
      </c>
      <c r="AR37" s="263">
        <v>3.0600761409000001E-2</v>
      </c>
      <c r="AS37" s="263">
        <v>2.8665125938E-2</v>
      </c>
      <c r="AT37" s="263">
        <v>3.2847379608000001E-2</v>
      </c>
      <c r="AU37" s="263">
        <v>2.7499260553000001E-2</v>
      </c>
      <c r="AV37" s="263">
        <v>3.7405343642000002E-2</v>
      </c>
      <c r="AW37" s="263">
        <v>3.4420812435000003E-2</v>
      </c>
      <c r="AX37" s="263">
        <v>3.6541388692E-2</v>
      </c>
      <c r="AY37" s="263">
        <v>2.7490557448E-2</v>
      </c>
      <c r="AZ37" s="263">
        <v>2.987597141E-2</v>
      </c>
      <c r="BA37" s="263">
        <v>3.6516697264000003E-2</v>
      </c>
      <c r="BB37" s="263">
        <v>3.8360264339999998E-2</v>
      </c>
      <c r="BC37" s="263">
        <v>4.0682595726999997E-2</v>
      </c>
      <c r="BD37" s="263">
        <v>3.9750716658E-2</v>
      </c>
      <c r="BE37" s="329">
        <v>4.2457599999999998E-2</v>
      </c>
      <c r="BF37" s="329">
        <v>4.0172100000000002E-2</v>
      </c>
      <c r="BG37" s="329">
        <v>3.6722699999999997E-2</v>
      </c>
      <c r="BH37" s="329">
        <v>4.5155800000000003E-2</v>
      </c>
      <c r="BI37" s="329">
        <v>4.8166300000000002E-2</v>
      </c>
      <c r="BJ37" s="329">
        <v>5.1609700000000001E-2</v>
      </c>
      <c r="BK37" s="329">
        <v>4.5167800000000001E-2</v>
      </c>
      <c r="BL37" s="329">
        <v>4.2283899999999999E-2</v>
      </c>
      <c r="BM37" s="329">
        <v>4.75837E-2</v>
      </c>
      <c r="BN37" s="329">
        <v>4.6234400000000002E-2</v>
      </c>
      <c r="BO37" s="329">
        <v>4.4871399999999999E-2</v>
      </c>
      <c r="BP37" s="329">
        <v>4.4837799999999997E-2</v>
      </c>
      <c r="BQ37" s="329">
        <v>4.7032400000000002E-2</v>
      </c>
      <c r="BR37" s="329">
        <v>4.40411E-2</v>
      </c>
      <c r="BS37" s="329">
        <v>4.07707E-2</v>
      </c>
      <c r="BT37" s="329">
        <v>4.7664999999999999E-2</v>
      </c>
      <c r="BU37" s="329">
        <v>5.2992200000000003E-2</v>
      </c>
      <c r="BV37" s="329">
        <v>5.8151700000000001E-2</v>
      </c>
    </row>
    <row r="38" spans="1:74" s="166" customFormat="1" ht="12" customHeight="1" x14ac:dyDescent="0.2">
      <c r="A38" s="532" t="s">
        <v>972</v>
      </c>
      <c r="B38" s="533" t="s">
        <v>1032</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3.7735757000000002E-2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6.2308547999999998E-2</v>
      </c>
      <c r="AQ38" s="263">
        <v>6.8947701E-2</v>
      </c>
      <c r="AR38" s="263">
        <v>6.7722234000000006E-2</v>
      </c>
      <c r="AS38" s="263">
        <v>6.9386911999999995E-2</v>
      </c>
      <c r="AT38" s="263">
        <v>6.4267886999999996E-2</v>
      </c>
      <c r="AU38" s="263">
        <v>6.2037307E-2</v>
      </c>
      <c r="AV38" s="263">
        <v>7.1073844999999997E-2</v>
      </c>
      <c r="AW38" s="263">
        <v>7.1497285999999993E-2</v>
      </c>
      <c r="AX38" s="263">
        <v>7.3015488000000003E-2</v>
      </c>
      <c r="AY38" s="263">
        <v>7.0949164999999995E-2</v>
      </c>
      <c r="AZ38" s="263">
        <v>6.2490577999999998E-2</v>
      </c>
      <c r="BA38" s="263">
        <v>6.9757608999999998E-2</v>
      </c>
      <c r="BB38" s="263">
        <v>6.9520999999999999E-2</v>
      </c>
      <c r="BC38" s="263">
        <v>7.0132200000000006E-2</v>
      </c>
      <c r="BD38" s="263">
        <v>7.1115899999999996E-2</v>
      </c>
      <c r="BE38" s="329">
        <v>6.9396200000000005E-2</v>
      </c>
      <c r="BF38" s="329">
        <v>6.9553799999999999E-2</v>
      </c>
      <c r="BG38" s="329">
        <v>6.6484500000000002E-2</v>
      </c>
      <c r="BH38" s="329">
        <v>6.8360900000000002E-2</v>
      </c>
      <c r="BI38" s="329">
        <v>6.9032099999999999E-2</v>
      </c>
      <c r="BJ38" s="329">
        <v>7.0961700000000003E-2</v>
      </c>
      <c r="BK38" s="329">
        <v>6.7653500000000005E-2</v>
      </c>
      <c r="BL38" s="329">
        <v>6.1297699999999997E-2</v>
      </c>
      <c r="BM38" s="329">
        <v>6.7793199999999998E-2</v>
      </c>
      <c r="BN38" s="329">
        <v>6.4486799999999997E-2</v>
      </c>
      <c r="BO38" s="329">
        <v>6.8833500000000006E-2</v>
      </c>
      <c r="BP38" s="329">
        <v>6.7288700000000007E-2</v>
      </c>
      <c r="BQ38" s="329">
        <v>6.8303000000000003E-2</v>
      </c>
      <c r="BR38" s="329">
        <v>6.8002499999999994E-2</v>
      </c>
      <c r="BS38" s="329">
        <v>6.5168400000000001E-2</v>
      </c>
      <c r="BT38" s="329">
        <v>6.7692500000000003E-2</v>
      </c>
      <c r="BU38" s="329">
        <v>6.8294300000000002E-2</v>
      </c>
      <c r="BV38" s="329">
        <v>7.0750199999999999E-2</v>
      </c>
    </row>
    <row r="39" spans="1:74" s="166" customFormat="1" ht="12" customHeight="1" x14ac:dyDescent="0.2">
      <c r="A39" s="531" t="s">
        <v>43</v>
      </c>
      <c r="B39" s="533" t="s">
        <v>1033</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5.6163646880000001E-2</v>
      </c>
      <c r="AE39" s="263">
        <v>8.1316993827E-2</v>
      </c>
      <c r="AF39" s="263">
        <v>9.3573354179999998E-2</v>
      </c>
      <c r="AG39" s="263">
        <v>9.3113153236999993E-2</v>
      </c>
      <c r="AH39" s="263">
        <v>9.2094190201000001E-2</v>
      </c>
      <c r="AI39" s="263">
        <v>9.1359249609999998E-2</v>
      </c>
      <c r="AJ39" s="263">
        <v>8.7495811785000002E-2</v>
      </c>
      <c r="AK39" s="263">
        <v>8.9939236477000001E-2</v>
      </c>
      <c r="AL39" s="263">
        <v>9.1516317508000003E-2</v>
      </c>
      <c r="AM39" s="263">
        <v>8.0958015361999994E-2</v>
      </c>
      <c r="AN39" s="263">
        <v>7.5562307324000003E-2</v>
      </c>
      <c r="AO39" s="263">
        <v>9.6931574982000002E-2</v>
      </c>
      <c r="AP39" s="263">
        <v>8.9852764550999997E-2</v>
      </c>
      <c r="AQ39" s="263">
        <v>0.10322573957</v>
      </c>
      <c r="AR39" s="263">
        <v>0.10034533684999999</v>
      </c>
      <c r="AS39" s="263">
        <v>0.10311296225</v>
      </c>
      <c r="AT39" s="263">
        <v>0.10010588811</v>
      </c>
      <c r="AU39" s="263">
        <v>9.4770636808999997E-2</v>
      </c>
      <c r="AV39" s="263">
        <v>0.10392955111</v>
      </c>
      <c r="AW39" s="263">
        <v>9.8196763943000004E-2</v>
      </c>
      <c r="AX39" s="263">
        <v>9.9144225022999993E-2</v>
      </c>
      <c r="AY39" s="263">
        <v>8.8723154679999999E-2</v>
      </c>
      <c r="AZ39" s="263">
        <v>8.3523301980000006E-2</v>
      </c>
      <c r="BA39" s="263">
        <v>9.8250592132999998E-2</v>
      </c>
      <c r="BB39" s="263">
        <v>9.3118514821999995E-2</v>
      </c>
      <c r="BC39" s="263">
        <v>9.7838510973000004E-2</v>
      </c>
      <c r="BD39" s="263">
        <v>0.10058732305</v>
      </c>
      <c r="BE39" s="329">
        <v>9.8876000000000006E-2</v>
      </c>
      <c r="BF39" s="329">
        <v>0.1001976</v>
      </c>
      <c r="BG39" s="329">
        <v>9.4564599999999999E-2</v>
      </c>
      <c r="BH39" s="329">
        <v>9.9215899999999996E-2</v>
      </c>
      <c r="BI39" s="329">
        <v>9.7369399999999995E-2</v>
      </c>
      <c r="BJ39" s="329">
        <v>9.9506499999999998E-2</v>
      </c>
      <c r="BK39" s="329">
        <v>8.9062199999999994E-2</v>
      </c>
      <c r="BL39" s="329">
        <v>8.6663500000000004E-2</v>
      </c>
      <c r="BM39" s="329">
        <v>9.6545000000000006E-2</v>
      </c>
      <c r="BN39" s="329">
        <v>9.3401100000000001E-2</v>
      </c>
      <c r="BO39" s="329">
        <v>0.1014029</v>
      </c>
      <c r="BP39" s="329">
        <v>9.9962200000000001E-2</v>
      </c>
      <c r="BQ39" s="329">
        <v>0.1007535</v>
      </c>
      <c r="BR39" s="329">
        <v>0.10158300000000001</v>
      </c>
      <c r="BS39" s="329">
        <v>9.5066899999999996E-2</v>
      </c>
      <c r="BT39" s="329">
        <v>0.1005481</v>
      </c>
      <c r="BU39" s="329">
        <v>9.7872500000000001E-2</v>
      </c>
      <c r="BV39" s="329">
        <v>0.10029879999999999</v>
      </c>
    </row>
    <row r="40" spans="1:74" s="166" customFormat="1" ht="12" customHeight="1" x14ac:dyDescent="0.2">
      <c r="A40" s="528" t="s">
        <v>31</v>
      </c>
      <c r="B40" s="533" t="s">
        <v>456</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1.8549336999999999E-2</v>
      </c>
      <c r="AZ40" s="263">
        <v>1.5838033000000001E-2</v>
      </c>
      <c r="BA40" s="263">
        <v>1.7030100999999999E-2</v>
      </c>
      <c r="BB40" s="263">
        <v>1.6785499999999998E-2</v>
      </c>
      <c r="BC40" s="263">
        <v>1.8248899999999998E-2</v>
      </c>
      <c r="BD40" s="263">
        <v>1.8445199999999998E-2</v>
      </c>
      <c r="BE40" s="329">
        <v>1.8408000000000001E-2</v>
      </c>
      <c r="BF40" s="329">
        <v>1.7970199999999999E-2</v>
      </c>
      <c r="BG40" s="329">
        <v>1.7759199999999999E-2</v>
      </c>
      <c r="BH40" s="329">
        <v>1.86616E-2</v>
      </c>
      <c r="BI40" s="329">
        <v>1.7314E-2</v>
      </c>
      <c r="BJ40" s="329">
        <v>1.9028199999999999E-2</v>
      </c>
      <c r="BK40" s="329">
        <v>1.84047E-2</v>
      </c>
      <c r="BL40" s="329">
        <v>1.56939E-2</v>
      </c>
      <c r="BM40" s="329">
        <v>1.8133300000000002E-2</v>
      </c>
      <c r="BN40" s="329">
        <v>1.53382E-2</v>
      </c>
      <c r="BO40" s="329">
        <v>1.76592E-2</v>
      </c>
      <c r="BP40" s="329">
        <v>1.84981E-2</v>
      </c>
      <c r="BQ40" s="329">
        <v>1.8521900000000001E-2</v>
      </c>
      <c r="BR40" s="329">
        <v>1.80412E-2</v>
      </c>
      <c r="BS40" s="329">
        <v>1.7896200000000001E-2</v>
      </c>
      <c r="BT40" s="329">
        <v>1.8363399999999998E-2</v>
      </c>
      <c r="BU40" s="329">
        <v>1.6738900000000001E-2</v>
      </c>
      <c r="BV40" s="329">
        <v>1.7044E-2</v>
      </c>
    </row>
    <row r="41" spans="1:74" s="166" customFormat="1" ht="12" customHeight="1" x14ac:dyDescent="0.2">
      <c r="A41" s="528" t="s">
        <v>30</v>
      </c>
      <c r="B41" s="533" t="s">
        <v>48</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0.23701995300000001</v>
      </c>
      <c r="AZ41" s="263">
        <v>0.207656216</v>
      </c>
      <c r="BA41" s="263">
        <v>0.22932134200000001</v>
      </c>
      <c r="BB41" s="263">
        <v>0.19047829999999999</v>
      </c>
      <c r="BC41" s="263">
        <v>0.2137762</v>
      </c>
      <c r="BD41" s="263">
        <v>0.24704390000000001</v>
      </c>
      <c r="BE41" s="329">
        <v>0.23772470000000001</v>
      </c>
      <c r="BF41" s="329">
        <v>0.18615390000000001</v>
      </c>
      <c r="BG41" s="329">
        <v>0.15347240000000001</v>
      </c>
      <c r="BH41" s="329">
        <v>0.1546574</v>
      </c>
      <c r="BI41" s="329">
        <v>0.17161979999999999</v>
      </c>
      <c r="BJ41" s="329">
        <v>0.1913685</v>
      </c>
      <c r="BK41" s="329">
        <v>0.21724370000000001</v>
      </c>
      <c r="BL41" s="329">
        <v>0.19516140000000001</v>
      </c>
      <c r="BM41" s="329">
        <v>0.21873319999999999</v>
      </c>
      <c r="BN41" s="329">
        <v>0.22124779999999999</v>
      </c>
      <c r="BO41" s="329">
        <v>0.25403219999999999</v>
      </c>
      <c r="BP41" s="329">
        <v>0.25020179999999997</v>
      </c>
      <c r="BQ41" s="329">
        <v>0.2303114</v>
      </c>
      <c r="BR41" s="329">
        <v>0.19602310000000001</v>
      </c>
      <c r="BS41" s="329">
        <v>0.16408249999999999</v>
      </c>
      <c r="BT41" s="329">
        <v>0.16234860000000001</v>
      </c>
      <c r="BU41" s="329">
        <v>0.1807057</v>
      </c>
      <c r="BV41" s="329">
        <v>0.2010508</v>
      </c>
    </row>
    <row r="42" spans="1:74" s="166" customFormat="1" ht="12" customHeight="1" x14ac:dyDescent="0.2">
      <c r="A42" s="528" t="s">
        <v>32</v>
      </c>
      <c r="B42" s="533" t="s">
        <v>1394</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0.10404160341</v>
      </c>
      <c r="AZ42" s="263">
        <v>0.1180022161</v>
      </c>
      <c r="BA42" s="263">
        <v>0.15565581775000001</v>
      </c>
      <c r="BB42" s="263">
        <v>0.17585173776999999</v>
      </c>
      <c r="BC42" s="263">
        <v>0.1930201</v>
      </c>
      <c r="BD42" s="263">
        <v>0.1927915</v>
      </c>
      <c r="BE42" s="329">
        <v>0.2008472</v>
      </c>
      <c r="BF42" s="329">
        <v>0.1944128</v>
      </c>
      <c r="BG42" s="329">
        <v>0.17661679999999999</v>
      </c>
      <c r="BH42" s="329">
        <v>0.1531458</v>
      </c>
      <c r="BI42" s="329">
        <v>0.12508089999999999</v>
      </c>
      <c r="BJ42" s="329">
        <v>0.1091039</v>
      </c>
      <c r="BK42" s="329">
        <v>0.12716810000000001</v>
      </c>
      <c r="BL42" s="329">
        <v>0.14142469999999999</v>
      </c>
      <c r="BM42" s="329">
        <v>0.19432269999999999</v>
      </c>
      <c r="BN42" s="329">
        <v>0.2149761</v>
      </c>
      <c r="BO42" s="329">
        <v>0.23615920000000001</v>
      </c>
      <c r="BP42" s="329">
        <v>0.2372108</v>
      </c>
      <c r="BQ42" s="329">
        <v>0.2444694</v>
      </c>
      <c r="BR42" s="329">
        <v>0.23876140000000001</v>
      </c>
      <c r="BS42" s="329">
        <v>0.21313570000000001</v>
      </c>
      <c r="BT42" s="329">
        <v>0.1884354</v>
      </c>
      <c r="BU42" s="329">
        <v>0.15417520000000001</v>
      </c>
      <c r="BV42" s="329">
        <v>0.1366385</v>
      </c>
    </row>
    <row r="43" spans="1:74" s="166" customFormat="1" ht="12" customHeight="1" x14ac:dyDescent="0.2">
      <c r="A43" s="499" t="s">
        <v>35</v>
      </c>
      <c r="B43" s="533" t="s">
        <v>822</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3.6943426000000001E-2</v>
      </c>
      <c r="AZ43" s="263">
        <v>3.3388583999999999E-2</v>
      </c>
      <c r="BA43" s="263">
        <v>3.6984316000000003E-2</v>
      </c>
      <c r="BB43" s="263">
        <v>3.54323E-2</v>
      </c>
      <c r="BC43" s="263">
        <v>3.6318000000000003E-2</v>
      </c>
      <c r="BD43" s="263">
        <v>3.4237799999999999E-2</v>
      </c>
      <c r="BE43" s="329">
        <v>3.6032799999999997E-2</v>
      </c>
      <c r="BF43" s="329">
        <v>3.6219300000000003E-2</v>
      </c>
      <c r="BG43" s="329">
        <v>3.4854000000000003E-2</v>
      </c>
      <c r="BH43" s="329">
        <v>3.6013299999999998E-2</v>
      </c>
      <c r="BI43" s="329">
        <v>3.53213E-2</v>
      </c>
      <c r="BJ43" s="329">
        <v>3.7807100000000003E-2</v>
      </c>
      <c r="BK43" s="329">
        <v>3.7435200000000002E-2</v>
      </c>
      <c r="BL43" s="329">
        <v>3.33602E-2</v>
      </c>
      <c r="BM43" s="329">
        <v>3.7177000000000002E-2</v>
      </c>
      <c r="BN43" s="329">
        <v>3.5165599999999998E-2</v>
      </c>
      <c r="BO43" s="329">
        <v>3.6606399999999997E-2</v>
      </c>
      <c r="BP43" s="329">
        <v>3.4226899999999998E-2</v>
      </c>
      <c r="BQ43" s="329">
        <v>3.5711600000000003E-2</v>
      </c>
      <c r="BR43" s="329">
        <v>3.5829100000000003E-2</v>
      </c>
      <c r="BS43" s="329">
        <v>3.4571699999999997E-2</v>
      </c>
      <c r="BT43" s="329">
        <v>3.5516499999999999E-2</v>
      </c>
      <c r="BU43" s="329">
        <v>3.4794699999999998E-2</v>
      </c>
      <c r="BV43" s="329">
        <v>3.7342399999999998E-2</v>
      </c>
    </row>
    <row r="44" spans="1:74" s="166" customFormat="1" ht="12" customHeight="1" x14ac:dyDescent="0.2">
      <c r="A44" s="499" t="s">
        <v>34</v>
      </c>
      <c r="B44" s="533" t="s">
        <v>1031</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0.17104695</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0.174864508</v>
      </c>
      <c r="AZ44" s="263">
        <v>0.16227636600000001</v>
      </c>
      <c r="BA44" s="263">
        <v>0.16966160799999999</v>
      </c>
      <c r="BB44" s="263">
        <v>0.16511711100000001</v>
      </c>
      <c r="BC44" s="263">
        <v>0.17014462</v>
      </c>
      <c r="BD44" s="263">
        <v>0.17146728999999999</v>
      </c>
      <c r="BE44" s="329">
        <v>0.1828967</v>
      </c>
      <c r="BF44" s="329">
        <v>0.18355179999999999</v>
      </c>
      <c r="BG44" s="329">
        <v>0.17583750000000001</v>
      </c>
      <c r="BH44" s="329">
        <v>0.1813688</v>
      </c>
      <c r="BI44" s="329">
        <v>0.1766983</v>
      </c>
      <c r="BJ44" s="329">
        <v>0.18599309999999999</v>
      </c>
      <c r="BK44" s="329">
        <v>0.18783230000000001</v>
      </c>
      <c r="BL44" s="329">
        <v>0.1706047</v>
      </c>
      <c r="BM44" s="329">
        <v>0.18197550000000001</v>
      </c>
      <c r="BN44" s="329">
        <v>0.1730844</v>
      </c>
      <c r="BO44" s="329">
        <v>0.1785235</v>
      </c>
      <c r="BP44" s="329">
        <v>0.17731069999999999</v>
      </c>
      <c r="BQ44" s="329">
        <v>0.1869664</v>
      </c>
      <c r="BR44" s="329">
        <v>0.18694479999999999</v>
      </c>
      <c r="BS44" s="329">
        <v>0.1783119</v>
      </c>
      <c r="BT44" s="329">
        <v>0.18369079999999999</v>
      </c>
      <c r="BU44" s="329">
        <v>0.1782097</v>
      </c>
      <c r="BV44" s="329">
        <v>0.1877598</v>
      </c>
    </row>
    <row r="45" spans="1:74" s="166" customFormat="1" ht="12" customHeight="1" x14ac:dyDescent="0.2">
      <c r="A45" s="528" t="s">
        <v>96</v>
      </c>
      <c r="B45" s="533" t="s">
        <v>457</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0.33984385287000002</v>
      </c>
      <c r="AZ45" s="263">
        <v>0.33955946863999997</v>
      </c>
      <c r="BA45" s="263">
        <v>0.38466546000000001</v>
      </c>
      <c r="BB45" s="263">
        <v>0.41125779950000002</v>
      </c>
      <c r="BC45" s="263">
        <v>0.3499874</v>
      </c>
      <c r="BD45" s="263">
        <v>0.27730680000000002</v>
      </c>
      <c r="BE45" s="329">
        <v>0.21417729999999999</v>
      </c>
      <c r="BF45" s="329">
        <v>0.25849549999999999</v>
      </c>
      <c r="BG45" s="329">
        <v>0.28743570000000002</v>
      </c>
      <c r="BH45" s="329">
        <v>0.31630390000000003</v>
      </c>
      <c r="BI45" s="329">
        <v>0.34673140000000002</v>
      </c>
      <c r="BJ45" s="329">
        <v>0.38882539999999999</v>
      </c>
      <c r="BK45" s="329">
        <v>0.35555740000000002</v>
      </c>
      <c r="BL45" s="329">
        <v>0.35734320000000003</v>
      </c>
      <c r="BM45" s="329">
        <v>0.41227219999999998</v>
      </c>
      <c r="BN45" s="329">
        <v>0.4252782</v>
      </c>
      <c r="BO45" s="329">
        <v>0.36450050000000001</v>
      </c>
      <c r="BP45" s="329">
        <v>0.28611720000000002</v>
      </c>
      <c r="BQ45" s="329">
        <v>0.22229940000000001</v>
      </c>
      <c r="BR45" s="329">
        <v>0.27060600000000001</v>
      </c>
      <c r="BS45" s="329">
        <v>0.29992629999999998</v>
      </c>
      <c r="BT45" s="329">
        <v>0.32809310000000003</v>
      </c>
      <c r="BU45" s="329">
        <v>0.35368769999999999</v>
      </c>
      <c r="BV45" s="329">
        <v>0.4052771</v>
      </c>
    </row>
    <row r="46" spans="1:74" ht="12" customHeight="1" x14ac:dyDescent="0.2">
      <c r="A46" s="534" t="s">
        <v>24</v>
      </c>
      <c r="B46" s="535" t="s">
        <v>778</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0.96320163134000003</v>
      </c>
      <c r="AB46" s="264">
        <v>0.97175862593999995</v>
      </c>
      <c r="AC46" s="264">
        <v>0.96830343258999996</v>
      </c>
      <c r="AD46" s="264">
        <v>0.92049802562000005</v>
      </c>
      <c r="AE46" s="264">
        <v>1.0277460651000001</v>
      </c>
      <c r="AF46" s="264">
        <v>1.0429987325000001</v>
      </c>
      <c r="AG46" s="264">
        <v>0.98967479281000004</v>
      </c>
      <c r="AH46" s="264">
        <v>0.94721597129000001</v>
      </c>
      <c r="AI46" s="264">
        <v>0.87748400305999996</v>
      </c>
      <c r="AJ46" s="264">
        <v>0.92223366321</v>
      </c>
      <c r="AK46" s="264">
        <v>0.96645986518000004</v>
      </c>
      <c r="AL46" s="264">
        <v>0.97186284625999997</v>
      </c>
      <c r="AM46" s="264">
        <v>0.97980787560000004</v>
      </c>
      <c r="AN46" s="264">
        <v>0.87780381760000004</v>
      </c>
      <c r="AO46" s="264">
        <v>1.0925040797000001</v>
      </c>
      <c r="AP46" s="264">
        <v>1.0355868425000001</v>
      </c>
      <c r="AQ46" s="264">
        <v>1.0978527799</v>
      </c>
      <c r="AR46" s="264">
        <v>1.0288980997999999</v>
      </c>
      <c r="AS46" s="264">
        <v>0.98202714408000003</v>
      </c>
      <c r="AT46" s="264">
        <v>1.0057282454000001</v>
      </c>
      <c r="AU46" s="264">
        <v>0.9649441768</v>
      </c>
      <c r="AV46" s="264">
        <v>1.0055749951999999</v>
      </c>
      <c r="AW46" s="264">
        <v>1.0246981185999999</v>
      </c>
      <c r="AX46" s="264">
        <v>1.1107143713000001</v>
      </c>
      <c r="AY46" s="264">
        <v>1.0984255114000001</v>
      </c>
      <c r="AZ46" s="264">
        <v>1.0526107040999999</v>
      </c>
      <c r="BA46" s="264">
        <v>1.1978435441999999</v>
      </c>
      <c r="BB46" s="264">
        <v>1.2035547633000001</v>
      </c>
      <c r="BC46" s="264">
        <v>1.189813</v>
      </c>
      <c r="BD46" s="264">
        <v>1.154218</v>
      </c>
      <c r="BE46" s="327">
        <v>1.1008169999999999</v>
      </c>
      <c r="BF46" s="327">
        <v>1.086727</v>
      </c>
      <c r="BG46" s="327">
        <v>1.0437479999999999</v>
      </c>
      <c r="BH46" s="327">
        <v>1.072883</v>
      </c>
      <c r="BI46" s="327">
        <v>1.087334</v>
      </c>
      <c r="BJ46" s="327">
        <v>1.154204</v>
      </c>
      <c r="BK46" s="327">
        <v>1.1455249999999999</v>
      </c>
      <c r="BL46" s="327">
        <v>1.1038330000000001</v>
      </c>
      <c r="BM46" s="327">
        <v>1.2745359999999999</v>
      </c>
      <c r="BN46" s="327">
        <v>1.2892129999999999</v>
      </c>
      <c r="BO46" s="327">
        <v>1.302589</v>
      </c>
      <c r="BP46" s="327">
        <v>1.215654</v>
      </c>
      <c r="BQ46" s="327">
        <v>1.154369</v>
      </c>
      <c r="BR46" s="327">
        <v>1.159832</v>
      </c>
      <c r="BS46" s="327">
        <v>1.10893</v>
      </c>
      <c r="BT46" s="327">
        <v>1.1323529999999999</v>
      </c>
      <c r="BU46" s="327">
        <v>1.1374709999999999</v>
      </c>
      <c r="BV46" s="327">
        <v>1.214313</v>
      </c>
    </row>
    <row r="47" spans="1:74" s="540" customFormat="1" ht="12" customHeight="1" x14ac:dyDescent="0.2">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
      <c r="A48" s="537"/>
      <c r="B48" s="538" t="s">
        <v>1034</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
      <c r="A49" s="537"/>
      <c r="B49" s="538" t="s">
        <v>823</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
      <c r="A50" s="537"/>
      <c r="B50" s="541" t="s">
        <v>1035</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45" customHeight="1" x14ac:dyDescent="0.2">
      <c r="A51" s="537"/>
      <c r="B51" s="821" t="s">
        <v>1397</v>
      </c>
      <c r="C51" s="743"/>
      <c r="D51" s="743"/>
      <c r="E51" s="743"/>
      <c r="F51" s="743"/>
      <c r="G51" s="743"/>
      <c r="H51" s="743"/>
      <c r="I51" s="743"/>
      <c r="J51" s="743"/>
      <c r="K51" s="743"/>
      <c r="L51" s="743"/>
      <c r="M51" s="743"/>
      <c r="N51" s="743"/>
      <c r="O51" s="743"/>
      <c r="P51" s="743"/>
      <c r="Q51" s="737"/>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
      <c r="A52" s="537"/>
      <c r="B52" s="538" t="s">
        <v>1395</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1.95" customHeight="1" x14ac:dyDescent="0.2">
      <c r="A53" s="537"/>
      <c r="B53" s="821" t="s">
        <v>1396</v>
      </c>
      <c r="C53" s="743"/>
      <c r="D53" s="743"/>
      <c r="E53" s="743"/>
      <c r="F53" s="743"/>
      <c r="G53" s="743"/>
      <c r="H53" s="743"/>
      <c r="I53" s="743"/>
      <c r="J53" s="743"/>
      <c r="K53" s="743"/>
      <c r="L53" s="743"/>
      <c r="M53" s="743"/>
      <c r="N53" s="743"/>
      <c r="O53" s="743"/>
      <c r="P53" s="743"/>
      <c r="Q53" s="737"/>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807</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
      <c r="A55" s="537"/>
      <c r="B55" s="751" t="str">
        <f>"Notes: "&amp;"EIA completed modeling and analysis for this report on " &amp;Dates!D2&amp;"."</f>
        <v>Notes: EIA completed modeling and analysis for this report on Thursday July 7, 2022.</v>
      </c>
      <c r="C55" s="750"/>
      <c r="D55" s="750"/>
      <c r="E55" s="750"/>
      <c r="F55" s="750"/>
      <c r="G55" s="750"/>
      <c r="H55" s="750"/>
      <c r="I55" s="750"/>
      <c r="J55" s="750"/>
      <c r="K55" s="750"/>
      <c r="L55" s="750"/>
      <c r="M55" s="750"/>
      <c r="N55" s="750"/>
      <c r="O55" s="750"/>
      <c r="P55" s="750"/>
      <c r="Q55" s="750"/>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
      <c r="A56" s="537"/>
      <c r="B56" s="751" t="s">
        <v>350</v>
      </c>
      <c r="C56" s="750"/>
      <c r="D56" s="750"/>
      <c r="E56" s="750"/>
      <c r="F56" s="750"/>
      <c r="G56" s="750"/>
      <c r="H56" s="750"/>
      <c r="I56" s="750"/>
      <c r="J56" s="750"/>
      <c r="K56" s="750"/>
      <c r="L56" s="750"/>
      <c r="M56" s="750"/>
      <c r="N56" s="750"/>
      <c r="O56" s="750"/>
      <c r="P56" s="750"/>
      <c r="Q56" s="750"/>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
      <c r="A57" s="537"/>
      <c r="B57" s="822" t="s">
        <v>360</v>
      </c>
      <c r="C57" s="737"/>
      <c r="D57" s="737"/>
      <c r="E57" s="737"/>
      <c r="F57" s="737"/>
      <c r="G57" s="737"/>
      <c r="H57" s="737"/>
      <c r="I57" s="737"/>
      <c r="J57" s="737"/>
      <c r="K57" s="737"/>
      <c r="L57" s="737"/>
      <c r="M57" s="737"/>
      <c r="N57" s="737"/>
      <c r="O57" s="737"/>
      <c r="P57" s="737"/>
      <c r="Q57" s="737"/>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
      <c r="A58" s="537"/>
      <c r="B58" s="543" t="s">
        <v>830</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
      <c r="A59" s="537"/>
      <c r="B59" s="766" t="s">
        <v>1359</v>
      </c>
      <c r="C59" s="737"/>
      <c r="D59" s="737"/>
      <c r="E59" s="737"/>
      <c r="F59" s="737"/>
      <c r="G59" s="737"/>
      <c r="H59" s="737"/>
      <c r="I59" s="737"/>
      <c r="J59" s="737"/>
      <c r="K59" s="737"/>
      <c r="L59" s="737"/>
      <c r="M59" s="737"/>
      <c r="N59" s="737"/>
      <c r="O59" s="737"/>
      <c r="P59" s="737"/>
      <c r="Q59" s="737"/>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
    </sheetView>
  </sheetViews>
  <sheetFormatPr defaultColWidth="9.140625" defaultRowHeight="12" customHeight="1" x14ac:dyDescent="0.25"/>
  <cols>
    <col min="1" max="1" width="12.42578125" style="645" customWidth="1"/>
    <col min="2" max="2" width="26" style="645" customWidth="1"/>
    <col min="3" max="55" width="6.5703125" style="645" customWidth="1"/>
    <col min="56" max="58" width="6.5703125" style="660" customWidth="1"/>
    <col min="59" max="74" width="6.5703125" style="645" customWidth="1"/>
    <col min="75" max="16384" width="9.140625" style="645"/>
  </cols>
  <sheetData>
    <row r="1" spans="1:74" ht="12.75" customHeight="1" x14ac:dyDescent="0.25">
      <c r="A1" s="829" t="s">
        <v>791</v>
      </c>
      <c r="B1" s="648" t="s">
        <v>1036</v>
      </c>
      <c r="C1" s="646"/>
      <c r="D1" s="646"/>
      <c r="E1" s="646"/>
      <c r="F1" s="646"/>
      <c r="G1" s="646"/>
      <c r="H1" s="646"/>
      <c r="I1" s="646"/>
      <c r="J1" s="646"/>
      <c r="K1" s="646"/>
      <c r="L1" s="646"/>
      <c r="M1" s="646"/>
      <c r="N1" s="646"/>
      <c r="O1" s="646"/>
      <c r="P1" s="646"/>
      <c r="Q1" s="646"/>
    </row>
    <row r="2" spans="1:74" ht="12.75" customHeight="1" x14ac:dyDescent="0.25">
      <c r="A2" s="829"/>
      <c r="B2" s="647" t="str">
        <f>"U.S. Energy Information Administration  |  Short-Term Energy Outlook - "&amp;Dates!$D$1</f>
        <v>U.S. Energy Information Administration  |  Short-Term Energy Outlook - July 2022</v>
      </c>
      <c r="C2" s="646"/>
      <c r="D2" s="646"/>
      <c r="E2" s="646"/>
      <c r="F2" s="646"/>
      <c r="G2" s="646"/>
      <c r="H2" s="646"/>
      <c r="I2" s="646"/>
      <c r="J2" s="646"/>
      <c r="K2" s="646"/>
      <c r="L2" s="646"/>
      <c r="M2" s="646"/>
      <c r="N2" s="646"/>
      <c r="O2" s="646"/>
      <c r="P2" s="646"/>
      <c r="Q2" s="646"/>
    </row>
    <row r="3" spans="1:74" ht="12.75" customHeight="1" x14ac:dyDescent="0.25">
      <c r="A3" s="651"/>
      <c r="B3" s="652"/>
      <c r="C3" s="823">
        <f>Dates!D3</f>
        <v>2018</v>
      </c>
      <c r="D3" s="824"/>
      <c r="E3" s="824"/>
      <c r="F3" s="824"/>
      <c r="G3" s="824"/>
      <c r="H3" s="824"/>
      <c r="I3" s="824"/>
      <c r="J3" s="824"/>
      <c r="K3" s="824"/>
      <c r="L3" s="824"/>
      <c r="M3" s="824"/>
      <c r="N3" s="825"/>
      <c r="O3" s="823">
        <f>C3+1</f>
        <v>2019</v>
      </c>
      <c r="P3" s="824"/>
      <c r="Q3" s="824"/>
      <c r="R3" s="824"/>
      <c r="S3" s="824"/>
      <c r="T3" s="824"/>
      <c r="U3" s="824"/>
      <c r="V3" s="824"/>
      <c r="W3" s="824"/>
      <c r="X3" s="824"/>
      <c r="Y3" s="824"/>
      <c r="Z3" s="825"/>
      <c r="AA3" s="823">
        <f>O3+1</f>
        <v>2020</v>
      </c>
      <c r="AB3" s="824"/>
      <c r="AC3" s="824"/>
      <c r="AD3" s="824"/>
      <c r="AE3" s="824"/>
      <c r="AF3" s="824"/>
      <c r="AG3" s="824"/>
      <c r="AH3" s="824"/>
      <c r="AI3" s="824"/>
      <c r="AJ3" s="824"/>
      <c r="AK3" s="824"/>
      <c r="AL3" s="825"/>
      <c r="AM3" s="823">
        <f>AA3+1</f>
        <v>2021</v>
      </c>
      <c r="AN3" s="824"/>
      <c r="AO3" s="824"/>
      <c r="AP3" s="824"/>
      <c r="AQ3" s="824"/>
      <c r="AR3" s="824"/>
      <c r="AS3" s="824"/>
      <c r="AT3" s="824"/>
      <c r="AU3" s="824"/>
      <c r="AV3" s="824"/>
      <c r="AW3" s="824"/>
      <c r="AX3" s="825"/>
      <c r="AY3" s="823">
        <f>AM3+1</f>
        <v>2022</v>
      </c>
      <c r="AZ3" s="824"/>
      <c r="BA3" s="824"/>
      <c r="BB3" s="824"/>
      <c r="BC3" s="824"/>
      <c r="BD3" s="824"/>
      <c r="BE3" s="824"/>
      <c r="BF3" s="824"/>
      <c r="BG3" s="824"/>
      <c r="BH3" s="824"/>
      <c r="BI3" s="824"/>
      <c r="BJ3" s="825"/>
      <c r="BK3" s="823">
        <f>AY3+1</f>
        <v>2023</v>
      </c>
      <c r="BL3" s="824"/>
      <c r="BM3" s="824"/>
      <c r="BN3" s="824"/>
      <c r="BO3" s="824"/>
      <c r="BP3" s="824"/>
      <c r="BQ3" s="824"/>
      <c r="BR3" s="824"/>
      <c r="BS3" s="824"/>
      <c r="BT3" s="824"/>
      <c r="BU3" s="824"/>
      <c r="BV3" s="825"/>
    </row>
    <row r="4" spans="1:74" ht="12.75" customHeight="1" x14ac:dyDescent="0.25">
      <c r="A4" s="651"/>
      <c r="B4" s="653"/>
      <c r="C4" s="654" t="s">
        <v>469</v>
      </c>
      <c r="D4" s="654" t="s">
        <v>470</v>
      </c>
      <c r="E4" s="654" t="s">
        <v>471</v>
      </c>
      <c r="F4" s="654" t="s">
        <v>472</v>
      </c>
      <c r="G4" s="654" t="s">
        <v>473</v>
      </c>
      <c r="H4" s="654" t="s">
        <v>474</v>
      </c>
      <c r="I4" s="654" t="s">
        <v>475</v>
      </c>
      <c r="J4" s="654" t="s">
        <v>476</v>
      </c>
      <c r="K4" s="654" t="s">
        <v>477</v>
      </c>
      <c r="L4" s="654" t="s">
        <v>478</v>
      </c>
      <c r="M4" s="654" t="s">
        <v>479</v>
      </c>
      <c r="N4" s="654" t="s">
        <v>480</v>
      </c>
      <c r="O4" s="654" t="s">
        <v>469</v>
      </c>
      <c r="P4" s="654" t="s">
        <v>470</v>
      </c>
      <c r="Q4" s="654" t="s">
        <v>471</v>
      </c>
      <c r="R4" s="654" t="s">
        <v>472</v>
      </c>
      <c r="S4" s="654" t="s">
        <v>473</v>
      </c>
      <c r="T4" s="654" t="s">
        <v>474</v>
      </c>
      <c r="U4" s="654" t="s">
        <v>475</v>
      </c>
      <c r="V4" s="654" t="s">
        <v>476</v>
      </c>
      <c r="W4" s="654" t="s">
        <v>477</v>
      </c>
      <c r="X4" s="654" t="s">
        <v>478</v>
      </c>
      <c r="Y4" s="654" t="s">
        <v>479</v>
      </c>
      <c r="Z4" s="654" t="s">
        <v>480</v>
      </c>
      <c r="AA4" s="654" t="s">
        <v>469</v>
      </c>
      <c r="AB4" s="654" t="s">
        <v>470</v>
      </c>
      <c r="AC4" s="654" t="s">
        <v>471</v>
      </c>
      <c r="AD4" s="654" t="s">
        <v>472</v>
      </c>
      <c r="AE4" s="654" t="s">
        <v>473</v>
      </c>
      <c r="AF4" s="654" t="s">
        <v>474</v>
      </c>
      <c r="AG4" s="654" t="s">
        <v>475</v>
      </c>
      <c r="AH4" s="654" t="s">
        <v>476</v>
      </c>
      <c r="AI4" s="654" t="s">
        <v>477</v>
      </c>
      <c r="AJ4" s="654" t="s">
        <v>478</v>
      </c>
      <c r="AK4" s="654" t="s">
        <v>479</v>
      </c>
      <c r="AL4" s="654" t="s">
        <v>480</v>
      </c>
      <c r="AM4" s="654" t="s">
        <v>469</v>
      </c>
      <c r="AN4" s="654" t="s">
        <v>470</v>
      </c>
      <c r="AO4" s="654" t="s">
        <v>471</v>
      </c>
      <c r="AP4" s="654" t="s">
        <v>472</v>
      </c>
      <c r="AQ4" s="654" t="s">
        <v>473</v>
      </c>
      <c r="AR4" s="654" t="s">
        <v>474</v>
      </c>
      <c r="AS4" s="654" t="s">
        <v>475</v>
      </c>
      <c r="AT4" s="654" t="s">
        <v>476</v>
      </c>
      <c r="AU4" s="654" t="s">
        <v>477</v>
      </c>
      <c r="AV4" s="654" t="s">
        <v>478</v>
      </c>
      <c r="AW4" s="654" t="s">
        <v>479</v>
      </c>
      <c r="AX4" s="654" t="s">
        <v>480</v>
      </c>
      <c r="AY4" s="654" t="s">
        <v>469</v>
      </c>
      <c r="AZ4" s="654" t="s">
        <v>470</v>
      </c>
      <c r="BA4" s="654" t="s">
        <v>471</v>
      </c>
      <c r="BB4" s="654" t="s">
        <v>472</v>
      </c>
      <c r="BC4" s="654" t="s">
        <v>473</v>
      </c>
      <c r="BD4" s="654" t="s">
        <v>474</v>
      </c>
      <c r="BE4" s="654" t="s">
        <v>475</v>
      </c>
      <c r="BF4" s="654" t="s">
        <v>476</v>
      </c>
      <c r="BG4" s="654" t="s">
        <v>477</v>
      </c>
      <c r="BH4" s="654" t="s">
        <v>478</v>
      </c>
      <c r="BI4" s="654" t="s">
        <v>479</v>
      </c>
      <c r="BJ4" s="654" t="s">
        <v>480</v>
      </c>
      <c r="BK4" s="654" t="s">
        <v>469</v>
      </c>
      <c r="BL4" s="654" t="s">
        <v>470</v>
      </c>
      <c r="BM4" s="654" t="s">
        <v>471</v>
      </c>
      <c r="BN4" s="654" t="s">
        <v>472</v>
      </c>
      <c r="BO4" s="654" t="s">
        <v>473</v>
      </c>
      <c r="BP4" s="654" t="s">
        <v>474</v>
      </c>
      <c r="BQ4" s="654" t="s">
        <v>475</v>
      </c>
      <c r="BR4" s="654" t="s">
        <v>476</v>
      </c>
      <c r="BS4" s="654" t="s">
        <v>477</v>
      </c>
      <c r="BT4" s="654" t="s">
        <v>478</v>
      </c>
      <c r="BU4" s="654" t="s">
        <v>479</v>
      </c>
      <c r="BV4" s="654" t="s">
        <v>480</v>
      </c>
    </row>
    <row r="5" spans="1:74" ht="12" customHeight="1" x14ac:dyDescent="0.25">
      <c r="A5" s="651"/>
      <c r="B5" s="650" t="s">
        <v>1044</v>
      </c>
      <c r="C5" s="646"/>
      <c r="D5" s="646"/>
      <c r="E5" s="646"/>
      <c r="F5" s="646"/>
      <c r="G5" s="646"/>
      <c r="H5" s="646"/>
      <c r="I5" s="646"/>
      <c r="J5" s="646"/>
      <c r="K5" s="646"/>
      <c r="L5" s="646"/>
      <c r="M5" s="646"/>
      <c r="N5" s="646"/>
      <c r="O5" s="646"/>
      <c r="P5" s="646"/>
      <c r="Q5" s="646"/>
      <c r="BG5" s="660"/>
      <c r="BH5" s="660"/>
      <c r="BI5" s="660"/>
    </row>
    <row r="6" spans="1:74" ht="12" customHeight="1" x14ac:dyDescent="0.25">
      <c r="A6" s="651"/>
      <c r="B6" s="650" t="s">
        <v>1045</v>
      </c>
      <c r="C6" s="646"/>
      <c r="D6" s="646"/>
      <c r="E6" s="646"/>
      <c r="F6" s="646"/>
      <c r="G6" s="646"/>
      <c r="H6" s="646"/>
      <c r="I6" s="646"/>
      <c r="J6" s="646"/>
      <c r="K6" s="646"/>
      <c r="L6" s="646"/>
      <c r="M6" s="646"/>
      <c r="N6" s="646"/>
      <c r="O6" s="646"/>
      <c r="P6" s="646"/>
      <c r="Q6" s="646"/>
      <c r="BG6" s="660"/>
      <c r="BH6" s="660"/>
      <c r="BI6" s="660"/>
    </row>
    <row r="7" spans="1:74" ht="12" customHeight="1" x14ac:dyDescent="0.25">
      <c r="A7" s="651" t="s">
        <v>1037</v>
      </c>
      <c r="B7" s="649" t="s">
        <v>1046</v>
      </c>
      <c r="C7" s="659">
        <v>6810.5</v>
      </c>
      <c r="D7" s="659">
        <v>6813.5</v>
      </c>
      <c r="E7" s="659">
        <v>6788.1</v>
      </c>
      <c r="F7" s="659">
        <v>6788.1</v>
      </c>
      <c r="G7" s="659">
        <v>6788.1</v>
      </c>
      <c r="H7" s="659">
        <v>6836.5</v>
      </c>
      <c r="I7" s="659">
        <v>6760.5</v>
      </c>
      <c r="J7" s="659">
        <v>6753.4</v>
      </c>
      <c r="K7" s="659">
        <v>6731.3</v>
      </c>
      <c r="L7" s="659">
        <v>6731.3</v>
      </c>
      <c r="M7" s="659">
        <v>6730.2</v>
      </c>
      <c r="N7" s="659">
        <v>6672.8</v>
      </c>
      <c r="O7" s="659">
        <v>6736.7</v>
      </c>
      <c r="P7" s="659">
        <v>6689.6</v>
      </c>
      <c r="Q7" s="659">
        <v>6689.6</v>
      </c>
      <c r="R7" s="659">
        <v>6571.8</v>
      </c>
      <c r="S7" s="659">
        <v>6560.6</v>
      </c>
      <c r="T7" s="659">
        <v>6545.8</v>
      </c>
      <c r="U7" s="659">
        <v>6528.7</v>
      </c>
      <c r="V7" s="659">
        <v>6530.5</v>
      </c>
      <c r="W7" s="659">
        <v>6528.5</v>
      </c>
      <c r="X7" s="659">
        <v>6425.9</v>
      </c>
      <c r="Y7" s="659">
        <v>6390.2</v>
      </c>
      <c r="Z7" s="659">
        <v>6506.4</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5976.9</v>
      </c>
      <c r="AZ7" s="659">
        <v>5974.5</v>
      </c>
      <c r="BA7" s="659">
        <v>5971.7</v>
      </c>
      <c r="BB7" s="659">
        <v>5971.7</v>
      </c>
      <c r="BC7" s="659">
        <v>5977.3</v>
      </c>
      <c r="BD7" s="659">
        <v>5976.3</v>
      </c>
      <c r="BE7" s="661">
        <v>5976.3</v>
      </c>
      <c r="BF7" s="661">
        <v>5976.3</v>
      </c>
      <c r="BG7" s="661">
        <v>5976.3</v>
      </c>
      <c r="BH7" s="661">
        <v>5977.9</v>
      </c>
      <c r="BI7" s="661">
        <v>5974.7</v>
      </c>
      <c r="BJ7" s="661">
        <v>6000.9</v>
      </c>
      <c r="BK7" s="661">
        <v>5973.9</v>
      </c>
      <c r="BL7" s="661">
        <v>5976.9</v>
      </c>
      <c r="BM7" s="661">
        <v>5976.9</v>
      </c>
      <c r="BN7" s="661">
        <v>5976.9</v>
      </c>
      <c r="BO7" s="661">
        <v>5976.9</v>
      </c>
      <c r="BP7" s="661">
        <v>5978.9</v>
      </c>
      <c r="BQ7" s="661">
        <v>5920.4</v>
      </c>
      <c r="BR7" s="661">
        <v>5920.4</v>
      </c>
      <c r="BS7" s="661">
        <v>5920.4</v>
      </c>
      <c r="BT7" s="661">
        <v>5920.4</v>
      </c>
      <c r="BU7" s="661">
        <v>5920.4</v>
      </c>
      <c r="BV7" s="661">
        <v>5920.4</v>
      </c>
    </row>
    <row r="8" spans="1:74" ht="12" customHeight="1" x14ac:dyDescent="0.25">
      <c r="A8" s="651" t="s">
        <v>1038</v>
      </c>
      <c r="B8" s="649" t="s">
        <v>1047</v>
      </c>
      <c r="C8" s="659">
        <v>4175.8999999999996</v>
      </c>
      <c r="D8" s="659">
        <v>4178.8999999999996</v>
      </c>
      <c r="E8" s="659">
        <v>4153.5</v>
      </c>
      <c r="F8" s="659">
        <v>4153.5</v>
      </c>
      <c r="G8" s="659">
        <v>4153.5</v>
      </c>
      <c r="H8" s="659">
        <v>4201.8999999999996</v>
      </c>
      <c r="I8" s="659">
        <v>4125.8999999999996</v>
      </c>
      <c r="J8" s="659">
        <v>4118.8</v>
      </c>
      <c r="K8" s="659">
        <v>4115.2</v>
      </c>
      <c r="L8" s="659">
        <v>4115.2</v>
      </c>
      <c r="M8" s="659">
        <v>4114.1000000000004</v>
      </c>
      <c r="N8" s="659">
        <v>4111.7</v>
      </c>
      <c r="O8" s="659">
        <v>3984.5</v>
      </c>
      <c r="P8" s="659">
        <v>3984.5</v>
      </c>
      <c r="Q8" s="659">
        <v>3984.5</v>
      </c>
      <c r="R8" s="659">
        <v>3949.7</v>
      </c>
      <c r="S8" s="659">
        <v>3938.5</v>
      </c>
      <c r="T8" s="659">
        <v>3938.7</v>
      </c>
      <c r="U8" s="659">
        <v>3921.6</v>
      </c>
      <c r="V8" s="659">
        <v>3923.4</v>
      </c>
      <c r="W8" s="659">
        <v>3921.4</v>
      </c>
      <c r="X8" s="659">
        <v>3908.1</v>
      </c>
      <c r="Y8" s="659">
        <v>3909.4</v>
      </c>
      <c r="Z8" s="659">
        <v>3909.6</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3674.3</v>
      </c>
      <c r="AZ8" s="659">
        <v>3671.9</v>
      </c>
      <c r="BA8" s="659">
        <v>3669.1</v>
      </c>
      <c r="BB8" s="659">
        <v>3669.1</v>
      </c>
      <c r="BC8" s="659">
        <v>3674.7</v>
      </c>
      <c r="BD8" s="659">
        <v>3673.7</v>
      </c>
      <c r="BE8" s="661">
        <v>3673.7</v>
      </c>
      <c r="BF8" s="661">
        <v>3673.7</v>
      </c>
      <c r="BG8" s="661">
        <v>3673.7</v>
      </c>
      <c r="BH8" s="661">
        <v>3675.3</v>
      </c>
      <c r="BI8" s="661">
        <v>3672.1</v>
      </c>
      <c r="BJ8" s="661">
        <v>3698.3</v>
      </c>
      <c r="BK8" s="661">
        <v>3671.3</v>
      </c>
      <c r="BL8" s="661">
        <v>3674.3</v>
      </c>
      <c r="BM8" s="661">
        <v>3674.3</v>
      </c>
      <c r="BN8" s="661">
        <v>3674.3</v>
      </c>
      <c r="BO8" s="661">
        <v>3674.3</v>
      </c>
      <c r="BP8" s="661">
        <v>3676.3</v>
      </c>
      <c r="BQ8" s="661">
        <v>3617.8</v>
      </c>
      <c r="BR8" s="661">
        <v>3617.8</v>
      </c>
      <c r="BS8" s="661">
        <v>3617.8</v>
      </c>
      <c r="BT8" s="661">
        <v>3617.8</v>
      </c>
      <c r="BU8" s="661">
        <v>3617.8</v>
      </c>
      <c r="BV8" s="661">
        <v>3617.8</v>
      </c>
    </row>
    <row r="9" spans="1:74" ht="12" customHeight="1" x14ac:dyDescent="0.25">
      <c r="A9" s="651" t="s">
        <v>1039</v>
      </c>
      <c r="B9" s="649" t="s">
        <v>1048</v>
      </c>
      <c r="C9" s="659">
        <v>2634.6</v>
      </c>
      <c r="D9" s="659">
        <v>2634.6</v>
      </c>
      <c r="E9" s="659">
        <v>2634.6</v>
      </c>
      <c r="F9" s="659">
        <v>2634.6</v>
      </c>
      <c r="G9" s="659">
        <v>2634.6</v>
      </c>
      <c r="H9" s="659">
        <v>2634.6</v>
      </c>
      <c r="I9" s="659">
        <v>2634.6</v>
      </c>
      <c r="J9" s="659">
        <v>2634.6</v>
      </c>
      <c r="K9" s="659">
        <v>2616.1</v>
      </c>
      <c r="L9" s="659">
        <v>2616.1</v>
      </c>
      <c r="M9" s="659">
        <v>2616.1</v>
      </c>
      <c r="N9" s="659">
        <v>2561.1</v>
      </c>
      <c r="O9" s="659">
        <v>2752.2</v>
      </c>
      <c r="P9" s="659">
        <v>2705.1</v>
      </c>
      <c r="Q9" s="659">
        <v>2705.1</v>
      </c>
      <c r="R9" s="659">
        <v>2622.1</v>
      </c>
      <c r="S9" s="659">
        <v>2622.1</v>
      </c>
      <c r="T9" s="659">
        <v>2607.1</v>
      </c>
      <c r="U9" s="659">
        <v>2607.1</v>
      </c>
      <c r="V9" s="659">
        <v>2607.1</v>
      </c>
      <c r="W9" s="659">
        <v>2607.1</v>
      </c>
      <c r="X9" s="659">
        <v>2517.8000000000002</v>
      </c>
      <c r="Y9" s="659">
        <v>2480.8000000000002</v>
      </c>
      <c r="Z9" s="659">
        <v>2596.8000000000002</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59">
        <v>2302.6</v>
      </c>
      <c r="BC9" s="659">
        <v>2302.6</v>
      </c>
      <c r="BD9" s="659">
        <v>2302.6</v>
      </c>
      <c r="BE9" s="661">
        <v>2302.6</v>
      </c>
      <c r="BF9" s="661">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25">
      <c r="A10" s="651" t="s">
        <v>1040</v>
      </c>
      <c r="B10" s="649" t="s">
        <v>1049</v>
      </c>
      <c r="C10" s="659">
        <v>78518.3</v>
      </c>
      <c r="D10" s="659">
        <v>78528.7</v>
      </c>
      <c r="E10" s="659">
        <v>78528.7</v>
      </c>
      <c r="F10" s="659">
        <v>78528.7</v>
      </c>
      <c r="G10" s="659">
        <v>78528.7</v>
      </c>
      <c r="H10" s="659">
        <v>78489.7</v>
      </c>
      <c r="I10" s="659">
        <v>78489.7</v>
      </c>
      <c r="J10" s="659">
        <v>78487.5</v>
      </c>
      <c r="K10" s="659">
        <v>78487.5</v>
      </c>
      <c r="L10" s="659">
        <v>78487.5</v>
      </c>
      <c r="M10" s="659">
        <v>78609.5</v>
      </c>
      <c r="N10" s="659">
        <v>78610.600000000006</v>
      </c>
      <c r="O10" s="659">
        <v>78430.100000000006</v>
      </c>
      <c r="P10" s="659">
        <v>78430.100000000006</v>
      </c>
      <c r="Q10" s="659">
        <v>78419.100000000006</v>
      </c>
      <c r="R10" s="659">
        <v>78417.899999999994</v>
      </c>
      <c r="S10" s="659">
        <v>78421.3</v>
      </c>
      <c r="T10" s="659">
        <v>78396.600000000006</v>
      </c>
      <c r="U10" s="659">
        <v>78396.600000000006</v>
      </c>
      <c r="V10" s="659">
        <v>78396.399999999994</v>
      </c>
      <c r="W10" s="659">
        <v>78292.600000000006</v>
      </c>
      <c r="X10" s="659">
        <v>78291.899999999994</v>
      </c>
      <c r="Y10" s="659">
        <v>78286.5</v>
      </c>
      <c r="Z10" s="659">
        <v>78287.7</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78829.899999999994</v>
      </c>
      <c r="AZ10" s="659">
        <v>78831.600000000006</v>
      </c>
      <c r="BA10" s="659">
        <v>78843.3</v>
      </c>
      <c r="BB10" s="659">
        <v>78843.3</v>
      </c>
      <c r="BC10" s="659">
        <v>78844.3</v>
      </c>
      <c r="BD10" s="659">
        <v>78849.899999999994</v>
      </c>
      <c r="BE10" s="661">
        <v>78854.899999999994</v>
      </c>
      <c r="BF10" s="661">
        <v>78876.899999999994</v>
      </c>
      <c r="BG10" s="661">
        <v>78892.899999999994</v>
      </c>
      <c r="BH10" s="661">
        <v>78892.899999999994</v>
      </c>
      <c r="BI10" s="661">
        <v>78910.899999999994</v>
      </c>
      <c r="BJ10" s="661">
        <v>78915.5</v>
      </c>
      <c r="BK10" s="661">
        <v>78915.5</v>
      </c>
      <c r="BL10" s="661">
        <v>78915.5</v>
      </c>
      <c r="BM10" s="661">
        <v>78915.5</v>
      </c>
      <c r="BN10" s="661">
        <v>78914</v>
      </c>
      <c r="BO10" s="661">
        <v>78914</v>
      </c>
      <c r="BP10" s="661">
        <v>78924.399999999994</v>
      </c>
      <c r="BQ10" s="661">
        <v>78924.399999999994</v>
      </c>
      <c r="BR10" s="661">
        <v>78943.399999999994</v>
      </c>
      <c r="BS10" s="661">
        <v>78950.899999999994</v>
      </c>
      <c r="BT10" s="661">
        <v>78950.899999999994</v>
      </c>
      <c r="BU10" s="661">
        <v>78950.899999999994</v>
      </c>
      <c r="BV10" s="661">
        <v>78961.2</v>
      </c>
    </row>
    <row r="11" spans="1:74" ht="12" customHeight="1" x14ac:dyDescent="0.25">
      <c r="A11" s="651" t="s">
        <v>1041</v>
      </c>
      <c r="B11" s="649" t="s">
        <v>84</v>
      </c>
      <c r="C11" s="659">
        <v>2380.1</v>
      </c>
      <c r="D11" s="659">
        <v>2380.1</v>
      </c>
      <c r="E11" s="659">
        <v>2390.1</v>
      </c>
      <c r="F11" s="659">
        <v>2368.8000000000002</v>
      </c>
      <c r="G11" s="659">
        <v>2368.8000000000002</v>
      </c>
      <c r="H11" s="659">
        <v>2368.8000000000002</v>
      </c>
      <c r="I11" s="659">
        <v>2368.8000000000002</v>
      </c>
      <c r="J11" s="659">
        <v>2368.8000000000002</v>
      </c>
      <c r="K11" s="659">
        <v>2368.8000000000002</v>
      </c>
      <c r="L11" s="659">
        <v>2368.8000000000002</v>
      </c>
      <c r="M11" s="659">
        <v>2368.8000000000002</v>
      </c>
      <c r="N11" s="659">
        <v>2375.8000000000002</v>
      </c>
      <c r="O11" s="659">
        <v>2464.5</v>
      </c>
      <c r="P11" s="659">
        <v>2460.8000000000002</v>
      </c>
      <c r="Q11" s="659">
        <v>2460.8000000000002</v>
      </c>
      <c r="R11" s="659">
        <v>2460.8000000000002</v>
      </c>
      <c r="S11" s="659">
        <v>2460.8000000000002</v>
      </c>
      <c r="T11" s="659">
        <v>2460.8000000000002</v>
      </c>
      <c r="U11" s="659">
        <v>2460.8000000000002</v>
      </c>
      <c r="V11" s="659">
        <v>2460.8000000000002</v>
      </c>
      <c r="W11" s="659">
        <v>2460.8000000000002</v>
      </c>
      <c r="X11" s="659">
        <v>2460.8000000000002</v>
      </c>
      <c r="Y11" s="659">
        <v>2480.8000000000002</v>
      </c>
      <c r="Z11" s="659">
        <v>2480.8000000000002</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2482.9</v>
      </c>
      <c r="BB11" s="659">
        <v>2499.9</v>
      </c>
      <c r="BC11" s="659">
        <v>2499.9</v>
      </c>
      <c r="BD11" s="659">
        <v>2516.9</v>
      </c>
      <c r="BE11" s="661">
        <v>2516.9</v>
      </c>
      <c r="BF11" s="661">
        <v>2516.9</v>
      </c>
      <c r="BG11" s="661">
        <v>2516.9</v>
      </c>
      <c r="BH11" s="661">
        <v>2541.9</v>
      </c>
      <c r="BI11" s="661">
        <v>2541.9</v>
      </c>
      <c r="BJ11" s="661">
        <v>2541.9</v>
      </c>
      <c r="BK11" s="661">
        <v>2541.9</v>
      </c>
      <c r="BL11" s="661">
        <v>2541.9</v>
      </c>
      <c r="BM11" s="661">
        <v>2541.9</v>
      </c>
      <c r="BN11" s="661">
        <v>2541.9</v>
      </c>
      <c r="BO11" s="661">
        <v>2541.9</v>
      </c>
      <c r="BP11" s="661">
        <v>2541.9</v>
      </c>
      <c r="BQ11" s="661">
        <v>2541.9</v>
      </c>
      <c r="BR11" s="661">
        <v>2541.9</v>
      </c>
      <c r="BS11" s="661">
        <v>2541.9</v>
      </c>
      <c r="BT11" s="661">
        <v>2541.9</v>
      </c>
      <c r="BU11" s="661">
        <v>2541.9</v>
      </c>
      <c r="BV11" s="661">
        <v>2541.9</v>
      </c>
    </row>
    <row r="12" spans="1:74" ht="12" customHeight="1" x14ac:dyDescent="0.25">
      <c r="A12" s="651" t="s">
        <v>1042</v>
      </c>
      <c r="B12" s="649" t="s">
        <v>1050</v>
      </c>
      <c r="C12" s="659">
        <v>27365</v>
      </c>
      <c r="D12" s="659">
        <v>27464.2</v>
      </c>
      <c r="E12" s="659">
        <v>27988.7</v>
      </c>
      <c r="F12" s="659">
        <v>28257.1</v>
      </c>
      <c r="G12" s="659">
        <v>28684.2</v>
      </c>
      <c r="H12" s="659">
        <v>28841.5</v>
      </c>
      <c r="I12" s="659">
        <v>28979.9</v>
      </c>
      <c r="J12" s="659">
        <v>29058.799999999999</v>
      </c>
      <c r="K12" s="659">
        <v>29371.8</v>
      </c>
      <c r="L12" s="659">
        <v>29540.6</v>
      </c>
      <c r="M12" s="659">
        <v>30072.5</v>
      </c>
      <c r="N12" s="659">
        <v>31497.3</v>
      </c>
      <c r="O12" s="659">
        <v>32083.4</v>
      </c>
      <c r="P12" s="659">
        <v>32294.1</v>
      </c>
      <c r="Q12" s="659">
        <v>32523.7</v>
      </c>
      <c r="R12" s="659">
        <v>32631.7</v>
      </c>
      <c r="S12" s="659">
        <v>32693.5</v>
      </c>
      <c r="T12" s="659">
        <v>32973.300000000003</v>
      </c>
      <c r="U12" s="659">
        <v>33237.699999999997</v>
      </c>
      <c r="V12" s="659">
        <v>33452.400000000001</v>
      </c>
      <c r="W12" s="659">
        <v>33706</v>
      </c>
      <c r="X12" s="659">
        <v>34151.4</v>
      </c>
      <c r="Y12" s="659">
        <v>34802.6</v>
      </c>
      <c r="Z12" s="659">
        <v>36855</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61894.8</v>
      </c>
      <c r="AZ12" s="659">
        <v>62204</v>
      </c>
      <c r="BA12" s="659">
        <v>63117</v>
      </c>
      <c r="BB12" s="659">
        <v>63534.8</v>
      </c>
      <c r="BC12" s="659">
        <v>65021.599999999999</v>
      </c>
      <c r="BD12" s="659">
        <v>67603.5</v>
      </c>
      <c r="BE12" s="661">
        <v>69584.2</v>
      </c>
      <c r="BF12" s="661">
        <v>70516.600000000006</v>
      </c>
      <c r="BG12" s="661">
        <v>71201.5</v>
      </c>
      <c r="BH12" s="661">
        <v>72240.600000000006</v>
      </c>
      <c r="BI12" s="661">
        <v>73803.7</v>
      </c>
      <c r="BJ12" s="661">
        <v>80093.2</v>
      </c>
      <c r="BK12" s="661">
        <v>81565.600000000006</v>
      </c>
      <c r="BL12" s="661">
        <v>81791.5</v>
      </c>
      <c r="BM12" s="661">
        <v>83110.600000000006</v>
      </c>
      <c r="BN12" s="661">
        <v>84008.8</v>
      </c>
      <c r="BO12" s="661">
        <v>84684.3</v>
      </c>
      <c r="BP12" s="661">
        <v>88794.7</v>
      </c>
      <c r="BQ12" s="661">
        <v>89169.7</v>
      </c>
      <c r="BR12" s="661">
        <v>89879.3</v>
      </c>
      <c r="BS12" s="661">
        <v>91236.4</v>
      </c>
      <c r="BT12" s="661">
        <v>91561.1</v>
      </c>
      <c r="BU12" s="661">
        <v>94617.600000000006</v>
      </c>
      <c r="BV12" s="661">
        <v>103481.7</v>
      </c>
    </row>
    <row r="13" spans="1:74" ht="12" customHeight="1" x14ac:dyDescent="0.25">
      <c r="A13" s="651" t="s">
        <v>1043</v>
      </c>
      <c r="B13" s="649" t="s">
        <v>85</v>
      </c>
      <c r="C13" s="659">
        <v>88431.4</v>
      </c>
      <c r="D13" s="659">
        <v>88655.9</v>
      </c>
      <c r="E13" s="659">
        <v>88655.9</v>
      </c>
      <c r="F13" s="659">
        <v>88955.9</v>
      </c>
      <c r="G13" s="659">
        <v>88955.9</v>
      </c>
      <c r="H13" s="659">
        <v>89104.9</v>
      </c>
      <c r="I13" s="659">
        <v>89261.8</v>
      </c>
      <c r="J13" s="659">
        <v>89343.8</v>
      </c>
      <c r="K13" s="659">
        <v>89813.8</v>
      </c>
      <c r="L13" s="659">
        <v>90151.8</v>
      </c>
      <c r="M13" s="659">
        <v>90402.4</v>
      </c>
      <c r="N13" s="659">
        <v>94286</v>
      </c>
      <c r="O13" s="659">
        <v>95147.4</v>
      </c>
      <c r="P13" s="659">
        <v>95613.4</v>
      </c>
      <c r="Q13" s="659">
        <v>96445.9</v>
      </c>
      <c r="R13" s="659">
        <v>96447.7</v>
      </c>
      <c r="S13" s="659">
        <v>96677.2</v>
      </c>
      <c r="T13" s="659">
        <v>97921.1</v>
      </c>
      <c r="U13" s="659">
        <v>98196.7</v>
      </c>
      <c r="V13" s="659">
        <v>98580.1</v>
      </c>
      <c r="W13" s="659">
        <v>99576.8</v>
      </c>
      <c r="X13" s="659">
        <v>99501.8</v>
      </c>
      <c r="Y13" s="659">
        <v>100620.6</v>
      </c>
      <c r="Z13" s="659">
        <v>103417.5</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133669.70000000001</v>
      </c>
      <c r="AZ13" s="659">
        <v>133929.70000000001</v>
      </c>
      <c r="BA13" s="659">
        <v>135041.29999999999</v>
      </c>
      <c r="BB13" s="659">
        <v>136952.1</v>
      </c>
      <c r="BC13" s="659">
        <v>137550.29999999999</v>
      </c>
      <c r="BD13" s="659">
        <v>137972.29999999999</v>
      </c>
      <c r="BE13" s="661">
        <v>137966.39999999999</v>
      </c>
      <c r="BF13" s="661">
        <v>137972</v>
      </c>
      <c r="BG13" s="661">
        <v>139198.6</v>
      </c>
      <c r="BH13" s="661">
        <v>139293</v>
      </c>
      <c r="BI13" s="661">
        <v>139848.9</v>
      </c>
      <c r="BJ13" s="661">
        <v>142818.20000000001</v>
      </c>
      <c r="BK13" s="661">
        <v>142818.20000000001</v>
      </c>
      <c r="BL13" s="661">
        <v>142818.20000000001</v>
      </c>
      <c r="BM13" s="661">
        <v>142968.20000000001</v>
      </c>
      <c r="BN13" s="661">
        <v>143258.9</v>
      </c>
      <c r="BO13" s="661">
        <v>143618.9</v>
      </c>
      <c r="BP13" s="661">
        <v>144118.9</v>
      </c>
      <c r="BQ13" s="661">
        <v>144118.9</v>
      </c>
      <c r="BR13" s="661">
        <v>144118.9</v>
      </c>
      <c r="BS13" s="661">
        <v>144118.9</v>
      </c>
      <c r="BT13" s="661">
        <v>144268.9</v>
      </c>
      <c r="BU13" s="661">
        <v>144520.9</v>
      </c>
      <c r="BV13" s="661">
        <v>147184.1</v>
      </c>
    </row>
    <row r="14" spans="1:74" ht="12" customHeight="1" x14ac:dyDescent="0.25">
      <c r="A14" s="651"/>
      <c r="B14" s="650" t="s">
        <v>1051</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662"/>
      <c r="BF14" s="662"/>
      <c r="BG14" s="662"/>
      <c r="BH14" s="662"/>
      <c r="BI14" s="662"/>
      <c r="BJ14" s="662"/>
      <c r="BK14" s="662"/>
      <c r="BL14" s="662"/>
      <c r="BM14" s="662"/>
      <c r="BN14" s="662"/>
      <c r="BO14" s="662"/>
      <c r="BP14" s="662"/>
      <c r="BQ14" s="662"/>
      <c r="BR14" s="662"/>
      <c r="BS14" s="662"/>
      <c r="BT14" s="662"/>
      <c r="BU14" s="662"/>
      <c r="BV14" s="662"/>
    </row>
    <row r="15" spans="1:74" ht="12" customHeight="1" x14ac:dyDescent="0.25">
      <c r="A15" s="651" t="s">
        <v>1052</v>
      </c>
      <c r="B15" s="649" t="s">
        <v>1046</v>
      </c>
      <c r="C15" s="659">
        <v>6571.8</v>
      </c>
      <c r="D15" s="659">
        <v>6571.8</v>
      </c>
      <c r="E15" s="659">
        <v>6571.8</v>
      </c>
      <c r="F15" s="659">
        <v>6545.3</v>
      </c>
      <c r="G15" s="659">
        <v>6569.3</v>
      </c>
      <c r="H15" s="659">
        <v>6543.7</v>
      </c>
      <c r="I15" s="659">
        <v>6533.1</v>
      </c>
      <c r="J15" s="659">
        <v>6524.8</v>
      </c>
      <c r="K15" s="659">
        <v>6520.7</v>
      </c>
      <c r="L15" s="659">
        <v>6520.7</v>
      </c>
      <c r="M15" s="659">
        <v>6520.7</v>
      </c>
      <c r="N15" s="659">
        <v>6520.7</v>
      </c>
      <c r="O15" s="659">
        <v>6549.2</v>
      </c>
      <c r="P15" s="659">
        <v>6549.2</v>
      </c>
      <c r="Q15" s="659">
        <v>6549.2</v>
      </c>
      <c r="R15" s="659">
        <v>6417.9</v>
      </c>
      <c r="S15" s="659">
        <v>6406.9</v>
      </c>
      <c r="T15" s="659">
        <v>6436.3</v>
      </c>
      <c r="U15" s="659">
        <v>6366.8</v>
      </c>
      <c r="V15" s="659">
        <v>6366.8</v>
      </c>
      <c r="W15" s="659">
        <v>6366.8</v>
      </c>
      <c r="X15" s="659">
        <v>6366.8</v>
      </c>
      <c r="Y15" s="659">
        <v>6300.2</v>
      </c>
      <c r="Z15" s="659">
        <v>6300.2</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6217</v>
      </c>
      <c r="AZ15" s="659">
        <v>6217</v>
      </c>
      <c r="BA15" s="659">
        <v>6217</v>
      </c>
      <c r="BB15" s="659">
        <v>6217</v>
      </c>
      <c r="BC15" s="659">
        <v>6217</v>
      </c>
      <c r="BD15" s="659">
        <v>6225</v>
      </c>
      <c r="BE15" s="661">
        <v>6217.2</v>
      </c>
      <c r="BF15" s="661">
        <v>6217.2</v>
      </c>
      <c r="BG15" s="661">
        <v>6217.2</v>
      </c>
      <c r="BH15" s="661">
        <v>6217.2</v>
      </c>
      <c r="BI15" s="661">
        <v>6217.2</v>
      </c>
      <c r="BJ15" s="661">
        <v>6217.2</v>
      </c>
      <c r="BK15" s="661">
        <v>6217.2</v>
      </c>
      <c r="BL15" s="661">
        <v>6217.2</v>
      </c>
      <c r="BM15" s="661">
        <v>6217.2</v>
      </c>
      <c r="BN15" s="661">
        <v>6217.2</v>
      </c>
      <c r="BO15" s="661">
        <v>6217.2</v>
      </c>
      <c r="BP15" s="661">
        <v>6209</v>
      </c>
      <c r="BQ15" s="661">
        <v>6209</v>
      </c>
      <c r="BR15" s="661">
        <v>6209</v>
      </c>
      <c r="BS15" s="661">
        <v>6209</v>
      </c>
      <c r="BT15" s="661">
        <v>6209</v>
      </c>
      <c r="BU15" s="661">
        <v>6209</v>
      </c>
      <c r="BV15" s="661">
        <v>6209</v>
      </c>
    </row>
    <row r="16" spans="1:74" ht="12" customHeight="1" x14ac:dyDescent="0.25">
      <c r="A16" s="651" t="s">
        <v>1053</v>
      </c>
      <c r="B16" s="649" t="s">
        <v>1047</v>
      </c>
      <c r="C16" s="659">
        <v>873.2</v>
      </c>
      <c r="D16" s="659">
        <v>873.2</v>
      </c>
      <c r="E16" s="659">
        <v>873.2</v>
      </c>
      <c r="F16" s="659">
        <v>873.2</v>
      </c>
      <c r="G16" s="659">
        <v>873.2</v>
      </c>
      <c r="H16" s="659">
        <v>872.6</v>
      </c>
      <c r="I16" s="659">
        <v>872</v>
      </c>
      <c r="J16" s="659">
        <v>872</v>
      </c>
      <c r="K16" s="659">
        <v>867.9</v>
      </c>
      <c r="L16" s="659">
        <v>867.9</v>
      </c>
      <c r="M16" s="659">
        <v>867.9</v>
      </c>
      <c r="N16" s="659">
        <v>867.9</v>
      </c>
      <c r="O16" s="659">
        <v>853.3</v>
      </c>
      <c r="P16" s="659">
        <v>853.3</v>
      </c>
      <c r="Q16" s="659">
        <v>853.3</v>
      </c>
      <c r="R16" s="659">
        <v>789.7</v>
      </c>
      <c r="S16" s="659">
        <v>791.1</v>
      </c>
      <c r="T16" s="659">
        <v>791.1</v>
      </c>
      <c r="U16" s="659">
        <v>791.1</v>
      </c>
      <c r="V16" s="659">
        <v>791.1</v>
      </c>
      <c r="W16" s="659">
        <v>791.1</v>
      </c>
      <c r="X16" s="659">
        <v>791.1</v>
      </c>
      <c r="Y16" s="659">
        <v>791.1</v>
      </c>
      <c r="Z16" s="659">
        <v>791.1</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828.4</v>
      </c>
      <c r="AZ16" s="659">
        <v>828.4</v>
      </c>
      <c r="BA16" s="659">
        <v>828.4</v>
      </c>
      <c r="BB16" s="659">
        <v>828.4</v>
      </c>
      <c r="BC16" s="659">
        <v>828.4</v>
      </c>
      <c r="BD16" s="659">
        <v>828.4</v>
      </c>
      <c r="BE16" s="661">
        <v>828.4</v>
      </c>
      <c r="BF16" s="661">
        <v>828.4</v>
      </c>
      <c r="BG16" s="661">
        <v>828.4</v>
      </c>
      <c r="BH16" s="661">
        <v>828.4</v>
      </c>
      <c r="BI16" s="661">
        <v>828.4</v>
      </c>
      <c r="BJ16" s="661">
        <v>828.4</v>
      </c>
      <c r="BK16" s="661">
        <v>828.4</v>
      </c>
      <c r="BL16" s="661">
        <v>828.4</v>
      </c>
      <c r="BM16" s="661">
        <v>828.4</v>
      </c>
      <c r="BN16" s="661">
        <v>828.4</v>
      </c>
      <c r="BO16" s="661">
        <v>828.4</v>
      </c>
      <c r="BP16" s="661">
        <v>828.4</v>
      </c>
      <c r="BQ16" s="661">
        <v>828.4</v>
      </c>
      <c r="BR16" s="661">
        <v>828.4</v>
      </c>
      <c r="BS16" s="661">
        <v>828.4</v>
      </c>
      <c r="BT16" s="661">
        <v>828.4</v>
      </c>
      <c r="BU16" s="661">
        <v>828.4</v>
      </c>
      <c r="BV16" s="661">
        <v>828.4</v>
      </c>
    </row>
    <row r="17" spans="1:74" ht="12" customHeight="1" x14ac:dyDescent="0.25">
      <c r="A17" s="651" t="s">
        <v>1054</v>
      </c>
      <c r="B17" s="649" t="s">
        <v>1048</v>
      </c>
      <c r="C17" s="659">
        <v>5698.6</v>
      </c>
      <c r="D17" s="659">
        <v>5698.6</v>
      </c>
      <c r="E17" s="659">
        <v>5698.6</v>
      </c>
      <c r="F17" s="659">
        <v>5672.1</v>
      </c>
      <c r="G17" s="659">
        <v>5696.1</v>
      </c>
      <c r="H17" s="659">
        <v>5671.1</v>
      </c>
      <c r="I17" s="659">
        <v>5661.1</v>
      </c>
      <c r="J17" s="659">
        <v>5652.8</v>
      </c>
      <c r="K17" s="659">
        <v>5652.8</v>
      </c>
      <c r="L17" s="659">
        <v>5652.8</v>
      </c>
      <c r="M17" s="659">
        <v>5652.8</v>
      </c>
      <c r="N17" s="659">
        <v>5652.8</v>
      </c>
      <c r="O17" s="659">
        <v>5695.9</v>
      </c>
      <c r="P17" s="659">
        <v>5695.9</v>
      </c>
      <c r="Q17" s="659">
        <v>5695.9</v>
      </c>
      <c r="R17" s="659">
        <v>5628.2</v>
      </c>
      <c r="S17" s="659">
        <v>5615.8</v>
      </c>
      <c r="T17" s="659">
        <v>5645.2</v>
      </c>
      <c r="U17" s="659">
        <v>5575.7</v>
      </c>
      <c r="V17" s="659">
        <v>5575.7</v>
      </c>
      <c r="W17" s="659">
        <v>5575.7</v>
      </c>
      <c r="X17" s="659">
        <v>5575.7</v>
      </c>
      <c r="Y17" s="659">
        <v>5509.1</v>
      </c>
      <c r="Z17" s="659">
        <v>5509.1</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5388.6</v>
      </c>
      <c r="AZ17" s="659">
        <v>5388.6</v>
      </c>
      <c r="BA17" s="659">
        <v>5388.6</v>
      </c>
      <c r="BB17" s="659">
        <v>5388.6</v>
      </c>
      <c r="BC17" s="659">
        <v>5388.6</v>
      </c>
      <c r="BD17" s="659">
        <v>5396.6</v>
      </c>
      <c r="BE17" s="661">
        <v>5388.8</v>
      </c>
      <c r="BF17" s="661">
        <v>5388.8</v>
      </c>
      <c r="BG17" s="661">
        <v>5388.8</v>
      </c>
      <c r="BH17" s="661">
        <v>5388.8</v>
      </c>
      <c r="BI17" s="661">
        <v>5388.8</v>
      </c>
      <c r="BJ17" s="661">
        <v>5388.8</v>
      </c>
      <c r="BK17" s="661">
        <v>5388.8</v>
      </c>
      <c r="BL17" s="661">
        <v>5388.8</v>
      </c>
      <c r="BM17" s="661">
        <v>5388.8</v>
      </c>
      <c r="BN17" s="661">
        <v>5388.8</v>
      </c>
      <c r="BO17" s="661">
        <v>5388.8</v>
      </c>
      <c r="BP17" s="661">
        <v>5380.6</v>
      </c>
      <c r="BQ17" s="661">
        <v>5380.6</v>
      </c>
      <c r="BR17" s="661">
        <v>5380.6</v>
      </c>
      <c r="BS17" s="661">
        <v>5380.6</v>
      </c>
      <c r="BT17" s="661">
        <v>5380.6</v>
      </c>
      <c r="BU17" s="661">
        <v>5380.6</v>
      </c>
      <c r="BV17" s="661">
        <v>5380.6</v>
      </c>
    </row>
    <row r="18" spans="1:74" ht="12" customHeight="1" x14ac:dyDescent="0.25">
      <c r="A18" s="651" t="s">
        <v>1055</v>
      </c>
      <c r="B18" s="649" t="s">
        <v>1049</v>
      </c>
      <c r="C18" s="659">
        <v>275.5</v>
      </c>
      <c r="D18" s="659">
        <v>275.5</v>
      </c>
      <c r="E18" s="659">
        <v>275.5</v>
      </c>
      <c r="F18" s="659">
        <v>275.5</v>
      </c>
      <c r="G18" s="659">
        <v>275.5</v>
      </c>
      <c r="H18" s="659">
        <v>275.5</v>
      </c>
      <c r="I18" s="659">
        <v>275.5</v>
      </c>
      <c r="J18" s="659">
        <v>275.5</v>
      </c>
      <c r="K18" s="659">
        <v>275.5</v>
      </c>
      <c r="L18" s="659">
        <v>275.5</v>
      </c>
      <c r="M18" s="659">
        <v>275.5</v>
      </c>
      <c r="N18" s="659">
        <v>275.5</v>
      </c>
      <c r="O18" s="659">
        <v>280.89999999999998</v>
      </c>
      <c r="P18" s="659">
        <v>280.89999999999998</v>
      </c>
      <c r="Q18" s="659">
        <v>280.89999999999998</v>
      </c>
      <c r="R18" s="659">
        <v>279.7</v>
      </c>
      <c r="S18" s="659">
        <v>279.7</v>
      </c>
      <c r="T18" s="659">
        <v>279.7</v>
      </c>
      <c r="U18" s="659">
        <v>279.7</v>
      </c>
      <c r="V18" s="659">
        <v>279.7</v>
      </c>
      <c r="W18" s="659">
        <v>279.7</v>
      </c>
      <c r="X18" s="659">
        <v>279.7</v>
      </c>
      <c r="Y18" s="659">
        <v>279.7</v>
      </c>
      <c r="Z18" s="659">
        <v>279.7</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59">
        <v>288.10000000000002</v>
      </c>
      <c r="BC18" s="659">
        <v>288.10000000000002</v>
      </c>
      <c r="BD18" s="659">
        <v>290.60000000000002</v>
      </c>
      <c r="BE18" s="661">
        <v>290.60000000000002</v>
      </c>
      <c r="BF18" s="661">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25">
      <c r="A19" s="651" t="s">
        <v>1056</v>
      </c>
      <c r="B19" s="649" t="s">
        <v>1050</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532.9</v>
      </c>
      <c r="AZ19" s="659">
        <v>532.9</v>
      </c>
      <c r="BA19" s="659">
        <v>550.79999999999995</v>
      </c>
      <c r="BB19" s="659">
        <v>552.6</v>
      </c>
      <c r="BC19" s="659">
        <v>560.20000000000005</v>
      </c>
      <c r="BD19" s="659">
        <v>563.20000000000005</v>
      </c>
      <c r="BE19" s="661">
        <v>563.20000000000005</v>
      </c>
      <c r="BF19" s="661">
        <v>563.20000000000005</v>
      </c>
      <c r="BG19" s="661">
        <v>563.20000000000005</v>
      </c>
      <c r="BH19" s="661">
        <v>565.70000000000005</v>
      </c>
      <c r="BI19" s="661">
        <v>565.70000000000005</v>
      </c>
      <c r="BJ19" s="661">
        <v>587</v>
      </c>
      <c r="BK19" s="661">
        <v>587</v>
      </c>
      <c r="BL19" s="661">
        <v>587</v>
      </c>
      <c r="BM19" s="661">
        <v>587</v>
      </c>
      <c r="BN19" s="661">
        <v>589.5</v>
      </c>
      <c r="BO19" s="661">
        <v>589.5</v>
      </c>
      <c r="BP19" s="661">
        <v>634.5</v>
      </c>
      <c r="BQ19" s="661">
        <v>634.5</v>
      </c>
      <c r="BR19" s="661">
        <v>635.20000000000005</v>
      </c>
      <c r="BS19" s="661">
        <v>635.20000000000005</v>
      </c>
      <c r="BT19" s="661">
        <v>635.20000000000005</v>
      </c>
      <c r="BU19" s="661">
        <v>635.20000000000005</v>
      </c>
      <c r="BV19" s="661">
        <v>635.20000000000005</v>
      </c>
    </row>
    <row r="20" spans="1:74" ht="12" customHeight="1" x14ac:dyDescent="0.25">
      <c r="A20" s="651" t="s">
        <v>1057</v>
      </c>
      <c r="B20" s="649" t="s">
        <v>1058</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34028.909</v>
      </c>
      <c r="BA20" s="659">
        <v>34720.131000000001</v>
      </c>
      <c r="BB20" s="659">
        <v>35232.51</v>
      </c>
      <c r="BC20" s="659">
        <v>35731.22</v>
      </c>
      <c r="BD20" s="659">
        <v>36215.160000000003</v>
      </c>
      <c r="BE20" s="661">
        <v>36693.660000000003</v>
      </c>
      <c r="BF20" s="661">
        <v>37155.53</v>
      </c>
      <c r="BG20" s="661">
        <v>37623.660000000003</v>
      </c>
      <c r="BH20" s="661">
        <v>38098.699999999997</v>
      </c>
      <c r="BI20" s="661">
        <v>38579.94</v>
      </c>
      <c r="BJ20" s="661">
        <v>39091.199999999997</v>
      </c>
      <c r="BK20" s="661">
        <v>39623.599999999999</v>
      </c>
      <c r="BL20" s="661">
        <v>40163.54</v>
      </c>
      <c r="BM20" s="661">
        <v>40710.300000000003</v>
      </c>
      <c r="BN20" s="661">
        <v>41279.15</v>
      </c>
      <c r="BO20" s="661">
        <v>41855.71</v>
      </c>
      <c r="BP20" s="661">
        <v>42440.24</v>
      </c>
      <c r="BQ20" s="661">
        <v>43034.12</v>
      </c>
      <c r="BR20" s="661">
        <v>43635.67</v>
      </c>
      <c r="BS20" s="661">
        <v>44245.27</v>
      </c>
      <c r="BT20" s="661">
        <v>44908.31</v>
      </c>
      <c r="BU20" s="661">
        <v>45581.2</v>
      </c>
      <c r="BV20" s="661">
        <v>46264.33</v>
      </c>
    </row>
    <row r="21" spans="1:74" ht="12" customHeight="1" x14ac:dyDescent="0.25">
      <c r="A21" s="651" t="s">
        <v>1059</v>
      </c>
      <c r="B21" s="649" t="s">
        <v>1060</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21756.895</v>
      </c>
      <c r="BA21" s="659">
        <v>22259.802</v>
      </c>
      <c r="BB21" s="659">
        <v>22660.07</v>
      </c>
      <c r="BC21" s="659">
        <v>23045.37</v>
      </c>
      <c r="BD21" s="659">
        <v>23414.67</v>
      </c>
      <c r="BE21" s="661">
        <v>23765.57</v>
      </c>
      <c r="BF21" s="661">
        <v>24098.1</v>
      </c>
      <c r="BG21" s="661">
        <v>24435.38</v>
      </c>
      <c r="BH21" s="661">
        <v>24777.9</v>
      </c>
      <c r="BI21" s="661">
        <v>25125.23</v>
      </c>
      <c r="BJ21" s="661">
        <v>25502.05</v>
      </c>
      <c r="BK21" s="661">
        <v>25884.42</v>
      </c>
      <c r="BL21" s="661">
        <v>26272.77</v>
      </c>
      <c r="BM21" s="661">
        <v>26666.32</v>
      </c>
      <c r="BN21" s="661">
        <v>27066.43</v>
      </c>
      <c r="BO21" s="661">
        <v>27472.37</v>
      </c>
      <c r="BP21" s="661">
        <v>27884.48</v>
      </c>
      <c r="BQ21" s="661">
        <v>28303.07</v>
      </c>
      <c r="BR21" s="661">
        <v>28727.48</v>
      </c>
      <c r="BS21" s="661">
        <v>29158.05</v>
      </c>
      <c r="BT21" s="661">
        <v>29625.11</v>
      </c>
      <c r="BU21" s="661">
        <v>30099.03</v>
      </c>
      <c r="BV21" s="661">
        <v>30580.17</v>
      </c>
    </row>
    <row r="22" spans="1:74" ht="12" customHeight="1" x14ac:dyDescent="0.25">
      <c r="A22" s="651" t="s">
        <v>1061</v>
      </c>
      <c r="B22" s="649" t="s">
        <v>1062</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10040.312</v>
      </c>
      <c r="BA22" s="659">
        <v>10220.415999999999</v>
      </c>
      <c r="BB22" s="659">
        <v>10315.209999999999</v>
      </c>
      <c r="BC22" s="659">
        <v>10411.26</v>
      </c>
      <c r="BD22" s="659">
        <v>10508.47</v>
      </c>
      <c r="BE22" s="661">
        <v>10618.11</v>
      </c>
      <c r="BF22" s="661">
        <v>10729.43</v>
      </c>
      <c r="BG22" s="661">
        <v>10842.21</v>
      </c>
      <c r="BH22" s="661">
        <v>10956.57</v>
      </c>
      <c r="BI22" s="661">
        <v>11072.27</v>
      </c>
      <c r="BJ22" s="661">
        <v>11188.48</v>
      </c>
      <c r="BK22" s="661">
        <v>11319.64</v>
      </c>
      <c r="BL22" s="661">
        <v>11452.29</v>
      </c>
      <c r="BM22" s="661">
        <v>11586.5</v>
      </c>
      <c r="BN22" s="661">
        <v>11735.6</v>
      </c>
      <c r="BO22" s="661">
        <v>11886.5</v>
      </c>
      <c r="BP22" s="661">
        <v>12039.13</v>
      </c>
      <c r="BQ22" s="661">
        <v>12194.5</v>
      </c>
      <c r="BR22" s="661">
        <v>12351.65</v>
      </c>
      <c r="BS22" s="661">
        <v>12510.62</v>
      </c>
      <c r="BT22" s="661">
        <v>12685.84</v>
      </c>
      <c r="BU22" s="661">
        <v>12863.92</v>
      </c>
      <c r="BV22" s="661">
        <v>13044.9</v>
      </c>
    </row>
    <row r="23" spans="1:74" ht="12" customHeight="1" x14ac:dyDescent="0.25">
      <c r="A23" s="651" t="s">
        <v>1063</v>
      </c>
      <c r="B23" s="649" t="s">
        <v>1064</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2231.7020000000002</v>
      </c>
      <c r="BA23" s="659">
        <v>2239.913</v>
      </c>
      <c r="BB23" s="659">
        <v>2257.2260000000001</v>
      </c>
      <c r="BC23" s="659">
        <v>2274.5970000000002</v>
      </c>
      <c r="BD23" s="659">
        <v>2292.0169999999998</v>
      </c>
      <c r="BE23" s="661">
        <v>2309.9699999999998</v>
      </c>
      <c r="BF23" s="661">
        <v>2327.9920000000002</v>
      </c>
      <c r="BG23" s="661">
        <v>2346.076</v>
      </c>
      <c r="BH23" s="661">
        <v>2364.2280000000001</v>
      </c>
      <c r="BI23" s="661">
        <v>2382.4369999999999</v>
      </c>
      <c r="BJ23" s="661">
        <v>2400.6689999999999</v>
      </c>
      <c r="BK23" s="661">
        <v>2419.5419999999999</v>
      </c>
      <c r="BL23" s="661">
        <v>2438.4780000000001</v>
      </c>
      <c r="BM23" s="661">
        <v>2457.4810000000002</v>
      </c>
      <c r="BN23" s="661">
        <v>2477.123</v>
      </c>
      <c r="BO23" s="661">
        <v>2496.8429999999998</v>
      </c>
      <c r="BP23" s="661">
        <v>2516.636</v>
      </c>
      <c r="BQ23" s="661">
        <v>2536.5479999999998</v>
      </c>
      <c r="BR23" s="661">
        <v>2556.5349999999999</v>
      </c>
      <c r="BS23" s="661">
        <v>2576.6</v>
      </c>
      <c r="BT23" s="661">
        <v>2597.3629999999998</v>
      </c>
      <c r="BU23" s="661">
        <v>2618.248</v>
      </c>
      <c r="BV23" s="661">
        <v>2639.2570000000001</v>
      </c>
    </row>
    <row r="24" spans="1:74" ht="12" customHeight="1" x14ac:dyDescent="0.25">
      <c r="A24" s="651" t="s">
        <v>1065</v>
      </c>
      <c r="B24" s="649" t="s">
        <v>85</v>
      </c>
      <c r="C24" s="659">
        <v>113.5</v>
      </c>
      <c r="D24" s="659">
        <v>113.5</v>
      </c>
      <c r="E24" s="659">
        <v>115</v>
      </c>
      <c r="F24" s="659">
        <v>115</v>
      </c>
      <c r="G24" s="659">
        <v>115</v>
      </c>
      <c r="H24" s="659">
        <v>112</v>
      </c>
      <c r="I24" s="659">
        <v>115.4</v>
      </c>
      <c r="J24" s="659">
        <v>115.4</v>
      </c>
      <c r="K24" s="659">
        <v>118.4</v>
      </c>
      <c r="L24" s="659">
        <v>118.4</v>
      </c>
      <c r="M24" s="659">
        <v>118.4</v>
      </c>
      <c r="N24" s="659">
        <v>118.4</v>
      </c>
      <c r="O24" s="659">
        <v>117.1</v>
      </c>
      <c r="P24" s="659">
        <v>117.1</v>
      </c>
      <c r="Q24" s="659">
        <v>117.1</v>
      </c>
      <c r="R24" s="659">
        <v>117.1</v>
      </c>
      <c r="S24" s="659">
        <v>117.1</v>
      </c>
      <c r="T24" s="659">
        <v>117.1</v>
      </c>
      <c r="U24" s="659">
        <v>117.1</v>
      </c>
      <c r="V24" s="659">
        <v>117.1</v>
      </c>
      <c r="W24" s="659">
        <v>117.1</v>
      </c>
      <c r="X24" s="659">
        <v>117.1</v>
      </c>
      <c r="Y24" s="659">
        <v>117.1</v>
      </c>
      <c r="Z24" s="659">
        <v>117.1</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122.4</v>
      </c>
      <c r="AZ24" s="659">
        <v>122.4</v>
      </c>
      <c r="BA24" s="659">
        <v>122.4</v>
      </c>
      <c r="BB24" s="659">
        <v>122.4</v>
      </c>
      <c r="BC24" s="659">
        <v>122.4</v>
      </c>
      <c r="BD24" s="659">
        <v>122.4</v>
      </c>
      <c r="BE24" s="661">
        <v>122.4</v>
      </c>
      <c r="BF24" s="661">
        <v>122.4</v>
      </c>
      <c r="BG24" s="661">
        <v>122.4</v>
      </c>
      <c r="BH24" s="661">
        <v>122.4</v>
      </c>
      <c r="BI24" s="661">
        <v>122.4</v>
      </c>
      <c r="BJ24" s="661">
        <v>122.4</v>
      </c>
      <c r="BK24" s="661">
        <v>122.4</v>
      </c>
      <c r="BL24" s="661">
        <v>122.4</v>
      </c>
      <c r="BM24" s="661">
        <v>122.4</v>
      </c>
      <c r="BN24" s="661">
        <v>122.4</v>
      </c>
      <c r="BO24" s="661">
        <v>122.4</v>
      </c>
      <c r="BP24" s="661">
        <v>122.4</v>
      </c>
      <c r="BQ24" s="661">
        <v>122.4</v>
      </c>
      <c r="BR24" s="661">
        <v>122.4</v>
      </c>
      <c r="BS24" s="661">
        <v>122.4</v>
      </c>
      <c r="BT24" s="661">
        <v>122.4</v>
      </c>
      <c r="BU24" s="661">
        <v>122.4</v>
      </c>
      <c r="BV24" s="661">
        <v>122.4</v>
      </c>
    </row>
    <row r="25" spans="1:74" ht="12" customHeight="1" x14ac:dyDescent="0.2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0"/>
      <c r="BC25" s="660"/>
      <c r="BE25" s="663"/>
      <c r="BF25" s="663"/>
      <c r="BG25" s="663"/>
      <c r="BH25" s="663"/>
      <c r="BI25" s="663"/>
      <c r="BJ25" s="663"/>
      <c r="BK25" s="663"/>
      <c r="BL25" s="663"/>
      <c r="BM25" s="663"/>
      <c r="BN25" s="663"/>
      <c r="BO25" s="663"/>
      <c r="BP25" s="663"/>
      <c r="BQ25" s="663"/>
      <c r="BR25" s="663"/>
      <c r="BS25" s="663"/>
      <c r="BT25" s="663"/>
      <c r="BU25" s="663"/>
      <c r="BV25" s="663"/>
    </row>
    <row r="26" spans="1:74" ht="12" customHeight="1" x14ac:dyDescent="0.25">
      <c r="A26" s="651"/>
      <c r="B26" s="650" t="s">
        <v>1299</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0"/>
      <c r="BC26" s="660"/>
      <c r="BE26" s="663"/>
      <c r="BF26" s="663"/>
      <c r="BG26" s="663"/>
      <c r="BH26" s="663"/>
      <c r="BI26" s="663"/>
      <c r="BJ26" s="663"/>
      <c r="BK26" s="663"/>
      <c r="BL26" s="663"/>
      <c r="BM26" s="663"/>
      <c r="BN26" s="663"/>
      <c r="BO26" s="663"/>
      <c r="BP26" s="663"/>
      <c r="BQ26" s="663"/>
      <c r="BR26" s="663"/>
      <c r="BS26" s="663"/>
      <c r="BT26" s="663"/>
      <c r="BU26" s="663"/>
      <c r="BV26" s="663"/>
    </row>
    <row r="27" spans="1:74" ht="12" customHeight="1" x14ac:dyDescent="0.25">
      <c r="A27" s="651"/>
      <c r="B27" s="650" t="s">
        <v>1045</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0"/>
      <c r="BC27" s="660"/>
      <c r="BE27" s="663"/>
      <c r="BF27" s="663"/>
      <c r="BG27" s="663"/>
      <c r="BH27" s="663"/>
      <c r="BI27" s="663"/>
      <c r="BJ27" s="663"/>
      <c r="BK27" s="663"/>
      <c r="BL27" s="663"/>
      <c r="BM27" s="663"/>
      <c r="BN27" s="663"/>
      <c r="BO27" s="663"/>
      <c r="BP27" s="663"/>
      <c r="BQ27" s="663"/>
      <c r="BR27" s="663"/>
      <c r="BS27" s="663"/>
      <c r="BT27" s="663"/>
      <c r="BU27" s="663"/>
      <c r="BV27" s="663"/>
    </row>
    <row r="28" spans="1:74" ht="12" customHeight="1" x14ac:dyDescent="0.25">
      <c r="A28" s="651" t="s">
        <v>1191</v>
      </c>
      <c r="B28" s="649" t="s">
        <v>1046</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2.2251023719999998</v>
      </c>
      <c r="BA28" s="692">
        <v>2.231690859</v>
      </c>
      <c r="BB28" s="692">
        <v>1.9317267250000001</v>
      </c>
      <c r="BC28" s="692">
        <v>2.162169</v>
      </c>
      <c r="BD28" s="692">
        <v>2.1552799999999999</v>
      </c>
      <c r="BE28" s="693">
        <v>2.3149600000000001</v>
      </c>
      <c r="BF28" s="693">
        <v>2.3842569999999998</v>
      </c>
      <c r="BG28" s="693">
        <v>2.159751</v>
      </c>
      <c r="BH28" s="693">
        <v>2.1187390000000001</v>
      </c>
      <c r="BI28" s="693">
        <v>2.0504639999999998</v>
      </c>
      <c r="BJ28" s="693">
        <v>2.2847059999999999</v>
      </c>
      <c r="BK28" s="693">
        <v>2.2865730000000002</v>
      </c>
      <c r="BL28" s="693">
        <v>2.1314009999999999</v>
      </c>
      <c r="BM28" s="693">
        <v>2.249555</v>
      </c>
      <c r="BN28" s="693">
        <v>1.9534039999999999</v>
      </c>
      <c r="BO28" s="693">
        <v>2.1691739999999999</v>
      </c>
      <c r="BP28" s="693">
        <v>2.1546340000000002</v>
      </c>
      <c r="BQ28" s="693">
        <v>2.2833239999999999</v>
      </c>
      <c r="BR28" s="693">
        <v>2.3661560000000001</v>
      </c>
      <c r="BS28" s="693">
        <v>2.1338539999999999</v>
      </c>
      <c r="BT28" s="693">
        <v>2.1009980000000001</v>
      </c>
      <c r="BU28" s="693">
        <v>2.0070739999999998</v>
      </c>
      <c r="BV28" s="693">
        <v>2.2728619999999999</v>
      </c>
    </row>
    <row r="29" spans="1:74" ht="12" customHeight="1" x14ac:dyDescent="0.25">
      <c r="A29" s="651" t="s">
        <v>1291</v>
      </c>
      <c r="B29" s="649" t="s">
        <v>1047</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1.1167797349999999</v>
      </c>
      <c r="BA29" s="692">
        <v>1.1960345859999999</v>
      </c>
      <c r="BB29" s="692">
        <v>1.1260748709999999</v>
      </c>
      <c r="BC29" s="692">
        <v>1.2859849999999999</v>
      </c>
      <c r="BD29" s="692">
        <v>1.237973</v>
      </c>
      <c r="BE29" s="693">
        <v>1.282062</v>
      </c>
      <c r="BF29" s="693">
        <v>1.286462</v>
      </c>
      <c r="BG29" s="693">
        <v>1.2310939999999999</v>
      </c>
      <c r="BH29" s="693">
        <v>1.23953</v>
      </c>
      <c r="BI29" s="693">
        <v>1.1981250000000001</v>
      </c>
      <c r="BJ29" s="693">
        <v>1.3006770000000001</v>
      </c>
      <c r="BK29" s="693">
        <v>1.287914</v>
      </c>
      <c r="BL29" s="693">
        <v>1.1522760000000001</v>
      </c>
      <c r="BM29" s="693">
        <v>1.276297</v>
      </c>
      <c r="BN29" s="693">
        <v>1.2056770000000001</v>
      </c>
      <c r="BO29" s="693">
        <v>1.286845</v>
      </c>
      <c r="BP29" s="693">
        <v>1.2231540000000001</v>
      </c>
      <c r="BQ29" s="693">
        <v>1.2506299999999999</v>
      </c>
      <c r="BR29" s="693">
        <v>1.2531540000000001</v>
      </c>
      <c r="BS29" s="693">
        <v>1.208046</v>
      </c>
      <c r="BT29" s="693">
        <v>1.2057070000000001</v>
      </c>
      <c r="BU29" s="693">
        <v>1.1676359999999999</v>
      </c>
      <c r="BV29" s="693">
        <v>1.2754239999999999</v>
      </c>
    </row>
    <row r="30" spans="1:74" ht="12" customHeight="1" x14ac:dyDescent="0.25">
      <c r="A30" s="651" t="s">
        <v>1292</v>
      </c>
      <c r="B30" s="649" t="s">
        <v>1048</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1.1083226370000001</v>
      </c>
      <c r="BA30" s="692">
        <v>1.0356562730000001</v>
      </c>
      <c r="BB30" s="692">
        <v>0.80565185399999995</v>
      </c>
      <c r="BC30" s="692">
        <v>0.87618439999999997</v>
      </c>
      <c r="BD30" s="692">
        <v>0.91730679999999998</v>
      </c>
      <c r="BE30" s="693">
        <v>1.0328980000000001</v>
      </c>
      <c r="BF30" s="693">
        <v>1.0977950000000001</v>
      </c>
      <c r="BG30" s="693">
        <v>0.92865690000000001</v>
      </c>
      <c r="BH30" s="693">
        <v>0.87920860000000001</v>
      </c>
      <c r="BI30" s="693">
        <v>0.85233820000000005</v>
      </c>
      <c r="BJ30" s="693">
        <v>0.98402829999999997</v>
      </c>
      <c r="BK30" s="693">
        <v>0.99865890000000002</v>
      </c>
      <c r="BL30" s="693">
        <v>0.97912520000000003</v>
      </c>
      <c r="BM30" s="693">
        <v>0.97325779999999995</v>
      </c>
      <c r="BN30" s="693">
        <v>0.74772780000000005</v>
      </c>
      <c r="BO30" s="693">
        <v>0.88232840000000001</v>
      </c>
      <c r="BP30" s="693">
        <v>0.93148010000000003</v>
      </c>
      <c r="BQ30" s="693">
        <v>1.032694</v>
      </c>
      <c r="BR30" s="693">
        <v>1.1130009999999999</v>
      </c>
      <c r="BS30" s="693">
        <v>0.92580830000000003</v>
      </c>
      <c r="BT30" s="693">
        <v>0.89529060000000005</v>
      </c>
      <c r="BU30" s="693">
        <v>0.83943769999999995</v>
      </c>
      <c r="BV30" s="693">
        <v>0.99743789999999999</v>
      </c>
    </row>
    <row r="31" spans="1:74" ht="12" customHeight="1" x14ac:dyDescent="0.25">
      <c r="A31" s="651" t="s">
        <v>1188</v>
      </c>
      <c r="B31" s="649" t="s">
        <v>1049</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23.570554098999999</v>
      </c>
      <c r="BA31" s="692">
        <v>26.027488294000001</v>
      </c>
      <c r="BB31" s="692">
        <v>20.097965821999999</v>
      </c>
      <c r="BC31" s="692">
        <v>23.902940000000001</v>
      </c>
      <c r="BD31" s="692">
        <v>27.64227</v>
      </c>
      <c r="BE31" s="693">
        <v>26.596540000000001</v>
      </c>
      <c r="BF31" s="693">
        <v>20.80641</v>
      </c>
      <c r="BG31" s="693">
        <v>17.144269999999999</v>
      </c>
      <c r="BH31" s="693">
        <v>17.275839999999999</v>
      </c>
      <c r="BI31" s="693">
        <v>19.174340000000001</v>
      </c>
      <c r="BJ31" s="693">
        <v>21.379110000000001</v>
      </c>
      <c r="BK31" s="693">
        <v>24.284009999999999</v>
      </c>
      <c r="BL31" s="693">
        <v>21.816559999999999</v>
      </c>
      <c r="BM31" s="693">
        <v>24.451000000000001</v>
      </c>
      <c r="BN31" s="693">
        <v>24.74896</v>
      </c>
      <c r="BO31" s="693">
        <v>28.423549999999999</v>
      </c>
      <c r="BP31" s="693">
        <v>27.99689</v>
      </c>
      <c r="BQ31" s="693">
        <v>25.764050000000001</v>
      </c>
      <c r="BR31" s="693">
        <v>21.91469</v>
      </c>
      <c r="BS31" s="693">
        <v>18.335740000000001</v>
      </c>
      <c r="BT31" s="693">
        <v>18.139530000000001</v>
      </c>
      <c r="BU31" s="693">
        <v>20.194649999999999</v>
      </c>
      <c r="BV31" s="693">
        <v>22.4664</v>
      </c>
    </row>
    <row r="32" spans="1:74" ht="12" customHeight="1" x14ac:dyDescent="0.25">
      <c r="A32" s="651" t="s">
        <v>1192</v>
      </c>
      <c r="B32" s="649" t="s">
        <v>1066</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1.2019447569999999</v>
      </c>
      <c r="BA32" s="692">
        <v>1.2802664850000001</v>
      </c>
      <c r="BB32" s="692">
        <v>1.225319593</v>
      </c>
      <c r="BC32" s="692">
        <v>1.423414</v>
      </c>
      <c r="BD32" s="692">
        <v>1.457325</v>
      </c>
      <c r="BE32" s="693">
        <v>1.440404</v>
      </c>
      <c r="BF32" s="693">
        <v>1.39036</v>
      </c>
      <c r="BG32" s="693">
        <v>1.377955</v>
      </c>
      <c r="BH32" s="693">
        <v>1.4688380000000001</v>
      </c>
      <c r="BI32" s="693">
        <v>1.3269439999999999</v>
      </c>
      <c r="BJ32" s="693">
        <v>1.5111110000000001</v>
      </c>
      <c r="BK32" s="693">
        <v>1.4412609999999999</v>
      </c>
      <c r="BL32" s="693">
        <v>1.1679029999999999</v>
      </c>
      <c r="BM32" s="693">
        <v>1.4091180000000001</v>
      </c>
      <c r="BN32" s="693">
        <v>1.102846</v>
      </c>
      <c r="BO32" s="693">
        <v>1.3549370000000001</v>
      </c>
      <c r="BP32" s="693">
        <v>1.462882</v>
      </c>
      <c r="BQ32" s="693">
        <v>1.4532160000000001</v>
      </c>
      <c r="BR32" s="693">
        <v>1.3984190000000001</v>
      </c>
      <c r="BS32" s="693">
        <v>1.3943239999999999</v>
      </c>
      <c r="BT32" s="693">
        <v>1.4352419999999999</v>
      </c>
      <c r="BU32" s="693">
        <v>1.262532</v>
      </c>
      <c r="BV32" s="693">
        <v>1.284948</v>
      </c>
    </row>
    <row r="33" spans="1:74" ht="12" customHeight="1" x14ac:dyDescent="0.25">
      <c r="A33" s="651" t="s">
        <v>1190</v>
      </c>
      <c r="B33" s="649" t="s">
        <v>1050</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9.1417130039999996</v>
      </c>
      <c r="BA33" s="692">
        <v>11.810164442</v>
      </c>
      <c r="BB33" s="692">
        <v>13.390751012999999</v>
      </c>
      <c r="BC33" s="692">
        <v>14.686439999999999</v>
      </c>
      <c r="BD33" s="692">
        <v>14.58954</v>
      </c>
      <c r="BE33" s="693">
        <v>15.285629999999999</v>
      </c>
      <c r="BF33" s="693">
        <v>14.859590000000001</v>
      </c>
      <c r="BG33" s="693">
        <v>13.619389999999999</v>
      </c>
      <c r="BH33" s="693">
        <v>11.66807</v>
      </c>
      <c r="BI33" s="693">
        <v>9.5666200000000003</v>
      </c>
      <c r="BJ33" s="693">
        <v>8.1590290000000003</v>
      </c>
      <c r="BK33" s="693">
        <v>9.9331990000000001</v>
      </c>
      <c r="BL33" s="693">
        <v>11.11736</v>
      </c>
      <c r="BM33" s="693">
        <v>15.273239999999999</v>
      </c>
      <c r="BN33" s="693">
        <v>16.854890000000001</v>
      </c>
      <c r="BO33" s="693">
        <v>18.513739999999999</v>
      </c>
      <c r="BP33" s="693">
        <v>18.53529</v>
      </c>
      <c r="BQ33" s="693">
        <v>19.09741</v>
      </c>
      <c r="BR33" s="693">
        <v>18.78285</v>
      </c>
      <c r="BS33" s="693">
        <v>16.769670000000001</v>
      </c>
      <c r="BT33" s="693">
        <v>14.770009999999999</v>
      </c>
      <c r="BU33" s="693">
        <v>12.133749999999999</v>
      </c>
      <c r="BV33" s="693">
        <v>10.60092</v>
      </c>
    </row>
    <row r="34" spans="1:74" ht="12" customHeight="1" x14ac:dyDescent="0.25">
      <c r="A34" s="651" t="s">
        <v>1189</v>
      </c>
      <c r="B34" s="649" t="s">
        <v>1067</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38.131327194999997</v>
      </c>
      <c r="BA34" s="692">
        <v>43.196570465999997</v>
      </c>
      <c r="BB34" s="692">
        <v>46.182796126</v>
      </c>
      <c r="BC34" s="692">
        <v>39.302349999999997</v>
      </c>
      <c r="BD34" s="692">
        <v>31.14058</v>
      </c>
      <c r="BE34" s="693">
        <v>24.051359999999999</v>
      </c>
      <c r="BF34" s="693">
        <v>29.028130000000001</v>
      </c>
      <c r="BG34" s="693">
        <v>32.278010000000002</v>
      </c>
      <c r="BH34" s="693">
        <v>35.51981</v>
      </c>
      <c r="BI34" s="693">
        <v>38.936709999999998</v>
      </c>
      <c r="BJ34" s="693">
        <v>43.663710000000002</v>
      </c>
      <c r="BK34" s="693">
        <v>39.927840000000003</v>
      </c>
      <c r="BL34" s="693">
        <v>40.128369999999997</v>
      </c>
      <c r="BM34" s="693">
        <v>46.296709999999997</v>
      </c>
      <c r="BN34" s="693">
        <v>47.757240000000003</v>
      </c>
      <c r="BO34" s="693">
        <v>40.932119999999998</v>
      </c>
      <c r="BP34" s="693">
        <v>32.129950000000001</v>
      </c>
      <c r="BQ34" s="693">
        <v>24.963439999999999</v>
      </c>
      <c r="BR34" s="693">
        <v>30.388100000000001</v>
      </c>
      <c r="BS34" s="693">
        <v>33.680660000000003</v>
      </c>
      <c r="BT34" s="693">
        <v>36.843699999999998</v>
      </c>
      <c r="BU34" s="693">
        <v>39.717880000000001</v>
      </c>
      <c r="BV34" s="693">
        <v>45.511189999999999</v>
      </c>
    </row>
    <row r="35" spans="1:74" ht="12" customHeight="1" x14ac:dyDescent="0.25">
      <c r="A35" s="651"/>
      <c r="B35" s="650" t="s">
        <v>1051</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2"/>
      <c r="BC35" s="692"/>
      <c r="BD35" s="692"/>
      <c r="BE35" s="693"/>
      <c r="BF35" s="693"/>
      <c r="BG35" s="693"/>
      <c r="BH35" s="693"/>
      <c r="BI35" s="693"/>
      <c r="BJ35" s="693"/>
      <c r="BK35" s="693"/>
      <c r="BL35" s="693"/>
      <c r="BM35" s="693"/>
      <c r="BN35" s="693"/>
      <c r="BO35" s="693"/>
      <c r="BP35" s="693"/>
      <c r="BQ35" s="693"/>
      <c r="BR35" s="693"/>
      <c r="BS35" s="693"/>
      <c r="BT35" s="693"/>
      <c r="BU35" s="693"/>
      <c r="BV35" s="693"/>
    </row>
    <row r="36" spans="1:74" ht="12" customHeight="1" x14ac:dyDescent="0.25">
      <c r="A36" s="651" t="s">
        <v>1293</v>
      </c>
      <c r="B36" s="649" t="s">
        <v>1046</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2.1025962410000001</v>
      </c>
      <c r="BA36" s="692">
        <v>2.23861613</v>
      </c>
      <c r="BB36" s="692">
        <v>2.1660203400000002</v>
      </c>
      <c r="BC36" s="692">
        <v>2.2883659999999999</v>
      </c>
      <c r="BD36" s="692">
        <v>2.2795209999999999</v>
      </c>
      <c r="BE36" s="693">
        <v>2.3781940000000001</v>
      </c>
      <c r="BF36" s="693">
        <v>2.372922</v>
      </c>
      <c r="BG36" s="693">
        <v>2.3064330000000002</v>
      </c>
      <c r="BH36" s="693">
        <v>2.2000540000000002</v>
      </c>
      <c r="BI36" s="693">
        <v>2.2873320000000001</v>
      </c>
      <c r="BJ36" s="693">
        <v>2.3554940000000002</v>
      </c>
      <c r="BK36" s="693">
        <v>2.3316590000000001</v>
      </c>
      <c r="BL36" s="693">
        <v>2.1025960000000001</v>
      </c>
      <c r="BM36" s="693">
        <v>2.2386159999999999</v>
      </c>
      <c r="BN36" s="693">
        <v>2.1660200000000001</v>
      </c>
      <c r="BO36" s="693">
        <v>2.2883659999999999</v>
      </c>
      <c r="BP36" s="693">
        <v>2.2795200000000002</v>
      </c>
      <c r="BQ36" s="693">
        <v>2.3781940000000001</v>
      </c>
      <c r="BR36" s="693">
        <v>2.372922</v>
      </c>
      <c r="BS36" s="693">
        <v>2.3064330000000002</v>
      </c>
      <c r="BT36" s="693">
        <v>2.2000540000000002</v>
      </c>
      <c r="BU36" s="693">
        <v>2.2873320000000001</v>
      </c>
      <c r="BV36" s="693">
        <v>2.3554940000000002</v>
      </c>
    </row>
    <row r="37" spans="1:74" ht="12" customHeight="1" x14ac:dyDescent="0.25">
      <c r="A37" s="651" t="s">
        <v>1294</v>
      </c>
      <c r="B37" s="649" t="s">
        <v>1047</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0.21938076200000001</v>
      </c>
      <c r="BA37" s="692">
        <v>0.25349395200000002</v>
      </c>
      <c r="BB37" s="692">
        <v>0.23795713700000001</v>
      </c>
      <c r="BC37" s="692">
        <v>0.22615109999999999</v>
      </c>
      <c r="BD37" s="692">
        <v>0.2020689</v>
      </c>
      <c r="BE37" s="693">
        <v>0.22721839999999999</v>
      </c>
      <c r="BF37" s="693">
        <v>0.22769259999999999</v>
      </c>
      <c r="BG37" s="693">
        <v>0.21927340000000001</v>
      </c>
      <c r="BH37" s="693">
        <v>0.23107059999999999</v>
      </c>
      <c r="BI37" s="693">
        <v>0.2371762</v>
      </c>
      <c r="BJ37" s="693">
        <v>0.25419540000000002</v>
      </c>
      <c r="BK37" s="693">
        <v>0.25548080000000001</v>
      </c>
      <c r="BL37" s="693">
        <v>0.21938079999999999</v>
      </c>
      <c r="BM37" s="693">
        <v>0.253494</v>
      </c>
      <c r="BN37" s="693">
        <v>0.2379571</v>
      </c>
      <c r="BO37" s="693">
        <v>0.2261514</v>
      </c>
      <c r="BP37" s="693">
        <v>0.20206879999999999</v>
      </c>
      <c r="BQ37" s="693">
        <v>0.22721839999999999</v>
      </c>
      <c r="BR37" s="693">
        <v>0.22769259999999999</v>
      </c>
      <c r="BS37" s="693">
        <v>0.21927340000000001</v>
      </c>
      <c r="BT37" s="693">
        <v>0.23107059999999999</v>
      </c>
      <c r="BU37" s="693">
        <v>0.2371762</v>
      </c>
      <c r="BV37" s="693">
        <v>0.25419540000000002</v>
      </c>
    </row>
    <row r="38" spans="1:74" ht="12" customHeight="1" x14ac:dyDescent="0.25">
      <c r="A38" s="651" t="s">
        <v>1295</v>
      </c>
      <c r="B38" s="649" t="s">
        <v>1048</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1.883215479</v>
      </c>
      <c r="BA38" s="692">
        <v>1.9851221779999999</v>
      </c>
      <c r="BB38" s="692">
        <v>1.928063203</v>
      </c>
      <c r="BC38" s="692">
        <v>2.0622150000000001</v>
      </c>
      <c r="BD38" s="692">
        <v>2.0774520000000001</v>
      </c>
      <c r="BE38" s="693">
        <v>2.1509749999999999</v>
      </c>
      <c r="BF38" s="693">
        <v>2.1452300000000002</v>
      </c>
      <c r="BG38" s="693">
        <v>2.0871590000000002</v>
      </c>
      <c r="BH38" s="693">
        <v>1.9689829999999999</v>
      </c>
      <c r="BI38" s="693">
        <v>2.0501559999999999</v>
      </c>
      <c r="BJ38" s="693">
        <v>2.1012979999999999</v>
      </c>
      <c r="BK38" s="693">
        <v>2.0761780000000001</v>
      </c>
      <c r="BL38" s="693">
        <v>1.8832150000000001</v>
      </c>
      <c r="BM38" s="693">
        <v>1.9851220000000001</v>
      </c>
      <c r="BN38" s="693">
        <v>1.9280630000000001</v>
      </c>
      <c r="BO38" s="693">
        <v>2.0622150000000001</v>
      </c>
      <c r="BP38" s="693">
        <v>2.0774509999999999</v>
      </c>
      <c r="BQ38" s="693">
        <v>2.1509749999999999</v>
      </c>
      <c r="BR38" s="693">
        <v>2.1452300000000002</v>
      </c>
      <c r="BS38" s="693">
        <v>2.0871590000000002</v>
      </c>
      <c r="BT38" s="693">
        <v>1.9689829999999999</v>
      </c>
      <c r="BU38" s="693">
        <v>2.0501559999999999</v>
      </c>
      <c r="BV38" s="693">
        <v>2.1012979999999999</v>
      </c>
    </row>
    <row r="39" spans="1:74" ht="12" customHeight="1" x14ac:dyDescent="0.25">
      <c r="A39" s="651" t="s">
        <v>1296</v>
      </c>
      <c r="B39" s="649" t="s">
        <v>1049</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9.9366804000000003E-2</v>
      </c>
      <c r="BA39" s="692">
        <v>0.11195571</v>
      </c>
      <c r="BB39" s="692">
        <v>9.6381218000000005E-2</v>
      </c>
      <c r="BC39" s="692">
        <v>0.10335999999999999</v>
      </c>
      <c r="BD39" s="692">
        <v>9.9879999999999997E-2</v>
      </c>
      <c r="BE39" s="693">
        <v>9.9099499999999993E-2</v>
      </c>
      <c r="BF39" s="693">
        <v>9.8003900000000005E-2</v>
      </c>
      <c r="BG39" s="693">
        <v>9.0130699999999994E-2</v>
      </c>
      <c r="BH39" s="693">
        <v>9.1638499999999998E-2</v>
      </c>
      <c r="BI39" s="693">
        <v>9.7957000000000002E-2</v>
      </c>
      <c r="BJ39" s="693">
        <v>0.1108883</v>
      </c>
      <c r="BK39" s="693">
        <v>0.11168160000000001</v>
      </c>
      <c r="BL39" s="693">
        <v>9.9366800000000005E-2</v>
      </c>
      <c r="BM39" s="693">
        <v>0.11195570000000001</v>
      </c>
      <c r="BN39" s="693">
        <v>9.63812E-2</v>
      </c>
      <c r="BO39" s="693">
        <v>0.1033601</v>
      </c>
      <c r="BP39" s="693">
        <v>9.9879999999999997E-2</v>
      </c>
      <c r="BQ39" s="693">
        <v>9.9099499999999993E-2</v>
      </c>
      <c r="BR39" s="693">
        <v>9.8003900000000005E-2</v>
      </c>
      <c r="BS39" s="693">
        <v>9.0130699999999994E-2</v>
      </c>
      <c r="BT39" s="693">
        <v>9.1638499999999998E-2</v>
      </c>
      <c r="BU39" s="693">
        <v>9.7957000000000002E-2</v>
      </c>
      <c r="BV39" s="693">
        <v>0.1108883</v>
      </c>
    </row>
    <row r="40" spans="1:74" ht="12" customHeight="1" x14ac:dyDescent="0.25">
      <c r="A40" s="651" t="s">
        <v>1297</v>
      </c>
      <c r="B40" s="649" t="s">
        <v>1050</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6.0846654999999999E-2</v>
      </c>
      <c r="BA40" s="692">
        <v>8.0401750999999994E-2</v>
      </c>
      <c r="BB40" s="692">
        <v>9.3328561000000004E-2</v>
      </c>
      <c r="BC40" s="692">
        <v>9.8666599999999993E-2</v>
      </c>
      <c r="BD40" s="692">
        <v>9.8601999999999995E-2</v>
      </c>
      <c r="BE40" s="693">
        <v>9.8994899999999997E-2</v>
      </c>
      <c r="BF40" s="693">
        <v>9.7845399999999999E-2</v>
      </c>
      <c r="BG40" s="693">
        <v>8.9837799999999995E-2</v>
      </c>
      <c r="BH40" s="693">
        <v>8.6894700000000005E-2</v>
      </c>
      <c r="BI40" s="693">
        <v>7.7303499999999997E-2</v>
      </c>
      <c r="BJ40" s="693">
        <v>7.7126500000000001E-2</v>
      </c>
      <c r="BK40" s="693">
        <v>7.4895500000000004E-2</v>
      </c>
      <c r="BL40" s="693">
        <v>7.2674799999999998E-2</v>
      </c>
      <c r="BM40" s="693">
        <v>8.6624499999999993E-2</v>
      </c>
      <c r="BN40" s="693">
        <v>8.8716000000000003E-2</v>
      </c>
      <c r="BO40" s="693">
        <v>9.3477699999999997E-2</v>
      </c>
      <c r="BP40" s="693">
        <v>9.9514699999999998E-2</v>
      </c>
      <c r="BQ40" s="693">
        <v>0.1004654</v>
      </c>
      <c r="BR40" s="693">
        <v>9.9907499999999996E-2</v>
      </c>
      <c r="BS40" s="693">
        <v>9.2288899999999993E-2</v>
      </c>
      <c r="BT40" s="693">
        <v>8.9539499999999994E-2</v>
      </c>
      <c r="BU40" s="693">
        <v>8.0267400000000003E-2</v>
      </c>
      <c r="BV40" s="693">
        <v>7.7754699999999996E-2</v>
      </c>
    </row>
    <row r="41" spans="1:74" ht="12" customHeight="1" x14ac:dyDescent="0.25">
      <c r="A41" s="651" t="s">
        <v>1068</v>
      </c>
      <c r="B41" s="649" t="s">
        <v>1058</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3.6455470000000001</v>
      </c>
      <c r="BA41" s="692">
        <v>5.0251929999999998</v>
      </c>
      <c r="BB41" s="692">
        <v>5.5873220000000003</v>
      </c>
      <c r="BC41" s="692">
        <v>6.1373230000000003</v>
      </c>
      <c r="BD41" s="692">
        <v>6.197247</v>
      </c>
      <c r="BE41" s="693">
        <v>6.3875349999999997</v>
      </c>
      <c r="BF41" s="693">
        <v>6.1296920000000004</v>
      </c>
      <c r="BG41" s="693">
        <v>5.4627350000000003</v>
      </c>
      <c r="BH41" s="693">
        <v>4.8612380000000002</v>
      </c>
      <c r="BI41" s="693">
        <v>3.9189600000000002</v>
      </c>
      <c r="BJ41" s="693">
        <v>3.5875590000000002</v>
      </c>
      <c r="BK41" s="693">
        <v>3.8652250000000001</v>
      </c>
      <c r="BL41" s="693">
        <v>4.2532379999999996</v>
      </c>
      <c r="BM41" s="693">
        <v>5.8487049999999998</v>
      </c>
      <c r="BN41" s="693">
        <v>6.5102900000000004</v>
      </c>
      <c r="BO41" s="693">
        <v>7.1585830000000001</v>
      </c>
      <c r="BP41" s="693">
        <v>7.2367809999999997</v>
      </c>
      <c r="BQ41" s="693">
        <v>7.4683679999999999</v>
      </c>
      <c r="BR41" s="693">
        <v>7.1786909999999997</v>
      </c>
      <c r="BS41" s="693">
        <v>6.4060329999999999</v>
      </c>
      <c r="BT41" s="693">
        <v>5.7142200000000001</v>
      </c>
      <c r="BU41" s="693">
        <v>4.6183589999999999</v>
      </c>
      <c r="BV41" s="693">
        <v>4.2348460000000001</v>
      </c>
    </row>
    <row r="42" spans="1:74" ht="12" customHeight="1" x14ac:dyDescent="0.25">
      <c r="A42" s="651" t="s">
        <v>1069</v>
      </c>
      <c r="B42" s="649" t="s">
        <v>1070</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2.3039969999999999</v>
      </c>
      <c r="BA42" s="692">
        <v>3.172288</v>
      </c>
      <c r="BB42" s="692">
        <v>3.5571999999999999</v>
      </c>
      <c r="BC42" s="692">
        <v>3.9218009999999999</v>
      </c>
      <c r="BD42" s="692">
        <v>3.9772340000000002</v>
      </c>
      <c r="BE42" s="693">
        <v>4.0887880000000001</v>
      </c>
      <c r="BF42" s="693">
        <v>3.9247779999999999</v>
      </c>
      <c r="BG42" s="693">
        <v>3.48224</v>
      </c>
      <c r="BH42" s="693">
        <v>3.1042190000000001</v>
      </c>
      <c r="BI42" s="693">
        <v>2.531539</v>
      </c>
      <c r="BJ42" s="693">
        <v>2.2861509999999998</v>
      </c>
      <c r="BK42" s="693">
        <v>2.4613390000000002</v>
      </c>
      <c r="BL42" s="693">
        <v>2.7127020000000002</v>
      </c>
      <c r="BM42" s="693">
        <v>3.756024</v>
      </c>
      <c r="BN42" s="693">
        <v>4.2120839999999999</v>
      </c>
      <c r="BO42" s="693">
        <v>4.64452</v>
      </c>
      <c r="BP42" s="693">
        <v>4.7109610000000002</v>
      </c>
      <c r="BQ42" s="693">
        <v>4.8482079999999996</v>
      </c>
      <c r="BR42" s="693">
        <v>4.6610680000000002</v>
      </c>
      <c r="BS42" s="693">
        <v>4.1405409999999998</v>
      </c>
      <c r="BT42" s="693">
        <v>3.6992240000000001</v>
      </c>
      <c r="BU42" s="693">
        <v>3.0224660000000001</v>
      </c>
      <c r="BV42" s="693">
        <v>2.7328700000000001</v>
      </c>
    </row>
    <row r="43" spans="1:74" ht="12" customHeight="1" x14ac:dyDescent="0.25">
      <c r="A43" s="651" t="s">
        <v>1071</v>
      </c>
      <c r="B43" s="649" t="s">
        <v>1072</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1.09517</v>
      </c>
      <c r="BA43" s="692">
        <v>1.5012779999999999</v>
      </c>
      <c r="BB43" s="692">
        <v>1.649065</v>
      </c>
      <c r="BC43" s="692">
        <v>1.7950950000000001</v>
      </c>
      <c r="BD43" s="692">
        <v>1.798802</v>
      </c>
      <c r="BE43" s="693">
        <v>1.8634029999999999</v>
      </c>
      <c r="BF43" s="693">
        <v>1.7829189999999999</v>
      </c>
      <c r="BG43" s="693">
        <v>1.599337</v>
      </c>
      <c r="BH43" s="693">
        <v>1.4100779999999999</v>
      </c>
      <c r="BI43" s="693">
        <v>1.115864</v>
      </c>
      <c r="BJ43" s="693">
        <v>1.0572839999999999</v>
      </c>
      <c r="BK43" s="693">
        <v>1.1458140000000001</v>
      </c>
      <c r="BL43" s="693">
        <v>1.26484</v>
      </c>
      <c r="BM43" s="693">
        <v>1.703819</v>
      </c>
      <c r="BN43" s="693">
        <v>1.8773610000000001</v>
      </c>
      <c r="BO43" s="693">
        <v>2.0502500000000001</v>
      </c>
      <c r="BP43" s="693">
        <v>2.0613320000000002</v>
      </c>
      <c r="BQ43" s="693">
        <v>2.1403859999999999</v>
      </c>
      <c r="BR43" s="693">
        <v>2.0527039999999999</v>
      </c>
      <c r="BS43" s="693">
        <v>1.845588</v>
      </c>
      <c r="BT43" s="693">
        <v>1.6327229999999999</v>
      </c>
      <c r="BU43" s="693">
        <v>1.2964880000000001</v>
      </c>
      <c r="BV43" s="693">
        <v>1.2327509999999999</v>
      </c>
    </row>
    <row r="44" spans="1:74" ht="12" customHeight="1" x14ac:dyDescent="0.25">
      <c r="A44" s="651" t="s">
        <v>1073</v>
      </c>
      <c r="B44" s="649" t="s">
        <v>1074</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0.2463804</v>
      </c>
      <c r="BA44" s="692">
        <v>0.35162719999999997</v>
      </c>
      <c r="BB44" s="692">
        <v>0.38105689999999998</v>
      </c>
      <c r="BC44" s="692">
        <v>0.42042669999999999</v>
      </c>
      <c r="BD44" s="692">
        <v>0.42121160000000002</v>
      </c>
      <c r="BE44" s="693">
        <v>0.43534420000000001</v>
      </c>
      <c r="BF44" s="693">
        <v>0.42199599999999998</v>
      </c>
      <c r="BG44" s="693">
        <v>0.38115769999999999</v>
      </c>
      <c r="BH44" s="693">
        <v>0.3469409</v>
      </c>
      <c r="BI44" s="693">
        <v>0.27155659999999998</v>
      </c>
      <c r="BJ44" s="693">
        <v>0.24412429999999999</v>
      </c>
      <c r="BK44" s="693">
        <v>0.25807259999999999</v>
      </c>
      <c r="BL44" s="693">
        <v>0.27569519999999997</v>
      </c>
      <c r="BM44" s="693">
        <v>0.38886219999999999</v>
      </c>
      <c r="BN44" s="693">
        <v>0.42084539999999998</v>
      </c>
      <c r="BO44" s="693">
        <v>0.46381319999999998</v>
      </c>
      <c r="BP44" s="693">
        <v>0.4644877</v>
      </c>
      <c r="BQ44" s="693">
        <v>0.47977409999999998</v>
      </c>
      <c r="BR44" s="693">
        <v>0.46491969999999999</v>
      </c>
      <c r="BS44" s="693">
        <v>0.41990440000000001</v>
      </c>
      <c r="BT44" s="693">
        <v>0.38227280000000002</v>
      </c>
      <c r="BU44" s="693">
        <v>0.29940460000000002</v>
      </c>
      <c r="BV44" s="693">
        <v>0.26922560000000001</v>
      </c>
    </row>
    <row r="45" spans="1:74" ht="12" customHeight="1" x14ac:dyDescent="0.25">
      <c r="A45" s="655" t="s">
        <v>1298</v>
      </c>
      <c r="B45" s="656" t="s">
        <v>1067</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2.4227752000000002E-2</v>
      </c>
      <c r="AB45" s="694">
        <v>2.4892447000000002E-2</v>
      </c>
      <c r="AC45" s="694">
        <v>2.5678145999999999E-2</v>
      </c>
      <c r="AD45" s="694">
        <v>2.5912493000000002E-2</v>
      </c>
      <c r="AE45" s="694">
        <v>2.3499254000000001E-2</v>
      </c>
      <c r="AF45" s="694">
        <v>7.4615767999999999E-2</v>
      </c>
      <c r="AG45" s="694">
        <v>7.8716849000000005E-2</v>
      </c>
      <c r="AH45" s="694">
        <v>6.7287676000000005E-2</v>
      </c>
      <c r="AI45" s="694">
        <v>8.4244369999999999E-2</v>
      </c>
      <c r="AJ45" s="694">
        <v>0.105859229</v>
      </c>
      <c r="AK45" s="694">
        <v>0.11888220100000001</v>
      </c>
      <c r="AL45" s="694">
        <v>0.13131064200000001</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3.1729689999999998E-2</v>
      </c>
      <c r="AZ45" s="694">
        <v>3.0955033E-2</v>
      </c>
      <c r="BA45" s="694">
        <v>3.3812505999999999E-2</v>
      </c>
      <c r="BB45" s="694">
        <v>3.4446444E-2</v>
      </c>
      <c r="BC45" s="694">
        <v>2.9546200000000002E-2</v>
      </c>
      <c r="BD45" s="694">
        <v>2.53134E-2</v>
      </c>
      <c r="BE45" s="695">
        <v>2.2243599999999999E-2</v>
      </c>
      <c r="BF45" s="695">
        <v>2.05043E-2</v>
      </c>
      <c r="BG45" s="695">
        <v>2.1564699999999999E-2</v>
      </c>
      <c r="BH45" s="695">
        <v>2.59121E-2</v>
      </c>
      <c r="BI45" s="695">
        <v>2.6296300000000002E-2</v>
      </c>
      <c r="BJ45" s="695">
        <v>2.6515E-2</v>
      </c>
      <c r="BK45" s="695">
        <v>2.6746499999999999E-2</v>
      </c>
      <c r="BL45" s="695">
        <v>2.3937699999999999E-2</v>
      </c>
      <c r="BM45" s="695">
        <v>2.67593E-2</v>
      </c>
      <c r="BN45" s="695">
        <v>2.6257900000000001E-2</v>
      </c>
      <c r="BO45" s="695">
        <v>2.47496E-2</v>
      </c>
      <c r="BP45" s="695">
        <v>2.2614599999999999E-2</v>
      </c>
      <c r="BQ45" s="695">
        <v>2.05889E-2</v>
      </c>
      <c r="BR45" s="695">
        <v>1.9507E-2</v>
      </c>
      <c r="BS45" s="695">
        <v>2.09762E-2</v>
      </c>
      <c r="BT45" s="695">
        <v>2.5538000000000002E-2</v>
      </c>
      <c r="BU45" s="695">
        <v>2.60723E-2</v>
      </c>
      <c r="BV45" s="695">
        <v>2.6371100000000001E-2</v>
      </c>
    </row>
    <row r="46" spans="1:74" ht="12" customHeight="1" x14ac:dyDescent="0.25">
      <c r="A46" s="657"/>
      <c r="B46" s="646" t="s">
        <v>1075</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25">
      <c r="A47" s="657"/>
      <c r="B47" s="646" t="s">
        <v>1076</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25">
      <c r="A48" s="657"/>
      <c r="B48" s="826" t="s">
        <v>1354</v>
      </c>
      <c r="C48" s="827"/>
      <c r="D48" s="827"/>
      <c r="E48" s="827"/>
      <c r="F48" s="827"/>
      <c r="G48" s="827"/>
      <c r="H48" s="827"/>
      <c r="I48" s="827"/>
      <c r="J48" s="827"/>
      <c r="K48" s="827"/>
      <c r="L48" s="827"/>
      <c r="M48" s="827"/>
      <c r="N48" s="827"/>
      <c r="O48" s="827"/>
      <c r="P48" s="827"/>
      <c r="Q48" s="827"/>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25">
      <c r="A49" s="657"/>
      <c r="B49" s="827"/>
      <c r="C49" s="827"/>
      <c r="D49" s="827"/>
      <c r="E49" s="827"/>
      <c r="F49" s="827"/>
      <c r="G49" s="827"/>
      <c r="H49" s="827"/>
      <c r="I49" s="827"/>
      <c r="J49" s="827"/>
      <c r="K49" s="827"/>
      <c r="L49" s="827"/>
      <c r="M49" s="827"/>
      <c r="N49" s="827"/>
      <c r="O49" s="827"/>
      <c r="P49" s="827"/>
      <c r="Q49" s="827"/>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25">
      <c r="A50" s="657"/>
      <c r="B50" s="646" t="s">
        <v>1077</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25">
      <c r="A51" s="657"/>
      <c r="B51" s="757" t="s">
        <v>807</v>
      </c>
      <c r="C51" s="758"/>
      <c r="D51" s="758"/>
      <c r="E51" s="758"/>
      <c r="F51" s="758"/>
      <c r="G51" s="758"/>
      <c r="H51" s="758"/>
      <c r="I51" s="758"/>
      <c r="J51" s="758"/>
      <c r="K51" s="758"/>
      <c r="L51" s="758"/>
      <c r="M51" s="758"/>
      <c r="N51" s="758"/>
      <c r="O51" s="758"/>
      <c r="P51" s="758"/>
      <c r="Q51" s="7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25">
      <c r="A52" s="651"/>
      <c r="B52" s="828" t="str">
        <f>"Notes: "&amp;"EIA completed modeling and analysis for this report on " &amp;Dates!D2&amp;"."</f>
        <v>Notes: EIA completed modeling and analysis for this report on Thursday July 7, 2022.</v>
      </c>
      <c r="C52" s="758"/>
      <c r="D52" s="758"/>
      <c r="E52" s="758"/>
      <c r="F52" s="758"/>
      <c r="G52" s="758"/>
      <c r="H52" s="758"/>
      <c r="I52" s="758"/>
      <c r="J52" s="758"/>
      <c r="K52" s="758"/>
      <c r="L52" s="758"/>
      <c r="M52" s="758"/>
      <c r="N52" s="758"/>
      <c r="O52" s="758"/>
      <c r="P52" s="758"/>
      <c r="Q52" s="758"/>
    </row>
    <row r="53" spans="1:74" ht="12" customHeight="1" x14ac:dyDescent="0.25">
      <c r="A53" s="651"/>
      <c r="B53" s="751" t="s">
        <v>350</v>
      </c>
      <c r="C53" s="758"/>
      <c r="D53" s="758"/>
      <c r="E53" s="758"/>
      <c r="F53" s="758"/>
      <c r="G53" s="758"/>
      <c r="H53" s="758"/>
      <c r="I53" s="758"/>
      <c r="J53" s="758"/>
      <c r="K53" s="758"/>
      <c r="L53" s="758"/>
      <c r="M53" s="758"/>
      <c r="N53" s="758"/>
      <c r="O53" s="758"/>
      <c r="P53" s="758"/>
      <c r="Q53" s="758"/>
    </row>
    <row r="54" spans="1:74" ht="12" customHeight="1" x14ac:dyDescent="0.25">
      <c r="A54" s="651"/>
      <c r="B54" s="646" t="s">
        <v>1078</v>
      </c>
      <c r="C54" s="646"/>
      <c r="D54" s="646"/>
      <c r="E54" s="646"/>
      <c r="F54" s="646"/>
      <c r="G54" s="646"/>
      <c r="H54" s="646"/>
      <c r="I54" s="646"/>
      <c r="J54" s="646"/>
      <c r="K54" s="646"/>
      <c r="L54" s="646"/>
      <c r="M54" s="646"/>
      <c r="N54" s="646"/>
      <c r="O54" s="646"/>
      <c r="P54" s="646"/>
      <c r="Q54" s="646"/>
    </row>
    <row r="55" spans="1:74" ht="12" customHeight="1" x14ac:dyDescent="0.25">
      <c r="A55" s="651"/>
      <c r="B55" s="646" t="s">
        <v>830</v>
      </c>
      <c r="C55" s="646"/>
      <c r="D55" s="646"/>
      <c r="E55" s="646"/>
      <c r="F55" s="646"/>
      <c r="G55" s="646"/>
      <c r="H55" s="646"/>
      <c r="I55" s="646"/>
      <c r="J55" s="646"/>
      <c r="K55" s="646"/>
      <c r="L55" s="646"/>
      <c r="M55" s="646"/>
      <c r="N55" s="646"/>
      <c r="O55" s="646"/>
      <c r="P55" s="646"/>
      <c r="Q55" s="646"/>
    </row>
    <row r="56" spans="1:74" ht="12" customHeight="1" x14ac:dyDescent="0.25">
      <c r="A56" s="651"/>
      <c r="B56" s="766" t="s">
        <v>1359</v>
      </c>
      <c r="C56" s="737"/>
      <c r="D56" s="737"/>
      <c r="E56" s="737"/>
      <c r="F56" s="737"/>
      <c r="G56" s="737"/>
      <c r="H56" s="737"/>
      <c r="I56" s="737"/>
      <c r="J56" s="737"/>
      <c r="K56" s="737"/>
      <c r="L56" s="737"/>
      <c r="M56" s="737"/>
      <c r="N56" s="737"/>
      <c r="O56" s="737"/>
      <c r="P56" s="737"/>
      <c r="Q56" s="737"/>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activeCell="B1" sqref="B1:AL1"/>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28" customWidth="1"/>
    <col min="56" max="58" width="7.42578125" style="623" customWidth="1"/>
    <col min="59" max="62" width="7.42578125" style="328" customWidth="1"/>
    <col min="63" max="74" width="7.42578125" style="135" customWidth="1"/>
    <col min="75" max="16384" width="9.5703125" style="135"/>
  </cols>
  <sheetData>
    <row r="1" spans="1:74" ht="13.35" customHeight="1" x14ac:dyDescent="0.2">
      <c r="A1" s="761" t="s">
        <v>791</v>
      </c>
      <c r="B1" s="832" t="s">
        <v>1099</v>
      </c>
      <c r="C1" s="833"/>
      <c r="D1" s="833"/>
      <c r="E1" s="833"/>
      <c r="F1" s="833"/>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252"/>
    </row>
    <row r="2" spans="1:74" s="47"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40"/>
      <c r="B5" s="136" t="s">
        <v>787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 customHeight="1" x14ac:dyDescent="0.2">
      <c r="A6" s="140"/>
      <c r="B6" s="36" t="s">
        <v>552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 customHeight="1" x14ac:dyDescent="0.2">
      <c r="A7" s="140" t="s">
        <v>553</v>
      </c>
      <c r="B7" s="39" t="s">
        <v>1095</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19806.29</v>
      </c>
      <c r="AW7" s="232">
        <v>19806.29</v>
      </c>
      <c r="AX7" s="232">
        <v>19806.29</v>
      </c>
      <c r="AY7" s="232">
        <v>19731.118999999999</v>
      </c>
      <c r="AZ7" s="232">
        <v>19731.118999999999</v>
      </c>
      <c r="BA7" s="232">
        <v>19731.118999999999</v>
      </c>
      <c r="BB7" s="232">
        <v>19785.568704000001</v>
      </c>
      <c r="BC7" s="232">
        <v>19817.298925999999</v>
      </c>
      <c r="BD7" s="232">
        <v>19851.732370000002</v>
      </c>
      <c r="BE7" s="305">
        <v>19884.84</v>
      </c>
      <c r="BF7" s="305">
        <v>19927.7</v>
      </c>
      <c r="BG7" s="305">
        <v>19976.29</v>
      </c>
      <c r="BH7" s="305">
        <v>20048.009999999998</v>
      </c>
      <c r="BI7" s="305">
        <v>20095</v>
      </c>
      <c r="BJ7" s="305">
        <v>20134.66</v>
      </c>
      <c r="BK7" s="305">
        <v>20153.259999999998</v>
      </c>
      <c r="BL7" s="305">
        <v>20188.57</v>
      </c>
      <c r="BM7" s="305">
        <v>20226.849999999999</v>
      </c>
      <c r="BN7" s="305">
        <v>20270.419999999998</v>
      </c>
      <c r="BO7" s="305">
        <v>20312.93</v>
      </c>
      <c r="BP7" s="305">
        <v>20356.689999999999</v>
      </c>
      <c r="BQ7" s="305">
        <v>20402.939999999999</v>
      </c>
      <c r="BR7" s="305">
        <v>20448.259999999998</v>
      </c>
      <c r="BS7" s="305">
        <v>20493.91</v>
      </c>
      <c r="BT7" s="305">
        <v>20544.53</v>
      </c>
      <c r="BU7" s="305">
        <v>20587.34</v>
      </c>
      <c r="BV7" s="305">
        <v>20626.97</v>
      </c>
    </row>
    <row r="8" spans="1:74" ht="11.1" customHeight="1" x14ac:dyDescent="0.2">
      <c r="A8" s="140"/>
      <c r="B8" s="36" t="s">
        <v>812</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305"/>
      <c r="BF8" s="305"/>
      <c r="BG8" s="305"/>
      <c r="BH8" s="305"/>
      <c r="BI8" s="305"/>
      <c r="BJ8" s="305"/>
      <c r="BK8" s="305"/>
      <c r="BL8" s="305"/>
      <c r="BM8" s="305"/>
      <c r="BN8" s="305"/>
      <c r="BO8" s="305"/>
      <c r="BP8" s="305"/>
      <c r="BQ8" s="305"/>
      <c r="BR8" s="305"/>
      <c r="BS8" s="305"/>
      <c r="BT8" s="305"/>
      <c r="BU8" s="305"/>
      <c r="BV8" s="305"/>
    </row>
    <row r="9" spans="1:74" ht="11.1" customHeight="1" x14ac:dyDescent="0.2">
      <c r="A9" s="140" t="s">
        <v>813</v>
      </c>
      <c r="B9" s="39" t="s">
        <v>1095</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13891</v>
      </c>
      <c r="AW9" s="232">
        <v>13879.9</v>
      </c>
      <c r="AX9" s="232">
        <v>13684.1</v>
      </c>
      <c r="AY9" s="232">
        <v>13895.5</v>
      </c>
      <c r="AZ9" s="232">
        <v>13906.2</v>
      </c>
      <c r="BA9" s="232">
        <v>13972.7</v>
      </c>
      <c r="BB9" s="232">
        <v>14063.8</v>
      </c>
      <c r="BC9" s="232">
        <v>14059.360296000001</v>
      </c>
      <c r="BD9" s="232">
        <v>14094.813185000001</v>
      </c>
      <c r="BE9" s="305">
        <v>14121.79</v>
      </c>
      <c r="BF9" s="305">
        <v>14151.36</v>
      </c>
      <c r="BG9" s="305">
        <v>14179.48</v>
      </c>
      <c r="BH9" s="305">
        <v>14202.73</v>
      </c>
      <c r="BI9" s="305">
        <v>14230.56</v>
      </c>
      <c r="BJ9" s="305">
        <v>14259.52</v>
      </c>
      <c r="BK9" s="305">
        <v>14289.58</v>
      </c>
      <c r="BL9" s="305">
        <v>14320.84</v>
      </c>
      <c r="BM9" s="305">
        <v>14353.26</v>
      </c>
      <c r="BN9" s="305">
        <v>14389.28</v>
      </c>
      <c r="BO9" s="305">
        <v>14422.21</v>
      </c>
      <c r="BP9" s="305">
        <v>14454.49</v>
      </c>
      <c r="BQ9" s="305">
        <v>14484.95</v>
      </c>
      <c r="BR9" s="305">
        <v>14516.79</v>
      </c>
      <c r="BS9" s="305">
        <v>14548.86</v>
      </c>
      <c r="BT9" s="305">
        <v>14584.01</v>
      </c>
      <c r="BU9" s="305">
        <v>14614.36</v>
      </c>
      <c r="BV9" s="305">
        <v>14642.78</v>
      </c>
    </row>
    <row r="10" spans="1:74" ht="11.1" customHeight="1" x14ac:dyDescent="0.2">
      <c r="A10" s="140"/>
      <c r="B10" s="674" t="s">
        <v>1100</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323"/>
      <c r="BF10" s="323"/>
      <c r="BG10" s="323"/>
      <c r="BH10" s="323"/>
      <c r="BI10" s="323"/>
      <c r="BJ10" s="323"/>
      <c r="BK10" s="323"/>
      <c r="BL10" s="323"/>
      <c r="BM10" s="323"/>
      <c r="BN10" s="323"/>
      <c r="BO10" s="323"/>
      <c r="BP10" s="323"/>
      <c r="BQ10" s="323"/>
      <c r="BR10" s="323"/>
      <c r="BS10" s="323"/>
      <c r="BT10" s="323"/>
      <c r="BU10" s="323"/>
      <c r="BV10" s="323"/>
    </row>
    <row r="11" spans="1:74" ht="11.1" customHeight="1" x14ac:dyDescent="0.2">
      <c r="A11" s="140" t="s">
        <v>567</v>
      </c>
      <c r="B11" s="39" t="s">
        <v>1095</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3609.1280000000002</v>
      </c>
      <c r="AW11" s="232">
        <v>3609.1280000000002</v>
      </c>
      <c r="AX11" s="232">
        <v>3609.1280000000002</v>
      </c>
      <c r="AY11" s="232">
        <v>3668.75</v>
      </c>
      <c r="AZ11" s="232">
        <v>3668.75</v>
      </c>
      <c r="BA11" s="232">
        <v>3668.75</v>
      </c>
      <c r="BB11" s="232">
        <v>3641.8047406999999</v>
      </c>
      <c r="BC11" s="232">
        <v>3640.7995185</v>
      </c>
      <c r="BD11" s="232">
        <v>3647.2747407000002</v>
      </c>
      <c r="BE11" s="305">
        <v>3675.9490000000001</v>
      </c>
      <c r="BF11" s="305">
        <v>3686.346</v>
      </c>
      <c r="BG11" s="305">
        <v>3693.1849999999999</v>
      </c>
      <c r="BH11" s="305">
        <v>3691.6370000000002</v>
      </c>
      <c r="BI11" s="305">
        <v>3694.9810000000002</v>
      </c>
      <c r="BJ11" s="305">
        <v>3698.3870000000002</v>
      </c>
      <c r="BK11" s="305">
        <v>3701.0079999999998</v>
      </c>
      <c r="BL11" s="305">
        <v>3705.1770000000001</v>
      </c>
      <c r="BM11" s="305">
        <v>3710.0450000000001</v>
      </c>
      <c r="BN11" s="305">
        <v>3716.24</v>
      </c>
      <c r="BO11" s="305">
        <v>3722.0349999999999</v>
      </c>
      <c r="BP11" s="305">
        <v>3728.058</v>
      </c>
      <c r="BQ11" s="305">
        <v>3733.123</v>
      </c>
      <c r="BR11" s="305">
        <v>3740.49</v>
      </c>
      <c r="BS11" s="305">
        <v>3748.973</v>
      </c>
      <c r="BT11" s="305">
        <v>3760.529</v>
      </c>
      <c r="BU11" s="305">
        <v>3769.7759999999998</v>
      </c>
      <c r="BV11" s="305">
        <v>3778.672</v>
      </c>
    </row>
    <row r="12" spans="1:74" ht="11.1" customHeight="1" x14ac:dyDescent="0.2">
      <c r="A12" s="140"/>
      <c r="B12" s="141" t="s">
        <v>572</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304"/>
      <c r="BF12" s="304"/>
      <c r="BG12" s="304"/>
      <c r="BH12" s="304"/>
      <c r="BI12" s="304"/>
      <c r="BJ12" s="304"/>
      <c r="BK12" s="304"/>
      <c r="BL12" s="304"/>
      <c r="BM12" s="304"/>
      <c r="BN12" s="304"/>
      <c r="BO12" s="304"/>
      <c r="BP12" s="304"/>
      <c r="BQ12" s="304"/>
      <c r="BR12" s="304"/>
      <c r="BS12" s="304"/>
      <c r="BT12" s="304"/>
      <c r="BU12" s="304"/>
      <c r="BV12" s="304"/>
    </row>
    <row r="13" spans="1:74" ht="11.1" customHeight="1" x14ac:dyDescent="0.2">
      <c r="A13" s="140" t="s">
        <v>573</v>
      </c>
      <c r="B13" s="39" t="s">
        <v>1095</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249.34200000000001</v>
      </c>
      <c r="AW13" s="560">
        <v>249.34200000000001</v>
      </c>
      <c r="AX13" s="560">
        <v>249.34200000000001</v>
      </c>
      <c r="AY13" s="560">
        <v>193.27</v>
      </c>
      <c r="AZ13" s="560">
        <v>193.27</v>
      </c>
      <c r="BA13" s="560">
        <v>193.27</v>
      </c>
      <c r="BB13" s="560">
        <v>115.96280889000001</v>
      </c>
      <c r="BC13" s="560">
        <v>90.146618888999996</v>
      </c>
      <c r="BD13" s="560">
        <v>72.032872221999995</v>
      </c>
      <c r="BE13" s="561">
        <v>56.231860740999998</v>
      </c>
      <c r="BF13" s="561">
        <v>57.565281851999998</v>
      </c>
      <c r="BG13" s="561">
        <v>70.643427407000004</v>
      </c>
      <c r="BH13" s="561">
        <v>123.6715463</v>
      </c>
      <c r="BI13" s="561">
        <v>139.08520407</v>
      </c>
      <c r="BJ13" s="561">
        <v>145.08964963</v>
      </c>
      <c r="BK13" s="561">
        <v>128.18114815000001</v>
      </c>
      <c r="BL13" s="561">
        <v>125.49497037</v>
      </c>
      <c r="BM13" s="561">
        <v>123.52738148</v>
      </c>
      <c r="BN13" s="561">
        <v>120.85047037</v>
      </c>
      <c r="BO13" s="561">
        <v>121.39099259</v>
      </c>
      <c r="BP13" s="561">
        <v>123.72103704</v>
      </c>
      <c r="BQ13" s="561">
        <v>130.91335925999999</v>
      </c>
      <c r="BR13" s="561">
        <v>134.51788148</v>
      </c>
      <c r="BS13" s="561">
        <v>137.60735926000001</v>
      </c>
      <c r="BT13" s="561">
        <v>140.69346666999999</v>
      </c>
      <c r="BU13" s="561">
        <v>142.3691</v>
      </c>
      <c r="BV13" s="561">
        <v>143.14593332999999</v>
      </c>
    </row>
    <row r="14" spans="1:74" ht="11.1" customHeight="1" x14ac:dyDescent="0.2">
      <c r="A14" s="140"/>
      <c r="B14" s="141" t="s">
        <v>909</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324"/>
      <c r="BF14" s="324"/>
      <c r="BG14" s="324"/>
      <c r="BH14" s="324"/>
      <c r="BI14" s="324"/>
      <c r="BJ14" s="324"/>
      <c r="BK14" s="324"/>
      <c r="BL14" s="324"/>
      <c r="BM14" s="324"/>
      <c r="BN14" s="324"/>
      <c r="BO14" s="324"/>
      <c r="BP14" s="324"/>
      <c r="BQ14" s="324"/>
      <c r="BR14" s="324"/>
      <c r="BS14" s="324"/>
      <c r="BT14" s="324"/>
      <c r="BU14" s="324"/>
      <c r="BV14" s="324"/>
    </row>
    <row r="15" spans="1:74" ht="11.1" customHeight="1" x14ac:dyDescent="0.2">
      <c r="A15" s="140" t="s">
        <v>911</v>
      </c>
      <c r="B15" s="39" t="s">
        <v>1095</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3359.01</v>
      </c>
      <c r="AW15" s="232">
        <v>3359.01</v>
      </c>
      <c r="AX15" s="232">
        <v>3359.01</v>
      </c>
      <c r="AY15" s="232">
        <v>3335.9409999999998</v>
      </c>
      <c r="AZ15" s="232">
        <v>3335.9409999999998</v>
      </c>
      <c r="BA15" s="232">
        <v>3335.9409999999998</v>
      </c>
      <c r="BB15" s="232">
        <v>3339.5535925999998</v>
      </c>
      <c r="BC15" s="232">
        <v>3341.9908148</v>
      </c>
      <c r="BD15" s="232">
        <v>3344.8065925999999</v>
      </c>
      <c r="BE15" s="305">
        <v>3349.527</v>
      </c>
      <c r="BF15" s="305">
        <v>3351.9549999999999</v>
      </c>
      <c r="BG15" s="305">
        <v>3353.6179999999999</v>
      </c>
      <c r="BH15" s="305">
        <v>3353.0509999999999</v>
      </c>
      <c r="BI15" s="305">
        <v>3354.279</v>
      </c>
      <c r="BJ15" s="305">
        <v>3355.837</v>
      </c>
      <c r="BK15" s="305">
        <v>3358.038</v>
      </c>
      <c r="BL15" s="305">
        <v>3360.0259999999998</v>
      </c>
      <c r="BM15" s="305">
        <v>3362.1120000000001</v>
      </c>
      <c r="BN15" s="305">
        <v>3364.181</v>
      </c>
      <c r="BO15" s="305">
        <v>3366.549</v>
      </c>
      <c r="BP15" s="305">
        <v>3369.1</v>
      </c>
      <c r="BQ15" s="305">
        <v>3371.8029999999999</v>
      </c>
      <c r="BR15" s="305">
        <v>3374.7460000000001</v>
      </c>
      <c r="BS15" s="305">
        <v>3377.8960000000002</v>
      </c>
      <c r="BT15" s="305">
        <v>3381.42</v>
      </c>
      <c r="BU15" s="305">
        <v>3384.8620000000001</v>
      </c>
      <c r="BV15" s="305">
        <v>3388.3879999999999</v>
      </c>
    </row>
    <row r="16" spans="1:74" ht="11.1" customHeight="1" x14ac:dyDescent="0.2">
      <c r="A16" s="140"/>
      <c r="B16" s="141" t="s">
        <v>910</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324"/>
      <c r="BF16" s="324"/>
      <c r="BG16" s="324"/>
      <c r="BH16" s="324"/>
      <c r="BI16" s="324"/>
      <c r="BJ16" s="324"/>
      <c r="BK16" s="324"/>
      <c r="BL16" s="324"/>
      <c r="BM16" s="324"/>
      <c r="BN16" s="324"/>
      <c r="BO16" s="324"/>
      <c r="BP16" s="324"/>
      <c r="BQ16" s="324"/>
      <c r="BR16" s="324"/>
      <c r="BS16" s="324"/>
      <c r="BT16" s="324"/>
      <c r="BU16" s="324"/>
      <c r="BV16" s="324"/>
    </row>
    <row r="17" spans="1:74" ht="11.1" customHeight="1" x14ac:dyDescent="0.2">
      <c r="A17" s="140" t="s">
        <v>912</v>
      </c>
      <c r="B17" s="39" t="s">
        <v>1095</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2390.6080000000002</v>
      </c>
      <c r="AW17" s="232">
        <v>2390.6080000000002</v>
      </c>
      <c r="AX17" s="232">
        <v>2390.6080000000002</v>
      </c>
      <c r="AY17" s="232">
        <v>2357.7179999999998</v>
      </c>
      <c r="AZ17" s="232">
        <v>2357.7179999999998</v>
      </c>
      <c r="BA17" s="232">
        <v>2357.7179999999998</v>
      </c>
      <c r="BB17" s="232">
        <v>2424.4319258999999</v>
      </c>
      <c r="BC17" s="232">
        <v>2447.0648148</v>
      </c>
      <c r="BD17" s="232">
        <v>2463.2632592999998</v>
      </c>
      <c r="BE17" s="305">
        <v>2464.4119999999998</v>
      </c>
      <c r="BF17" s="305">
        <v>2474.203</v>
      </c>
      <c r="BG17" s="305">
        <v>2484.0210000000002</v>
      </c>
      <c r="BH17" s="305">
        <v>2492.84</v>
      </c>
      <c r="BI17" s="305">
        <v>2503.482</v>
      </c>
      <c r="BJ17" s="305">
        <v>2514.9189999999999</v>
      </c>
      <c r="BK17" s="305">
        <v>2527.864</v>
      </c>
      <c r="BL17" s="305">
        <v>2540.3620000000001</v>
      </c>
      <c r="BM17" s="305">
        <v>2553.1239999999998</v>
      </c>
      <c r="BN17" s="305">
        <v>2566.2809999999999</v>
      </c>
      <c r="BO17" s="305">
        <v>2579.4740000000002</v>
      </c>
      <c r="BP17" s="305">
        <v>2592.8319999999999</v>
      </c>
      <c r="BQ17" s="305">
        <v>2606.8679999999999</v>
      </c>
      <c r="BR17" s="305">
        <v>2620.1759999999999</v>
      </c>
      <c r="BS17" s="305">
        <v>2633.268</v>
      </c>
      <c r="BT17" s="305">
        <v>2646.2420000000002</v>
      </c>
      <c r="BU17" s="305">
        <v>2658.8249999999998</v>
      </c>
      <c r="BV17" s="305">
        <v>2671.116</v>
      </c>
    </row>
    <row r="18" spans="1:74" ht="11.1" customHeight="1" x14ac:dyDescent="0.2">
      <c r="A18" s="140"/>
      <c r="B18" s="141" t="s">
        <v>914</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324"/>
      <c r="BF18" s="324"/>
      <c r="BG18" s="324"/>
      <c r="BH18" s="324"/>
      <c r="BI18" s="324"/>
      <c r="BJ18" s="324"/>
      <c r="BK18" s="324"/>
      <c r="BL18" s="324"/>
      <c r="BM18" s="324"/>
      <c r="BN18" s="324"/>
      <c r="BO18" s="324"/>
      <c r="BP18" s="324"/>
      <c r="BQ18" s="324"/>
      <c r="BR18" s="324"/>
      <c r="BS18" s="324"/>
      <c r="BT18" s="324"/>
      <c r="BU18" s="324"/>
      <c r="BV18" s="324"/>
    </row>
    <row r="19" spans="1:74" ht="11.1" customHeight="1" x14ac:dyDescent="0.2">
      <c r="A19" s="555" t="s">
        <v>913</v>
      </c>
      <c r="B19" s="39" t="s">
        <v>1095</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3740.7559999999999</v>
      </c>
      <c r="AW19" s="232">
        <v>3740.7559999999999</v>
      </c>
      <c r="AX19" s="232">
        <v>3740.7559999999999</v>
      </c>
      <c r="AY19" s="232">
        <v>3901.2350000000001</v>
      </c>
      <c r="AZ19" s="232">
        <v>3901.2350000000001</v>
      </c>
      <c r="BA19" s="232">
        <v>3901.2350000000001</v>
      </c>
      <c r="BB19" s="232">
        <v>3924.0723333000001</v>
      </c>
      <c r="BC19" s="232">
        <v>3935.9609999999998</v>
      </c>
      <c r="BD19" s="232">
        <v>3948.1316667000001</v>
      </c>
      <c r="BE19" s="305">
        <v>3964.0219999999999</v>
      </c>
      <c r="BF19" s="305">
        <v>3974.1790000000001</v>
      </c>
      <c r="BG19" s="305">
        <v>3982.038</v>
      </c>
      <c r="BH19" s="305">
        <v>3980.9650000000001</v>
      </c>
      <c r="BI19" s="305">
        <v>3989.2080000000001</v>
      </c>
      <c r="BJ19" s="305">
        <v>4000.1329999999998</v>
      </c>
      <c r="BK19" s="305">
        <v>4017.625</v>
      </c>
      <c r="BL19" s="305">
        <v>4030.9960000000001</v>
      </c>
      <c r="BM19" s="305">
        <v>4044.1329999999998</v>
      </c>
      <c r="BN19" s="305">
        <v>4056.67</v>
      </c>
      <c r="BO19" s="305">
        <v>4069.614</v>
      </c>
      <c r="BP19" s="305">
        <v>4082.6</v>
      </c>
      <c r="BQ19" s="305">
        <v>4094.88</v>
      </c>
      <c r="BR19" s="305">
        <v>4108.509</v>
      </c>
      <c r="BS19" s="305">
        <v>4122.7380000000003</v>
      </c>
      <c r="BT19" s="305">
        <v>4138.3100000000004</v>
      </c>
      <c r="BU19" s="305">
        <v>4153.1880000000001</v>
      </c>
      <c r="BV19" s="305">
        <v>4168.1120000000001</v>
      </c>
    </row>
    <row r="20" spans="1:74" ht="11.1" customHeight="1" x14ac:dyDescent="0.2">
      <c r="A20" s="140"/>
      <c r="B20" s="36" t="s">
        <v>556</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322"/>
      <c r="BF20" s="322"/>
      <c r="BG20" s="322"/>
      <c r="BH20" s="322"/>
      <c r="BI20" s="322"/>
      <c r="BJ20" s="322"/>
      <c r="BK20" s="322"/>
      <c r="BL20" s="322"/>
      <c r="BM20" s="322"/>
      <c r="BN20" s="322"/>
      <c r="BO20" s="322"/>
      <c r="BP20" s="322"/>
      <c r="BQ20" s="322"/>
      <c r="BR20" s="322"/>
      <c r="BS20" s="322"/>
      <c r="BT20" s="322"/>
      <c r="BU20" s="322"/>
      <c r="BV20" s="322"/>
    </row>
    <row r="21" spans="1:74" ht="11.1" customHeight="1" x14ac:dyDescent="0.2">
      <c r="A21" s="140" t="s">
        <v>557</v>
      </c>
      <c r="B21" s="39" t="s">
        <v>1095</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15472.4</v>
      </c>
      <c r="AW21" s="232">
        <v>15470.8</v>
      </c>
      <c r="AX21" s="232">
        <v>15442.7</v>
      </c>
      <c r="AY21" s="232">
        <v>15222</v>
      </c>
      <c r="AZ21" s="232">
        <v>15220.3</v>
      </c>
      <c r="BA21" s="232">
        <v>15150.7</v>
      </c>
      <c r="BB21" s="232">
        <v>15153.2</v>
      </c>
      <c r="BC21" s="232">
        <v>15099.268518999999</v>
      </c>
      <c r="BD21" s="232">
        <v>15101.639074000001</v>
      </c>
      <c r="BE21" s="305">
        <v>15137.29</v>
      </c>
      <c r="BF21" s="305">
        <v>15160.51</v>
      </c>
      <c r="BG21" s="305">
        <v>15187.93</v>
      </c>
      <c r="BH21" s="305">
        <v>15219.88</v>
      </c>
      <c r="BI21" s="305">
        <v>15255.44</v>
      </c>
      <c r="BJ21" s="305">
        <v>15294.94</v>
      </c>
      <c r="BK21" s="305">
        <v>15326.49</v>
      </c>
      <c r="BL21" s="305">
        <v>15382.81</v>
      </c>
      <c r="BM21" s="305">
        <v>15452</v>
      </c>
      <c r="BN21" s="305">
        <v>15552.65</v>
      </c>
      <c r="BO21" s="305">
        <v>15633.62</v>
      </c>
      <c r="BP21" s="305">
        <v>15713.51</v>
      </c>
      <c r="BQ21" s="305">
        <v>15792.41</v>
      </c>
      <c r="BR21" s="305">
        <v>15870.07</v>
      </c>
      <c r="BS21" s="305">
        <v>15946.59</v>
      </c>
      <c r="BT21" s="305">
        <v>16028.12</v>
      </c>
      <c r="BU21" s="305">
        <v>16097.73</v>
      </c>
      <c r="BV21" s="305">
        <v>16161.58</v>
      </c>
    </row>
    <row r="22" spans="1:74" ht="11.1" customHeight="1" x14ac:dyDescent="0.2">
      <c r="A22" s="140"/>
      <c r="B22" s="139" t="s">
        <v>577</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304"/>
      <c r="BF22" s="304"/>
      <c r="BG22" s="304"/>
      <c r="BH22" s="304"/>
      <c r="BI22" s="304"/>
      <c r="BJ22" s="304"/>
      <c r="BK22" s="304"/>
      <c r="BL22" s="304"/>
      <c r="BM22" s="304"/>
      <c r="BN22" s="304"/>
      <c r="BO22" s="304"/>
      <c r="BP22" s="304"/>
      <c r="BQ22" s="304"/>
      <c r="BR22" s="304"/>
      <c r="BS22" s="304"/>
      <c r="BT22" s="304"/>
      <c r="BU22" s="304"/>
      <c r="BV22" s="304"/>
    </row>
    <row r="23" spans="1:74" ht="11.1" customHeight="1" x14ac:dyDescent="0.2">
      <c r="A23" s="140" t="s">
        <v>578</v>
      </c>
      <c r="B23" s="203" t="s">
        <v>458</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149.744</v>
      </c>
      <c r="AZ23" s="250">
        <v>150.458</v>
      </c>
      <c r="BA23" s="250">
        <v>150.85599999999999</v>
      </c>
      <c r="BB23" s="250">
        <v>151.292</v>
      </c>
      <c r="BC23" s="250">
        <v>151.68199999999999</v>
      </c>
      <c r="BD23" s="250">
        <v>151.90050123</v>
      </c>
      <c r="BE23" s="316">
        <v>152.13720000000001</v>
      </c>
      <c r="BF23" s="316">
        <v>152.3888</v>
      </c>
      <c r="BG23" s="316">
        <v>152.62119999999999</v>
      </c>
      <c r="BH23" s="316">
        <v>152.8537</v>
      </c>
      <c r="BI23" s="316">
        <v>153.03299999999999</v>
      </c>
      <c r="BJ23" s="316">
        <v>153.17850000000001</v>
      </c>
      <c r="BK23" s="316">
        <v>153.2568</v>
      </c>
      <c r="BL23" s="316">
        <v>153.35980000000001</v>
      </c>
      <c r="BM23" s="316">
        <v>153.45410000000001</v>
      </c>
      <c r="BN23" s="316">
        <v>153.52539999999999</v>
      </c>
      <c r="BO23" s="316">
        <v>153.613</v>
      </c>
      <c r="BP23" s="316">
        <v>153.70259999999999</v>
      </c>
      <c r="BQ23" s="316">
        <v>153.79490000000001</v>
      </c>
      <c r="BR23" s="316">
        <v>153.88800000000001</v>
      </c>
      <c r="BS23" s="316">
        <v>153.98259999999999</v>
      </c>
      <c r="BT23" s="316">
        <v>154.09049999999999</v>
      </c>
      <c r="BU23" s="316">
        <v>154.17920000000001</v>
      </c>
      <c r="BV23" s="316">
        <v>154.26070000000001</v>
      </c>
    </row>
    <row r="24" spans="1:74" s="143" customFormat="1" ht="11.1" customHeight="1" x14ac:dyDescent="0.2">
      <c r="A24" s="140"/>
      <c r="B24" s="139" t="s">
        <v>814</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 customHeight="1" x14ac:dyDescent="0.2">
      <c r="A25" s="140" t="s">
        <v>816</v>
      </c>
      <c r="B25" s="203" t="s">
        <v>815</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3.6</v>
      </c>
      <c r="BB25" s="250">
        <v>3.6</v>
      </c>
      <c r="BC25" s="250">
        <v>3.6</v>
      </c>
      <c r="BD25" s="250">
        <v>3.6080520348</v>
      </c>
      <c r="BE25" s="316">
        <v>3.6210429999999998</v>
      </c>
      <c r="BF25" s="316">
        <v>3.62188</v>
      </c>
      <c r="BG25" s="316">
        <v>3.627294</v>
      </c>
      <c r="BH25" s="316">
        <v>3.6313010000000001</v>
      </c>
      <c r="BI25" s="316">
        <v>3.65036</v>
      </c>
      <c r="BJ25" s="316">
        <v>3.6784840000000001</v>
      </c>
      <c r="BK25" s="316">
        <v>3.72966</v>
      </c>
      <c r="BL25" s="316">
        <v>3.7654290000000001</v>
      </c>
      <c r="BM25" s="316">
        <v>3.799776</v>
      </c>
      <c r="BN25" s="316">
        <v>3.8353259999999998</v>
      </c>
      <c r="BO25" s="316">
        <v>3.8648600000000002</v>
      </c>
      <c r="BP25" s="316">
        <v>3.8910040000000001</v>
      </c>
      <c r="BQ25" s="316">
        <v>3.914879</v>
      </c>
      <c r="BR25" s="316">
        <v>3.9333999999999998</v>
      </c>
      <c r="BS25" s="316">
        <v>3.9476870000000002</v>
      </c>
      <c r="BT25" s="316">
        <v>3.9525229999999998</v>
      </c>
      <c r="BU25" s="316">
        <v>3.9622600000000001</v>
      </c>
      <c r="BV25" s="316">
        <v>3.971679</v>
      </c>
    </row>
    <row r="26" spans="1:74" ht="11.1" customHeight="1" x14ac:dyDescent="0.2">
      <c r="A26" s="140"/>
      <c r="B26" s="139" t="s">
        <v>817</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325"/>
      <c r="BF26" s="325"/>
      <c r="BG26" s="325"/>
      <c r="BH26" s="325"/>
      <c r="BI26" s="325"/>
      <c r="BJ26" s="325"/>
      <c r="BK26" s="325"/>
      <c r="BL26" s="325"/>
      <c r="BM26" s="325"/>
      <c r="BN26" s="325"/>
      <c r="BO26" s="325"/>
      <c r="BP26" s="325"/>
      <c r="BQ26" s="325"/>
      <c r="BR26" s="325"/>
      <c r="BS26" s="325"/>
      <c r="BT26" s="325"/>
      <c r="BU26" s="325"/>
      <c r="BV26" s="325"/>
    </row>
    <row r="27" spans="1:74" ht="11.1" customHeight="1" x14ac:dyDescent="0.2">
      <c r="A27" s="140" t="s">
        <v>818</v>
      </c>
      <c r="B27" s="203" t="s">
        <v>819</v>
      </c>
      <c r="C27" s="437">
        <v>1.3009999999999999</v>
      </c>
      <c r="D27" s="437">
        <v>1.2789999999999999</v>
      </c>
      <c r="E27" s="437">
        <v>1.3240000000000001</v>
      </c>
      <c r="F27" s="437">
        <v>1.286</v>
      </c>
      <c r="G27" s="437">
        <v>1.3580000000000001</v>
      </c>
      <c r="H27" s="437">
        <v>1.1990000000000001</v>
      </c>
      <c r="I27" s="437">
        <v>1.1990000000000001</v>
      </c>
      <c r="J27" s="437">
        <v>1.2889999999999999</v>
      </c>
      <c r="K27" s="437">
        <v>1.2470000000000001</v>
      </c>
      <c r="L27" s="437">
        <v>1.22</v>
      </c>
      <c r="M27" s="437">
        <v>1.177</v>
      </c>
      <c r="N27" s="437">
        <v>1.089</v>
      </c>
      <c r="O27" s="437">
        <v>1.232</v>
      </c>
      <c r="P27" s="437">
        <v>1.129</v>
      </c>
      <c r="Q27" s="437">
        <v>1.2</v>
      </c>
      <c r="R27" s="437">
        <v>1.28</v>
      </c>
      <c r="S27" s="437">
        <v>1.3080000000000001</v>
      </c>
      <c r="T27" s="437">
        <v>1.2350000000000001</v>
      </c>
      <c r="U27" s="437">
        <v>1.232</v>
      </c>
      <c r="V27" s="437">
        <v>1.37</v>
      </c>
      <c r="W27" s="437">
        <v>1.2969999999999999</v>
      </c>
      <c r="X27" s="437">
        <v>1.3280000000000001</v>
      </c>
      <c r="Y27" s="437">
        <v>1.343</v>
      </c>
      <c r="Z27" s="437">
        <v>1.538</v>
      </c>
      <c r="AA27" s="437">
        <v>1.569</v>
      </c>
      <c r="AB27" s="437">
        <v>1.571</v>
      </c>
      <c r="AC27" s="437">
        <v>1.27</v>
      </c>
      <c r="AD27" s="437">
        <v>0.93799999999999994</v>
      </c>
      <c r="AE27" s="437">
        <v>1.0549999999999999</v>
      </c>
      <c r="AF27" s="437">
        <v>1.2689999999999999</v>
      </c>
      <c r="AG27" s="437">
        <v>1.51</v>
      </c>
      <c r="AH27" s="437">
        <v>1.3759999999999999</v>
      </c>
      <c r="AI27" s="437">
        <v>1.4610000000000001</v>
      </c>
      <c r="AJ27" s="437">
        <v>1.53</v>
      </c>
      <c r="AK27" s="437">
        <v>1.5409999999999999</v>
      </c>
      <c r="AL27" s="437">
        <v>1.651</v>
      </c>
      <c r="AM27" s="437">
        <v>1.6020000000000001</v>
      </c>
      <c r="AN27" s="437">
        <v>1.43</v>
      </c>
      <c r="AO27" s="437">
        <v>1.7110000000000001</v>
      </c>
      <c r="AP27" s="437">
        <v>1.5049999999999999</v>
      </c>
      <c r="AQ27" s="437">
        <v>1.605</v>
      </c>
      <c r="AR27" s="437">
        <v>1.6639999999999999</v>
      </c>
      <c r="AS27" s="437">
        <v>1.573</v>
      </c>
      <c r="AT27" s="437">
        <v>1.5760000000000001</v>
      </c>
      <c r="AU27" s="437">
        <v>1.5589999999999999</v>
      </c>
      <c r="AV27" s="437">
        <v>1.5629999999999999</v>
      </c>
      <c r="AW27" s="437">
        <v>1.706</v>
      </c>
      <c r="AX27" s="437">
        <v>1.768</v>
      </c>
      <c r="AY27" s="437">
        <v>1.6659999999999999</v>
      </c>
      <c r="AZ27" s="437">
        <v>1.7769999999999999</v>
      </c>
      <c r="BA27" s="437">
        <v>1.716</v>
      </c>
      <c r="BB27" s="437">
        <v>1.81</v>
      </c>
      <c r="BC27" s="437">
        <v>1.5489999999999999</v>
      </c>
      <c r="BD27" s="437">
        <v>1.6435381604999999</v>
      </c>
      <c r="BE27" s="438">
        <v>1.6024879999999999</v>
      </c>
      <c r="BF27" s="438">
        <v>1.5770390000000001</v>
      </c>
      <c r="BG27" s="438">
        <v>1.555903</v>
      </c>
      <c r="BH27" s="438">
        <v>1.53633</v>
      </c>
      <c r="BI27" s="438">
        <v>1.525882</v>
      </c>
      <c r="BJ27" s="438">
        <v>1.521809</v>
      </c>
      <c r="BK27" s="438">
        <v>1.533631</v>
      </c>
      <c r="BL27" s="438">
        <v>1.535169</v>
      </c>
      <c r="BM27" s="438">
        <v>1.5359430000000001</v>
      </c>
      <c r="BN27" s="438">
        <v>1.5328079999999999</v>
      </c>
      <c r="BO27" s="438">
        <v>1.5344120000000001</v>
      </c>
      <c r="BP27" s="438">
        <v>1.537609</v>
      </c>
      <c r="BQ27" s="438">
        <v>1.5477879999999999</v>
      </c>
      <c r="BR27" s="438">
        <v>1.550133</v>
      </c>
      <c r="BS27" s="438">
        <v>1.5500320000000001</v>
      </c>
      <c r="BT27" s="438">
        <v>1.5470360000000001</v>
      </c>
      <c r="BU27" s="438">
        <v>1.542378</v>
      </c>
      <c r="BV27" s="438">
        <v>1.5356110000000001</v>
      </c>
    </row>
    <row r="28" spans="1:74" s="143" customFormat="1" ht="11.1" customHeight="1" x14ac:dyDescent="0.2">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316"/>
      <c r="BF28" s="316"/>
      <c r="BG28" s="316"/>
      <c r="BH28" s="316"/>
      <c r="BI28" s="316"/>
      <c r="BJ28" s="316"/>
      <c r="BK28" s="316"/>
      <c r="BL28" s="316"/>
      <c r="BM28" s="316"/>
      <c r="BN28" s="316"/>
      <c r="BO28" s="316"/>
      <c r="BP28" s="316"/>
      <c r="BQ28" s="316"/>
      <c r="BR28" s="316"/>
      <c r="BS28" s="316"/>
      <c r="BT28" s="316"/>
      <c r="BU28" s="316"/>
      <c r="BV28" s="316"/>
    </row>
    <row r="29" spans="1:74" ht="11.1" customHeight="1" x14ac:dyDescent="0.2">
      <c r="A29" s="134"/>
      <c r="B29" s="296" t="s">
        <v>1378</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306"/>
      <c r="BF29" s="306"/>
      <c r="BG29" s="306"/>
      <c r="BH29" s="306"/>
      <c r="BI29" s="306"/>
      <c r="BJ29" s="306"/>
      <c r="BK29" s="306"/>
      <c r="BL29" s="306"/>
      <c r="BM29" s="306"/>
      <c r="BN29" s="306"/>
      <c r="BO29" s="306"/>
      <c r="BP29" s="306"/>
      <c r="BQ29" s="306"/>
      <c r="BR29" s="306"/>
      <c r="BS29" s="306"/>
      <c r="BT29" s="306"/>
      <c r="BU29" s="306"/>
      <c r="BV29" s="306"/>
    </row>
    <row r="30" spans="1:74" ht="11.1" customHeight="1" x14ac:dyDescent="0.2">
      <c r="A30" s="555" t="s">
        <v>580</v>
      </c>
      <c r="B30" s="556" t="s">
        <v>579</v>
      </c>
      <c r="C30" s="250">
        <v>101.3561</v>
      </c>
      <c r="D30" s="250">
        <v>101.6495</v>
      </c>
      <c r="E30" s="250">
        <v>102.298</v>
      </c>
      <c r="F30" s="250">
        <v>103.40949999999999</v>
      </c>
      <c r="G30" s="250">
        <v>102.5408</v>
      </c>
      <c r="H30" s="250">
        <v>103.3045</v>
      </c>
      <c r="I30" s="250">
        <v>103.5474</v>
      </c>
      <c r="J30" s="250">
        <v>104.16589999999999</v>
      </c>
      <c r="K30" s="250">
        <v>104.1315</v>
      </c>
      <c r="L30" s="250">
        <v>103.98739999999999</v>
      </c>
      <c r="M30" s="250">
        <v>103.9127</v>
      </c>
      <c r="N30" s="250">
        <v>103.867</v>
      </c>
      <c r="O30" s="250">
        <v>103.3023</v>
      </c>
      <c r="P30" s="250">
        <v>102.72799999999999</v>
      </c>
      <c r="Q30" s="250">
        <v>102.8635</v>
      </c>
      <c r="R30" s="250">
        <v>102.2543</v>
      </c>
      <c r="S30" s="250">
        <v>102.45189999999999</v>
      </c>
      <c r="T30" s="250">
        <v>102.384</v>
      </c>
      <c r="U30" s="250">
        <v>102.0568</v>
      </c>
      <c r="V30" s="250">
        <v>102.68819999999999</v>
      </c>
      <c r="W30" s="250">
        <v>102.3143</v>
      </c>
      <c r="X30" s="250">
        <v>101.4645</v>
      </c>
      <c r="Y30" s="250">
        <v>101.9876</v>
      </c>
      <c r="Z30" s="250">
        <v>101.61790000000001</v>
      </c>
      <c r="AA30" s="250">
        <v>101.09180000000001</v>
      </c>
      <c r="AB30" s="250">
        <v>101.32470000000001</v>
      </c>
      <c r="AC30" s="250">
        <v>97.447699999999998</v>
      </c>
      <c r="AD30" s="250">
        <v>84.201800000000006</v>
      </c>
      <c r="AE30" s="250">
        <v>85.843400000000003</v>
      </c>
      <c r="AF30" s="250">
        <v>91.162199999999999</v>
      </c>
      <c r="AG30" s="250">
        <v>94.8887</v>
      </c>
      <c r="AH30" s="250">
        <v>95.892399999999995</v>
      </c>
      <c r="AI30" s="250">
        <v>95.601900000000001</v>
      </c>
      <c r="AJ30" s="250">
        <v>96.645399999999995</v>
      </c>
      <c r="AK30" s="250">
        <v>97.160899999999998</v>
      </c>
      <c r="AL30" s="250">
        <v>98.285399999999996</v>
      </c>
      <c r="AM30" s="250">
        <v>99.407600000000002</v>
      </c>
      <c r="AN30" s="250">
        <v>96.396600000000007</v>
      </c>
      <c r="AO30" s="250">
        <v>99.161799999999999</v>
      </c>
      <c r="AP30" s="250">
        <v>99.241600000000005</v>
      </c>
      <c r="AQ30" s="250">
        <v>99.922600000000003</v>
      </c>
      <c r="AR30" s="250">
        <v>100.4704</v>
      </c>
      <c r="AS30" s="250">
        <v>101.16759999999999</v>
      </c>
      <c r="AT30" s="250">
        <v>101.09269999999999</v>
      </c>
      <c r="AU30" s="250">
        <v>99.860600000000005</v>
      </c>
      <c r="AV30" s="250">
        <v>101.2534</v>
      </c>
      <c r="AW30" s="250">
        <v>101.99769999999999</v>
      </c>
      <c r="AX30" s="250">
        <v>101.74590000000001</v>
      </c>
      <c r="AY30" s="250">
        <v>102.5479</v>
      </c>
      <c r="AZ30" s="250">
        <v>103.5578</v>
      </c>
      <c r="BA30" s="250">
        <v>104.0733</v>
      </c>
      <c r="BB30" s="250">
        <v>105.4868</v>
      </c>
      <c r="BC30" s="250">
        <v>105.7475</v>
      </c>
      <c r="BD30" s="250">
        <v>106.68938147999999</v>
      </c>
      <c r="BE30" s="316">
        <v>106.9195</v>
      </c>
      <c r="BF30" s="316">
        <v>107.3609</v>
      </c>
      <c r="BG30" s="316">
        <v>107.807</v>
      </c>
      <c r="BH30" s="316">
        <v>108.428</v>
      </c>
      <c r="BI30" s="316">
        <v>108.75620000000001</v>
      </c>
      <c r="BJ30" s="316">
        <v>108.96169999999999</v>
      </c>
      <c r="BK30" s="316">
        <v>108.8235</v>
      </c>
      <c r="BL30" s="316">
        <v>108.9491</v>
      </c>
      <c r="BM30" s="316">
        <v>109.1176</v>
      </c>
      <c r="BN30" s="316">
        <v>109.3655</v>
      </c>
      <c r="BO30" s="316">
        <v>109.5924</v>
      </c>
      <c r="BP30" s="316">
        <v>109.8349</v>
      </c>
      <c r="BQ30" s="316">
        <v>110.1567</v>
      </c>
      <c r="BR30" s="316">
        <v>110.3822</v>
      </c>
      <c r="BS30" s="316">
        <v>110.5753</v>
      </c>
      <c r="BT30" s="316">
        <v>110.7454</v>
      </c>
      <c r="BU30" s="316">
        <v>110.8665</v>
      </c>
      <c r="BV30" s="316">
        <v>110.94799999999999</v>
      </c>
    </row>
    <row r="31" spans="1:74" ht="11.1" customHeight="1" x14ac:dyDescent="0.2">
      <c r="A31" s="297" t="s">
        <v>558</v>
      </c>
      <c r="B31" s="41" t="s">
        <v>898</v>
      </c>
      <c r="C31" s="250">
        <v>100.1512</v>
      </c>
      <c r="D31" s="250">
        <v>101.0804</v>
      </c>
      <c r="E31" s="250">
        <v>101.23869999999999</v>
      </c>
      <c r="F31" s="250">
        <v>101.9111</v>
      </c>
      <c r="G31" s="250">
        <v>101.12220000000001</v>
      </c>
      <c r="H31" s="250">
        <v>101.7276</v>
      </c>
      <c r="I31" s="250">
        <v>101.9494</v>
      </c>
      <c r="J31" s="250">
        <v>102.1579</v>
      </c>
      <c r="K31" s="250">
        <v>102.1361</v>
      </c>
      <c r="L31" s="250">
        <v>101.65860000000001</v>
      </c>
      <c r="M31" s="250">
        <v>101.2411</v>
      </c>
      <c r="N31" s="250">
        <v>101.48820000000001</v>
      </c>
      <c r="O31" s="250">
        <v>100.7316</v>
      </c>
      <c r="P31" s="250">
        <v>100.1606</v>
      </c>
      <c r="Q31" s="250">
        <v>100.0939</v>
      </c>
      <c r="R31" s="250">
        <v>99.314499999999995</v>
      </c>
      <c r="S31" s="250">
        <v>99.422899999999998</v>
      </c>
      <c r="T31" s="250">
        <v>99.611500000000007</v>
      </c>
      <c r="U31" s="250">
        <v>99.213899999999995</v>
      </c>
      <c r="V31" s="250">
        <v>99.759799999999998</v>
      </c>
      <c r="W31" s="250">
        <v>99.134100000000004</v>
      </c>
      <c r="X31" s="250">
        <v>98.439899999999994</v>
      </c>
      <c r="Y31" s="250">
        <v>99.255799999999994</v>
      </c>
      <c r="Z31" s="250">
        <v>99.244900000000001</v>
      </c>
      <c r="AA31" s="250">
        <v>99.006699999999995</v>
      </c>
      <c r="AB31" s="250">
        <v>99.024100000000004</v>
      </c>
      <c r="AC31" s="250">
        <v>94.707099999999997</v>
      </c>
      <c r="AD31" s="250">
        <v>79.674899999999994</v>
      </c>
      <c r="AE31" s="250">
        <v>83.438100000000006</v>
      </c>
      <c r="AF31" s="250">
        <v>89.587000000000003</v>
      </c>
      <c r="AG31" s="250">
        <v>93.277699999999996</v>
      </c>
      <c r="AH31" s="250">
        <v>94.628900000000002</v>
      </c>
      <c r="AI31" s="250">
        <v>94.595100000000002</v>
      </c>
      <c r="AJ31" s="250">
        <v>95.980099999999993</v>
      </c>
      <c r="AK31" s="250">
        <v>96.650899999999993</v>
      </c>
      <c r="AL31" s="250">
        <v>97.323300000000003</v>
      </c>
      <c r="AM31" s="250">
        <v>98.7911</v>
      </c>
      <c r="AN31" s="250">
        <v>94.994600000000005</v>
      </c>
      <c r="AO31" s="250">
        <v>98.251199999999997</v>
      </c>
      <c r="AP31" s="250">
        <v>98.1511</v>
      </c>
      <c r="AQ31" s="250">
        <v>99.100800000000007</v>
      </c>
      <c r="AR31" s="250">
        <v>98.956199999999995</v>
      </c>
      <c r="AS31" s="250">
        <v>100.357</v>
      </c>
      <c r="AT31" s="250">
        <v>99.737399999999994</v>
      </c>
      <c r="AU31" s="250">
        <v>98.861699999999999</v>
      </c>
      <c r="AV31" s="250">
        <v>100.5509</v>
      </c>
      <c r="AW31" s="250">
        <v>101.1764</v>
      </c>
      <c r="AX31" s="250">
        <v>101.2101</v>
      </c>
      <c r="AY31" s="250">
        <v>101.0442</v>
      </c>
      <c r="AZ31" s="250">
        <v>102.4062</v>
      </c>
      <c r="BA31" s="250">
        <v>103.2024</v>
      </c>
      <c r="BB31" s="250">
        <v>103.994</v>
      </c>
      <c r="BC31" s="250">
        <v>103.9198</v>
      </c>
      <c r="BD31" s="250">
        <v>104.53810247</v>
      </c>
      <c r="BE31" s="316">
        <v>104.7146</v>
      </c>
      <c r="BF31" s="316">
        <v>105.13290000000001</v>
      </c>
      <c r="BG31" s="316">
        <v>105.6066</v>
      </c>
      <c r="BH31" s="316">
        <v>106.3643</v>
      </c>
      <c r="BI31" s="316">
        <v>106.7778</v>
      </c>
      <c r="BJ31" s="316">
        <v>107.0754</v>
      </c>
      <c r="BK31" s="316">
        <v>107.0295</v>
      </c>
      <c r="BL31" s="316">
        <v>107.2663</v>
      </c>
      <c r="BM31" s="316">
        <v>107.5579</v>
      </c>
      <c r="BN31" s="316">
        <v>107.96120000000001</v>
      </c>
      <c r="BO31" s="316">
        <v>108.3201</v>
      </c>
      <c r="BP31" s="316">
        <v>108.6914</v>
      </c>
      <c r="BQ31" s="316">
        <v>109.15989999999999</v>
      </c>
      <c r="BR31" s="316">
        <v>109.4923</v>
      </c>
      <c r="BS31" s="316">
        <v>109.77330000000001</v>
      </c>
      <c r="BT31" s="316">
        <v>110.0206</v>
      </c>
      <c r="BU31" s="316">
        <v>110.18600000000001</v>
      </c>
      <c r="BV31" s="316">
        <v>110.2871</v>
      </c>
    </row>
    <row r="32" spans="1:74" ht="11.1" customHeight="1" x14ac:dyDescent="0.2">
      <c r="A32" s="557" t="s">
        <v>883</v>
      </c>
      <c r="B32" s="558" t="s">
        <v>899</v>
      </c>
      <c r="C32" s="250">
        <v>99.528000000000006</v>
      </c>
      <c r="D32" s="250">
        <v>100.9777</v>
      </c>
      <c r="E32" s="250">
        <v>99.647800000000004</v>
      </c>
      <c r="F32" s="250">
        <v>100.63979999999999</v>
      </c>
      <c r="G32" s="250">
        <v>100.6086</v>
      </c>
      <c r="H32" s="250">
        <v>100.28660000000001</v>
      </c>
      <c r="I32" s="250">
        <v>101.6718</v>
      </c>
      <c r="J32" s="250">
        <v>101.163</v>
      </c>
      <c r="K32" s="250">
        <v>100.691</v>
      </c>
      <c r="L32" s="250">
        <v>100.38979999999999</v>
      </c>
      <c r="M32" s="250">
        <v>99.510800000000003</v>
      </c>
      <c r="N32" s="250">
        <v>99.215000000000003</v>
      </c>
      <c r="O32" s="250">
        <v>100.7281</v>
      </c>
      <c r="P32" s="250">
        <v>100.7345</v>
      </c>
      <c r="Q32" s="250">
        <v>100.9699</v>
      </c>
      <c r="R32" s="250">
        <v>100.98390000000001</v>
      </c>
      <c r="S32" s="250">
        <v>100.512</v>
      </c>
      <c r="T32" s="250">
        <v>101.7848</v>
      </c>
      <c r="U32" s="250">
        <v>101.0598</v>
      </c>
      <c r="V32" s="250">
        <v>100.3507</v>
      </c>
      <c r="W32" s="250">
        <v>100.3395</v>
      </c>
      <c r="X32" s="250">
        <v>101.5994</v>
      </c>
      <c r="Y32" s="250">
        <v>101.36409999999999</v>
      </c>
      <c r="Z32" s="250">
        <v>102.2242</v>
      </c>
      <c r="AA32" s="250">
        <v>102.0977</v>
      </c>
      <c r="AB32" s="250">
        <v>102.191</v>
      </c>
      <c r="AC32" s="250">
        <v>101.1142</v>
      </c>
      <c r="AD32" s="250">
        <v>91.041399999999996</v>
      </c>
      <c r="AE32" s="250">
        <v>92.963899999999995</v>
      </c>
      <c r="AF32" s="250">
        <v>97.464699999999993</v>
      </c>
      <c r="AG32" s="250">
        <v>97.090500000000006</v>
      </c>
      <c r="AH32" s="250">
        <v>98.473799999999997</v>
      </c>
      <c r="AI32" s="250">
        <v>98.373699999999999</v>
      </c>
      <c r="AJ32" s="250">
        <v>99.373099999999994</v>
      </c>
      <c r="AK32" s="250">
        <v>100.0068</v>
      </c>
      <c r="AL32" s="250">
        <v>100.7891</v>
      </c>
      <c r="AM32" s="250">
        <v>101.4829</v>
      </c>
      <c r="AN32" s="250">
        <v>99.692400000000006</v>
      </c>
      <c r="AO32" s="250">
        <v>102.4663</v>
      </c>
      <c r="AP32" s="250">
        <v>101.3296</v>
      </c>
      <c r="AQ32" s="250">
        <v>100.111</v>
      </c>
      <c r="AR32" s="250">
        <v>100.17440000000001</v>
      </c>
      <c r="AS32" s="250">
        <v>99.457300000000004</v>
      </c>
      <c r="AT32" s="250">
        <v>99.777199999999993</v>
      </c>
      <c r="AU32" s="250">
        <v>99.770600000000002</v>
      </c>
      <c r="AV32" s="250">
        <v>100.8222</v>
      </c>
      <c r="AW32" s="250">
        <v>101.71729999999999</v>
      </c>
      <c r="AX32" s="250">
        <v>101.8182</v>
      </c>
      <c r="AY32" s="250">
        <v>102.3597</v>
      </c>
      <c r="AZ32" s="250">
        <v>103.7084</v>
      </c>
      <c r="BA32" s="250">
        <v>103.7355</v>
      </c>
      <c r="BB32" s="250">
        <v>103.6438</v>
      </c>
      <c r="BC32" s="250">
        <v>102.8479</v>
      </c>
      <c r="BD32" s="250">
        <v>104.8406358</v>
      </c>
      <c r="BE32" s="316">
        <v>104.9148</v>
      </c>
      <c r="BF32" s="316">
        <v>105.0694</v>
      </c>
      <c r="BG32" s="316">
        <v>105.20910000000001</v>
      </c>
      <c r="BH32" s="316">
        <v>105.30759999999999</v>
      </c>
      <c r="BI32" s="316">
        <v>105.437</v>
      </c>
      <c r="BJ32" s="316">
        <v>105.571</v>
      </c>
      <c r="BK32" s="316">
        <v>105.7206</v>
      </c>
      <c r="BL32" s="316">
        <v>105.8557</v>
      </c>
      <c r="BM32" s="316">
        <v>105.9873</v>
      </c>
      <c r="BN32" s="316">
        <v>106.09569999999999</v>
      </c>
      <c r="BO32" s="316">
        <v>106.2351</v>
      </c>
      <c r="BP32" s="316">
        <v>106.3858</v>
      </c>
      <c r="BQ32" s="316">
        <v>106.56529999999999</v>
      </c>
      <c r="BR32" s="316">
        <v>106.72539999999999</v>
      </c>
      <c r="BS32" s="316">
        <v>106.88379999999999</v>
      </c>
      <c r="BT32" s="316">
        <v>107.0566</v>
      </c>
      <c r="BU32" s="316">
        <v>107.19889999999999</v>
      </c>
      <c r="BV32" s="316">
        <v>107.3271</v>
      </c>
    </row>
    <row r="33" spans="1:74" ht="11.1" customHeight="1" x14ac:dyDescent="0.2">
      <c r="A33" s="557" t="s">
        <v>884</v>
      </c>
      <c r="B33" s="558" t="s">
        <v>900</v>
      </c>
      <c r="C33" s="250">
        <v>97.942300000000003</v>
      </c>
      <c r="D33" s="250">
        <v>97.357600000000005</v>
      </c>
      <c r="E33" s="250">
        <v>98.6477</v>
      </c>
      <c r="F33" s="250">
        <v>99.16</v>
      </c>
      <c r="G33" s="250">
        <v>99.096299999999999</v>
      </c>
      <c r="H33" s="250">
        <v>98.786299999999997</v>
      </c>
      <c r="I33" s="250">
        <v>100.2213</v>
      </c>
      <c r="J33" s="250">
        <v>99.263300000000001</v>
      </c>
      <c r="K33" s="250">
        <v>99.575400000000002</v>
      </c>
      <c r="L33" s="250">
        <v>99.617800000000003</v>
      </c>
      <c r="M33" s="250">
        <v>99.863600000000005</v>
      </c>
      <c r="N33" s="250">
        <v>100.1003</v>
      </c>
      <c r="O33" s="250">
        <v>99.703800000000001</v>
      </c>
      <c r="P33" s="250">
        <v>98.911299999999997</v>
      </c>
      <c r="Q33" s="250">
        <v>98.350399999999993</v>
      </c>
      <c r="R33" s="250">
        <v>98.354900000000001</v>
      </c>
      <c r="S33" s="250">
        <v>98.073400000000007</v>
      </c>
      <c r="T33" s="250">
        <v>95.608199999999997</v>
      </c>
      <c r="U33" s="250">
        <v>97.585800000000006</v>
      </c>
      <c r="V33" s="250">
        <v>99.139700000000005</v>
      </c>
      <c r="W33" s="250">
        <v>98.976200000000006</v>
      </c>
      <c r="X33" s="250">
        <v>98.649199999999993</v>
      </c>
      <c r="Y33" s="250">
        <v>98.403300000000002</v>
      </c>
      <c r="Z33" s="250">
        <v>98.455399999999997</v>
      </c>
      <c r="AA33" s="250">
        <v>99.419399999999996</v>
      </c>
      <c r="AB33" s="250">
        <v>99.075299999999999</v>
      </c>
      <c r="AC33" s="250">
        <v>99.880700000000004</v>
      </c>
      <c r="AD33" s="250">
        <v>95.218100000000007</v>
      </c>
      <c r="AE33" s="250">
        <v>89.476900000000001</v>
      </c>
      <c r="AF33" s="250">
        <v>89.851799999999997</v>
      </c>
      <c r="AG33" s="250">
        <v>89.890199999999993</v>
      </c>
      <c r="AH33" s="250">
        <v>90.219499999999996</v>
      </c>
      <c r="AI33" s="250">
        <v>91.988900000000001</v>
      </c>
      <c r="AJ33" s="250">
        <v>94.560900000000004</v>
      </c>
      <c r="AK33" s="250">
        <v>95.3536</v>
      </c>
      <c r="AL33" s="250">
        <v>94.924899999999994</v>
      </c>
      <c r="AM33" s="250">
        <v>93.232900000000001</v>
      </c>
      <c r="AN33" s="250">
        <v>92.433499999999995</v>
      </c>
      <c r="AO33" s="250">
        <v>96.143000000000001</v>
      </c>
      <c r="AP33" s="250">
        <v>95.5261</v>
      </c>
      <c r="AQ33" s="250">
        <v>95.782200000000003</v>
      </c>
      <c r="AR33" s="250">
        <v>93.765100000000004</v>
      </c>
      <c r="AS33" s="250">
        <v>94.789599999999993</v>
      </c>
      <c r="AT33" s="250">
        <v>95.322000000000003</v>
      </c>
      <c r="AU33" s="250">
        <v>95.443700000000007</v>
      </c>
      <c r="AV33" s="250">
        <v>94.078400000000002</v>
      </c>
      <c r="AW33" s="250">
        <v>93.242900000000006</v>
      </c>
      <c r="AX33" s="250">
        <v>94.621300000000005</v>
      </c>
      <c r="AY33" s="250">
        <v>94.384399999999999</v>
      </c>
      <c r="AZ33" s="250">
        <v>96.068799999999996</v>
      </c>
      <c r="BA33" s="250">
        <v>97.118799999999993</v>
      </c>
      <c r="BB33" s="250">
        <v>97.083200000000005</v>
      </c>
      <c r="BC33" s="250">
        <v>96.763900000000007</v>
      </c>
      <c r="BD33" s="250">
        <v>98.087667284000005</v>
      </c>
      <c r="BE33" s="316">
        <v>97.790090000000006</v>
      </c>
      <c r="BF33" s="316">
        <v>97.995440000000002</v>
      </c>
      <c r="BG33" s="316">
        <v>98.313500000000005</v>
      </c>
      <c r="BH33" s="316">
        <v>99.084569999999999</v>
      </c>
      <c r="BI33" s="316">
        <v>99.372810000000001</v>
      </c>
      <c r="BJ33" s="316">
        <v>99.518529999999998</v>
      </c>
      <c r="BK33" s="316">
        <v>99.188190000000006</v>
      </c>
      <c r="BL33" s="316">
        <v>99.299009999999996</v>
      </c>
      <c r="BM33" s="316">
        <v>99.51746</v>
      </c>
      <c r="BN33" s="316">
        <v>99.995069999999998</v>
      </c>
      <c r="BO33" s="316">
        <v>100.3151</v>
      </c>
      <c r="BP33" s="316">
        <v>100.6292</v>
      </c>
      <c r="BQ33" s="316">
        <v>100.96720000000001</v>
      </c>
      <c r="BR33" s="316">
        <v>101.2467</v>
      </c>
      <c r="BS33" s="316">
        <v>101.49769999999999</v>
      </c>
      <c r="BT33" s="316">
        <v>101.8215</v>
      </c>
      <c r="BU33" s="316">
        <v>101.9393</v>
      </c>
      <c r="BV33" s="316">
        <v>101.9524</v>
      </c>
    </row>
    <row r="34" spans="1:74" ht="11.1" customHeight="1" x14ac:dyDescent="0.2">
      <c r="A34" s="557" t="s">
        <v>885</v>
      </c>
      <c r="B34" s="558" t="s">
        <v>901</v>
      </c>
      <c r="C34" s="250">
        <v>99.764799999999994</v>
      </c>
      <c r="D34" s="250">
        <v>99.237700000000004</v>
      </c>
      <c r="E34" s="250">
        <v>99.509699999999995</v>
      </c>
      <c r="F34" s="250">
        <v>99.938599999999994</v>
      </c>
      <c r="G34" s="250">
        <v>100.0446</v>
      </c>
      <c r="H34" s="250">
        <v>99.974199999999996</v>
      </c>
      <c r="I34" s="250">
        <v>100.1778</v>
      </c>
      <c r="J34" s="250">
        <v>100.66800000000001</v>
      </c>
      <c r="K34" s="250">
        <v>100.76</v>
      </c>
      <c r="L34" s="250">
        <v>100.107</v>
      </c>
      <c r="M34" s="250">
        <v>99.186599999999999</v>
      </c>
      <c r="N34" s="250">
        <v>99.885000000000005</v>
      </c>
      <c r="O34" s="250">
        <v>101.0766</v>
      </c>
      <c r="P34" s="250">
        <v>97.395799999999994</v>
      </c>
      <c r="Q34" s="250">
        <v>98.621899999999997</v>
      </c>
      <c r="R34" s="250">
        <v>98.462999999999994</v>
      </c>
      <c r="S34" s="250">
        <v>99.100099999999998</v>
      </c>
      <c r="T34" s="250">
        <v>99.816100000000006</v>
      </c>
      <c r="U34" s="250">
        <v>100.771</v>
      </c>
      <c r="V34" s="250">
        <v>101.2766</v>
      </c>
      <c r="W34" s="250">
        <v>100.5831</v>
      </c>
      <c r="X34" s="250">
        <v>98.844899999999996</v>
      </c>
      <c r="Y34" s="250">
        <v>98.257099999999994</v>
      </c>
      <c r="Z34" s="250">
        <v>98.611199999999997</v>
      </c>
      <c r="AA34" s="250">
        <v>100.8317</v>
      </c>
      <c r="AB34" s="250">
        <v>99.577200000000005</v>
      </c>
      <c r="AC34" s="250">
        <v>93.476699999999994</v>
      </c>
      <c r="AD34" s="250">
        <v>75.889200000000002</v>
      </c>
      <c r="AE34" s="250">
        <v>76.441900000000004</v>
      </c>
      <c r="AF34" s="250">
        <v>79.575199999999995</v>
      </c>
      <c r="AG34" s="250">
        <v>84.037000000000006</v>
      </c>
      <c r="AH34" s="250">
        <v>84.004900000000006</v>
      </c>
      <c r="AI34" s="250">
        <v>83.809700000000007</v>
      </c>
      <c r="AJ34" s="250">
        <v>85.827299999999994</v>
      </c>
      <c r="AK34" s="250">
        <v>85.7196</v>
      </c>
      <c r="AL34" s="250">
        <v>88.471599999999995</v>
      </c>
      <c r="AM34" s="250">
        <v>91.663200000000003</v>
      </c>
      <c r="AN34" s="250">
        <v>85.243600000000001</v>
      </c>
      <c r="AO34" s="250">
        <v>94.563999999999993</v>
      </c>
      <c r="AP34" s="250">
        <v>95.946899999999999</v>
      </c>
      <c r="AQ34" s="250">
        <v>96.136799999999994</v>
      </c>
      <c r="AR34" s="250">
        <v>95.647900000000007</v>
      </c>
      <c r="AS34" s="250">
        <v>95.496899999999997</v>
      </c>
      <c r="AT34" s="250">
        <v>94.623199999999997</v>
      </c>
      <c r="AU34" s="250">
        <v>94.858400000000003</v>
      </c>
      <c r="AV34" s="250">
        <v>96.335599999999999</v>
      </c>
      <c r="AW34" s="250">
        <v>96.8095</v>
      </c>
      <c r="AX34" s="250">
        <v>95.8857</v>
      </c>
      <c r="AY34" s="250">
        <v>94.694400000000002</v>
      </c>
      <c r="AZ34" s="250">
        <v>97.227999999999994</v>
      </c>
      <c r="BA34" s="250">
        <v>98.253699999999995</v>
      </c>
      <c r="BB34" s="250">
        <v>98.296400000000006</v>
      </c>
      <c r="BC34" s="250">
        <v>100.779</v>
      </c>
      <c r="BD34" s="250">
        <v>97.643001851999998</v>
      </c>
      <c r="BE34" s="316">
        <v>97.697580000000002</v>
      </c>
      <c r="BF34" s="316">
        <v>97.877139999999997</v>
      </c>
      <c r="BG34" s="316">
        <v>98.091549999999998</v>
      </c>
      <c r="BH34" s="316">
        <v>98.441389999999998</v>
      </c>
      <c r="BI34" s="316">
        <v>98.650009999999995</v>
      </c>
      <c r="BJ34" s="316">
        <v>98.818010000000001</v>
      </c>
      <c r="BK34" s="316">
        <v>98.848579999999998</v>
      </c>
      <c r="BL34" s="316">
        <v>99.007959999999997</v>
      </c>
      <c r="BM34" s="316">
        <v>99.199340000000007</v>
      </c>
      <c r="BN34" s="316">
        <v>99.49494</v>
      </c>
      <c r="BO34" s="316">
        <v>99.696129999999997</v>
      </c>
      <c r="BP34" s="316">
        <v>99.875129999999999</v>
      </c>
      <c r="BQ34" s="316">
        <v>100.04649999999999</v>
      </c>
      <c r="BR34" s="316">
        <v>100.17019999999999</v>
      </c>
      <c r="BS34" s="316">
        <v>100.26090000000001</v>
      </c>
      <c r="BT34" s="316">
        <v>100.29640000000001</v>
      </c>
      <c r="BU34" s="316">
        <v>100.3374</v>
      </c>
      <c r="BV34" s="316">
        <v>100.3618</v>
      </c>
    </row>
    <row r="35" spans="1:74" ht="11.1" customHeight="1" x14ac:dyDescent="0.2">
      <c r="A35" s="557" t="s">
        <v>886</v>
      </c>
      <c r="B35" s="558" t="s">
        <v>902</v>
      </c>
      <c r="C35" s="250">
        <v>98.366200000000006</v>
      </c>
      <c r="D35" s="250">
        <v>98.871099999999998</v>
      </c>
      <c r="E35" s="250">
        <v>98.846299999999999</v>
      </c>
      <c r="F35" s="250">
        <v>99.427400000000006</v>
      </c>
      <c r="G35" s="250">
        <v>99.223600000000005</v>
      </c>
      <c r="H35" s="250">
        <v>99.329300000000003</v>
      </c>
      <c r="I35" s="250">
        <v>99.83</v>
      </c>
      <c r="J35" s="250">
        <v>98.575199999999995</v>
      </c>
      <c r="K35" s="250">
        <v>98.099900000000005</v>
      </c>
      <c r="L35" s="250">
        <v>97.588300000000004</v>
      </c>
      <c r="M35" s="250">
        <v>98.047399999999996</v>
      </c>
      <c r="N35" s="250">
        <v>97.558300000000003</v>
      </c>
      <c r="O35" s="250">
        <v>96.562100000000001</v>
      </c>
      <c r="P35" s="250">
        <v>96.613500000000002</v>
      </c>
      <c r="Q35" s="250">
        <v>96.180499999999995</v>
      </c>
      <c r="R35" s="250">
        <v>95.610200000000006</v>
      </c>
      <c r="S35" s="250">
        <v>94.855599999999995</v>
      </c>
      <c r="T35" s="250">
        <v>94.558700000000002</v>
      </c>
      <c r="U35" s="250">
        <v>95.185199999999995</v>
      </c>
      <c r="V35" s="250">
        <v>95.978700000000003</v>
      </c>
      <c r="W35" s="250">
        <v>95.5869</v>
      </c>
      <c r="X35" s="250">
        <v>95.254999999999995</v>
      </c>
      <c r="Y35" s="250">
        <v>94.635599999999997</v>
      </c>
      <c r="Z35" s="250">
        <v>94.244600000000005</v>
      </c>
      <c r="AA35" s="250">
        <v>94.670100000000005</v>
      </c>
      <c r="AB35" s="250">
        <v>94.586600000000004</v>
      </c>
      <c r="AC35" s="250">
        <v>95.652900000000002</v>
      </c>
      <c r="AD35" s="250">
        <v>89.501099999999994</v>
      </c>
      <c r="AE35" s="250">
        <v>89.837999999999994</v>
      </c>
      <c r="AF35" s="250">
        <v>90.282399999999996</v>
      </c>
      <c r="AG35" s="250">
        <v>91.695599999999999</v>
      </c>
      <c r="AH35" s="250">
        <v>92.898600000000002</v>
      </c>
      <c r="AI35" s="250">
        <v>92.781800000000004</v>
      </c>
      <c r="AJ35" s="250">
        <v>94.417299999999997</v>
      </c>
      <c r="AK35" s="250">
        <v>94.469300000000004</v>
      </c>
      <c r="AL35" s="250">
        <v>95.237099999999998</v>
      </c>
      <c r="AM35" s="250">
        <v>95.075500000000005</v>
      </c>
      <c r="AN35" s="250">
        <v>87.798299999999998</v>
      </c>
      <c r="AO35" s="250">
        <v>92.467299999999994</v>
      </c>
      <c r="AP35" s="250">
        <v>97.369799999999998</v>
      </c>
      <c r="AQ35" s="250">
        <v>100.02849999999999</v>
      </c>
      <c r="AR35" s="250">
        <v>100.45</v>
      </c>
      <c r="AS35" s="250">
        <v>100.2059</v>
      </c>
      <c r="AT35" s="250">
        <v>100.0489</v>
      </c>
      <c r="AU35" s="250">
        <v>98.52</v>
      </c>
      <c r="AV35" s="250">
        <v>100.2589</v>
      </c>
      <c r="AW35" s="250">
        <v>100.258</v>
      </c>
      <c r="AX35" s="250">
        <v>101.11960000000001</v>
      </c>
      <c r="AY35" s="250">
        <v>100.22709999999999</v>
      </c>
      <c r="AZ35" s="250">
        <v>100.9319</v>
      </c>
      <c r="BA35" s="250">
        <v>101.95610000000001</v>
      </c>
      <c r="BB35" s="250">
        <v>102.5543</v>
      </c>
      <c r="BC35" s="250">
        <v>102.6087</v>
      </c>
      <c r="BD35" s="250">
        <v>102.96662716</v>
      </c>
      <c r="BE35" s="316">
        <v>102.6544</v>
      </c>
      <c r="BF35" s="316">
        <v>102.9269</v>
      </c>
      <c r="BG35" s="316">
        <v>103.36660000000001</v>
      </c>
      <c r="BH35" s="316">
        <v>104.43810000000001</v>
      </c>
      <c r="BI35" s="316">
        <v>104.8638</v>
      </c>
      <c r="BJ35" s="316">
        <v>105.1083</v>
      </c>
      <c r="BK35" s="316">
        <v>104.71729999999999</v>
      </c>
      <c r="BL35" s="316">
        <v>104.94</v>
      </c>
      <c r="BM35" s="316">
        <v>105.3222</v>
      </c>
      <c r="BN35" s="316">
        <v>106.0355</v>
      </c>
      <c r="BO35" s="316">
        <v>106.6078</v>
      </c>
      <c r="BP35" s="316">
        <v>107.211</v>
      </c>
      <c r="BQ35" s="316">
        <v>108.04089999999999</v>
      </c>
      <c r="BR35" s="316">
        <v>108.5586</v>
      </c>
      <c r="BS35" s="316">
        <v>108.9599</v>
      </c>
      <c r="BT35" s="316">
        <v>109.2099</v>
      </c>
      <c r="BU35" s="316">
        <v>109.405</v>
      </c>
      <c r="BV35" s="316">
        <v>109.5102</v>
      </c>
    </row>
    <row r="36" spans="1:74" ht="11.1" customHeight="1" x14ac:dyDescent="0.2">
      <c r="A36" s="557" t="s">
        <v>887</v>
      </c>
      <c r="B36" s="558" t="s">
        <v>903</v>
      </c>
      <c r="C36" s="250">
        <v>98.009200000000007</v>
      </c>
      <c r="D36" s="250">
        <v>102.1339</v>
      </c>
      <c r="E36" s="250">
        <v>100.6327</v>
      </c>
      <c r="F36" s="250">
        <v>101.7222</v>
      </c>
      <c r="G36" s="250">
        <v>101.7046</v>
      </c>
      <c r="H36" s="250">
        <v>100.8314</v>
      </c>
      <c r="I36" s="250">
        <v>100.8329</v>
      </c>
      <c r="J36" s="250">
        <v>100.4935</v>
      </c>
      <c r="K36" s="250">
        <v>99.153599999999997</v>
      </c>
      <c r="L36" s="250">
        <v>100.0564</v>
      </c>
      <c r="M36" s="250">
        <v>98.549700000000001</v>
      </c>
      <c r="N36" s="250">
        <v>100.4761</v>
      </c>
      <c r="O36" s="250">
        <v>100.6221</v>
      </c>
      <c r="P36" s="250">
        <v>96.953199999999995</v>
      </c>
      <c r="Q36" s="250">
        <v>97.343599999999995</v>
      </c>
      <c r="R36" s="250">
        <v>98.033199999999994</v>
      </c>
      <c r="S36" s="250">
        <v>97.982600000000005</v>
      </c>
      <c r="T36" s="250">
        <v>98.186000000000007</v>
      </c>
      <c r="U36" s="250">
        <v>97.632400000000004</v>
      </c>
      <c r="V36" s="250">
        <v>98.444199999999995</v>
      </c>
      <c r="W36" s="250">
        <v>98.867900000000006</v>
      </c>
      <c r="X36" s="250">
        <v>97.519400000000005</v>
      </c>
      <c r="Y36" s="250">
        <v>96.743499999999997</v>
      </c>
      <c r="Z36" s="250">
        <v>98.274299999999997</v>
      </c>
      <c r="AA36" s="250">
        <v>101.4855</v>
      </c>
      <c r="AB36" s="250">
        <v>101.51139999999999</v>
      </c>
      <c r="AC36" s="250">
        <v>96.246499999999997</v>
      </c>
      <c r="AD36" s="250">
        <v>81.807299999999998</v>
      </c>
      <c r="AE36" s="250">
        <v>89.259200000000007</v>
      </c>
      <c r="AF36" s="250">
        <v>93.135599999999997</v>
      </c>
      <c r="AG36" s="250">
        <v>95.016400000000004</v>
      </c>
      <c r="AH36" s="250">
        <v>95.019000000000005</v>
      </c>
      <c r="AI36" s="250">
        <v>93.865899999999996</v>
      </c>
      <c r="AJ36" s="250">
        <v>96.6066</v>
      </c>
      <c r="AK36" s="250">
        <v>97.798400000000001</v>
      </c>
      <c r="AL36" s="250">
        <v>100.87609999999999</v>
      </c>
      <c r="AM36" s="250">
        <v>99.668400000000005</v>
      </c>
      <c r="AN36" s="250">
        <v>94.863</v>
      </c>
      <c r="AO36" s="250">
        <v>97.566199999999995</v>
      </c>
      <c r="AP36" s="250">
        <v>96.571399999999997</v>
      </c>
      <c r="AQ36" s="250">
        <v>94.359899999999996</v>
      </c>
      <c r="AR36" s="250">
        <v>95.230800000000002</v>
      </c>
      <c r="AS36" s="250">
        <v>96.356499999999997</v>
      </c>
      <c r="AT36" s="250">
        <v>96.74</v>
      </c>
      <c r="AU36" s="250">
        <v>96.988699999999994</v>
      </c>
      <c r="AV36" s="250">
        <v>96.653199999999998</v>
      </c>
      <c r="AW36" s="250">
        <v>99.624600000000001</v>
      </c>
      <c r="AX36" s="250">
        <v>100.97199999999999</v>
      </c>
      <c r="AY36" s="250">
        <v>101.0343</v>
      </c>
      <c r="AZ36" s="250">
        <v>105.4537</v>
      </c>
      <c r="BA36" s="250">
        <v>104.0973</v>
      </c>
      <c r="BB36" s="250">
        <v>102.30459999999999</v>
      </c>
      <c r="BC36" s="250">
        <v>104.12609999999999</v>
      </c>
      <c r="BD36" s="250">
        <v>104.64327283999999</v>
      </c>
      <c r="BE36" s="316">
        <v>104.7409</v>
      </c>
      <c r="BF36" s="316">
        <v>104.8836</v>
      </c>
      <c r="BG36" s="316">
        <v>105.0176</v>
      </c>
      <c r="BH36" s="316">
        <v>105.1934</v>
      </c>
      <c r="BI36" s="316">
        <v>105.2717</v>
      </c>
      <c r="BJ36" s="316">
        <v>105.3032</v>
      </c>
      <c r="BK36" s="316">
        <v>105.0981</v>
      </c>
      <c r="BL36" s="316">
        <v>105.1784</v>
      </c>
      <c r="BM36" s="316">
        <v>105.3544</v>
      </c>
      <c r="BN36" s="316">
        <v>105.7189</v>
      </c>
      <c r="BO36" s="316">
        <v>106.0164</v>
      </c>
      <c r="BP36" s="316">
        <v>106.3398</v>
      </c>
      <c r="BQ36" s="316">
        <v>106.70959999999999</v>
      </c>
      <c r="BR36" s="316">
        <v>107.0694</v>
      </c>
      <c r="BS36" s="316">
        <v>107.4397</v>
      </c>
      <c r="BT36" s="316">
        <v>107.8617</v>
      </c>
      <c r="BU36" s="316">
        <v>108.2223</v>
      </c>
      <c r="BV36" s="316">
        <v>108.5626</v>
      </c>
    </row>
    <row r="37" spans="1:74" ht="11.1" customHeight="1" x14ac:dyDescent="0.2">
      <c r="A37" s="557" t="s">
        <v>888</v>
      </c>
      <c r="B37" s="558" t="s">
        <v>904</v>
      </c>
      <c r="C37" s="250">
        <v>100.66</v>
      </c>
      <c r="D37" s="250">
        <v>101.8378</v>
      </c>
      <c r="E37" s="250">
        <v>102.9847</v>
      </c>
      <c r="F37" s="250">
        <v>102.446</v>
      </c>
      <c r="G37" s="250">
        <v>103.033</v>
      </c>
      <c r="H37" s="250">
        <v>103.0185</v>
      </c>
      <c r="I37" s="250">
        <v>102.73779999999999</v>
      </c>
      <c r="J37" s="250">
        <v>103.52679999999999</v>
      </c>
      <c r="K37" s="250">
        <v>104.3295</v>
      </c>
      <c r="L37" s="250">
        <v>104.92010000000001</v>
      </c>
      <c r="M37" s="250">
        <v>104.88890000000001</v>
      </c>
      <c r="N37" s="250">
        <v>103.94499999999999</v>
      </c>
      <c r="O37" s="250">
        <v>101.4575</v>
      </c>
      <c r="P37" s="250">
        <v>100.0478</v>
      </c>
      <c r="Q37" s="250">
        <v>100.3412</v>
      </c>
      <c r="R37" s="250">
        <v>100.94199999999999</v>
      </c>
      <c r="S37" s="250">
        <v>99.638000000000005</v>
      </c>
      <c r="T37" s="250">
        <v>97.617199999999997</v>
      </c>
      <c r="U37" s="250">
        <v>97.802000000000007</v>
      </c>
      <c r="V37" s="250">
        <v>99.166499999999999</v>
      </c>
      <c r="W37" s="250">
        <v>98.301400000000001</v>
      </c>
      <c r="X37" s="250">
        <v>96.2714</v>
      </c>
      <c r="Y37" s="250">
        <v>96.188999999999993</v>
      </c>
      <c r="Z37" s="250">
        <v>97.891499999999994</v>
      </c>
      <c r="AA37" s="250">
        <v>98.485699999999994</v>
      </c>
      <c r="AB37" s="250">
        <v>96.045599999999993</v>
      </c>
      <c r="AC37" s="250">
        <v>93.126499999999993</v>
      </c>
      <c r="AD37" s="250">
        <v>72.87</v>
      </c>
      <c r="AE37" s="250">
        <v>70.461299999999994</v>
      </c>
      <c r="AF37" s="250">
        <v>75.311300000000003</v>
      </c>
      <c r="AG37" s="250">
        <v>79.540899999999993</v>
      </c>
      <c r="AH37" s="250">
        <v>83.485799999999998</v>
      </c>
      <c r="AI37" s="250">
        <v>86.9328</v>
      </c>
      <c r="AJ37" s="250">
        <v>89.056899999999999</v>
      </c>
      <c r="AK37" s="250">
        <v>91.521500000000003</v>
      </c>
      <c r="AL37" s="250">
        <v>90.260199999999998</v>
      </c>
      <c r="AM37" s="250">
        <v>91.631799999999998</v>
      </c>
      <c r="AN37" s="250">
        <v>91.579700000000003</v>
      </c>
      <c r="AO37" s="250">
        <v>94.016900000000007</v>
      </c>
      <c r="AP37" s="250">
        <v>97.290899999999993</v>
      </c>
      <c r="AQ37" s="250">
        <v>95.642700000000005</v>
      </c>
      <c r="AR37" s="250">
        <v>97.204499999999996</v>
      </c>
      <c r="AS37" s="250">
        <v>98.710599999999999</v>
      </c>
      <c r="AT37" s="250">
        <v>98.308700000000002</v>
      </c>
      <c r="AU37" s="250">
        <v>97.135199999999998</v>
      </c>
      <c r="AV37" s="250">
        <v>99.192899999999995</v>
      </c>
      <c r="AW37" s="250">
        <v>99.350999999999999</v>
      </c>
      <c r="AX37" s="250">
        <v>99.070800000000006</v>
      </c>
      <c r="AY37" s="250">
        <v>96.394800000000004</v>
      </c>
      <c r="AZ37" s="250">
        <v>99.2727</v>
      </c>
      <c r="BA37" s="250">
        <v>98.351200000000006</v>
      </c>
      <c r="BB37" s="250">
        <v>99.55</v>
      </c>
      <c r="BC37" s="250">
        <v>100.3152</v>
      </c>
      <c r="BD37" s="250">
        <v>98.371958519000003</v>
      </c>
      <c r="BE37" s="316">
        <v>97.879620000000003</v>
      </c>
      <c r="BF37" s="316">
        <v>98.813950000000006</v>
      </c>
      <c r="BG37" s="316">
        <v>100.4016</v>
      </c>
      <c r="BH37" s="316">
        <v>104.6112</v>
      </c>
      <c r="BI37" s="316">
        <v>106.0292</v>
      </c>
      <c r="BJ37" s="316">
        <v>106.6241</v>
      </c>
      <c r="BK37" s="316">
        <v>104.45650000000001</v>
      </c>
      <c r="BL37" s="316">
        <v>104.86</v>
      </c>
      <c r="BM37" s="316">
        <v>105.8951</v>
      </c>
      <c r="BN37" s="316">
        <v>108.2933</v>
      </c>
      <c r="BO37" s="316">
        <v>110.0428</v>
      </c>
      <c r="BP37" s="316">
        <v>111.8753</v>
      </c>
      <c r="BQ37" s="316">
        <v>114.5142</v>
      </c>
      <c r="BR37" s="316">
        <v>115.96980000000001</v>
      </c>
      <c r="BS37" s="316">
        <v>116.96550000000001</v>
      </c>
      <c r="BT37" s="316">
        <v>117.3826</v>
      </c>
      <c r="BU37" s="316">
        <v>117.5479</v>
      </c>
      <c r="BV37" s="316">
        <v>117.3425</v>
      </c>
    </row>
    <row r="38" spans="1:74" ht="11.1" customHeight="1" x14ac:dyDescent="0.2">
      <c r="A38" s="297" t="s">
        <v>878</v>
      </c>
      <c r="B38" s="41" t="s">
        <v>905</v>
      </c>
      <c r="C38" s="250">
        <v>98.941548218999998</v>
      </c>
      <c r="D38" s="250">
        <v>100.32506282999999</v>
      </c>
      <c r="E38" s="250">
        <v>100.71472161</v>
      </c>
      <c r="F38" s="250">
        <v>100.85243611</v>
      </c>
      <c r="G38" s="250">
        <v>101.38270568999999</v>
      </c>
      <c r="H38" s="250">
        <v>101.30815661</v>
      </c>
      <c r="I38" s="250">
        <v>101.45016119</v>
      </c>
      <c r="J38" s="250">
        <v>101.4769421</v>
      </c>
      <c r="K38" s="250">
        <v>101.25048221999999</v>
      </c>
      <c r="L38" s="250">
        <v>101.15282462</v>
      </c>
      <c r="M38" s="250">
        <v>100.52947682999999</v>
      </c>
      <c r="N38" s="250">
        <v>100.89211557</v>
      </c>
      <c r="O38" s="250">
        <v>100.22180358999999</v>
      </c>
      <c r="P38" s="250">
        <v>97.895466069999998</v>
      </c>
      <c r="Q38" s="250">
        <v>97.866259743000001</v>
      </c>
      <c r="R38" s="250">
        <v>98.227793481999996</v>
      </c>
      <c r="S38" s="250">
        <v>97.669411652999997</v>
      </c>
      <c r="T38" s="250">
        <v>96.955606273000001</v>
      </c>
      <c r="U38" s="250">
        <v>97.206968196999995</v>
      </c>
      <c r="V38" s="250">
        <v>98.119646248999999</v>
      </c>
      <c r="W38" s="250">
        <v>97.849092397999996</v>
      </c>
      <c r="X38" s="250">
        <v>96.518597381000006</v>
      </c>
      <c r="Y38" s="250">
        <v>95.980251851000006</v>
      </c>
      <c r="Z38" s="250">
        <v>96.938968048000007</v>
      </c>
      <c r="AA38" s="250">
        <v>98.478498986000005</v>
      </c>
      <c r="AB38" s="250">
        <v>97.577349999000006</v>
      </c>
      <c r="AC38" s="250">
        <v>94.510092804999999</v>
      </c>
      <c r="AD38" s="250">
        <v>79.331659729999998</v>
      </c>
      <c r="AE38" s="250">
        <v>80.361323337000002</v>
      </c>
      <c r="AF38" s="250">
        <v>83.833589829999994</v>
      </c>
      <c r="AG38" s="250">
        <v>86.632700744000005</v>
      </c>
      <c r="AH38" s="250">
        <v>88.127464834999998</v>
      </c>
      <c r="AI38" s="250">
        <v>89.228891261000001</v>
      </c>
      <c r="AJ38" s="250">
        <v>91.702737646000003</v>
      </c>
      <c r="AK38" s="250">
        <v>93.020343553000004</v>
      </c>
      <c r="AL38" s="250">
        <v>93.749311384999999</v>
      </c>
      <c r="AM38" s="250">
        <v>94.278713737000004</v>
      </c>
      <c r="AN38" s="250">
        <v>88.737375975999996</v>
      </c>
      <c r="AO38" s="250">
        <v>93.780616873</v>
      </c>
      <c r="AP38" s="250">
        <v>96.237375731</v>
      </c>
      <c r="AQ38" s="250">
        <v>96.090696328999996</v>
      </c>
      <c r="AR38" s="250">
        <v>96.741075137999999</v>
      </c>
      <c r="AS38" s="250">
        <v>97.146347055000007</v>
      </c>
      <c r="AT38" s="250">
        <v>96.618372550999993</v>
      </c>
      <c r="AU38" s="250">
        <v>95.429865925000001</v>
      </c>
      <c r="AV38" s="250">
        <v>96.829133724000002</v>
      </c>
      <c r="AW38" s="250">
        <v>97.564766758000005</v>
      </c>
      <c r="AX38" s="250">
        <v>97.708166783999999</v>
      </c>
      <c r="AY38" s="250">
        <v>96.559957372</v>
      </c>
      <c r="AZ38" s="250">
        <v>99.428211075999997</v>
      </c>
      <c r="BA38" s="250">
        <v>99.290218584000002</v>
      </c>
      <c r="BB38" s="250">
        <v>99.241299370999997</v>
      </c>
      <c r="BC38" s="250">
        <v>100.28118231000001</v>
      </c>
      <c r="BD38" s="250">
        <v>99.370752080000003</v>
      </c>
      <c r="BE38" s="316">
        <v>99.102670000000003</v>
      </c>
      <c r="BF38" s="316">
        <v>99.547740000000005</v>
      </c>
      <c r="BG38" s="316">
        <v>100.2809</v>
      </c>
      <c r="BH38" s="316">
        <v>102.1789</v>
      </c>
      <c r="BI38" s="316">
        <v>102.8309</v>
      </c>
      <c r="BJ38" s="316">
        <v>103.1134</v>
      </c>
      <c r="BK38" s="316">
        <v>102.1365</v>
      </c>
      <c r="BL38" s="316">
        <v>102.34780000000001</v>
      </c>
      <c r="BM38" s="316">
        <v>102.8573</v>
      </c>
      <c r="BN38" s="316">
        <v>104.0145</v>
      </c>
      <c r="BO38" s="316">
        <v>104.8582</v>
      </c>
      <c r="BP38" s="316">
        <v>105.738</v>
      </c>
      <c r="BQ38" s="316">
        <v>106.97499999999999</v>
      </c>
      <c r="BR38" s="316">
        <v>107.6862</v>
      </c>
      <c r="BS38" s="316">
        <v>108.1926</v>
      </c>
      <c r="BT38" s="316">
        <v>108.4414</v>
      </c>
      <c r="BU38" s="316">
        <v>108.5782</v>
      </c>
      <c r="BV38" s="316">
        <v>108.5502</v>
      </c>
    </row>
    <row r="39" spans="1:74" ht="11.1" customHeight="1" x14ac:dyDescent="0.2">
      <c r="A39" s="297" t="s">
        <v>879</v>
      </c>
      <c r="B39" s="41" t="s">
        <v>906</v>
      </c>
      <c r="C39" s="250">
        <v>104.85461468</v>
      </c>
      <c r="D39" s="250">
        <v>106.49694331000001</v>
      </c>
      <c r="E39" s="250">
        <v>106.43008355000001</v>
      </c>
      <c r="F39" s="250">
        <v>106.99261437</v>
      </c>
      <c r="G39" s="250">
        <v>106.66952173</v>
      </c>
      <c r="H39" s="250">
        <v>106.75947402</v>
      </c>
      <c r="I39" s="250">
        <v>106.90671140000001</v>
      </c>
      <c r="J39" s="250">
        <v>107.06410145</v>
      </c>
      <c r="K39" s="250">
        <v>106.70801465</v>
      </c>
      <c r="L39" s="250">
        <v>106.25824322</v>
      </c>
      <c r="M39" s="250">
        <v>105.49542510000001</v>
      </c>
      <c r="N39" s="250">
        <v>105.95986739</v>
      </c>
      <c r="O39" s="250">
        <v>105.78637798</v>
      </c>
      <c r="P39" s="250">
        <v>103.77648791</v>
      </c>
      <c r="Q39" s="250">
        <v>103.67500108</v>
      </c>
      <c r="R39" s="250">
        <v>103.65329839</v>
      </c>
      <c r="S39" s="250">
        <v>103.63870734</v>
      </c>
      <c r="T39" s="250">
        <v>103.62384572000001</v>
      </c>
      <c r="U39" s="250">
        <v>103.58757226</v>
      </c>
      <c r="V39" s="250">
        <v>104.14753542</v>
      </c>
      <c r="W39" s="250">
        <v>103.89721912</v>
      </c>
      <c r="X39" s="250">
        <v>103.16863768</v>
      </c>
      <c r="Y39" s="250">
        <v>103.18969552</v>
      </c>
      <c r="Z39" s="250">
        <v>103.74091730000001</v>
      </c>
      <c r="AA39" s="250">
        <v>104.8430182</v>
      </c>
      <c r="AB39" s="250">
        <v>104.46370073999999</v>
      </c>
      <c r="AC39" s="250">
        <v>100.151714</v>
      </c>
      <c r="AD39" s="250">
        <v>84.401963029000001</v>
      </c>
      <c r="AE39" s="250">
        <v>88.219455217000004</v>
      </c>
      <c r="AF39" s="250">
        <v>93.424209957000002</v>
      </c>
      <c r="AG39" s="250">
        <v>96.843671559000001</v>
      </c>
      <c r="AH39" s="250">
        <v>97.576565295999998</v>
      </c>
      <c r="AI39" s="250">
        <v>97.710070465000001</v>
      </c>
      <c r="AJ39" s="250">
        <v>99.900288786000004</v>
      </c>
      <c r="AK39" s="250">
        <v>100.79048195999999</v>
      </c>
      <c r="AL39" s="250">
        <v>102.38383364000001</v>
      </c>
      <c r="AM39" s="250">
        <v>103.04516068</v>
      </c>
      <c r="AN39" s="250">
        <v>98.047883096000007</v>
      </c>
      <c r="AO39" s="250">
        <v>102.42266558</v>
      </c>
      <c r="AP39" s="250">
        <v>102.58348071</v>
      </c>
      <c r="AQ39" s="250">
        <v>102.47147497</v>
      </c>
      <c r="AR39" s="250">
        <v>102.40860309</v>
      </c>
      <c r="AS39" s="250">
        <v>103.36126412</v>
      </c>
      <c r="AT39" s="250">
        <v>102.8369804</v>
      </c>
      <c r="AU39" s="250">
        <v>102.23633843</v>
      </c>
      <c r="AV39" s="250">
        <v>103.42557646</v>
      </c>
      <c r="AW39" s="250">
        <v>104.42985613</v>
      </c>
      <c r="AX39" s="250">
        <v>104.92928152</v>
      </c>
      <c r="AY39" s="250">
        <v>104.70071691</v>
      </c>
      <c r="AZ39" s="250">
        <v>107.20963556</v>
      </c>
      <c r="BA39" s="250">
        <v>107.54045035</v>
      </c>
      <c r="BB39" s="250">
        <v>107.68076436</v>
      </c>
      <c r="BC39" s="250">
        <v>107.89622303</v>
      </c>
      <c r="BD39" s="250">
        <v>108.38423142000001</v>
      </c>
      <c r="BE39" s="316">
        <v>108.3385</v>
      </c>
      <c r="BF39" s="316">
        <v>108.6508</v>
      </c>
      <c r="BG39" s="316">
        <v>109.0594</v>
      </c>
      <c r="BH39" s="316">
        <v>109.88800000000001</v>
      </c>
      <c r="BI39" s="316">
        <v>110.2461</v>
      </c>
      <c r="BJ39" s="316">
        <v>110.4573</v>
      </c>
      <c r="BK39" s="316">
        <v>110.16419999999999</v>
      </c>
      <c r="BL39" s="316">
        <v>110.3502</v>
      </c>
      <c r="BM39" s="316">
        <v>110.6576</v>
      </c>
      <c r="BN39" s="316">
        <v>111.2153</v>
      </c>
      <c r="BO39" s="316">
        <v>111.6691</v>
      </c>
      <c r="BP39" s="316">
        <v>112.1477</v>
      </c>
      <c r="BQ39" s="316">
        <v>112.7868</v>
      </c>
      <c r="BR39" s="316">
        <v>113.21339999999999</v>
      </c>
      <c r="BS39" s="316">
        <v>113.5633</v>
      </c>
      <c r="BT39" s="316">
        <v>113.8312</v>
      </c>
      <c r="BU39" s="316">
        <v>114.0314</v>
      </c>
      <c r="BV39" s="316">
        <v>114.1587</v>
      </c>
    </row>
    <row r="40" spans="1:74" ht="11.1" customHeight="1" x14ac:dyDescent="0.2">
      <c r="A40" s="297" t="s">
        <v>880</v>
      </c>
      <c r="B40" s="41" t="s">
        <v>907</v>
      </c>
      <c r="C40" s="250">
        <v>99.478297213999994</v>
      </c>
      <c r="D40" s="250">
        <v>100.58436085</v>
      </c>
      <c r="E40" s="250">
        <v>101.1904911</v>
      </c>
      <c r="F40" s="250">
        <v>101.54266661</v>
      </c>
      <c r="G40" s="250">
        <v>101.34810955</v>
      </c>
      <c r="H40" s="250">
        <v>101.77218223</v>
      </c>
      <c r="I40" s="250">
        <v>102.09290676000001</v>
      </c>
      <c r="J40" s="250">
        <v>102.08618199999999</v>
      </c>
      <c r="K40" s="250">
        <v>101.91393702000001</v>
      </c>
      <c r="L40" s="250">
        <v>101.34471483999999</v>
      </c>
      <c r="M40" s="250">
        <v>100.8489975</v>
      </c>
      <c r="N40" s="250">
        <v>101.05038722</v>
      </c>
      <c r="O40" s="250">
        <v>100.2558484</v>
      </c>
      <c r="P40" s="250">
        <v>98.980128304999994</v>
      </c>
      <c r="Q40" s="250">
        <v>98.525959466000003</v>
      </c>
      <c r="R40" s="250">
        <v>98.318929511999997</v>
      </c>
      <c r="S40" s="250">
        <v>97.966075473000004</v>
      </c>
      <c r="T40" s="250">
        <v>97.668048838999994</v>
      </c>
      <c r="U40" s="250">
        <v>97.491105924999999</v>
      </c>
      <c r="V40" s="250">
        <v>98.157341029999998</v>
      </c>
      <c r="W40" s="250">
        <v>97.799218570999997</v>
      </c>
      <c r="X40" s="250">
        <v>97.008780783999995</v>
      </c>
      <c r="Y40" s="250">
        <v>97.084516786999998</v>
      </c>
      <c r="Z40" s="250">
        <v>97.522735589000007</v>
      </c>
      <c r="AA40" s="250">
        <v>98.042975690999995</v>
      </c>
      <c r="AB40" s="250">
        <v>97.794214171999997</v>
      </c>
      <c r="AC40" s="250">
        <v>94.626972996999996</v>
      </c>
      <c r="AD40" s="250">
        <v>80.173553299999995</v>
      </c>
      <c r="AE40" s="250">
        <v>82.282899467999997</v>
      </c>
      <c r="AF40" s="250">
        <v>87.357251281000003</v>
      </c>
      <c r="AG40" s="250">
        <v>90.342887207999993</v>
      </c>
      <c r="AH40" s="250">
        <v>91.797599985999994</v>
      </c>
      <c r="AI40" s="250">
        <v>92.562297361000006</v>
      </c>
      <c r="AJ40" s="250">
        <v>94.588017762999996</v>
      </c>
      <c r="AK40" s="250">
        <v>95.635248993999994</v>
      </c>
      <c r="AL40" s="250">
        <v>95.875670752999994</v>
      </c>
      <c r="AM40" s="250">
        <v>96.735422990000004</v>
      </c>
      <c r="AN40" s="250">
        <v>90.718382331000001</v>
      </c>
      <c r="AO40" s="250">
        <v>95.085637625000004</v>
      </c>
      <c r="AP40" s="250">
        <v>97.000730207000004</v>
      </c>
      <c r="AQ40" s="250">
        <v>97.786833869999995</v>
      </c>
      <c r="AR40" s="250">
        <v>98.119593022999993</v>
      </c>
      <c r="AS40" s="250">
        <v>98.713832596000003</v>
      </c>
      <c r="AT40" s="250">
        <v>97.971348929000001</v>
      </c>
      <c r="AU40" s="250">
        <v>96.414408614999999</v>
      </c>
      <c r="AV40" s="250">
        <v>98.289259794000003</v>
      </c>
      <c r="AW40" s="250">
        <v>98.744250410000006</v>
      </c>
      <c r="AX40" s="250">
        <v>98.738429359999998</v>
      </c>
      <c r="AY40" s="250">
        <v>98.184250941000002</v>
      </c>
      <c r="AZ40" s="250">
        <v>100.21397516</v>
      </c>
      <c r="BA40" s="250">
        <v>100.65651939999999</v>
      </c>
      <c r="BB40" s="250">
        <v>101.17021873</v>
      </c>
      <c r="BC40" s="250">
        <v>101.26724531000001</v>
      </c>
      <c r="BD40" s="250">
        <v>101.36278163</v>
      </c>
      <c r="BE40" s="316">
        <v>101.22799999999999</v>
      </c>
      <c r="BF40" s="316">
        <v>101.663</v>
      </c>
      <c r="BG40" s="316">
        <v>102.3009</v>
      </c>
      <c r="BH40" s="316">
        <v>103.7379</v>
      </c>
      <c r="BI40" s="316">
        <v>104.3343</v>
      </c>
      <c r="BJ40" s="316">
        <v>104.6863</v>
      </c>
      <c r="BK40" s="316">
        <v>104.22580000000001</v>
      </c>
      <c r="BL40" s="316">
        <v>104.51519999999999</v>
      </c>
      <c r="BM40" s="316">
        <v>104.9864</v>
      </c>
      <c r="BN40" s="316">
        <v>105.8383</v>
      </c>
      <c r="BO40" s="316">
        <v>106.52370000000001</v>
      </c>
      <c r="BP40" s="316">
        <v>107.2415</v>
      </c>
      <c r="BQ40" s="316">
        <v>108.2347</v>
      </c>
      <c r="BR40" s="316">
        <v>108.8351</v>
      </c>
      <c r="BS40" s="316">
        <v>109.28579999999999</v>
      </c>
      <c r="BT40" s="316">
        <v>109.5552</v>
      </c>
      <c r="BU40" s="316">
        <v>109.7298</v>
      </c>
      <c r="BV40" s="316">
        <v>109.77809999999999</v>
      </c>
    </row>
    <row r="41" spans="1:74" ht="11.1" customHeight="1" x14ac:dyDescent="0.2">
      <c r="A41" s="297" t="s">
        <v>881</v>
      </c>
      <c r="B41" s="41" t="s">
        <v>908</v>
      </c>
      <c r="C41" s="250">
        <v>98.416879855999994</v>
      </c>
      <c r="D41" s="250">
        <v>99.574625389999994</v>
      </c>
      <c r="E41" s="250">
        <v>100.37464118</v>
      </c>
      <c r="F41" s="250">
        <v>100.80667526000001</v>
      </c>
      <c r="G41" s="250">
        <v>100.86098843000001</v>
      </c>
      <c r="H41" s="250">
        <v>101.17588506</v>
      </c>
      <c r="I41" s="250">
        <v>101.54380676</v>
      </c>
      <c r="J41" s="250">
        <v>101.15277849</v>
      </c>
      <c r="K41" s="250">
        <v>100.76699549</v>
      </c>
      <c r="L41" s="250">
        <v>99.865528666000003</v>
      </c>
      <c r="M41" s="250">
        <v>99.240988901999998</v>
      </c>
      <c r="N41" s="250">
        <v>99.468815348000007</v>
      </c>
      <c r="O41" s="250">
        <v>98.779297678999995</v>
      </c>
      <c r="P41" s="250">
        <v>97.100560462999994</v>
      </c>
      <c r="Q41" s="250">
        <v>96.387845046999999</v>
      </c>
      <c r="R41" s="250">
        <v>96.420383013999995</v>
      </c>
      <c r="S41" s="250">
        <v>95.989556828999994</v>
      </c>
      <c r="T41" s="250">
        <v>95.586820626000005</v>
      </c>
      <c r="U41" s="250">
        <v>95.508006989999998</v>
      </c>
      <c r="V41" s="250">
        <v>96.205332033999994</v>
      </c>
      <c r="W41" s="250">
        <v>96.159644334000006</v>
      </c>
      <c r="X41" s="250">
        <v>95.250029967000003</v>
      </c>
      <c r="Y41" s="250">
        <v>94.722718842000006</v>
      </c>
      <c r="Z41" s="250">
        <v>95.297448094999993</v>
      </c>
      <c r="AA41" s="250">
        <v>96.249537250000003</v>
      </c>
      <c r="AB41" s="250">
        <v>96.118105865999993</v>
      </c>
      <c r="AC41" s="250">
        <v>94.088092407000005</v>
      </c>
      <c r="AD41" s="250">
        <v>81.996403790000002</v>
      </c>
      <c r="AE41" s="250">
        <v>83.528734826999994</v>
      </c>
      <c r="AF41" s="250">
        <v>86.921484280000001</v>
      </c>
      <c r="AG41" s="250">
        <v>89.192875616999999</v>
      </c>
      <c r="AH41" s="250">
        <v>90.207541441000004</v>
      </c>
      <c r="AI41" s="250">
        <v>90.742600515000007</v>
      </c>
      <c r="AJ41" s="250">
        <v>93.346964145000001</v>
      </c>
      <c r="AK41" s="250">
        <v>94.486944433000005</v>
      </c>
      <c r="AL41" s="250">
        <v>94.670591451000007</v>
      </c>
      <c r="AM41" s="250">
        <v>95.119308584999999</v>
      </c>
      <c r="AN41" s="250">
        <v>85.397563766000005</v>
      </c>
      <c r="AO41" s="250">
        <v>91.718747180999998</v>
      </c>
      <c r="AP41" s="250">
        <v>95.747981053000004</v>
      </c>
      <c r="AQ41" s="250">
        <v>97.113166980000003</v>
      </c>
      <c r="AR41" s="250">
        <v>97.517951881000002</v>
      </c>
      <c r="AS41" s="250">
        <v>97.394488549000002</v>
      </c>
      <c r="AT41" s="250">
        <v>96.244658774000001</v>
      </c>
      <c r="AU41" s="250">
        <v>93.949817988999996</v>
      </c>
      <c r="AV41" s="250">
        <v>96.206686324000003</v>
      </c>
      <c r="AW41" s="250">
        <v>96.504730350000003</v>
      </c>
      <c r="AX41" s="250">
        <v>96.471109487000007</v>
      </c>
      <c r="AY41" s="250">
        <v>95.872079834999994</v>
      </c>
      <c r="AZ41" s="250">
        <v>98.026499118999993</v>
      </c>
      <c r="BA41" s="250">
        <v>98.576983147000007</v>
      </c>
      <c r="BB41" s="250">
        <v>98.893630837000003</v>
      </c>
      <c r="BC41" s="250">
        <v>99.207426397000006</v>
      </c>
      <c r="BD41" s="250">
        <v>99.071450541999994</v>
      </c>
      <c r="BE41" s="316">
        <v>98.737899999999996</v>
      </c>
      <c r="BF41" s="316">
        <v>99.101749999999996</v>
      </c>
      <c r="BG41" s="316">
        <v>99.704729999999998</v>
      </c>
      <c r="BH41" s="316">
        <v>101.2319</v>
      </c>
      <c r="BI41" s="316">
        <v>101.7993</v>
      </c>
      <c r="BJ41" s="316">
        <v>102.0921</v>
      </c>
      <c r="BK41" s="316">
        <v>101.46169999999999</v>
      </c>
      <c r="BL41" s="316">
        <v>101.6915</v>
      </c>
      <c r="BM41" s="316">
        <v>102.133</v>
      </c>
      <c r="BN41" s="316">
        <v>103.0291</v>
      </c>
      <c r="BO41" s="316">
        <v>103.7119</v>
      </c>
      <c r="BP41" s="316">
        <v>104.4243</v>
      </c>
      <c r="BQ41" s="316">
        <v>105.4353</v>
      </c>
      <c r="BR41" s="316">
        <v>106.005</v>
      </c>
      <c r="BS41" s="316">
        <v>106.4025</v>
      </c>
      <c r="BT41" s="316">
        <v>106.57559999999999</v>
      </c>
      <c r="BU41" s="316">
        <v>106.6677</v>
      </c>
      <c r="BV41" s="316">
        <v>106.6267</v>
      </c>
    </row>
    <row r="42" spans="1:74" ht="11.1" customHeight="1" x14ac:dyDescent="0.2">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316"/>
      <c r="BF42" s="316"/>
      <c r="BG42" s="316"/>
      <c r="BH42" s="316"/>
      <c r="BI42" s="316"/>
      <c r="BJ42" s="316"/>
      <c r="BK42" s="316"/>
      <c r="BL42" s="316"/>
      <c r="BM42" s="316"/>
      <c r="BN42" s="316"/>
      <c r="BO42" s="316"/>
      <c r="BP42" s="316"/>
      <c r="BQ42" s="316"/>
      <c r="BR42" s="316"/>
      <c r="BS42" s="316"/>
      <c r="BT42" s="316"/>
      <c r="BU42" s="316"/>
      <c r="BV42" s="316"/>
    </row>
    <row r="43" spans="1:74" ht="11.1" customHeight="1" x14ac:dyDescent="0.2">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301"/>
      <c r="BF43" s="301"/>
      <c r="BG43" s="301"/>
      <c r="BH43" s="301"/>
      <c r="BI43" s="301"/>
      <c r="BJ43" s="301"/>
      <c r="BK43" s="301"/>
      <c r="BL43" s="301"/>
      <c r="BM43" s="301"/>
      <c r="BN43" s="301"/>
      <c r="BO43" s="301"/>
      <c r="BP43" s="301"/>
      <c r="BQ43" s="301"/>
      <c r="BR43" s="301"/>
      <c r="BS43" s="301"/>
      <c r="BT43" s="301"/>
      <c r="BU43" s="301"/>
      <c r="BV43" s="301"/>
    </row>
    <row r="44" spans="1:74" ht="11.1" customHeight="1" x14ac:dyDescent="0.2">
      <c r="A44" s="134"/>
      <c r="B44" s="139" t="s">
        <v>876</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326"/>
      <c r="BF44" s="326"/>
      <c r="BG44" s="326"/>
      <c r="BH44" s="326"/>
      <c r="BI44" s="326"/>
      <c r="BJ44" s="326"/>
      <c r="BK44" s="326"/>
      <c r="BL44" s="326"/>
      <c r="BM44" s="326"/>
      <c r="BN44" s="326"/>
      <c r="BO44" s="326"/>
      <c r="BP44" s="326"/>
      <c r="BQ44" s="326"/>
      <c r="BR44" s="326"/>
      <c r="BS44" s="326"/>
      <c r="BT44" s="326"/>
      <c r="BU44" s="326"/>
      <c r="BV44" s="326"/>
    </row>
    <row r="45" spans="1:74" ht="11.1" customHeight="1" x14ac:dyDescent="0.2">
      <c r="A45" s="140" t="s">
        <v>575</v>
      </c>
      <c r="B45" s="203" t="s">
        <v>459</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2.8770799999999999</v>
      </c>
      <c r="BB45" s="208">
        <v>2.8866299999999998</v>
      </c>
      <c r="BC45" s="208">
        <v>2.9147400000000001</v>
      </c>
      <c r="BD45" s="208">
        <v>2.9201083086000001</v>
      </c>
      <c r="BE45" s="324">
        <v>2.9267590000000001</v>
      </c>
      <c r="BF45" s="324">
        <v>2.935651</v>
      </c>
      <c r="BG45" s="324">
        <v>2.9435889999999998</v>
      </c>
      <c r="BH45" s="324">
        <v>2.95004</v>
      </c>
      <c r="BI45" s="324">
        <v>2.9564680000000001</v>
      </c>
      <c r="BJ45" s="324">
        <v>2.9623409999999999</v>
      </c>
      <c r="BK45" s="324">
        <v>2.967743</v>
      </c>
      <c r="BL45" s="324">
        <v>2.9724439999999999</v>
      </c>
      <c r="BM45" s="324">
        <v>2.9765269999999999</v>
      </c>
      <c r="BN45" s="324">
        <v>2.9786069999999998</v>
      </c>
      <c r="BO45" s="324">
        <v>2.9824959999999998</v>
      </c>
      <c r="BP45" s="324">
        <v>2.9868079999999999</v>
      </c>
      <c r="BQ45" s="324">
        <v>2.990777</v>
      </c>
      <c r="BR45" s="324">
        <v>2.9965069999999998</v>
      </c>
      <c r="BS45" s="324">
        <v>3.0032329999999998</v>
      </c>
      <c r="BT45" s="324">
        <v>3.0136970000000001</v>
      </c>
      <c r="BU45" s="324">
        <v>3.0203579999999999</v>
      </c>
      <c r="BV45" s="324">
        <v>3.025957</v>
      </c>
    </row>
    <row r="46" spans="1:74" ht="11.1" customHeight="1" x14ac:dyDescent="0.2">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304"/>
      <c r="BF46" s="304"/>
      <c r="BG46" s="304"/>
      <c r="BH46" s="304"/>
      <c r="BI46" s="304"/>
      <c r="BJ46" s="304"/>
      <c r="BK46" s="304"/>
      <c r="BL46" s="304"/>
      <c r="BM46" s="304"/>
      <c r="BN46" s="304"/>
      <c r="BO46" s="304"/>
      <c r="BP46" s="304"/>
      <c r="BQ46" s="304"/>
      <c r="BR46" s="304"/>
      <c r="BS46" s="304"/>
      <c r="BT46" s="304"/>
      <c r="BU46" s="304"/>
      <c r="BV46" s="304"/>
    </row>
    <row r="47" spans="1:74" ht="11.1" customHeight="1" x14ac:dyDescent="0.2">
      <c r="A47" s="140" t="s">
        <v>574</v>
      </c>
      <c r="B47" s="203" t="s">
        <v>460</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2.3040265945999998</v>
      </c>
      <c r="AT47" s="208">
        <v>2.3340778145000001</v>
      </c>
      <c r="AU47" s="208">
        <v>2.3630540586</v>
      </c>
      <c r="AV47" s="208">
        <v>2.3856117051000001</v>
      </c>
      <c r="AW47" s="208">
        <v>2.416445714</v>
      </c>
      <c r="AX47" s="208">
        <v>2.4502124634000002</v>
      </c>
      <c r="AY47" s="208">
        <v>2.4919572718</v>
      </c>
      <c r="AZ47" s="208">
        <v>2.5278055136000002</v>
      </c>
      <c r="BA47" s="208">
        <v>2.5628025070999998</v>
      </c>
      <c r="BB47" s="208">
        <v>2.613041586</v>
      </c>
      <c r="BC47" s="208">
        <v>2.6342660828</v>
      </c>
      <c r="BD47" s="208">
        <v>2.6425693311999998</v>
      </c>
      <c r="BE47" s="324">
        <v>2.6261610000000002</v>
      </c>
      <c r="BF47" s="324">
        <v>2.6174650000000002</v>
      </c>
      <c r="BG47" s="324">
        <v>2.604689</v>
      </c>
      <c r="BH47" s="324">
        <v>2.583199</v>
      </c>
      <c r="BI47" s="324">
        <v>2.565744</v>
      </c>
      <c r="BJ47" s="324">
        <v>2.5476890000000001</v>
      </c>
      <c r="BK47" s="324">
        <v>2.5327120000000001</v>
      </c>
      <c r="BL47" s="324">
        <v>2.5106950000000001</v>
      </c>
      <c r="BM47" s="324">
        <v>2.4853179999999999</v>
      </c>
      <c r="BN47" s="324">
        <v>2.4421189999999999</v>
      </c>
      <c r="BO47" s="324">
        <v>2.4208669999999999</v>
      </c>
      <c r="BP47" s="324">
        <v>2.4070999999999998</v>
      </c>
      <c r="BQ47" s="324">
        <v>2.407689</v>
      </c>
      <c r="BR47" s="324">
        <v>2.4037389999999998</v>
      </c>
      <c r="BS47" s="324">
        <v>2.40212</v>
      </c>
      <c r="BT47" s="324">
        <v>2.4091770000000001</v>
      </c>
      <c r="BU47" s="324">
        <v>2.4074620000000002</v>
      </c>
      <c r="BV47" s="324">
        <v>2.4033199999999999</v>
      </c>
    </row>
    <row r="48" spans="1:74" ht="11.1" customHeight="1" x14ac:dyDescent="0.2">
      <c r="A48" s="134"/>
      <c r="B48" s="139" t="s">
        <v>678</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326"/>
      <c r="BF48" s="326"/>
      <c r="BG48" s="326"/>
      <c r="BH48" s="326"/>
      <c r="BI48" s="326"/>
      <c r="BJ48" s="326"/>
      <c r="BK48" s="326"/>
      <c r="BL48" s="326"/>
      <c r="BM48" s="326"/>
      <c r="BN48" s="326"/>
      <c r="BO48" s="326"/>
      <c r="BP48" s="326"/>
      <c r="BQ48" s="326"/>
      <c r="BR48" s="326"/>
      <c r="BS48" s="326"/>
      <c r="BT48" s="326"/>
      <c r="BU48" s="326"/>
      <c r="BV48" s="326"/>
    </row>
    <row r="49" spans="1:74" ht="11.1" customHeight="1" x14ac:dyDescent="0.2">
      <c r="A49" s="140" t="s">
        <v>576</v>
      </c>
      <c r="B49" s="203" t="s">
        <v>460</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2.5960000000000001</v>
      </c>
      <c r="AY49" s="208">
        <v>2.75116</v>
      </c>
      <c r="AZ49" s="208">
        <v>3.0775700000000001</v>
      </c>
      <c r="BA49" s="208">
        <v>3.6451099999999999</v>
      </c>
      <c r="BB49" s="208">
        <v>3.7597299999999998</v>
      </c>
      <c r="BC49" s="208">
        <v>4.1967999999999996</v>
      </c>
      <c r="BD49" s="208">
        <v>3.980089</v>
      </c>
      <c r="BE49" s="324">
        <v>3.5220980000000002</v>
      </c>
      <c r="BF49" s="324">
        <v>3.356681</v>
      </c>
      <c r="BG49" s="324">
        <v>3.2182149999999998</v>
      </c>
      <c r="BH49" s="324">
        <v>3.057229</v>
      </c>
      <c r="BI49" s="324">
        <v>2.9644620000000002</v>
      </c>
      <c r="BJ49" s="324">
        <v>2.872052</v>
      </c>
      <c r="BK49" s="324">
        <v>2.8178139999999998</v>
      </c>
      <c r="BL49" s="324">
        <v>2.806514</v>
      </c>
      <c r="BM49" s="324">
        <v>2.8297110000000001</v>
      </c>
      <c r="BN49" s="324">
        <v>2.840789</v>
      </c>
      <c r="BO49" s="324">
        <v>2.840036</v>
      </c>
      <c r="BP49" s="324">
        <v>2.8416860000000002</v>
      </c>
      <c r="BQ49" s="324">
        <v>2.8129339999999998</v>
      </c>
      <c r="BR49" s="324">
        <v>2.8362690000000002</v>
      </c>
      <c r="BS49" s="324">
        <v>2.8038560000000001</v>
      </c>
      <c r="BT49" s="324">
        <v>2.774861</v>
      </c>
      <c r="BU49" s="324">
        <v>2.7878699999999998</v>
      </c>
      <c r="BV49" s="324">
        <v>2.7760250000000002</v>
      </c>
    </row>
    <row r="50" spans="1:74" ht="11.1" customHeight="1" x14ac:dyDescent="0.2">
      <c r="A50" s="140"/>
      <c r="B50" s="139" t="s">
        <v>554</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301"/>
      <c r="BF50" s="301"/>
      <c r="BG50" s="301"/>
      <c r="BH50" s="301"/>
      <c r="BI50" s="301"/>
      <c r="BJ50" s="301"/>
      <c r="BK50" s="301"/>
      <c r="BL50" s="301"/>
      <c r="BM50" s="301"/>
      <c r="BN50" s="301"/>
      <c r="BO50" s="301"/>
      <c r="BP50" s="301"/>
      <c r="BQ50" s="301"/>
      <c r="BR50" s="301"/>
      <c r="BS50" s="301"/>
      <c r="BT50" s="301"/>
      <c r="BU50" s="301"/>
      <c r="BV50" s="301"/>
    </row>
    <row r="51" spans="1:74" ht="11.1" customHeight="1" x14ac:dyDescent="0.2">
      <c r="A51" s="37" t="s">
        <v>555</v>
      </c>
      <c r="B51" s="556" t="s">
        <v>1096</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121.331</v>
      </c>
      <c r="AW51" s="250">
        <v>121.331</v>
      </c>
      <c r="AX51" s="250">
        <v>121.331</v>
      </c>
      <c r="AY51" s="250">
        <v>123.705</v>
      </c>
      <c r="AZ51" s="250">
        <v>123.705</v>
      </c>
      <c r="BA51" s="250">
        <v>123.705</v>
      </c>
      <c r="BB51" s="250">
        <v>125.02690370000001</v>
      </c>
      <c r="BC51" s="250">
        <v>125.62189259</v>
      </c>
      <c r="BD51" s="250">
        <v>126.1773037</v>
      </c>
      <c r="BE51" s="316">
        <v>126.7197</v>
      </c>
      <c r="BF51" s="316">
        <v>127.176</v>
      </c>
      <c r="BG51" s="316">
        <v>127.5728</v>
      </c>
      <c r="BH51" s="316">
        <v>127.8502</v>
      </c>
      <c r="BI51" s="316">
        <v>128.1729</v>
      </c>
      <c r="BJ51" s="316">
        <v>128.4812</v>
      </c>
      <c r="BK51" s="316">
        <v>128.7801</v>
      </c>
      <c r="BL51" s="316">
        <v>129.05529999999999</v>
      </c>
      <c r="BM51" s="316">
        <v>129.31200000000001</v>
      </c>
      <c r="BN51" s="316">
        <v>129.51439999999999</v>
      </c>
      <c r="BO51" s="316">
        <v>129.7611</v>
      </c>
      <c r="BP51" s="316">
        <v>130.0162</v>
      </c>
      <c r="BQ51" s="316">
        <v>130.27070000000001</v>
      </c>
      <c r="BR51" s="316">
        <v>130.54929999999999</v>
      </c>
      <c r="BS51" s="316">
        <v>130.84299999999999</v>
      </c>
      <c r="BT51" s="316">
        <v>131.1884</v>
      </c>
      <c r="BU51" s="316">
        <v>131.48500000000001</v>
      </c>
      <c r="BV51" s="316">
        <v>131.76920000000001</v>
      </c>
    </row>
    <row r="52" spans="1:74" ht="11.1" customHeight="1" x14ac:dyDescent="0.2">
      <c r="A52" s="134"/>
      <c r="B52" s="139" t="s">
        <v>500</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304"/>
      <c r="BF52" s="304"/>
      <c r="BG52" s="304"/>
      <c r="BH52" s="304"/>
      <c r="BI52" s="304"/>
      <c r="BJ52" s="304"/>
      <c r="BK52" s="304"/>
      <c r="BL52" s="304"/>
      <c r="BM52" s="304"/>
      <c r="BN52" s="304"/>
      <c r="BO52" s="304"/>
      <c r="BP52" s="304"/>
      <c r="BQ52" s="304"/>
      <c r="BR52" s="304"/>
      <c r="BS52" s="304"/>
      <c r="BT52" s="304"/>
      <c r="BU52" s="304"/>
      <c r="BV52" s="304"/>
    </row>
    <row r="53" spans="1:74" ht="11.1" customHeight="1" x14ac:dyDescent="0.2">
      <c r="A53" s="134"/>
      <c r="B53" s="144" t="s">
        <v>581</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304"/>
      <c r="BF53" s="304"/>
      <c r="BG53" s="304"/>
      <c r="BH53" s="304"/>
      <c r="BI53" s="304"/>
      <c r="BJ53" s="304"/>
      <c r="BK53" s="304"/>
      <c r="BL53" s="304"/>
      <c r="BM53" s="304"/>
      <c r="BN53" s="304"/>
      <c r="BO53" s="304"/>
      <c r="BP53" s="304"/>
      <c r="BQ53" s="304"/>
      <c r="BR53" s="304"/>
      <c r="BS53" s="304"/>
      <c r="BT53" s="304"/>
      <c r="BU53" s="304"/>
      <c r="BV53" s="304"/>
    </row>
    <row r="54" spans="1:74" ht="11.1" customHeight="1" x14ac:dyDescent="0.2">
      <c r="A54" s="134"/>
      <c r="B54" s="139" t="s">
        <v>49</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304"/>
      <c r="BF54" s="304"/>
      <c r="BG54" s="304"/>
      <c r="BH54" s="304"/>
      <c r="BI54" s="304"/>
      <c r="BJ54" s="304"/>
      <c r="BK54" s="304"/>
      <c r="BL54" s="304"/>
      <c r="BM54" s="304"/>
      <c r="BN54" s="304"/>
      <c r="BO54" s="304"/>
      <c r="BP54" s="304"/>
      <c r="BQ54" s="304"/>
      <c r="BR54" s="304"/>
      <c r="BS54" s="304"/>
      <c r="BT54" s="304"/>
      <c r="BU54" s="304"/>
      <c r="BV54" s="304"/>
    </row>
    <row r="55" spans="1:74" ht="11.1" customHeight="1" x14ac:dyDescent="0.2">
      <c r="A55" s="146" t="s">
        <v>582</v>
      </c>
      <c r="B55" s="203" t="s">
        <v>461</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8691.1612903000005</v>
      </c>
      <c r="AP55" s="232">
        <v>8639.6333333000002</v>
      </c>
      <c r="AQ55" s="232">
        <v>9172</v>
      </c>
      <c r="AR55" s="232">
        <v>9563.7000000000007</v>
      </c>
      <c r="AS55" s="232">
        <v>9563.6774194000009</v>
      </c>
      <c r="AT55" s="232">
        <v>9271.6451613000008</v>
      </c>
      <c r="AU55" s="232">
        <v>9266.6</v>
      </c>
      <c r="AV55" s="232">
        <v>9217.9032258000007</v>
      </c>
      <c r="AW55" s="232">
        <v>8924.9666667000001</v>
      </c>
      <c r="AX55" s="232">
        <v>8658.7096774000001</v>
      </c>
      <c r="AY55" s="232">
        <v>7759.3548387000001</v>
      </c>
      <c r="AZ55" s="232">
        <v>8421.9285713999998</v>
      </c>
      <c r="BA55" s="232">
        <v>8946.9354839000007</v>
      </c>
      <c r="BB55" s="232">
        <v>8772.5666667000005</v>
      </c>
      <c r="BC55" s="232">
        <v>9108.8619999999992</v>
      </c>
      <c r="BD55" s="232">
        <v>9334.6579999999994</v>
      </c>
      <c r="BE55" s="305">
        <v>9449.4380000000001</v>
      </c>
      <c r="BF55" s="305">
        <v>9435.2309999999998</v>
      </c>
      <c r="BG55" s="305">
        <v>9336.5969999999998</v>
      </c>
      <c r="BH55" s="305">
        <v>9318.9130000000005</v>
      </c>
      <c r="BI55" s="305">
        <v>9042.6450000000004</v>
      </c>
      <c r="BJ55" s="305">
        <v>8961.2219999999998</v>
      </c>
      <c r="BK55" s="305">
        <v>8105.3190000000004</v>
      </c>
      <c r="BL55" s="305">
        <v>8553.9969999999994</v>
      </c>
      <c r="BM55" s="305">
        <v>9056.0679999999993</v>
      </c>
      <c r="BN55" s="305">
        <v>9120.6110000000008</v>
      </c>
      <c r="BO55" s="305">
        <v>9424.2049999999999</v>
      </c>
      <c r="BP55" s="305">
        <v>9785.741</v>
      </c>
      <c r="BQ55" s="305">
        <v>9792.0810000000001</v>
      </c>
      <c r="BR55" s="305">
        <v>9621.82</v>
      </c>
      <c r="BS55" s="305">
        <v>9484.4840000000004</v>
      </c>
      <c r="BT55" s="305">
        <v>9486.9879999999994</v>
      </c>
      <c r="BU55" s="305">
        <v>9126.5329999999994</v>
      </c>
      <c r="BV55" s="305">
        <v>9051.9150000000009</v>
      </c>
    </row>
    <row r="56" spans="1:74" ht="11.1" customHeight="1" x14ac:dyDescent="0.2">
      <c r="A56" s="134"/>
      <c r="B56" s="139" t="s">
        <v>583</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304"/>
      <c r="BF56" s="304"/>
      <c r="BG56" s="304"/>
      <c r="BH56" s="304"/>
      <c r="BI56" s="304"/>
      <c r="BJ56" s="304"/>
      <c r="BK56" s="304"/>
      <c r="BL56" s="304"/>
      <c r="BM56" s="304"/>
      <c r="BN56" s="304"/>
      <c r="BO56" s="304"/>
      <c r="BP56" s="304"/>
      <c r="BQ56" s="304"/>
      <c r="BR56" s="304"/>
      <c r="BS56" s="304"/>
      <c r="BT56" s="304"/>
      <c r="BU56" s="304"/>
      <c r="BV56" s="304"/>
    </row>
    <row r="57" spans="1:74" ht="11.1" customHeight="1" x14ac:dyDescent="0.2">
      <c r="A57" s="140" t="s">
        <v>584</v>
      </c>
      <c r="B57" s="203" t="s">
        <v>797</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638.55911024</v>
      </c>
      <c r="AC57" s="232">
        <v>588.93546719000005</v>
      </c>
      <c r="AD57" s="232">
        <v>348.16062817</v>
      </c>
      <c r="AE57" s="232">
        <v>335.65801422999999</v>
      </c>
      <c r="AF57" s="232">
        <v>401.88132546999998</v>
      </c>
      <c r="AG57" s="232">
        <v>472.03730654999998</v>
      </c>
      <c r="AH57" s="232">
        <v>481.58655755000001</v>
      </c>
      <c r="AI57" s="232">
        <v>480.99070160000002</v>
      </c>
      <c r="AJ57" s="232">
        <v>508.19714426000002</v>
      </c>
      <c r="AK57" s="232">
        <v>542.2569833</v>
      </c>
      <c r="AL57" s="232">
        <v>561.58767465000005</v>
      </c>
      <c r="AM57" s="232">
        <v>519.69129541999996</v>
      </c>
      <c r="AN57" s="232">
        <v>505.12292879</v>
      </c>
      <c r="AO57" s="232">
        <v>583.46478034999996</v>
      </c>
      <c r="AP57" s="232">
        <v>572.55054943000005</v>
      </c>
      <c r="AQ57" s="232">
        <v>590.36630229000002</v>
      </c>
      <c r="AR57" s="232">
        <v>629.44877226999995</v>
      </c>
      <c r="AS57" s="232">
        <v>677.56955932000005</v>
      </c>
      <c r="AT57" s="232">
        <v>655.37155497000003</v>
      </c>
      <c r="AU57" s="232">
        <v>640.66127437</v>
      </c>
      <c r="AV57" s="232">
        <v>646.57698094</v>
      </c>
      <c r="AW57" s="232">
        <v>657.87970116999998</v>
      </c>
      <c r="AX57" s="232">
        <v>697.39424006000002</v>
      </c>
      <c r="AY57" s="232">
        <v>630.22279309999999</v>
      </c>
      <c r="AZ57" s="232">
        <v>646.28617945999997</v>
      </c>
      <c r="BA57" s="232">
        <v>691.47961573999999</v>
      </c>
      <c r="BB57" s="232">
        <v>691.0249</v>
      </c>
      <c r="BC57" s="232">
        <v>691.19069999999999</v>
      </c>
      <c r="BD57" s="232">
        <v>709.89179999999999</v>
      </c>
      <c r="BE57" s="305">
        <v>728.64430000000004</v>
      </c>
      <c r="BF57" s="305">
        <v>736.80560000000003</v>
      </c>
      <c r="BG57" s="305">
        <v>675.45579999999995</v>
      </c>
      <c r="BH57" s="305">
        <v>677.91250000000002</v>
      </c>
      <c r="BI57" s="305">
        <v>657.83690000000001</v>
      </c>
      <c r="BJ57" s="305">
        <v>682.6893</v>
      </c>
      <c r="BK57" s="305">
        <v>666.72670000000005</v>
      </c>
      <c r="BL57" s="305">
        <v>638.86410000000001</v>
      </c>
      <c r="BM57" s="305">
        <v>689.86300000000006</v>
      </c>
      <c r="BN57" s="305">
        <v>674.1617</v>
      </c>
      <c r="BO57" s="305">
        <v>697.04060000000004</v>
      </c>
      <c r="BP57" s="305">
        <v>712.45360000000005</v>
      </c>
      <c r="BQ57" s="305">
        <v>722.6893</v>
      </c>
      <c r="BR57" s="305">
        <v>720.62959999999998</v>
      </c>
      <c r="BS57" s="305">
        <v>698.57749999999999</v>
      </c>
      <c r="BT57" s="305">
        <v>713.45479999999998</v>
      </c>
      <c r="BU57" s="305">
        <v>682.01319999999998</v>
      </c>
      <c r="BV57" s="305">
        <v>699.67290000000003</v>
      </c>
    </row>
    <row r="58" spans="1:74" ht="11.1" customHeight="1" x14ac:dyDescent="0.2">
      <c r="A58" s="134"/>
      <c r="B58" s="139" t="s">
        <v>585</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323"/>
      <c r="BF58" s="323"/>
      <c r="BG58" s="323"/>
      <c r="BH58" s="323"/>
      <c r="BI58" s="323"/>
      <c r="BJ58" s="323"/>
      <c r="BK58" s="323"/>
      <c r="BL58" s="323"/>
      <c r="BM58" s="323"/>
      <c r="BN58" s="323"/>
      <c r="BO58" s="323"/>
      <c r="BP58" s="323"/>
      <c r="BQ58" s="323"/>
      <c r="BR58" s="323"/>
      <c r="BS58" s="323"/>
      <c r="BT58" s="323"/>
      <c r="BU58" s="323"/>
      <c r="BV58" s="323"/>
    </row>
    <row r="59" spans="1:74" ht="11.1" customHeight="1" x14ac:dyDescent="0.2">
      <c r="A59" s="140" t="s">
        <v>586</v>
      </c>
      <c r="B59" s="203" t="s">
        <v>798</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358.52785524000001</v>
      </c>
      <c r="AC59" s="232">
        <v>255.6546251</v>
      </c>
      <c r="AD59" s="232">
        <v>126.05922839999999</v>
      </c>
      <c r="AE59" s="232">
        <v>146.80347506000001</v>
      </c>
      <c r="AF59" s="232">
        <v>180.82400103000001</v>
      </c>
      <c r="AG59" s="232">
        <v>202.955175</v>
      </c>
      <c r="AH59" s="232">
        <v>207.07791564999999</v>
      </c>
      <c r="AI59" s="232">
        <v>214.8616293</v>
      </c>
      <c r="AJ59" s="232">
        <v>231.4504039</v>
      </c>
      <c r="AK59" s="232">
        <v>239.57174466999999</v>
      </c>
      <c r="AL59" s="232">
        <v>243.73165839000001</v>
      </c>
      <c r="AM59" s="232">
        <v>222.25939352</v>
      </c>
      <c r="AN59" s="232">
        <v>222.09091968000001</v>
      </c>
      <c r="AO59" s="232">
        <v>288.75299318999998</v>
      </c>
      <c r="AP59" s="232">
        <v>311.87775520000002</v>
      </c>
      <c r="AQ59" s="232">
        <v>332.86851905999998</v>
      </c>
      <c r="AR59" s="232">
        <v>375.50919033000002</v>
      </c>
      <c r="AS59" s="232">
        <v>395.98358618999998</v>
      </c>
      <c r="AT59" s="232">
        <v>371.77853055000003</v>
      </c>
      <c r="AU59" s="232">
        <v>347.07814997000003</v>
      </c>
      <c r="AV59" s="232">
        <v>364.72115558000002</v>
      </c>
      <c r="AW59" s="232">
        <v>374.64959340000001</v>
      </c>
      <c r="AX59" s="232">
        <v>387.50550577000001</v>
      </c>
      <c r="AY59" s="232">
        <v>316.89891058000001</v>
      </c>
      <c r="AZ59" s="232">
        <v>346.99566993000002</v>
      </c>
      <c r="BA59" s="232">
        <v>403.17953041999999</v>
      </c>
      <c r="BB59" s="232">
        <v>397.0258</v>
      </c>
      <c r="BC59" s="232">
        <v>397.16480000000001</v>
      </c>
      <c r="BD59" s="232">
        <v>421.34210000000002</v>
      </c>
      <c r="BE59" s="305">
        <v>421.68209999999999</v>
      </c>
      <c r="BF59" s="305">
        <v>403.97989999999999</v>
      </c>
      <c r="BG59" s="305">
        <v>370.69909999999999</v>
      </c>
      <c r="BH59" s="305">
        <v>372.27</v>
      </c>
      <c r="BI59" s="305">
        <v>366.97070000000002</v>
      </c>
      <c r="BJ59" s="305">
        <v>378.51839999999999</v>
      </c>
      <c r="BK59" s="305">
        <v>346.22789999999998</v>
      </c>
      <c r="BL59" s="305">
        <v>347.90809999999999</v>
      </c>
      <c r="BM59" s="305">
        <v>391.62619999999998</v>
      </c>
      <c r="BN59" s="305">
        <v>390.25920000000002</v>
      </c>
      <c r="BO59" s="305">
        <v>398.6173</v>
      </c>
      <c r="BP59" s="305">
        <v>431.45030000000003</v>
      </c>
      <c r="BQ59" s="305">
        <v>431.91379999999998</v>
      </c>
      <c r="BR59" s="305">
        <v>415.03289999999998</v>
      </c>
      <c r="BS59" s="305">
        <v>380.05650000000003</v>
      </c>
      <c r="BT59" s="305">
        <v>386.4418</v>
      </c>
      <c r="BU59" s="305">
        <v>379.15039999999999</v>
      </c>
      <c r="BV59" s="305">
        <v>389.53059999999999</v>
      </c>
    </row>
    <row r="60" spans="1:74" ht="11.1" customHeight="1" x14ac:dyDescent="0.2">
      <c r="A60" s="134"/>
      <c r="B60" s="139" t="s">
        <v>587</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304"/>
      <c r="BF60" s="304"/>
      <c r="BG60" s="304"/>
      <c r="BH60" s="304"/>
      <c r="BI60" s="304"/>
      <c r="BJ60" s="304"/>
      <c r="BK60" s="304"/>
      <c r="BL60" s="304"/>
      <c r="BM60" s="304"/>
      <c r="BN60" s="304"/>
      <c r="BO60" s="304"/>
      <c r="BP60" s="304"/>
      <c r="BQ60" s="304"/>
      <c r="BR60" s="304"/>
      <c r="BS60" s="304"/>
      <c r="BT60" s="304"/>
      <c r="BU60" s="304"/>
      <c r="BV60" s="304"/>
    </row>
    <row r="61" spans="1:74" ht="11.1" customHeight="1" x14ac:dyDescent="0.2">
      <c r="A61" s="140" t="s">
        <v>588</v>
      </c>
      <c r="B61" s="203" t="s">
        <v>462</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222.227</v>
      </c>
      <c r="BA61" s="250">
        <v>243.68899999999999</v>
      </c>
      <c r="BB61" s="250">
        <v>297.14299999999997</v>
      </c>
      <c r="BC61" s="250">
        <v>344.85300000000001</v>
      </c>
      <c r="BD61" s="250">
        <v>334.92180000000002</v>
      </c>
      <c r="BE61" s="316">
        <v>321.01299999999998</v>
      </c>
      <c r="BF61" s="316">
        <v>293.61509999999998</v>
      </c>
      <c r="BG61" s="316">
        <v>287.21010000000001</v>
      </c>
      <c r="BH61" s="316">
        <v>298.834</v>
      </c>
      <c r="BI61" s="316">
        <v>307.00420000000003</v>
      </c>
      <c r="BJ61" s="316">
        <v>295.39839999999998</v>
      </c>
      <c r="BK61" s="316">
        <v>259.68619999999999</v>
      </c>
      <c r="BL61" s="316">
        <v>265.18150000000003</v>
      </c>
      <c r="BM61" s="316">
        <v>278.81849999999997</v>
      </c>
      <c r="BN61" s="316">
        <v>299.09230000000002</v>
      </c>
      <c r="BO61" s="316">
        <v>320.47160000000002</v>
      </c>
      <c r="BP61" s="316">
        <v>314.29500000000002</v>
      </c>
      <c r="BQ61" s="316">
        <v>304.58730000000003</v>
      </c>
      <c r="BR61" s="316">
        <v>281.76670000000001</v>
      </c>
      <c r="BS61" s="316">
        <v>277.49520000000001</v>
      </c>
      <c r="BT61" s="316">
        <v>289.74470000000002</v>
      </c>
      <c r="BU61" s="316">
        <v>297.20940000000002</v>
      </c>
      <c r="BV61" s="316">
        <v>285.38150000000002</v>
      </c>
    </row>
    <row r="62" spans="1:74" ht="11.1" customHeight="1" x14ac:dyDescent="0.2">
      <c r="A62" s="134"/>
      <c r="B62" s="139" t="s">
        <v>589</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306"/>
      <c r="BF62" s="306"/>
      <c r="BG62" s="306"/>
      <c r="BH62" s="306"/>
      <c r="BI62" s="306"/>
      <c r="BJ62" s="306"/>
      <c r="BK62" s="306"/>
      <c r="BL62" s="306"/>
      <c r="BM62" s="306"/>
      <c r="BN62" s="306"/>
      <c r="BO62" s="306"/>
      <c r="BP62" s="306"/>
      <c r="BQ62" s="306"/>
      <c r="BR62" s="306"/>
      <c r="BS62" s="306"/>
      <c r="BT62" s="306"/>
      <c r="BU62" s="306"/>
      <c r="BV62" s="306"/>
    </row>
    <row r="63" spans="1:74" ht="11.1" customHeight="1" x14ac:dyDescent="0.2">
      <c r="A63" s="435" t="s">
        <v>590</v>
      </c>
      <c r="B63" s="436" t="s">
        <v>463</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0.24822580645</v>
      </c>
      <c r="BB63" s="262">
        <v>0.25178571429000002</v>
      </c>
      <c r="BC63" s="262">
        <v>0.25514285714000001</v>
      </c>
      <c r="BD63" s="262">
        <v>0.25259523810000001</v>
      </c>
      <c r="BE63" s="334">
        <v>0.26101479999999999</v>
      </c>
      <c r="BF63" s="334">
        <v>0.27323310000000001</v>
      </c>
      <c r="BG63" s="334">
        <v>0.28333550000000002</v>
      </c>
      <c r="BH63" s="334">
        <v>0.29122969999999998</v>
      </c>
      <c r="BI63" s="334">
        <v>0.30214020000000003</v>
      </c>
      <c r="BJ63" s="334">
        <v>0.30739529999999998</v>
      </c>
      <c r="BK63" s="334">
        <v>0.31302340000000001</v>
      </c>
      <c r="BL63" s="334">
        <v>0.31541930000000001</v>
      </c>
      <c r="BM63" s="334">
        <v>0.31393179999999998</v>
      </c>
      <c r="BN63" s="334">
        <v>0.31467060000000002</v>
      </c>
      <c r="BO63" s="334">
        <v>0.31791199999999997</v>
      </c>
      <c r="BP63" s="334">
        <v>0.32141999999999998</v>
      </c>
      <c r="BQ63" s="334">
        <v>0.33346609999999999</v>
      </c>
      <c r="BR63" s="334">
        <v>0.35046850000000002</v>
      </c>
      <c r="BS63" s="334">
        <v>0.36371249999999999</v>
      </c>
      <c r="BT63" s="334">
        <v>0.37013620000000003</v>
      </c>
      <c r="BU63" s="334">
        <v>0.37963059999999998</v>
      </c>
      <c r="BV63" s="334">
        <v>0.38185049999999998</v>
      </c>
    </row>
    <row r="64" spans="1:74" ht="11.1" customHeight="1" x14ac:dyDescent="0.2">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334"/>
      <c r="BF64" s="334"/>
      <c r="BG64" s="334"/>
      <c r="BH64" s="334"/>
      <c r="BI64" s="334"/>
      <c r="BJ64" s="334"/>
      <c r="BK64" s="334"/>
      <c r="BL64" s="334"/>
      <c r="BM64" s="334"/>
      <c r="BN64" s="334"/>
      <c r="BO64" s="334"/>
      <c r="BP64" s="334"/>
      <c r="BQ64" s="334"/>
      <c r="BR64" s="334"/>
      <c r="BS64" s="334"/>
      <c r="BT64" s="334"/>
      <c r="BU64" s="334"/>
      <c r="BV64" s="334"/>
    </row>
    <row r="65" spans="1:74" ht="11.1" customHeight="1" x14ac:dyDescent="0.2">
      <c r="A65" s="435"/>
      <c r="B65" s="136" t="s">
        <v>1098</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334"/>
      <c r="BF65" s="334"/>
      <c r="BG65" s="334"/>
      <c r="BH65" s="334"/>
      <c r="BI65" s="334"/>
      <c r="BJ65" s="334"/>
      <c r="BK65" s="334"/>
      <c r="BL65" s="334"/>
      <c r="BM65" s="334"/>
      <c r="BN65" s="334"/>
      <c r="BO65" s="334"/>
      <c r="BP65" s="334"/>
      <c r="BQ65" s="334"/>
      <c r="BR65" s="334"/>
      <c r="BS65" s="334"/>
      <c r="BT65" s="334"/>
      <c r="BU65" s="334"/>
      <c r="BV65" s="334"/>
    </row>
    <row r="66" spans="1:74" ht="11.1" customHeight="1" x14ac:dyDescent="0.2">
      <c r="A66" s="140" t="s">
        <v>771</v>
      </c>
      <c r="B66" s="203" t="s">
        <v>604</v>
      </c>
      <c r="C66" s="250">
        <v>203.6933105</v>
      </c>
      <c r="D66" s="250">
        <v>175.45698229999999</v>
      </c>
      <c r="E66" s="250">
        <v>204.9560778</v>
      </c>
      <c r="F66" s="250">
        <v>192.73663500000001</v>
      </c>
      <c r="G66" s="250">
        <v>200.23698390000001</v>
      </c>
      <c r="H66" s="250">
        <v>198.06112640000001</v>
      </c>
      <c r="I66" s="250">
        <v>201.39339860000001</v>
      </c>
      <c r="J66" s="250">
        <v>208.92553599999999</v>
      </c>
      <c r="K66" s="250">
        <v>190.32183040000001</v>
      </c>
      <c r="L66" s="250">
        <v>204.74502179999999</v>
      </c>
      <c r="M66" s="250">
        <v>197.40450369999999</v>
      </c>
      <c r="N66" s="250">
        <v>199.3157678</v>
      </c>
      <c r="O66" s="250">
        <v>202.68621160000001</v>
      </c>
      <c r="P66" s="250">
        <v>177.62113210000001</v>
      </c>
      <c r="Q66" s="250">
        <v>199.88372989999999</v>
      </c>
      <c r="R66" s="250">
        <v>193.84199509999999</v>
      </c>
      <c r="S66" s="250">
        <v>201.68329410000001</v>
      </c>
      <c r="T66" s="250">
        <v>197.77799390000001</v>
      </c>
      <c r="U66" s="250">
        <v>202.52481409999999</v>
      </c>
      <c r="V66" s="250">
        <v>207.9783879</v>
      </c>
      <c r="W66" s="250">
        <v>189.90996039999999</v>
      </c>
      <c r="X66" s="250">
        <v>202.49903169999999</v>
      </c>
      <c r="Y66" s="250">
        <v>196.83522429999999</v>
      </c>
      <c r="Z66" s="250">
        <v>200.5610073</v>
      </c>
      <c r="AA66" s="250">
        <v>194.18204560000001</v>
      </c>
      <c r="AB66" s="250">
        <v>185.13774789999999</v>
      </c>
      <c r="AC66" s="250">
        <v>178.66421840000001</v>
      </c>
      <c r="AD66" s="250">
        <v>132.85549789999999</v>
      </c>
      <c r="AE66" s="250">
        <v>149.77091580000001</v>
      </c>
      <c r="AF66" s="250">
        <v>158.7557841</v>
      </c>
      <c r="AG66" s="250">
        <v>172.93178420000001</v>
      </c>
      <c r="AH66" s="250">
        <v>177.2071042</v>
      </c>
      <c r="AI66" s="250">
        <v>170.19174849999999</v>
      </c>
      <c r="AJ66" s="250">
        <v>176.42661380000001</v>
      </c>
      <c r="AK66" s="250">
        <v>170.2379971</v>
      </c>
      <c r="AL66" s="250">
        <v>176.4994275</v>
      </c>
      <c r="AM66" s="250">
        <v>175.1518935</v>
      </c>
      <c r="AN66" s="250">
        <v>155.7792513</v>
      </c>
      <c r="AO66" s="250">
        <v>186.13530309999999</v>
      </c>
      <c r="AP66" s="250">
        <v>181.13819849999999</v>
      </c>
      <c r="AQ66" s="250">
        <v>189.7624247</v>
      </c>
      <c r="AR66" s="250">
        <v>187.9502908</v>
      </c>
      <c r="AS66" s="250">
        <v>188.37211239999999</v>
      </c>
      <c r="AT66" s="250">
        <v>195.00461989999999</v>
      </c>
      <c r="AU66" s="250">
        <v>186.14108250000001</v>
      </c>
      <c r="AV66" s="250">
        <v>190.78471920000001</v>
      </c>
      <c r="AW66" s="250">
        <v>190.9712533</v>
      </c>
      <c r="AX66" s="250">
        <v>196.42777369999999</v>
      </c>
      <c r="AY66" s="250">
        <v>187.510043</v>
      </c>
      <c r="AZ66" s="250">
        <v>176.33916869999999</v>
      </c>
      <c r="BA66" s="250">
        <v>198.08489030000001</v>
      </c>
      <c r="BB66" s="250">
        <v>183.9212</v>
      </c>
      <c r="BC66" s="250">
        <v>187.42939999999999</v>
      </c>
      <c r="BD66" s="250">
        <v>185.7311</v>
      </c>
      <c r="BE66" s="316">
        <v>192.3819</v>
      </c>
      <c r="BF66" s="316">
        <v>196.28370000000001</v>
      </c>
      <c r="BG66" s="316">
        <v>185.93790000000001</v>
      </c>
      <c r="BH66" s="316">
        <v>194.47559999999999</v>
      </c>
      <c r="BI66" s="316">
        <v>191.2544</v>
      </c>
      <c r="BJ66" s="316">
        <v>196.76310000000001</v>
      </c>
      <c r="BK66" s="316">
        <v>191.2406</v>
      </c>
      <c r="BL66" s="316">
        <v>172.62430000000001</v>
      </c>
      <c r="BM66" s="316">
        <v>195.6429</v>
      </c>
      <c r="BN66" s="316">
        <v>187.59630000000001</v>
      </c>
      <c r="BO66" s="316">
        <v>195.79640000000001</v>
      </c>
      <c r="BP66" s="316">
        <v>190.01609999999999</v>
      </c>
      <c r="BQ66" s="316">
        <v>196.61500000000001</v>
      </c>
      <c r="BR66" s="316">
        <v>199.30860000000001</v>
      </c>
      <c r="BS66" s="316">
        <v>187.57409999999999</v>
      </c>
      <c r="BT66" s="316">
        <v>196.61699999999999</v>
      </c>
      <c r="BU66" s="316">
        <v>191.50040000000001</v>
      </c>
      <c r="BV66" s="316">
        <v>197.18899999999999</v>
      </c>
    </row>
    <row r="67" spans="1:74" ht="11.1" customHeight="1" x14ac:dyDescent="0.2">
      <c r="A67" s="140" t="s">
        <v>772</v>
      </c>
      <c r="B67" s="203" t="s">
        <v>605</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178.40022070000001</v>
      </c>
      <c r="AN67" s="250">
        <v>164.95961500000001</v>
      </c>
      <c r="AO67" s="250">
        <v>141.4556614</v>
      </c>
      <c r="AP67" s="250">
        <v>120.9436278</v>
      </c>
      <c r="AQ67" s="250">
        <v>112.8815627</v>
      </c>
      <c r="AR67" s="250">
        <v>119.7680022</v>
      </c>
      <c r="AS67" s="250">
        <v>128.88549119999999</v>
      </c>
      <c r="AT67" s="250">
        <v>130.20095660000001</v>
      </c>
      <c r="AU67" s="250">
        <v>113.9311714</v>
      </c>
      <c r="AV67" s="250">
        <v>120.7609806</v>
      </c>
      <c r="AW67" s="250">
        <v>143.7700791</v>
      </c>
      <c r="AX67" s="250">
        <v>161.24575400000001</v>
      </c>
      <c r="AY67" s="250">
        <v>194.25550129999999</v>
      </c>
      <c r="AZ67" s="250">
        <v>164.70157560000001</v>
      </c>
      <c r="BA67" s="250">
        <v>149.4618825</v>
      </c>
      <c r="BB67" s="250">
        <v>129.49639999999999</v>
      </c>
      <c r="BC67" s="250">
        <v>117.1452</v>
      </c>
      <c r="BD67" s="250">
        <v>121.0954</v>
      </c>
      <c r="BE67" s="316">
        <v>131.33260000000001</v>
      </c>
      <c r="BF67" s="316">
        <v>128.90360000000001</v>
      </c>
      <c r="BG67" s="316">
        <v>116.7636</v>
      </c>
      <c r="BH67" s="316">
        <v>124.6074</v>
      </c>
      <c r="BI67" s="316">
        <v>143.2244</v>
      </c>
      <c r="BJ67" s="316">
        <v>175.17699999999999</v>
      </c>
      <c r="BK67" s="316">
        <v>185.91990000000001</v>
      </c>
      <c r="BL67" s="316">
        <v>155.2637</v>
      </c>
      <c r="BM67" s="316">
        <v>150.4468</v>
      </c>
      <c r="BN67" s="316">
        <v>122.6352</v>
      </c>
      <c r="BO67" s="316">
        <v>115.77679999999999</v>
      </c>
      <c r="BP67" s="316">
        <v>119.6087</v>
      </c>
      <c r="BQ67" s="316">
        <v>133.316</v>
      </c>
      <c r="BR67" s="316">
        <v>132.59880000000001</v>
      </c>
      <c r="BS67" s="316">
        <v>118.5296</v>
      </c>
      <c r="BT67" s="316">
        <v>126.5852</v>
      </c>
      <c r="BU67" s="316">
        <v>144.40190000000001</v>
      </c>
      <c r="BV67" s="316">
        <v>178.9117</v>
      </c>
    </row>
    <row r="68" spans="1:74" ht="11.1" customHeight="1" x14ac:dyDescent="0.2">
      <c r="A68" s="140" t="s">
        <v>262</v>
      </c>
      <c r="B68" s="203" t="s">
        <v>786</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90.208014890000001</v>
      </c>
      <c r="AN68" s="250">
        <v>94.657692139999995</v>
      </c>
      <c r="AO68" s="250">
        <v>71.020800210000004</v>
      </c>
      <c r="AP68" s="250">
        <v>62.052187410000002</v>
      </c>
      <c r="AQ68" s="250">
        <v>72.215354349999998</v>
      </c>
      <c r="AR68" s="250">
        <v>94.313527919999999</v>
      </c>
      <c r="AS68" s="250">
        <v>109.9112834</v>
      </c>
      <c r="AT68" s="250">
        <v>109.3942832</v>
      </c>
      <c r="AU68" s="250">
        <v>87.595728449999996</v>
      </c>
      <c r="AV68" s="250">
        <v>72.505941079999999</v>
      </c>
      <c r="AW68" s="250">
        <v>67.031577310000003</v>
      </c>
      <c r="AX68" s="250">
        <v>69.865519460000002</v>
      </c>
      <c r="AY68" s="250">
        <v>95.979440940000003</v>
      </c>
      <c r="AZ68" s="250">
        <v>79.871276030000004</v>
      </c>
      <c r="BA68" s="250">
        <v>69.678539520000001</v>
      </c>
      <c r="BB68" s="250">
        <v>59.759059999999998</v>
      </c>
      <c r="BC68" s="250">
        <v>69.700959999999995</v>
      </c>
      <c r="BD68" s="250">
        <v>86.193950000000001</v>
      </c>
      <c r="BE68" s="316">
        <v>100.12739999999999</v>
      </c>
      <c r="BF68" s="316">
        <v>101.4254</v>
      </c>
      <c r="BG68" s="316">
        <v>80.067719999999994</v>
      </c>
      <c r="BH68" s="316">
        <v>69.393990000000002</v>
      </c>
      <c r="BI68" s="316">
        <v>69.096990000000005</v>
      </c>
      <c r="BJ68" s="316">
        <v>80.285070000000005</v>
      </c>
      <c r="BK68" s="316">
        <v>91.756159999999994</v>
      </c>
      <c r="BL68" s="316">
        <v>75.276790000000005</v>
      </c>
      <c r="BM68" s="316">
        <v>65.086969999999994</v>
      </c>
      <c r="BN68" s="316">
        <v>54.298009999999998</v>
      </c>
      <c r="BO68" s="316">
        <v>67.064660000000003</v>
      </c>
      <c r="BP68" s="316">
        <v>83.021749999999997</v>
      </c>
      <c r="BQ68" s="316">
        <v>98.889309999999995</v>
      </c>
      <c r="BR68" s="316">
        <v>97.612740000000002</v>
      </c>
      <c r="BS68" s="316">
        <v>83.407730000000001</v>
      </c>
      <c r="BT68" s="316">
        <v>68.862799999999993</v>
      </c>
      <c r="BU68" s="316">
        <v>70.239320000000006</v>
      </c>
      <c r="BV68" s="316">
        <v>75.542820000000006</v>
      </c>
    </row>
    <row r="69" spans="1:74" ht="11.1" customHeight="1" x14ac:dyDescent="0.2">
      <c r="A69" s="555" t="s">
        <v>976</v>
      </c>
      <c r="B69" s="575" t="s">
        <v>975</v>
      </c>
      <c r="C69" s="298">
        <v>512.05671629999995</v>
      </c>
      <c r="D69" s="298">
        <v>414.73644719999999</v>
      </c>
      <c r="E69" s="298">
        <v>446.84492590000002</v>
      </c>
      <c r="F69" s="298">
        <v>402.86624490000003</v>
      </c>
      <c r="G69" s="298">
        <v>406.60648279999998</v>
      </c>
      <c r="H69" s="298">
        <v>420.50558749999999</v>
      </c>
      <c r="I69" s="298">
        <v>453.74572169999999</v>
      </c>
      <c r="J69" s="298">
        <v>459.13516449999997</v>
      </c>
      <c r="K69" s="298">
        <v>414.1618024</v>
      </c>
      <c r="L69" s="298">
        <v>425.93894110000002</v>
      </c>
      <c r="M69" s="298">
        <v>447.9892529</v>
      </c>
      <c r="N69" s="298">
        <v>472.72293760000002</v>
      </c>
      <c r="O69" s="298">
        <v>499.5488029</v>
      </c>
      <c r="P69" s="298">
        <v>432.59993960000003</v>
      </c>
      <c r="Q69" s="298">
        <v>448.38204930000001</v>
      </c>
      <c r="R69" s="298">
        <v>383.04038580000002</v>
      </c>
      <c r="S69" s="298">
        <v>398.90924849999999</v>
      </c>
      <c r="T69" s="298">
        <v>401.80119780000001</v>
      </c>
      <c r="U69" s="298">
        <v>442.35684959999998</v>
      </c>
      <c r="V69" s="298">
        <v>443.68813510000001</v>
      </c>
      <c r="W69" s="298">
        <v>403.6427104</v>
      </c>
      <c r="X69" s="298">
        <v>404.41945190000001</v>
      </c>
      <c r="Y69" s="298">
        <v>432.68407009999999</v>
      </c>
      <c r="Z69" s="298">
        <v>455.21025759999998</v>
      </c>
      <c r="AA69" s="298">
        <v>449.87664219999999</v>
      </c>
      <c r="AB69" s="298">
        <v>417.93842160000003</v>
      </c>
      <c r="AC69" s="298">
        <v>387.3095247</v>
      </c>
      <c r="AD69" s="298">
        <v>304.94981910000001</v>
      </c>
      <c r="AE69" s="298">
        <v>317.23437760000002</v>
      </c>
      <c r="AF69" s="298">
        <v>347.50581740000001</v>
      </c>
      <c r="AG69" s="298">
        <v>403.48735649999998</v>
      </c>
      <c r="AH69" s="298">
        <v>405.52044189999998</v>
      </c>
      <c r="AI69" s="298">
        <v>363.62082939999999</v>
      </c>
      <c r="AJ69" s="298">
        <v>370.82466390000002</v>
      </c>
      <c r="AK69" s="298">
        <v>372.30482339999998</v>
      </c>
      <c r="AL69" s="298">
        <v>435.99545239999998</v>
      </c>
      <c r="AM69" s="298">
        <v>444.69227280000001</v>
      </c>
      <c r="AN69" s="298">
        <v>416.23849480000001</v>
      </c>
      <c r="AO69" s="298">
        <v>399.54390849999999</v>
      </c>
      <c r="AP69" s="298">
        <v>365.03608839999998</v>
      </c>
      <c r="AQ69" s="298">
        <v>375.79148559999999</v>
      </c>
      <c r="AR69" s="298">
        <v>402.93389560000003</v>
      </c>
      <c r="AS69" s="298">
        <v>428.10103070000002</v>
      </c>
      <c r="AT69" s="298">
        <v>435.53200349999997</v>
      </c>
      <c r="AU69" s="298">
        <v>388.5700569</v>
      </c>
      <c r="AV69" s="298">
        <v>384.98378459999998</v>
      </c>
      <c r="AW69" s="298">
        <v>402.67498440000003</v>
      </c>
      <c r="AX69" s="298">
        <v>428.47119090000001</v>
      </c>
      <c r="AY69" s="298">
        <v>478.67712899999998</v>
      </c>
      <c r="AZ69" s="298">
        <v>421.75395659999998</v>
      </c>
      <c r="BA69" s="298">
        <v>418.15745600000002</v>
      </c>
      <c r="BB69" s="298">
        <v>374.0788</v>
      </c>
      <c r="BC69" s="298">
        <v>375.20769999999999</v>
      </c>
      <c r="BD69" s="298">
        <v>393.92250000000001</v>
      </c>
      <c r="BE69" s="332">
        <v>424.77409999999998</v>
      </c>
      <c r="BF69" s="332">
        <v>427.54489999999998</v>
      </c>
      <c r="BG69" s="332">
        <v>383.67129999999997</v>
      </c>
      <c r="BH69" s="332">
        <v>389.40910000000002</v>
      </c>
      <c r="BI69" s="332">
        <v>404.4778</v>
      </c>
      <c r="BJ69" s="332">
        <v>453.1574</v>
      </c>
      <c r="BK69" s="332">
        <v>469.84879999999998</v>
      </c>
      <c r="BL69" s="332">
        <v>404.0068</v>
      </c>
      <c r="BM69" s="332">
        <v>412.10890000000001</v>
      </c>
      <c r="BN69" s="332">
        <v>365.4316</v>
      </c>
      <c r="BO69" s="332">
        <v>379.57</v>
      </c>
      <c r="BP69" s="332">
        <v>393.5487</v>
      </c>
      <c r="BQ69" s="332">
        <v>429.75240000000002</v>
      </c>
      <c r="BR69" s="332">
        <v>430.4522</v>
      </c>
      <c r="BS69" s="332">
        <v>390.4135</v>
      </c>
      <c r="BT69" s="332">
        <v>392.99720000000002</v>
      </c>
      <c r="BU69" s="332">
        <v>407.0437</v>
      </c>
      <c r="BV69" s="332">
        <v>452.57569999999998</v>
      </c>
    </row>
    <row r="70" spans="1:74" s="425" customFormat="1" ht="12" customHeight="1" x14ac:dyDescent="0.2">
      <c r="A70" s="424"/>
      <c r="B70" s="830" t="s">
        <v>882</v>
      </c>
      <c r="C70" s="830"/>
      <c r="D70" s="830"/>
      <c r="E70" s="830"/>
      <c r="F70" s="830"/>
      <c r="G70" s="830"/>
      <c r="H70" s="830"/>
      <c r="I70" s="830"/>
      <c r="J70" s="830"/>
      <c r="K70" s="830"/>
      <c r="L70" s="830"/>
      <c r="M70" s="830"/>
      <c r="N70" s="830"/>
      <c r="O70" s="830"/>
      <c r="P70" s="830"/>
      <c r="Q70" s="830"/>
      <c r="AY70" s="461"/>
      <c r="AZ70" s="461"/>
      <c r="BA70" s="461"/>
      <c r="BB70" s="461"/>
      <c r="BC70" s="461"/>
      <c r="BD70" s="461"/>
      <c r="BE70" s="461"/>
      <c r="BF70" s="461"/>
      <c r="BG70" s="461"/>
      <c r="BH70" s="461"/>
      <c r="BI70" s="461"/>
      <c r="BJ70" s="461"/>
    </row>
    <row r="71" spans="1:74" s="425" customFormat="1" ht="12" customHeight="1" x14ac:dyDescent="0.2">
      <c r="A71" s="424"/>
      <c r="B71" s="831" t="s">
        <v>1</v>
      </c>
      <c r="C71" s="831"/>
      <c r="D71" s="831"/>
      <c r="E71" s="831"/>
      <c r="F71" s="831"/>
      <c r="G71" s="831"/>
      <c r="H71" s="831"/>
      <c r="I71" s="831"/>
      <c r="J71" s="831"/>
      <c r="K71" s="831"/>
      <c r="L71" s="831"/>
      <c r="M71" s="831"/>
      <c r="N71" s="831"/>
      <c r="O71" s="831"/>
      <c r="P71" s="831"/>
      <c r="Q71" s="831"/>
      <c r="AY71" s="461"/>
      <c r="AZ71" s="461"/>
      <c r="BA71" s="461"/>
      <c r="BB71" s="461"/>
      <c r="BC71" s="461"/>
      <c r="BD71" s="625"/>
      <c r="BE71" s="625"/>
      <c r="BF71" s="625"/>
      <c r="BG71" s="461"/>
      <c r="BH71" s="461"/>
      <c r="BI71" s="461"/>
      <c r="BJ71" s="461"/>
    </row>
    <row r="72" spans="1:74" s="425" customFormat="1" ht="12" customHeight="1" x14ac:dyDescent="0.2">
      <c r="A72" s="424"/>
      <c r="B72" s="830" t="s">
        <v>977</v>
      </c>
      <c r="C72" s="737"/>
      <c r="D72" s="737"/>
      <c r="E72" s="737"/>
      <c r="F72" s="737"/>
      <c r="G72" s="737"/>
      <c r="H72" s="737"/>
      <c r="I72" s="737"/>
      <c r="J72" s="737"/>
      <c r="K72" s="737"/>
      <c r="L72" s="737"/>
      <c r="M72" s="737"/>
      <c r="N72" s="737"/>
      <c r="O72" s="737"/>
      <c r="P72" s="737"/>
      <c r="Q72" s="737"/>
      <c r="AY72" s="461"/>
      <c r="AZ72" s="461"/>
      <c r="BA72" s="461"/>
      <c r="BB72" s="461"/>
      <c r="BC72" s="461"/>
      <c r="BD72" s="625"/>
      <c r="BE72" s="625"/>
      <c r="BF72" s="625"/>
      <c r="BG72" s="461"/>
      <c r="BH72" s="461"/>
      <c r="BI72" s="461"/>
      <c r="BJ72" s="461"/>
    </row>
    <row r="73" spans="1:74" s="425" customFormat="1" ht="12" customHeight="1" x14ac:dyDescent="0.2">
      <c r="A73" s="424"/>
      <c r="B73" s="757" t="s">
        <v>807</v>
      </c>
      <c r="C73" s="758"/>
      <c r="D73" s="758"/>
      <c r="E73" s="758"/>
      <c r="F73" s="758"/>
      <c r="G73" s="758"/>
      <c r="H73" s="758"/>
      <c r="I73" s="758"/>
      <c r="J73" s="758"/>
      <c r="K73" s="758"/>
      <c r="L73" s="758"/>
      <c r="M73" s="758"/>
      <c r="N73" s="758"/>
      <c r="O73" s="758"/>
      <c r="P73" s="758"/>
      <c r="Q73" s="758"/>
      <c r="AY73" s="461"/>
      <c r="AZ73" s="461"/>
      <c r="BA73" s="461"/>
      <c r="BB73" s="461"/>
      <c r="BC73" s="461"/>
      <c r="BD73" s="625"/>
      <c r="BE73" s="625"/>
      <c r="BF73" s="625"/>
      <c r="BG73" s="461"/>
      <c r="BH73" s="461"/>
      <c r="BI73" s="461"/>
      <c r="BJ73" s="461"/>
    </row>
    <row r="74" spans="1:74" s="425" customFormat="1" ht="12" customHeight="1" x14ac:dyDescent="0.2">
      <c r="A74" s="424"/>
      <c r="B74" s="554" t="s">
        <v>820</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
      <c r="A75" s="424"/>
      <c r="B75" s="778" t="str">
        <f>"Notes: "&amp;"EIA completed modeling and analysis for this report on " &amp;Dates!D2&amp;"."</f>
        <v>Notes: EIA completed modeling and analysis for this report on Thursday July 7, 2022.</v>
      </c>
      <c r="C75" s="800"/>
      <c r="D75" s="800"/>
      <c r="E75" s="800"/>
      <c r="F75" s="800"/>
      <c r="G75" s="800"/>
      <c r="H75" s="800"/>
      <c r="I75" s="800"/>
      <c r="J75" s="800"/>
      <c r="K75" s="800"/>
      <c r="L75" s="800"/>
      <c r="M75" s="800"/>
      <c r="N75" s="800"/>
      <c r="O75" s="800"/>
      <c r="P75" s="800"/>
      <c r="Q75" s="779"/>
      <c r="AY75" s="461"/>
      <c r="AZ75" s="461"/>
      <c r="BA75" s="461"/>
      <c r="BB75" s="461"/>
      <c r="BC75" s="461"/>
      <c r="BD75" s="625"/>
      <c r="BE75" s="625"/>
      <c r="BF75" s="625"/>
      <c r="BG75" s="461"/>
      <c r="BH75" s="461"/>
      <c r="BI75" s="461"/>
      <c r="BJ75" s="461"/>
    </row>
    <row r="76" spans="1:74" s="425" customFormat="1" ht="12" customHeight="1" x14ac:dyDescent="0.2">
      <c r="A76" s="424"/>
      <c r="B76" s="751" t="s">
        <v>350</v>
      </c>
      <c r="C76" s="750"/>
      <c r="D76" s="750"/>
      <c r="E76" s="750"/>
      <c r="F76" s="750"/>
      <c r="G76" s="750"/>
      <c r="H76" s="750"/>
      <c r="I76" s="750"/>
      <c r="J76" s="750"/>
      <c r="K76" s="750"/>
      <c r="L76" s="750"/>
      <c r="M76" s="750"/>
      <c r="N76" s="750"/>
      <c r="O76" s="750"/>
      <c r="P76" s="750"/>
      <c r="Q76" s="750"/>
      <c r="AY76" s="461"/>
      <c r="AZ76" s="461"/>
      <c r="BA76" s="461"/>
      <c r="BB76" s="461"/>
      <c r="BC76" s="461"/>
      <c r="BD76" s="625"/>
      <c r="BE76" s="625"/>
      <c r="BF76" s="625"/>
      <c r="BG76" s="461"/>
      <c r="BH76" s="461"/>
      <c r="BI76" s="461"/>
      <c r="BJ76" s="461"/>
    </row>
    <row r="77" spans="1:74" s="425" customFormat="1" ht="12" customHeight="1" x14ac:dyDescent="0.2">
      <c r="A77" s="424"/>
      <c r="B77" s="744" t="s">
        <v>1355</v>
      </c>
      <c r="C77" s="743"/>
      <c r="D77" s="743"/>
      <c r="E77" s="743"/>
      <c r="F77" s="743"/>
      <c r="G77" s="743"/>
      <c r="H77" s="743"/>
      <c r="I77" s="743"/>
      <c r="J77" s="743"/>
      <c r="K77" s="743"/>
      <c r="L77" s="743"/>
      <c r="M77" s="743"/>
      <c r="N77" s="743"/>
      <c r="O77" s="743"/>
      <c r="P77" s="743"/>
      <c r="Q77" s="737"/>
      <c r="AY77" s="461"/>
      <c r="AZ77" s="461"/>
      <c r="BA77" s="461"/>
      <c r="BB77" s="461"/>
      <c r="BC77" s="461"/>
      <c r="BD77" s="625"/>
      <c r="BE77" s="625"/>
      <c r="BF77" s="625"/>
      <c r="BG77" s="461"/>
      <c r="BH77" s="461"/>
      <c r="BI77" s="461"/>
      <c r="BJ77" s="461"/>
    </row>
    <row r="78" spans="1:74" s="425" customFormat="1" ht="12" customHeight="1" x14ac:dyDescent="0.2">
      <c r="A78" s="424"/>
      <c r="B78" s="746" t="s">
        <v>830</v>
      </c>
      <c r="C78" s="737"/>
      <c r="D78" s="737"/>
      <c r="E78" s="737"/>
      <c r="F78" s="737"/>
      <c r="G78" s="737"/>
      <c r="H78" s="737"/>
      <c r="I78" s="737"/>
      <c r="J78" s="737"/>
      <c r="K78" s="737"/>
      <c r="L78" s="737"/>
      <c r="M78" s="737"/>
      <c r="N78" s="737"/>
      <c r="O78" s="737"/>
      <c r="P78" s="737"/>
      <c r="Q78" s="737"/>
      <c r="AY78" s="461"/>
      <c r="AZ78" s="461"/>
      <c r="BA78" s="461"/>
      <c r="BB78" s="461"/>
      <c r="BC78" s="461"/>
      <c r="BD78" s="625"/>
      <c r="BE78" s="625"/>
      <c r="BF78" s="625"/>
      <c r="BG78" s="461"/>
      <c r="BH78" s="461"/>
      <c r="BI78" s="461"/>
      <c r="BJ78" s="461"/>
    </row>
    <row r="79" spans="1:74" s="425" customFormat="1" ht="12" customHeight="1" x14ac:dyDescent="0.2">
      <c r="A79" s="424"/>
      <c r="B79" s="748" t="s">
        <v>1399</v>
      </c>
      <c r="C79" s="737"/>
      <c r="D79" s="737"/>
      <c r="E79" s="737"/>
      <c r="F79" s="737"/>
      <c r="G79" s="737"/>
      <c r="H79" s="737"/>
      <c r="I79" s="737"/>
      <c r="J79" s="737"/>
      <c r="K79" s="737"/>
      <c r="L79" s="737"/>
      <c r="M79" s="737"/>
      <c r="N79" s="737"/>
      <c r="O79" s="737"/>
      <c r="P79" s="737"/>
      <c r="Q79" s="737"/>
      <c r="AY79" s="461"/>
      <c r="AZ79" s="461"/>
      <c r="BA79" s="461"/>
      <c r="BB79" s="461"/>
      <c r="BC79" s="461"/>
      <c r="BD79" s="625"/>
      <c r="BE79" s="625"/>
      <c r="BF79" s="625"/>
      <c r="BG79" s="461"/>
      <c r="BH79" s="461"/>
      <c r="BI79" s="461"/>
      <c r="BJ79" s="461"/>
    </row>
    <row r="80" spans="1:74" s="425" customFormat="1" ht="12" customHeight="1" x14ac:dyDescent="0.2">
      <c r="A80" s="424"/>
      <c r="B80" s="748"/>
      <c r="C80" s="737"/>
      <c r="D80" s="737"/>
      <c r="E80" s="737"/>
      <c r="F80" s="737"/>
      <c r="G80" s="737"/>
      <c r="H80" s="737"/>
      <c r="I80" s="737"/>
      <c r="J80" s="737"/>
      <c r="K80" s="737"/>
      <c r="L80" s="737"/>
      <c r="M80" s="737"/>
      <c r="N80" s="737"/>
      <c r="O80" s="737"/>
      <c r="P80" s="737"/>
      <c r="Q80" s="737"/>
      <c r="AY80" s="461"/>
      <c r="AZ80" s="461"/>
      <c r="BA80" s="461"/>
      <c r="BB80" s="461"/>
      <c r="BC80" s="461"/>
      <c r="BD80" s="625"/>
      <c r="BE80" s="625"/>
      <c r="BF80" s="625"/>
      <c r="BG80" s="461"/>
      <c r="BH80" s="461"/>
      <c r="BI80" s="461"/>
      <c r="BJ80" s="461"/>
    </row>
    <row r="81" spans="63:74" x14ac:dyDescent="0.2">
      <c r="BK81" s="328"/>
      <c r="BL81" s="328"/>
      <c r="BM81" s="328"/>
      <c r="BN81" s="328"/>
      <c r="BO81" s="328"/>
      <c r="BP81" s="328"/>
      <c r="BQ81" s="328"/>
      <c r="BR81" s="328"/>
      <c r="BS81" s="328"/>
      <c r="BT81" s="328"/>
      <c r="BU81" s="328"/>
      <c r="BV81" s="328"/>
    </row>
    <row r="82" spans="63:74" x14ac:dyDescent="0.2">
      <c r="BK82" s="328"/>
      <c r="BL82" s="328"/>
      <c r="BM82" s="328"/>
      <c r="BN82" s="328"/>
      <c r="BO82" s="328"/>
      <c r="BP82" s="328"/>
      <c r="BQ82" s="328"/>
      <c r="BR82" s="328"/>
      <c r="BS82" s="328"/>
      <c r="BT82" s="328"/>
      <c r="BU82" s="328"/>
      <c r="BV82" s="328"/>
    </row>
    <row r="83" spans="63:74" x14ac:dyDescent="0.2">
      <c r="BK83" s="328"/>
      <c r="BL83" s="328"/>
      <c r="BM83" s="328"/>
      <c r="BN83" s="328"/>
      <c r="BO83" s="328"/>
      <c r="BP83" s="328"/>
      <c r="BQ83" s="328"/>
      <c r="BR83" s="328"/>
      <c r="BS83" s="328"/>
      <c r="BT83" s="328"/>
      <c r="BU83" s="328"/>
      <c r="BV83" s="328"/>
    </row>
    <row r="84" spans="63:74" x14ac:dyDescent="0.2">
      <c r="BK84" s="328"/>
      <c r="BL84" s="328"/>
      <c r="BM84" s="328"/>
      <c r="BN84" s="328"/>
      <c r="BO84" s="328"/>
      <c r="BP84" s="328"/>
      <c r="BQ84" s="328"/>
      <c r="BR84" s="328"/>
      <c r="BS84" s="328"/>
      <c r="BT84" s="328"/>
      <c r="BU84" s="328"/>
      <c r="BV84" s="328"/>
    </row>
    <row r="85" spans="63:74" x14ac:dyDescent="0.2">
      <c r="BK85" s="328"/>
      <c r="BL85" s="328"/>
      <c r="BM85" s="328"/>
      <c r="BN85" s="328"/>
      <c r="BO85" s="328"/>
      <c r="BP85" s="328"/>
      <c r="BQ85" s="328"/>
      <c r="BR85" s="328"/>
      <c r="BS85" s="328"/>
      <c r="BT85" s="328"/>
      <c r="BU85" s="328"/>
      <c r="BV85" s="328"/>
    </row>
    <row r="86" spans="63:74" x14ac:dyDescent="0.2">
      <c r="BK86" s="328"/>
      <c r="BL86" s="328"/>
      <c r="BM86" s="328"/>
      <c r="BN86" s="328"/>
      <c r="BO86" s="328"/>
      <c r="BP86" s="328"/>
      <c r="BQ86" s="328"/>
      <c r="BR86" s="328"/>
      <c r="BS86" s="328"/>
      <c r="BT86" s="328"/>
      <c r="BU86" s="328"/>
      <c r="BV86" s="328"/>
    </row>
    <row r="87" spans="63:74" x14ac:dyDescent="0.2">
      <c r="BK87" s="328"/>
      <c r="BL87" s="328"/>
      <c r="BM87" s="328"/>
      <c r="BN87" s="328"/>
      <c r="BO87" s="328"/>
      <c r="BP87" s="328"/>
      <c r="BQ87" s="328"/>
      <c r="BR87" s="328"/>
      <c r="BS87" s="328"/>
      <c r="BT87" s="328"/>
      <c r="BU87" s="328"/>
      <c r="BV87" s="328"/>
    </row>
    <row r="88" spans="63:74" x14ac:dyDescent="0.2">
      <c r="BK88" s="328"/>
      <c r="BL88" s="328"/>
      <c r="BM88" s="328"/>
      <c r="BN88" s="328"/>
      <c r="BO88" s="328"/>
      <c r="BP88" s="328"/>
      <c r="BQ88" s="328"/>
      <c r="BR88" s="328"/>
      <c r="BS88" s="328"/>
      <c r="BT88" s="328"/>
      <c r="BU88" s="328"/>
      <c r="BV88" s="328"/>
    </row>
    <row r="89" spans="63:74" x14ac:dyDescent="0.2">
      <c r="BK89" s="328"/>
      <c r="BL89" s="328"/>
      <c r="BM89" s="328"/>
      <c r="BN89" s="328"/>
      <c r="BO89" s="328"/>
      <c r="BP89" s="328"/>
      <c r="BQ89" s="328"/>
      <c r="BR89" s="328"/>
      <c r="BS89" s="328"/>
      <c r="BT89" s="328"/>
      <c r="BU89" s="328"/>
      <c r="BV89" s="328"/>
    </row>
    <row r="90" spans="63:74" x14ac:dyDescent="0.2">
      <c r="BK90" s="328"/>
      <c r="BL90" s="328"/>
      <c r="BM90" s="328"/>
      <c r="BN90" s="328"/>
      <c r="BO90" s="328"/>
      <c r="BP90" s="328"/>
      <c r="BQ90" s="328"/>
      <c r="BR90" s="328"/>
      <c r="BS90" s="328"/>
      <c r="BT90" s="328"/>
      <c r="BU90" s="328"/>
      <c r="BV90" s="328"/>
    </row>
    <row r="91" spans="63:74" x14ac:dyDescent="0.2">
      <c r="BK91" s="328"/>
      <c r="BL91" s="328"/>
      <c r="BM91" s="328"/>
      <c r="BN91" s="328"/>
      <c r="BO91" s="328"/>
      <c r="BP91" s="328"/>
      <c r="BQ91" s="328"/>
      <c r="BR91" s="328"/>
      <c r="BS91" s="328"/>
      <c r="BT91" s="328"/>
      <c r="BU91" s="328"/>
      <c r="BV91" s="328"/>
    </row>
    <row r="92" spans="63:74" x14ac:dyDescent="0.2">
      <c r="BK92" s="328"/>
      <c r="BL92" s="328"/>
      <c r="BM92" s="328"/>
      <c r="BN92" s="328"/>
      <c r="BO92" s="328"/>
      <c r="BP92" s="328"/>
      <c r="BQ92" s="328"/>
      <c r="BR92" s="328"/>
      <c r="BS92" s="328"/>
      <c r="BT92" s="328"/>
      <c r="BU92" s="328"/>
      <c r="BV92" s="328"/>
    </row>
    <row r="93" spans="63:74" x14ac:dyDescent="0.2">
      <c r="BK93" s="328"/>
      <c r="BL93" s="328"/>
      <c r="BM93" s="328"/>
      <c r="BN93" s="328"/>
      <c r="BO93" s="328"/>
      <c r="BP93" s="328"/>
      <c r="BQ93" s="328"/>
      <c r="BR93" s="328"/>
      <c r="BS93" s="328"/>
      <c r="BT93" s="328"/>
      <c r="BU93" s="328"/>
      <c r="BV93" s="328"/>
    </row>
    <row r="94" spans="63:74" x14ac:dyDescent="0.2">
      <c r="BK94" s="328"/>
      <c r="BL94" s="328"/>
      <c r="BM94" s="328"/>
      <c r="BN94" s="328"/>
      <c r="BO94" s="328"/>
      <c r="BP94" s="328"/>
      <c r="BQ94" s="328"/>
      <c r="BR94" s="328"/>
      <c r="BS94" s="328"/>
      <c r="BT94" s="328"/>
      <c r="BU94" s="328"/>
      <c r="BV94" s="328"/>
    </row>
    <row r="95" spans="63:74" x14ac:dyDescent="0.2">
      <c r="BK95" s="328"/>
      <c r="BL95" s="328"/>
      <c r="BM95" s="328"/>
      <c r="BN95" s="328"/>
      <c r="BO95" s="328"/>
      <c r="BP95" s="328"/>
      <c r="BQ95" s="328"/>
      <c r="BR95" s="328"/>
      <c r="BS95" s="328"/>
      <c r="BT95" s="328"/>
      <c r="BU95" s="328"/>
      <c r="BV95" s="328"/>
    </row>
    <row r="96" spans="63:74" x14ac:dyDescent="0.2">
      <c r="BK96" s="328"/>
      <c r="BL96" s="328"/>
      <c r="BM96" s="328"/>
      <c r="BN96" s="328"/>
      <c r="BO96" s="328"/>
      <c r="BP96" s="328"/>
      <c r="BQ96" s="328"/>
      <c r="BR96" s="328"/>
      <c r="BS96" s="328"/>
      <c r="BT96" s="328"/>
      <c r="BU96" s="328"/>
      <c r="BV96" s="328"/>
    </row>
    <row r="97" spans="63:74" x14ac:dyDescent="0.2">
      <c r="BK97" s="328"/>
      <c r="BL97" s="328"/>
      <c r="BM97" s="328"/>
      <c r="BN97" s="328"/>
      <c r="BO97" s="328"/>
      <c r="BP97" s="328"/>
      <c r="BQ97" s="328"/>
      <c r="BR97" s="328"/>
      <c r="BS97" s="328"/>
      <c r="BT97" s="328"/>
      <c r="BU97" s="328"/>
      <c r="BV97" s="328"/>
    </row>
    <row r="98" spans="63:74" x14ac:dyDescent="0.2">
      <c r="BK98" s="328"/>
      <c r="BL98" s="328"/>
      <c r="BM98" s="328"/>
      <c r="BN98" s="328"/>
      <c r="BO98" s="328"/>
      <c r="BP98" s="328"/>
      <c r="BQ98" s="328"/>
      <c r="BR98" s="328"/>
      <c r="BS98" s="328"/>
      <c r="BT98" s="328"/>
      <c r="BU98" s="328"/>
      <c r="BV98" s="328"/>
    </row>
    <row r="99" spans="63:74" x14ac:dyDescent="0.2">
      <c r="BK99" s="328"/>
      <c r="BL99" s="328"/>
      <c r="BM99" s="328"/>
      <c r="BN99" s="328"/>
      <c r="BO99" s="328"/>
      <c r="BP99" s="328"/>
      <c r="BQ99" s="328"/>
      <c r="BR99" s="328"/>
      <c r="BS99" s="328"/>
      <c r="BT99" s="328"/>
      <c r="BU99" s="328"/>
      <c r="BV99" s="328"/>
    </row>
    <row r="100" spans="63:74" x14ac:dyDescent="0.2">
      <c r="BK100" s="328"/>
      <c r="BL100" s="328"/>
      <c r="BM100" s="328"/>
      <c r="BN100" s="328"/>
      <c r="BO100" s="328"/>
      <c r="BP100" s="328"/>
      <c r="BQ100" s="328"/>
      <c r="BR100" s="328"/>
      <c r="BS100" s="328"/>
      <c r="BT100" s="328"/>
      <c r="BU100" s="328"/>
      <c r="BV100" s="328"/>
    </row>
    <row r="101" spans="63:74" x14ac:dyDescent="0.2">
      <c r="BK101" s="328"/>
      <c r="BL101" s="328"/>
      <c r="BM101" s="328"/>
      <c r="BN101" s="328"/>
      <c r="BO101" s="328"/>
      <c r="BP101" s="328"/>
      <c r="BQ101" s="328"/>
      <c r="BR101" s="328"/>
      <c r="BS101" s="328"/>
      <c r="BT101" s="328"/>
      <c r="BU101" s="328"/>
      <c r="BV101" s="328"/>
    </row>
    <row r="102" spans="63:74" x14ac:dyDescent="0.2">
      <c r="BK102" s="328"/>
      <c r="BL102" s="328"/>
      <c r="BM102" s="328"/>
      <c r="BN102" s="328"/>
      <c r="BO102" s="328"/>
      <c r="BP102" s="328"/>
      <c r="BQ102" s="328"/>
      <c r="BR102" s="328"/>
      <c r="BS102" s="328"/>
      <c r="BT102" s="328"/>
      <c r="BU102" s="328"/>
      <c r="BV102" s="328"/>
    </row>
    <row r="103" spans="63:74" x14ac:dyDescent="0.2">
      <c r="BK103" s="328"/>
      <c r="BL103" s="328"/>
      <c r="BM103" s="328"/>
      <c r="BN103" s="328"/>
      <c r="BO103" s="328"/>
      <c r="BP103" s="328"/>
      <c r="BQ103" s="328"/>
      <c r="BR103" s="328"/>
      <c r="BS103" s="328"/>
      <c r="BT103" s="328"/>
      <c r="BU103" s="328"/>
      <c r="BV103" s="328"/>
    </row>
    <row r="104" spans="63:74" x14ac:dyDescent="0.2">
      <c r="BK104" s="328"/>
      <c r="BL104" s="328"/>
      <c r="BM104" s="328"/>
      <c r="BN104" s="328"/>
      <c r="BO104" s="328"/>
      <c r="BP104" s="328"/>
      <c r="BQ104" s="328"/>
      <c r="BR104" s="328"/>
      <c r="BS104" s="328"/>
      <c r="BT104" s="328"/>
      <c r="BU104" s="328"/>
      <c r="BV104" s="328"/>
    </row>
    <row r="105" spans="63:74" x14ac:dyDescent="0.2">
      <c r="BK105" s="328"/>
      <c r="BL105" s="328"/>
      <c r="BM105" s="328"/>
      <c r="BN105" s="328"/>
      <c r="BO105" s="328"/>
      <c r="BP105" s="328"/>
      <c r="BQ105" s="328"/>
      <c r="BR105" s="328"/>
      <c r="BS105" s="328"/>
      <c r="BT105" s="328"/>
      <c r="BU105" s="328"/>
      <c r="BV105" s="328"/>
    </row>
    <row r="106" spans="63:74" x14ac:dyDescent="0.2">
      <c r="BK106" s="328"/>
      <c r="BL106" s="328"/>
      <c r="BM106" s="328"/>
      <c r="BN106" s="328"/>
      <c r="BO106" s="328"/>
      <c r="BP106" s="328"/>
      <c r="BQ106" s="328"/>
      <c r="BR106" s="328"/>
      <c r="BS106" s="328"/>
      <c r="BT106" s="328"/>
      <c r="BU106" s="328"/>
      <c r="BV106" s="328"/>
    </row>
    <row r="107" spans="63:74" x14ac:dyDescent="0.2">
      <c r="BK107" s="328"/>
      <c r="BL107" s="328"/>
      <c r="BM107" s="328"/>
      <c r="BN107" s="328"/>
      <c r="BO107" s="328"/>
      <c r="BP107" s="328"/>
      <c r="BQ107" s="328"/>
      <c r="BR107" s="328"/>
      <c r="BS107" s="328"/>
      <c r="BT107" s="328"/>
      <c r="BU107" s="328"/>
      <c r="BV107" s="328"/>
    </row>
    <row r="108" spans="63:74" x14ac:dyDescent="0.2">
      <c r="BK108" s="328"/>
      <c r="BL108" s="328"/>
      <c r="BM108" s="328"/>
      <c r="BN108" s="328"/>
      <c r="BO108" s="328"/>
      <c r="BP108" s="328"/>
      <c r="BQ108" s="328"/>
      <c r="BR108" s="328"/>
      <c r="BS108" s="328"/>
      <c r="BT108" s="328"/>
      <c r="BU108" s="328"/>
      <c r="BV108" s="328"/>
    </row>
    <row r="109" spans="63:74" x14ac:dyDescent="0.2">
      <c r="BK109" s="328"/>
      <c r="BL109" s="328"/>
      <c r="BM109" s="328"/>
      <c r="BN109" s="328"/>
      <c r="BO109" s="328"/>
      <c r="BP109" s="328"/>
      <c r="BQ109" s="328"/>
      <c r="BR109" s="328"/>
      <c r="BS109" s="328"/>
      <c r="BT109" s="328"/>
      <c r="BU109" s="328"/>
      <c r="BV109" s="328"/>
    </row>
    <row r="110" spans="63:74" x14ac:dyDescent="0.2">
      <c r="BK110" s="328"/>
      <c r="BL110" s="328"/>
      <c r="BM110" s="328"/>
      <c r="BN110" s="328"/>
      <c r="BO110" s="328"/>
      <c r="BP110" s="328"/>
      <c r="BQ110" s="328"/>
      <c r="BR110" s="328"/>
      <c r="BS110" s="328"/>
      <c r="BT110" s="328"/>
      <c r="BU110" s="328"/>
      <c r="BV110" s="328"/>
    </row>
    <row r="111" spans="63:74" x14ac:dyDescent="0.2">
      <c r="BK111" s="328"/>
      <c r="BL111" s="328"/>
      <c r="BM111" s="328"/>
      <c r="BN111" s="328"/>
      <c r="BO111" s="328"/>
      <c r="BP111" s="328"/>
      <c r="BQ111" s="328"/>
      <c r="BR111" s="328"/>
      <c r="BS111" s="328"/>
      <c r="BT111" s="328"/>
      <c r="BU111" s="328"/>
      <c r="BV111" s="328"/>
    </row>
    <row r="112" spans="63:74" x14ac:dyDescent="0.2">
      <c r="BK112" s="328"/>
      <c r="BL112" s="328"/>
      <c r="BM112" s="328"/>
      <c r="BN112" s="328"/>
      <c r="BO112" s="328"/>
      <c r="BP112" s="328"/>
      <c r="BQ112" s="328"/>
      <c r="BR112" s="328"/>
      <c r="BS112" s="328"/>
      <c r="BT112" s="328"/>
      <c r="BU112" s="328"/>
      <c r="BV112" s="328"/>
    </row>
    <row r="113" spans="63:74" x14ac:dyDescent="0.2">
      <c r="BK113" s="328"/>
      <c r="BL113" s="328"/>
      <c r="BM113" s="328"/>
      <c r="BN113" s="328"/>
      <c r="BO113" s="328"/>
      <c r="BP113" s="328"/>
      <c r="BQ113" s="328"/>
      <c r="BR113" s="328"/>
      <c r="BS113" s="328"/>
      <c r="BT113" s="328"/>
      <c r="BU113" s="328"/>
      <c r="BV113" s="328"/>
    </row>
    <row r="114" spans="63:74" x14ac:dyDescent="0.2">
      <c r="BK114" s="328"/>
      <c r="BL114" s="328"/>
      <c r="BM114" s="328"/>
      <c r="BN114" s="328"/>
      <c r="BO114" s="328"/>
      <c r="BP114" s="328"/>
      <c r="BQ114" s="328"/>
      <c r="BR114" s="328"/>
      <c r="BS114" s="328"/>
      <c r="BT114" s="328"/>
      <c r="BU114" s="328"/>
      <c r="BV114" s="328"/>
    </row>
    <row r="115" spans="63:74" x14ac:dyDescent="0.2">
      <c r="BK115" s="328"/>
      <c r="BL115" s="328"/>
      <c r="BM115" s="328"/>
      <c r="BN115" s="328"/>
      <c r="BO115" s="328"/>
      <c r="BP115" s="328"/>
      <c r="BQ115" s="328"/>
      <c r="BR115" s="328"/>
      <c r="BS115" s="328"/>
      <c r="BT115" s="328"/>
      <c r="BU115" s="328"/>
      <c r="BV115" s="328"/>
    </row>
    <row r="116" spans="63:74" x14ac:dyDescent="0.2">
      <c r="BK116" s="328"/>
      <c r="BL116" s="328"/>
      <c r="BM116" s="328"/>
      <c r="BN116" s="328"/>
      <c r="BO116" s="328"/>
      <c r="BP116" s="328"/>
      <c r="BQ116" s="328"/>
      <c r="BR116" s="328"/>
      <c r="BS116" s="328"/>
      <c r="BT116" s="328"/>
      <c r="BU116" s="328"/>
      <c r="BV116" s="328"/>
    </row>
    <row r="117" spans="63:74" x14ac:dyDescent="0.2">
      <c r="BK117" s="328"/>
      <c r="BL117" s="328"/>
      <c r="BM117" s="328"/>
      <c r="BN117" s="328"/>
      <c r="BO117" s="328"/>
      <c r="BP117" s="328"/>
      <c r="BQ117" s="328"/>
      <c r="BR117" s="328"/>
      <c r="BS117" s="328"/>
      <c r="BT117" s="328"/>
      <c r="BU117" s="328"/>
      <c r="BV117" s="328"/>
    </row>
    <row r="118" spans="63:74" x14ac:dyDescent="0.2">
      <c r="BK118" s="328"/>
      <c r="BL118" s="328"/>
      <c r="BM118" s="328"/>
      <c r="BN118" s="328"/>
      <c r="BO118" s="328"/>
      <c r="BP118" s="328"/>
      <c r="BQ118" s="328"/>
      <c r="BR118" s="328"/>
      <c r="BS118" s="328"/>
      <c r="BT118" s="328"/>
      <c r="BU118" s="328"/>
      <c r="BV118" s="328"/>
    </row>
    <row r="119" spans="63:74" x14ac:dyDescent="0.2">
      <c r="BK119" s="328"/>
      <c r="BL119" s="328"/>
      <c r="BM119" s="328"/>
      <c r="BN119" s="328"/>
      <c r="BO119" s="328"/>
      <c r="BP119" s="328"/>
      <c r="BQ119" s="328"/>
      <c r="BR119" s="328"/>
      <c r="BS119" s="328"/>
      <c r="BT119" s="328"/>
      <c r="BU119" s="328"/>
      <c r="BV119" s="328"/>
    </row>
    <row r="120" spans="63:74" x14ac:dyDescent="0.2">
      <c r="BK120" s="328"/>
      <c r="BL120" s="328"/>
      <c r="BM120" s="328"/>
      <c r="BN120" s="328"/>
      <c r="BO120" s="328"/>
      <c r="BP120" s="328"/>
      <c r="BQ120" s="328"/>
      <c r="BR120" s="328"/>
      <c r="BS120" s="328"/>
      <c r="BT120" s="328"/>
      <c r="BU120" s="328"/>
      <c r="BV120" s="328"/>
    </row>
    <row r="121" spans="63:74" x14ac:dyDescent="0.2">
      <c r="BK121" s="328"/>
      <c r="BL121" s="328"/>
      <c r="BM121" s="328"/>
      <c r="BN121" s="328"/>
      <c r="BO121" s="328"/>
      <c r="BP121" s="328"/>
      <c r="BQ121" s="328"/>
      <c r="BR121" s="328"/>
      <c r="BS121" s="328"/>
      <c r="BT121" s="328"/>
      <c r="BU121" s="328"/>
      <c r="BV121" s="328"/>
    </row>
    <row r="122" spans="63:74" x14ac:dyDescent="0.2">
      <c r="BK122" s="328"/>
      <c r="BL122" s="328"/>
      <c r="BM122" s="328"/>
      <c r="BN122" s="328"/>
      <c r="BO122" s="328"/>
      <c r="BP122" s="328"/>
      <c r="BQ122" s="328"/>
      <c r="BR122" s="328"/>
      <c r="BS122" s="328"/>
      <c r="BT122" s="328"/>
      <c r="BU122" s="328"/>
      <c r="BV122" s="328"/>
    </row>
    <row r="123" spans="63:74" x14ac:dyDescent="0.2">
      <c r="BK123" s="328"/>
      <c r="BL123" s="328"/>
      <c r="BM123" s="328"/>
      <c r="BN123" s="328"/>
      <c r="BO123" s="328"/>
      <c r="BP123" s="328"/>
      <c r="BQ123" s="328"/>
      <c r="BR123" s="328"/>
      <c r="BS123" s="328"/>
      <c r="BT123" s="328"/>
      <c r="BU123" s="328"/>
      <c r="BV123" s="328"/>
    </row>
    <row r="124" spans="63:74" x14ac:dyDescent="0.2">
      <c r="BK124" s="328"/>
      <c r="BL124" s="328"/>
      <c r="BM124" s="328"/>
      <c r="BN124" s="328"/>
      <c r="BO124" s="328"/>
      <c r="BP124" s="328"/>
      <c r="BQ124" s="328"/>
      <c r="BR124" s="328"/>
      <c r="BS124" s="328"/>
      <c r="BT124" s="328"/>
      <c r="BU124" s="328"/>
      <c r="BV124" s="328"/>
    </row>
    <row r="125" spans="63:74" x14ac:dyDescent="0.2">
      <c r="BK125" s="328"/>
      <c r="BL125" s="328"/>
      <c r="BM125" s="328"/>
      <c r="BN125" s="328"/>
      <c r="BO125" s="328"/>
      <c r="BP125" s="328"/>
      <c r="BQ125" s="328"/>
      <c r="BR125" s="328"/>
      <c r="BS125" s="328"/>
      <c r="BT125" s="328"/>
      <c r="BU125" s="328"/>
      <c r="BV125" s="328"/>
    </row>
    <row r="126" spans="63:74" x14ac:dyDescent="0.2">
      <c r="BK126" s="328"/>
      <c r="BL126" s="328"/>
      <c r="BM126" s="328"/>
      <c r="BN126" s="328"/>
      <c r="BO126" s="328"/>
      <c r="BP126" s="328"/>
      <c r="BQ126" s="328"/>
      <c r="BR126" s="328"/>
      <c r="BS126" s="328"/>
      <c r="BT126" s="328"/>
      <c r="BU126" s="328"/>
      <c r="BV126" s="328"/>
    </row>
    <row r="127" spans="63:74" x14ac:dyDescent="0.2">
      <c r="BK127" s="328"/>
      <c r="BL127" s="328"/>
      <c r="BM127" s="328"/>
      <c r="BN127" s="328"/>
      <c r="BO127" s="328"/>
      <c r="BP127" s="328"/>
      <c r="BQ127" s="328"/>
      <c r="BR127" s="328"/>
      <c r="BS127" s="328"/>
      <c r="BT127" s="328"/>
      <c r="BU127" s="328"/>
      <c r="BV127" s="328"/>
    </row>
    <row r="128" spans="63:74" x14ac:dyDescent="0.2">
      <c r="BK128" s="328"/>
      <c r="BL128" s="328"/>
      <c r="BM128" s="328"/>
      <c r="BN128" s="328"/>
      <c r="BO128" s="328"/>
      <c r="BP128" s="328"/>
      <c r="BQ128" s="328"/>
      <c r="BR128" s="328"/>
      <c r="BS128" s="328"/>
      <c r="BT128" s="328"/>
      <c r="BU128" s="328"/>
      <c r="BV128" s="328"/>
    </row>
    <row r="129" spans="63:74" x14ac:dyDescent="0.2">
      <c r="BK129" s="328"/>
      <c r="BL129" s="328"/>
      <c r="BM129" s="328"/>
      <c r="BN129" s="328"/>
      <c r="BO129" s="328"/>
      <c r="BP129" s="328"/>
      <c r="BQ129" s="328"/>
      <c r="BR129" s="328"/>
      <c r="BS129" s="328"/>
      <c r="BT129" s="328"/>
      <c r="BU129" s="328"/>
      <c r="BV129" s="328"/>
    </row>
    <row r="130" spans="63:74" x14ac:dyDescent="0.2">
      <c r="BK130" s="328"/>
      <c r="BL130" s="328"/>
      <c r="BM130" s="328"/>
      <c r="BN130" s="328"/>
      <c r="BO130" s="328"/>
      <c r="BP130" s="328"/>
      <c r="BQ130" s="328"/>
      <c r="BR130" s="328"/>
      <c r="BS130" s="328"/>
      <c r="BT130" s="328"/>
      <c r="BU130" s="328"/>
      <c r="BV130" s="328"/>
    </row>
    <row r="131" spans="63:74" x14ac:dyDescent="0.2">
      <c r="BK131" s="328"/>
      <c r="BL131" s="328"/>
      <c r="BM131" s="328"/>
      <c r="BN131" s="328"/>
      <c r="BO131" s="328"/>
      <c r="BP131" s="328"/>
      <c r="BQ131" s="328"/>
      <c r="BR131" s="328"/>
      <c r="BS131" s="328"/>
      <c r="BT131" s="328"/>
      <c r="BU131" s="328"/>
      <c r="BV131" s="328"/>
    </row>
    <row r="132" spans="63:74" x14ac:dyDescent="0.2">
      <c r="BK132" s="328"/>
      <c r="BL132" s="328"/>
      <c r="BM132" s="328"/>
      <c r="BN132" s="328"/>
      <c r="BO132" s="328"/>
      <c r="BP132" s="328"/>
      <c r="BQ132" s="328"/>
      <c r="BR132" s="328"/>
      <c r="BS132" s="328"/>
      <c r="BT132" s="328"/>
      <c r="BU132" s="328"/>
      <c r="BV132" s="328"/>
    </row>
    <row r="133" spans="63:74" x14ac:dyDescent="0.2">
      <c r="BK133" s="328"/>
      <c r="BL133" s="328"/>
      <c r="BM133" s="328"/>
      <c r="BN133" s="328"/>
      <c r="BO133" s="328"/>
      <c r="BP133" s="328"/>
      <c r="BQ133" s="328"/>
      <c r="BR133" s="328"/>
      <c r="BS133" s="328"/>
      <c r="BT133" s="328"/>
      <c r="BU133" s="328"/>
      <c r="BV133" s="328"/>
    </row>
    <row r="134" spans="63:74" x14ac:dyDescent="0.2">
      <c r="BK134" s="328"/>
      <c r="BL134" s="328"/>
      <c r="BM134" s="328"/>
      <c r="BN134" s="328"/>
      <c r="BO134" s="328"/>
      <c r="BP134" s="328"/>
      <c r="BQ134" s="328"/>
      <c r="BR134" s="328"/>
      <c r="BS134" s="328"/>
      <c r="BT134" s="328"/>
      <c r="BU134" s="328"/>
      <c r="BV134" s="328"/>
    </row>
    <row r="135" spans="63:74" x14ac:dyDescent="0.2">
      <c r="BK135" s="328"/>
      <c r="BL135" s="328"/>
      <c r="BM135" s="328"/>
      <c r="BN135" s="328"/>
      <c r="BO135" s="328"/>
      <c r="BP135" s="328"/>
      <c r="BQ135" s="328"/>
      <c r="BR135" s="328"/>
      <c r="BS135" s="328"/>
      <c r="BT135" s="328"/>
      <c r="BU135" s="328"/>
      <c r="BV135" s="328"/>
    </row>
    <row r="136" spans="63:74" x14ac:dyDescent="0.2">
      <c r="BK136" s="328"/>
      <c r="BL136" s="328"/>
      <c r="BM136" s="328"/>
      <c r="BN136" s="328"/>
      <c r="BO136" s="328"/>
      <c r="BP136" s="328"/>
      <c r="BQ136" s="328"/>
      <c r="BR136" s="328"/>
      <c r="BS136" s="328"/>
      <c r="BT136" s="328"/>
      <c r="BU136" s="328"/>
      <c r="BV136" s="328"/>
    </row>
    <row r="137" spans="63:74" x14ac:dyDescent="0.2">
      <c r="BK137" s="328"/>
      <c r="BL137" s="328"/>
      <c r="BM137" s="328"/>
      <c r="BN137" s="328"/>
      <c r="BO137" s="328"/>
      <c r="BP137" s="328"/>
      <c r="BQ137" s="328"/>
      <c r="BR137" s="328"/>
      <c r="BS137" s="328"/>
      <c r="BT137" s="328"/>
      <c r="BU137" s="328"/>
      <c r="BV137" s="328"/>
    </row>
    <row r="138" spans="63:74" x14ac:dyDescent="0.2">
      <c r="BK138" s="328"/>
      <c r="BL138" s="328"/>
      <c r="BM138" s="328"/>
      <c r="BN138" s="328"/>
      <c r="BO138" s="328"/>
      <c r="BP138" s="328"/>
      <c r="BQ138" s="328"/>
      <c r="BR138" s="328"/>
      <c r="BS138" s="328"/>
      <c r="BT138" s="328"/>
      <c r="BU138" s="328"/>
      <c r="BV138" s="328"/>
    </row>
    <row r="139" spans="63:74" x14ac:dyDescent="0.2">
      <c r="BK139" s="328"/>
      <c r="BL139" s="328"/>
      <c r="BM139" s="328"/>
      <c r="BN139" s="328"/>
      <c r="BO139" s="328"/>
      <c r="BP139" s="328"/>
      <c r="BQ139" s="328"/>
      <c r="BR139" s="328"/>
      <c r="BS139" s="328"/>
      <c r="BT139" s="328"/>
      <c r="BU139" s="328"/>
      <c r="BV139" s="328"/>
    </row>
    <row r="140" spans="63:74" x14ac:dyDescent="0.2">
      <c r="BK140" s="328"/>
      <c r="BL140" s="328"/>
      <c r="BM140" s="328"/>
      <c r="BN140" s="328"/>
      <c r="BO140" s="328"/>
      <c r="BP140" s="328"/>
      <c r="BQ140" s="328"/>
      <c r="BR140" s="328"/>
      <c r="BS140" s="328"/>
      <c r="BT140" s="328"/>
      <c r="BU140" s="328"/>
      <c r="BV140" s="328"/>
    </row>
    <row r="141" spans="63:74" x14ac:dyDescent="0.2">
      <c r="BK141" s="328"/>
      <c r="BL141" s="328"/>
      <c r="BM141" s="328"/>
      <c r="BN141" s="328"/>
      <c r="BO141" s="328"/>
      <c r="BP141" s="328"/>
      <c r="BQ141" s="328"/>
      <c r="BR141" s="328"/>
      <c r="BS141" s="328"/>
      <c r="BT141" s="328"/>
      <c r="BU141" s="328"/>
      <c r="BV141" s="328"/>
    </row>
    <row r="142" spans="63:74" x14ac:dyDescent="0.2">
      <c r="BK142" s="328"/>
      <c r="BL142" s="328"/>
      <c r="BM142" s="328"/>
      <c r="BN142" s="328"/>
      <c r="BO142" s="328"/>
      <c r="BP142" s="328"/>
      <c r="BQ142" s="328"/>
      <c r="BR142" s="328"/>
      <c r="BS142" s="328"/>
      <c r="BT142" s="328"/>
      <c r="BU142" s="328"/>
      <c r="BV142" s="328"/>
    </row>
    <row r="143" spans="63:74" x14ac:dyDescent="0.2">
      <c r="BK143" s="328"/>
      <c r="BL143" s="328"/>
      <c r="BM143" s="328"/>
      <c r="BN143" s="328"/>
      <c r="BO143" s="328"/>
      <c r="BP143" s="328"/>
      <c r="BQ143" s="328"/>
      <c r="BR143" s="328"/>
      <c r="BS143" s="328"/>
      <c r="BT143" s="328"/>
      <c r="BU143" s="328"/>
      <c r="BV143" s="328"/>
    </row>
    <row r="144" spans="63:74" x14ac:dyDescent="0.2">
      <c r="BK144" s="328"/>
      <c r="BL144" s="328"/>
      <c r="BM144" s="328"/>
      <c r="BN144" s="328"/>
      <c r="BO144" s="328"/>
      <c r="BP144" s="328"/>
      <c r="BQ144" s="328"/>
      <c r="BR144" s="328"/>
      <c r="BS144" s="328"/>
      <c r="BT144" s="328"/>
      <c r="BU144" s="328"/>
      <c r="BV144" s="328"/>
    </row>
    <row r="145" spans="63:74" x14ac:dyDescent="0.2">
      <c r="BK145" s="328"/>
      <c r="BL145" s="328"/>
      <c r="BM145" s="328"/>
      <c r="BN145" s="328"/>
      <c r="BO145" s="328"/>
      <c r="BP145" s="328"/>
      <c r="BQ145" s="328"/>
      <c r="BR145" s="328"/>
      <c r="BS145" s="328"/>
      <c r="BT145" s="328"/>
      <c r="BU145" s="328"/>
      <c r="BV145" s="328"/>
    </row>
    <row r="146" spans="63:74" x14ac:dyDescent="0.2">
      <c r="BK146" s="328"/>
      <c r="BL146" s="328"/>
      <c r="BM146" s="328"/>
      <c r="BN146" s="328"/>
      <c r="BO146" s="328"/>
      <c r="BP146" s="328"/>
      <c r="BQ146" s="328"/>
      <c r="BR146" s="328"/>
      <c r="BS146" s="328"/>
      <c r="BT146" s="328"/>
      <c r="BU146" s="328"/>
      <c r="BV146" s="328"/>
    </row>
    <row r="147" spans="63:74" x14ac:dyDescent="0.2">
      <c r="BK147" s="328"/>
      <c r="BL147" s="328"/>
      <c r="BM147" s="328"/>
      <c r="BN147" s="328"/>
      <c r="BO147" s="328"/>
      <c r="BP147" s="328"/>
      <c r="BQ147" s="328"/>
      <c r="BR147" s="328"/>
      <c r="BS147" s="328"/>
      <c r="BT147" s="328"/>
      <c r="BU147" s="328"/>
      <c r="BV147" s="328"/>
    </row>
    <row r="148" spans="63:74" x14ac:dyDescent="0.2">
      <c r="BK148" s="328"/>
      <c r="BL148" s="328"/>
      <c r="BM148" s="328"/>
      <c r="BN148" s="328"/>
      <c r="BO148" s="328"/>
      <c r="BP148" s="328"/>
      <c r="BQ148" s="328"/>
      <c r="BR148" s="328"/>
      <c r="BS148" s="328"/>
      <c r="BT148" s="328"/>
      <c r="BU148" s="328"/>
      <c r="BV148" s="328"/>
    </row>
    <row r="149" spans="63:74" x14ac:dyDescent="0.2">
      <c r="BK149" s="328"/>
      <c r="BL149" s="328"/>
      <c r="BM149" s="328"/>
      <c r="BN149" s="328"/>
      <c r="BO149" s="328"/>
      <c r="BP149" s="328"/>
      <c r="BQ149" s="328"/>
      <c r="BR149" s="328"/>
      <c r="BS149" s="328"/>
      <c r="BT149" s="328"/>
      <c r="BU149" s="328"/>
      <c r="BV149" s="328"/>
    </row>
    <row r="150" spans="63:74" x14ac:dyDescent="0.2">
      <c r="BK150" s="328"/>
      <c r="BL150" s="328"/>
      <c r="BM150" s="328"/>
      <c r="BN150" s="328"/>
      <c r="BO150" s="328"/>
      <c r="BP150" s="328"/>
      <c r="BQ150" s="328"/>
      <c r="BR150" s="328"/>
      <c r="BS150" s="328"/>
      <c r="BT150" s="328"/>
      <c r="BU150" s="328"/>
      <c r="BV150" s="328"/>
    </row>
    <row r="151" spans="63:74" x14ac:dyDescent="0.2">
      <c r="BK151" s="328"/>
      <c r="BL151" s="328"/>
      <c r="BM151" s="328"/>
      <c r="BN151" s="328"/>
      <c r="BO151" s="328"/>
      <c r="BP151" s="328"/>
      <c r="BQ151" s="328"/>
      <c r="BR151" s="328"/>
      <c r="BS151" s="328"/>
      <c r="BT151" s="328"/>
      <c r="BU151" s="328"/>
      <c r="BV151" s="328"/>
    </row>
    <row r="152" spans="63:74" x14ac:dyDescent="0.2">
      <c r="BK152" s="328"/>
      <c r="BL152" s="328"/>
      <c r="BM152" s="328"/>
      <c r="BN152" s="328"/>
      <c r="BO152" s="328"/>
      <c r="BP152" s="328"/>
      <c r="BQ152" s="328"/>
      <c r="BR152" s="328"/>
      <c r="BS152" s="328"/>
      <c r="BT152" s="328"/>
      <c r="BU152" s="328"/>
      <c r="BV152" s="328"/>
    </row>
    <row r="153" spans="63:74" x14ac:dyDescent="0.2">
      <c r="BK153" s="328"/>
      <c r="BL153" s="328"/>
      <c r="BM153" s="328"/>
      <c r="BN153" s="328"/>
      <c r="BO153" s="328"/>
      <c r="BP153" s="328"/>
      <c r="BQ153" s="328"/>
      <c r="BR153" s="328"/>
      <c r="BS153" s="328"/>
      <c r="BT153" s="328"/>
      <c r="BU153" s="328"/>
      <c r="BV153" s="328"/>
    </row>
    <row r="154" spans="63:74" x14ac:dyDescent="0.2">
      <c r="BK154" s="328"/>
      <c r="BL154" s="328"/>
      <c r="BM154" s="328"/>
      <c r="BN154" s="328"/>
      <c r="BO154" s="328"/>
      <c r="BP154" s="328"/>
      <c r="BQ154" s="328"/>
      <c r="BR154" s="328"/>
      <c r="BS154" s="328"/>
      <c r="BT154" s="328"/>
      <c r="BU154" s="328"/>
      <c r="BV154" s="328"/>
    </row>
    <row r="155" spans="63:74" x14ac:dyDescent="0.2">
      <c r="BK155" s="328"/>
      <c r="BL155" s="328"/>
      <c r="BM155" s="328"/>
      <c r="BN155" s="328"/>
      <c r="BO155" s="328"/>
      <c r="BP155" s="328"/>
      <c r="BQ155" s="328"/>
      <c r="BR155" s="328"/>
      <c r="BS155" s="328"/>
      <c r="BT155" s="328"/>
      <c r="BU155" s="328"/>
      <c r="BV155" s="328"/>
    </row>
    <row r="156" spans="63:74" x14ac:dyDescent="0.2">
      <c r="BK156" s="328"/>
      <c r="BL156" s="328"/>
      <c r="BM156" s="328"/>
      <c r="BN156" s="328"/>
      <c r="BO156" s="328"/>
      <c r="BP156" s="328"/>
      <c r="BQ156" s="328"/>
      <c r="BR156" s="328"/>
      <c r="BS156" s="328"/>
      <c r="BT156" s="328"/>
      <c r="BU156" s="328"/>
      <c r="BV156" s="328"/>
    </row>
    <row r="157" spans="63:74" x14ac:dyDescent="0.2">
      <c r="BK157" s="328"/>
      <c r="BL157" s="328"/>
      <c r="BM157" s="328"/>
      <c r="BN157" s="328"/>
      <c r="BO157" s="328"/>
      <c r="BP157" s="328"/>
      <c r="BQ157" s="328"/>
      <c r="BR157" s="328"/>
      <c r="BS157" s="328"/>
      <c r="BT157" s="328"/>
      <c r="BU157" s="328"/>
      <c r="BV157" s="328"/>
    </row>
    <row r="158" spans="63:74" x14ac:dyDescent="0.2">
      <c r="BK158" s="328"/>
      <c r="BL158" s="328"/>
      <c r="BM158" s="328"/>
      <c r="BN158" s="328"/>
      <c r="BO158" s="328"/>
      <c r="BP158" s="328"/>
      <c r="BQ158" s="328"/>
      <c r="BR158" s="328"/>
      <c r="BS158" s="328"/>
      <c r="BT158" s="328"/>
      <c r="BU158" s="328"/>
      <c r="BV158" s="328"/>
    </row>
    <row r="159" spans="63:74" x14ac:dyDescent="0.2">
      <c r="BK159" s="328"/>
      <c r="BL159" s="328"/>
      <c r="BM159" s="328"/>
      <c r="BN159" s="328"/>
      <c r="BO159" s="328"/>
      <c r="BP159" s="328"/>
      <c r="BQ159" s="328"/>
      <c r="BR159" s="328"/>
      <c r="BS159" s="328"/>
      <c r="BT159" s="328"/>
      <c r="BU159" s="328"/>
      <c r="BV159" s="328"/>
    </row>
    <row r="160" spans="63:74" x14ac:dyDescent="0.2">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2" style="161" customWidth="1"/>
    <col min="2" max="2" width="43.42578125" style="161" customWidth="1"/>
    <col min="3" max="50" width="7.42578125" style="161" customWidth="1"/>
    <col min="51" max="55" width="7.42578125" style="321" customWidth="1"/>
    <col min="56" max="58" width="7.42578125" style="165" customWidth="1"/>
    <col min="59" max="62" width="7.42578125" style="321" customWidth="1"/>
    <col min="63" max="74" width="7.42578125" style="161" customWidth="1"/>
    <col min="75" max="16384" width="9.5703125" style="161"/>
  </cols>
  <sheetData>
    <row r="1" spans="1:74" ht="13.35" customHeight="1" x14ac:dyDescent="0.2">
      <c r="A1" s="761" t="s">
        <v>791</v>
      </c>
      <c r="B1" s="834" t="s">
        <v>1344</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160"/>
    </row>
    <row r="2" spans="1:74" s="162" customFormat="1" ht="12.75" x14ac:dyDescent="0.2">
      <c r="A2" s="762"/>
      <c r="B2" s="486" t="str">
        <f>"U.S. Energy Information Administration  |  Short-Term Energy Outlook  - "&amp;Dates!D1</f>
        <v>U.S. Energy Information Administration  |  Short-Term Energy Outlook  - July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147"/>
      <c r="B5" s="163" t="s">
        <v>1379</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 customHeight="1" x14ac:dyDescent="0.2">
      <c r="A6" s="148" t="s">
        <v>683</v>
      </c>
      <c r="B6" s="204" t="s">
        <v>431</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966.87126519000003</v>
      </c>
      <c r="AK6" s="232">
        <v>971.49947199999997</v>
      </c>
      <c r="AL6" s="232">
        <v>975.15256853999995</v>
      </c>
      <c r="AM6" s="232">
        <v>974.42256683000005</v>
      </c>
      <c r="AN6" s="232">
        <v>978.68143384999996</v>
      </c>
      <c r="AO6" s="232">
        <v>984.52118161999999</v>
      </c>
      <c r="AP6" s="232">
        <v>996.41170359</v>
      </c>
      <c r="AQ6" s="232">
        <v>1002.0607927</v>
      </c>
      <c r="AR6" s="232">
        <v>1005.9383425</v>
      </c>
      <c r="AS6" s="232">
        <v>1003.8968783</v>
      </c>
      <c r="AT6" s="232">
        <v>1007.3419554</v>
      </c>
      <c r="AU6" s="232">
        <v>1012.1260992</v>
      </c>
      <c r="AV6" s="232">
        <v>1023.6453166</v>
      </c>
      <c r="AW6" s="232">
        <v>1027.0605886000001</v>
      </c>
      <c r="AX6" s="232">
        <v>1027.7679221999999</v>
      </c>
      <c r="AY6" s="232">
        <v>1020.5088032</v>
      </c>
      <c r="AZ6" s="232">
        <v>1019.7441453</v>
      </c>
      <c r="BA6" s="232">
        <v>1020.2154346</v>
      </c>
      <c r="BB6" s="232">
        <v>1023.5248728</v>
      </c>
      <c r="BC6" s="232">
        <v>1025.2664047999999</v>
      </c>
      <c r="BD6" s="232">
        <v>1027.0422326</v>
      </c>
      <c r="BE6" s="305">
        <v>1028.72</v>
      </c>
      <c r="BF6" s="305">
        <v>1030.664</v>
      </c>
      <c r="BG6" s="305">
        <v>1032.741</v>
      </c>
      <c r="BH6" s="305">
        <v>1035.662</v>
      </c>
      <c r="BI6" s="305">
        <v>1037.472</v>
      </c>
      <c r="BJ6" s="305">
        <v>1038.8810000000001</v>
      </c>
      <c r="BK6" s="305">
        <v>1039.1600000000001</v>
      </c>
      <c r="BL6" s="305">
        <v>1040.3150000000001</v>
      </c>
      <c r="BM6" s="305">
        <v>1041.6179999999999</v>
      </c>
      <c r="BN6" s="305">
        <v>1043.2149999999999</v>
      </c>
      <c r="BO6" s="305">
        <v>1044.701</v>
      </c>
      <c r="BP6" s="305">
        <v>1046.2239999999999</v>
      </c>
      <c r="BQ6" s="305">
        <v>1047.7249999999999</v>
      </c>
      <c r="BR6" s="305">
        <v>1049.364</v>
      </c>
      <c r="BS6" s="305">
        <v>1051.0840000000001</v>
      </c>
      <c r="BT6" s="305">
        <v>1052.885</v>
      </c>
      <c r="BU6" s="305">
        <v>1054.7660000000001</v>
      </c>
      <c r="BV6" s="305">
        <v>1056.7270000000001</v>
      </c>
    </row>
    <row r="7" spans="1:74" ht="11.1" customHeight="1" x14ac:dyDescent="0.2">
      <c r="A7" s="148" t="s">
        <v>684</v>
      </c>
      <c r="B7" s="204" t="s">
        <v>464</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2667.8048137000001</v>
      </c>
      <c r="AK7" s="232">
        <v>2677.6403396000001</v>
      </c>
      <c r="AL7" s="232">
        <v>2689.1312787000002</v>
      </c>
      <c r="AM7" s="232">
        <v>2704.6472997000001</v>
      </c>
      <c r="AN7" s="232">
        <v>2717.6718141000001</v>
      </c>
      <c r="AO7" s="232">
        <v>2730.5744905000001</v>
      </c>
      <c r="AP7" s="232">
        <v>2746.1870391000002</v>
      </c>
      <c r="AQ7" s="232">
        <v>2756.7222566999999</v>
      </c>
      <c r="AR7" s="232">
        <v>2765.0118536</v>
      </c>
      <c r="AS7" s="232">
        <v>2765.0523251999998</v>
      </c>
      <c r="AT7" s="232">
        <v>2773.3533090000001</v>
      </c>
      <c r="AU7" s="232">
        <v>2783.9113003000002</v>
      </c>
      <c r="AV7" s="232">
        <v>2806.0220548000002</v>
      </c>
      <c r="AW7" s="232">
        <v>2814.1222447</v>
      </c>
      <c r="AX7" s="232">
        <v>2817.5076254999999</v>
      </c>
      <c r="AY7" s="232">
        <v>2808.0366560000002</v>
      </c>
      <c r="AZ7" s="232">
        <v>2808.0985744999998</v>
      </c>
      <c r="BA7" s="232">
        <v>2809.5518397999999</v>
      </c>
      <c r="BB7" s="232">
        <v>2813.4822911000001</v>
      </c>
      <c r="BC7" s="232">
        <v>2816.9038707</v>
      </c>
      <c r="BD7" s="232">
        <v>2820.9024177000001</v>
      </c>
      <c r="BE7" s="305">
        <v>2825.2489999999998</v>
      </c>
      <c r="BF7" s="305">
        <v>2830.5729999999999</v>
      </c>
      <c r="BG7" s="305">
        <v>2836.6460000000002</v>
      </c>
      <c r="BH7" s="305">
        <v>2846.1950000000002</v>
      </c>
      <c r="BI7" s="305">
        <v>2851.721</v>
      </c>
      <c r="BJ7" s="305">
        <v>2855.9520000000002</v>
      </c>
      <c r="BK7" s="305">
        <v>2856.33</v>
      </c>
      <c r="BL7" s="305">
        <v>2859.886</v>
      </c>
      <c r="BM7" s="305">
        <v>2864.0650000000001</v>
      </c>
      <c r="BN7" s="305">
        <v>2869.5419999999999</v>
      </c>
      <c r="BO7" s="305">
        <v>2874.4560000000001</v>
      </c>
      <c r="BP7" s="305">
        <v>2879.4839999999999</v>
      </c>
      <c r="BQ7" s="305">
        <v>2884.4</v>
      </c>
      <c r="BR7" s="305">
        <v>2889.826</v>
      </c>
      <c r="BS7" s="305">
        <v>2895.5369999999998</v>
      </c>
      <c r="BT7" s="305">
        <v>2901.5320000000002</v>
      </c>
      <c r="BU7" s="305">
        <v>2907.8110000000001</v>
      </c>
      <c r="BV7" s="305">
        <v>2914.3739999999998</v>
      </c>
    </row>
    <row r="8" spans="1:74" ht="11.1" customHeight="1" x14ac:dyDescent="0.2">
      <c r="A8" s="148" t="s">
        <v>685</v>
      </c>
      <c r="B8" s="204" t="s">
        <v>432</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2441.5470528999999</v>
      </c>
      <c r="AK8" s="232">
        <v>2450.3497720999999</v>
      </c>
      <c r="AL8" s="232">
        <v>2460.4865562999998</v>
      </c>
      <c r="AM8" s="232">
        <v>2474.5394477</v>
      </c>
      <c r="AN8" s="232">
        <v>2485.4078298999998</v>
      </c>
      <c r="AO8" s="232">
        <v>2495.6737453000001</v>
      </c>
      <c r="AP8" s="232">
        <v>2507.9863568999999</v>
      </c>
      <c r="AQ8" s="232">
        <v>2515.0604662000001</v>
      </c>
      <c r="AR8" s="232">
        <v>2519.5452365000001</v>
      </c>
      <c r="AS8" s="232">
        <v>2513.8865415999999</v>
      </c>
      <c r="AT8" s="232">
        <v>2518.8582280000001</v>
      </c>
      <c r="AU8" s="232">
        <v>2526.9061698</v>
      </c>
      <c r="AV8" s="232">
        <v>2549.6557868</v>
      </c>
      <c r="AW8" s="232">
        <v>2555.1371740999998</v>
      </c>
      <c r="AX8" s="232">
        <v>2554.9757518000001</v>
      </c>
      <c r="AY8" s="232">
        <v>2538.0308734999999</v>
      </c>
      <c r="AZ8" s="232">
        <v>2534.9393165000001</v>
      </c>
      <c r="BA8" s="232">
        <v>2534.5604346999999</v>
      </c>
      <c r="BB8" s="232">
        <v>2539.2961568999999</v>
      </c>
      <c r="BC8" s="232">
        <v>2542.5411785000001</v>
      </c>
      <c r="BD8" s="232">
        <v>2546.6974283</v>
      </c>
      <c r="BE8" s="305">
        <v>2552.069</v>
      </c>
      <c r="BF8" s="305">
        <v>2557.8200000000002</v>
      </c>
      <c r="BG8" s="305">
        <v>2564.2530000000002</v>
      </c>
      <c r="BH8" s="305">
        <v>2573.5520000000001</v>
      </c>
      <c r="BI8" s="305">
        <v>2579.7130000000002</v>
      </c>
      <c r="BJ8" s="305">
        <v>2584.9209999999998</v>
      </c>
      <c r="BK8" s="305">
        <v>2587.355</v>
      </c>
      <c r="BL8" s="305">
        <v>2592.018</v>
      </c>
      <c r="BM8" s="305">
        <v>2597.09</v>
      </c>
      <c r="BN8" s="305">
        <v>2602.9189999999999</v>
      </c>
      <c r="BO8" s="305">
        <v>2608.5520000000001</v>
      </c>
      <c r="BP8" s="305">
        <v>2614.3359999999998</v>
      </c>
      <c r="BQ8" s="305">
        <v>2620.623</v>
      </c>
      <c r="BR8" s="305">
        <v>2626.442</v>
      </c>
      <c r="BS8" s="305">
        <v>2632.1469999999999</v>
      </c>
      <c r="BT8" s="305">
        <v>2637.7370000000001</v>
      </c>
      <c r="BU8" s="305">
        <v>2643.212</v>
      </c>
      <c r="BV8" s="305">
        <v>2648.5729999999999</v>
      </c>
    </row>
    <row r="9" spans="1:74" ht="11.1" customHeight="1" x14ac:dyDescent="0.2">
      <c r="A9" s="148" t="s">
        <v>686</v>
      </c>
      <c r="B9" s="204" t="s">
        <v>433</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1174.3487004000001</v>
      </c>
      <c r="AK9" s="232">
        <v>1180.1237699000001</v>
      </c>
      <c r="AL9" s="232">
        <v>1186.1832403999999</v>
      </c>
      <c r="AM9" s="232">
        <v>1193.7481857</v>
      </c>
      <c r="AN9" s="232">
        <v>1199.4606534</v>
      </c>
      <c r="AO9" s="232">
        <v>1204.5417170999999</v>
      </c>
      <c r="AP9" s="232">
        <v>1209.8389517000001</v>
      </c>
      <c r="AQ9" s="232">
        <v>1213.0215264000001</v>
      </c>
      <c r="AR9" s="232">
        <v>1214.9370159</v>
      </c>
      <c r="AS9" s="232">
        <v>1213.237116</v>
      </c>
      <c r="AT9" s="232">
        <v>1214.3796636</v>
      </c>
      <c r="AU9" s="232">
        <v>1216.0163544</v>
      </c>
      <c r="AV9" s="232">
        <v>1220.7348537</v>
      </c>
      <c r="AW9" s="232">
        <v>1221.4190818</v>
      </c>
      <c r="AX9" s="232">
        <v>1220.6567038999999</v>
      </c>
      <c r="AY9" s="232">
        <v>1214.8784307999999</v>
      </c>
      <c r="AZ9" s="232">
        <v>1213.8998081</v>
      </c>
      <c r="BA9" s="232">
        <v>1214.1515465</v>
      </c>
      <c r="BB9" s="232">
        <v>1216.981745</v>
      </c>
      <c r="BC9" s="232">
        <v>1218.6831311999999</v>
      </c>
      <c r="BD9" s="232">
        <v>1220.6038040000001</v>
      </c>
      <c r="BE9" s="305">
        <v>1222.6279999999999</v>
      </c>
      <c r="BF9" s="305">
        <v>1225.0740000000001</v>
      </c>
      <c r="BG9" s="305">
        <v>1227.826</v>
      </c>
      <c r="BH9" s="305">
        <v>1231.8679999999999</v>
      </c>
      <c r="BI9" s="305">
        <v>1234.4949999999999</v>
      </c>
      <c r="BJ9" s="305">
        <v>1236.69</v>
      </c>
      <c r="BK9" s="305">
        <v>1237.5530000000001</v>
      </c>
      <c r="BL9" s="305">
        <v>1239.5619999999999</v>
      </c>
      <c r="BM9" s="305">
        <v>1241.816</v>
      </c>
      <c r="BN9" s="305">
        <v>1244.5609999999999</v>
      </c>
      <c r="BO9" s="305">
        <v>1247.1179999999999</v>
      </c>
      <c r="BP9" s="305">
        <v>1249.7360000000001</v>
      </c>
      <c r="BQ9" s="305">
        <v>1252.3910000000001</v>
      </c>
      <c r="BR9" s="305">
        <v>1255.144</v>
      </c>
      <c r="BS9" s="305">
        <v>1257.973</v>
      </c>
      <c r="BT9" s="305">
        <v>1260.877</v>
      </c>
      <c r="BU9" s="305">
        <v>1263.8579999999999</v>
      </c>
      <c r="BV9" s="305">
        <v>1266.914</v>
      </c>
    </row>
    <row r="10" spans="1:74" ht="11.1" customHeight="1" x14ac:dyDescent="0.2">
      <c r="A10" s="148" t="s">
        <v>687</v>
      </c>
      <c r="B10" s="204" t="s">
        <v>434</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3321.1100704999999</v>
      </c>
      <c r="AK10" s="232">
        <v>3332.7413179999999</v>
      </c>
      <c r="AL10" s="232">
        <v>3346.6173511000002</v>
      </c>
      <c r="AM10" s="232">
        <v>3364.8729797000001</v>
      </c>
      <c r="AN10" s="232">
        <v>3381.6374768000001</v>
      </c>
      <c r="AO10" s="232">
        <v>3399.0456521999999</v>
      </c>
      <c r="AP10" s="232">
        <v>3422.3132449</v>
      </c>
      <c r="AQ10" s="232">
        <v>3437.0969728</v>
      </c>
      <c r="AR10" s="232">
        <v>3448.6125747999999</v>
      </c>
      <c r="AS10" s="232">
        <v>3447.8539314999998</v>
      </c>
      <c r="AT10" s="232">
        <v>3459.5878714</v>
      </c>
      <c r="AU10" s="232">
        <v>3474.8082749999999</v>
      </c>
      <c r="AV10" s="232">
        <v>3508.3633375999998</v>
      </c>
      <c r="AW10" s="232">
        <v>3519.4205222999999</v>
      </c>
      <c r="AX10" s="232">
        <v>3522.8280242000001</v>
      </c>
      <c r="AY10" s="232">
        <v>3503.7582720999999</v>
      </c>
      <c r="AZ10" s="232">
        <v>3502.9870872000001</v>
      </c>
      <c r="BA10" s="232">
        <v>3505.6868980999998</v>
      </c>
      <c r="BB10" s="232">
        <v>3516.1231747000002</v>
      </c>
      <c r="BC10" s="232">
        <v>3522.5658749999998</v>
      </c>
      <c r="BD10" s="232">
        <v>3529.2804688000001</v>
      </c>
      <c r="BE10" s="305">
        <v>3535.3139999999999</v>
      </c>
      <c r="BF10" s="305">
        <v>3543.2869999999998</v>
      </c>
      <c r="BG10" s="305">
        <v>3552.2469999999998</v>
      </c>
      <c r="BH10" s="305">
        <v>3565.33</v>
      </c>
      <c r="BI10" s="305">
        <v>3573.9110000000001</v>
      </c>
      <c r="BJ10" s="305">
        <v>3581.127</v>
      </c>
      <c r="BK10" s="305">
        <v>3584.547</v>
      </c>
      <c r="BL10" s="305">
        <v>3590.8560000000002</v>
      </c>
      <c r="BM10" s="305">
        <v>3597.623</v>
      </c>
      <c r="BN10" s="305">
        <v>3605.027</v>
      </c>
      <c r="BO10" s="305">
        <v>3612.578</v>
      </c>
      <c r="BP10" s="305">
        <v>3620.4520000000002</v>
      </c>
      <c r="BQ10" s="305">
        <v>3629.105</v>
      </c>
      <c r="BR10" s="305">
        <v>3637.288</v>
      </c>
      <c r="BS10" s="305">
        <v>3645.4540000000002</v>
      </c>
      <c r="BT10" s="305">
        <v>3653.6039999999998</v>
      </c>
      <c r="BU10" s="305">
        <v>3661.7379999999998</v>
      </c>
      <c r="BV10" s="305">
        <v>3669.8560000000002</v>
      </c>
    </row>
    <row r="11" spans="1:74" ht="11.1" customHeight="1" x14ac:dyDescent="0.2">
      <c r="A11" s="148" t="s">
        <v>688</v>
      </c>
      <c r="B11" s="204" t="s">
        <v>435</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816.84471123000003</v>
      </c>
      <c r="AK11" s="232">
        <v>820.63853395000001</v>
      </c>
      <c r="AL11" s="232">
        <v>825.03400094999995</v>
      </c>
      <c r="AM11" s="232">
        <v>832.08059201000003</v>
      </c>
      <c r="AN11" s="232">
        <v>836.14223767999999</v>
      </c>
      <c r="AO11" s="232">
        <v>839.26841777000004</v>
      </c>
      <c r="AP11" s="232">
        <v>840.57930769999996</v>
      </c>
      <c r="AQ11" s="232">
        <v>842.49442505000002</v>
      </c>
      <c r="AR11" s="232">
        <v>844.13394525000001</v>
      </c>
      <c r="AS11" s="232">
        <v>843.55424323</v>
      </c>
      <c r="AT11" s="232">
        <v>846.10028791000002</v>
      </c>
      <c r="AU11" s="232">
        <v>849.82845425000005</v>
      </c>
      <c r="AV11" s="232">
        <v>859.00305145000004</v>
      </c>
      <c r="AW11" s="232">
        <v>861.89722915000004</v>
      </c>
      <c r="AX11" s="232">
        <v>862.77529657000002</v>
      </c>
      <c r="AY11" s="232">
        <v>858.09941991999995</v>
      </c>
      <c r="AZ11" s="232">
        <v>857.59864214000004</v>
      </c>
      <c r="BA11" s="232">
        <v>857.73512945000004</v>
      </c>
      <c r="BB11" s="232">
        <v>859.23280917</v>
      </c>
      <c r="BC11" s="232">
        <v>860.10088111000005</v>
      </c>
      <c r="BD11" s="232">
        <v>861.06327262000002</v>
      </c>
      <c r="BE11" s="305">
        <v>861.95240000000001</v>
      </c>
      <c r="BF11" s="305">
        <v>863.22910000000002</v>
      </c>
      <c r="BG11" s="305">
        <v>864.72580000000005</v>
      </c>
      <c r="BH11" s="305">
        <v>867.05380000000002</v>
      </c>
      <c r="BI11" s="305">
        <v>868.53210000000001</v>
      </c>
      <c r="BJ11" s="305">
        <v>869.77189999999996</v>
      </c>
      <c r="BK11" s="305">
        <v>870.21439999999996</v>
      </c>
      <c r="BL11" s="305">
        <v>871.39649999999995</v>
      </c>
      <c r="BM11" s="305">
        <v>872.75930000000005</v>
      </c>
      <c r="BN11" s="305">
        <v>874.46550000000002</v>
      </c>
      <c r="BO11" s="305">
        <v>876.06780000000003</v>
      </c>
      <c r="BP11" s="305">
        <v>877.72900000000004</v>
      </c>
      <c r="BQ11" s="305">
        <v>879.52009999999996</v>
      </c>
      <c r="BR11" s="305">
        <v>881.24549999999999</v>
      </c>
      <c r="BS11" s="305">
        <v>882.97630000000004</v>
      </c>
      <c r="BT11" s="305">
        <v>884.71249999999998</v>
      </c>
      <c r="BU11" s="305">
        <v>886.45420000000001</v>
      </c>
      <c r="BV11" s="305">
        <v>888.20129999999995</v>
      </c>
    </row>
    <row r="12" spans="1:74" ht="11.1" customHeight="1" x14ac:dyDescent="0.2">
      <c r="A12" s="148" t="s">
        <v>689</v>
      </c>
      <c r="B12" s="204" t="s">
        <v>436</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2292.3743528999998</v>
      </c>
      <c r="AK12" s="232">
        <v>2299.9849321000002</v>
      </c>
      <c r="AL12" s="232">
        <v>2307.1870281000001</v>
      </c>
      <c r="AM12" s="232">
        <v>2310.2748055000002</v>
      </c>
      <c r="AN12" s="232">
        <v>2319.4393117999998</v>
      </c>
      <c r="AO12" s="232">
        <v>2330.9747115</v>
      </c>
      <c r="AP12" s="232">
        <v>2351.8369312</v>
      </c>
      <c r="AQ12" s="232">
        <v>2362.8971728000001</v>
      </c>
      <c r="AR12" s="232">
        <v>2371.1113629000001</v>
      </c>
      <c r="AS12" s="232">
        <v>2367.2120074999998</v>
      </c>
      <c r="AT12" s="232">
        <v>2376.6847149</v>
      </c>
      <c r="AU12" s="232">
        <v>2390.2619912</v>
      </c>
      <c r="AV12" s="232">
        <v>2421.6776249</v>
      </c>
      <c r="AW12" s="232">
        <v>2433.1636976</v>
      </c>
      <c r="AX12" s="232">
        <v>2438.4539976999999</v>
      </c>
      <c r="AY12" s="232">
        <v>2425.9170420999999</v>
      </c>
      <c r="AZ12" s="232">
        <v>2427.5394096</v>
      </c>
      <c r="BA12" s="232">
        <v>2431.6896167999998</v>
      </c>
      <c r="BB12" s="232">
        <v>2441.8280933000001</v>
      </c>
      <c r="BC12" s="232">
        <v>2448.4386582000002</v>
      </c>
      <c r="BD12" s="232">
        <v>2454.9817410000001</v>
      </c>
      <c r="BE12" s="305">
        <v>2460.6680000000001</v>
      </c>
      <c r="BF12" s="305">
        <v>2467.6680000000001</v>
      </c>
      <c r="BG12" s="305">
        <v>2475.192</v>
      </c>
      <c r="BH12" s="305">
        <v>2484.77</v>
      </c>
      <c r="BI12" s="305">
        <v>2492.1959999999999</v>
      </c>
      <c r="BJ12" s="305">
        <v>2498.9989999999998</v>
      </c>
      <c r="BK12" s="305">
        <v>2504.415</v>
      </c>
      <c r="BL12" s="305">
        <v>2510.5459999999998</v>
      </c>
      <c r="BM12" s="305">
        <v>2516.6280000000002</v>
      </c>
      <c r="BN12" s="305">
        <v>2522.2919999999999</v>
      </c>
      <c r="BO12" s="305">
        <v>2528.5529999999999</v>
      </c>
      <c r="BP12" s="305">
        <v>2535.0430000000001</v>
      </c>
      <c r="BQ12" s="305">
        <v>2542.058</v>
      </c>
      <c r="BR12" s="305">
        <v>2548.7820000000002</v>
      </c>
      <c r="BS12" s="305">
        <v>2555.5140000000001</v>
      </c>
      <c r="BT12" s="305">
        <v>2562.252</v>
      </c>
      <c r="BU12" s="305">
        <v>2568.9960000000001</v>
      </c>
      <c r="BV12" s="305">
        <v>2575.7469999999998</v>
      </c>
    </row>
    <row r="13" spans="1:74" ht="11.1" customHeight="1" x14ac:dyDescent="0.2">
      <c r="A13" s="148" t="s">
        <v>690</v>
      </c>
      <c r="B13" s="204" t="s">
        <v>437</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1252.339941</v>
      </c>
      <c r="AK13" s="232">
        <v>1258.3169237</v>
      </c>
      <c r="AL13" s="232">
        <v>1263.8787569000001</v>
      </c>
      <c r="AM13" s="232">
        <v>1267.3959401</v>
      </c>
      <c r="AN13" s="232">
        <v>1273.3496</v>
      </c>
      <c r="AO13" s="232">
        <v>1280.1102361000001</v>
      </c>
      <c r="AP13" s="232">
        <v>1291.0906276000001</v>
      </c>
      <c r="AQ13" s="232">
        <v>1296.9056316000001</v>
      </c>
      <c r="AR13" s="232">
        <v>1300.9680272000001</v>
      </c>
      <c r="AS13" s="232">
        <v>1298.9424905999999</v>
      </c>
      <c r="AT13" s="232">
        <v>1302.7511626999999</v>
      </c>
      <c r="AU13" s="232">
        <v>1308.0587195999999</v>
      </c>
      <c r="AV13" s="232">
        <v>1320.3998337</v>
      </c>
      <c r="AW13" s="232">
        <v>1324.5541555</v>
      </c>
      <c r="AX13" s="232">
        <v>1326.0563576</v>
      </c>
      <c r="AY13" s="232">
        <v>1319.9177684000001</v>
      </c>
      <c r="AZ13" s="232">
        <v>1319.8572346000001</v>
      </c>
      <c r="BA13" s="232">
        <v>1320.8860846</v>
      </c>
      <c r="BB13" s="232">
        <v>1324.2089877000001</v>
      </c>
      <c r="BC13" s="232">
        <v>1326.5131034000001</v>
      </c>
      <c r="BD13" s="232">
        <v>1329.0031008000001</v>
      </c>
      <c r="BE13" s="305">
        <v>1331.1020000000001</v>
      </c>
      <c r="BF13" s="305">
        <v>1334.3969999999999</v>
      </c>
      <c r="BG13" s="305">
        <v>1338.309</v>
      </c>
      <c r="BH13" s="305">
        <v>1344.35</v>
      </c>
      <c r="BI13" s="305">
        <v>1348.367</v>
      </c>
      <c r="BJ13" s="305">
        <v>1351.87</v>
      </c>
      <c r="BK13" s="305">
        <v>1353.8389999999999</v>
      </c>
      <c r="BL13" s="305">
        <v>1357.078</v>
      </c>
      <c r="BM13" s="305">
        <v>1360.568</v>
      </c>
      <c r="BN13" s="305">
        <v>1364.5930000000001</v>
      </c>
      <c r="BO13" s="305">
        <v>1368.37</v>
      </c>
      <c r="BP13" s="305">
        <v>1372.1849999999999</v>
      </c>
      <c r="BQ13" s="305">
        <v>1376.056</v>
      </c>
      <c r="BR13" s="305">
        <v>1379.93</v>
      </c>
      <c r="BS13" s="305">
        <v>1383.827</v>
      </c>
      <c r="BT13" s="305">
        <v>1387.7460000000001</v>
      </c>
      <c r="BU13" s="305">
        <v>1391.6880000000001</v>
      </c>
      <c r="BV13" s="305">
        <v>1395.652</v>
      </c>
    </row>
    <row r="14" spans="1:74" ht="11.1" customHeight="1" x14ac:dyDescent="0.2">
      <c r="A14" s="148" t="s">
        <v>691</v>
      </c>
      <c r="B14" s="204" t="s">
        <v>438</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3586.8188475000002</v>
      </c>
      <c r="AK14" s="232">
        <v>3605.2277432000001</v>
      </c>
      <c r="AL14" s="232">
        <v>3628.6331774999999</v>
      </c>
      <c r="AM14" s="232">
        <v>3664.2076142000001</v>
      </c>
      <c r="AN14" s="232">
        <v>3692.2267775999999</v>
      </c>
      <c r="AO14" s="232">
        <v>3719.8631316000001</v>
      </c>
      <c r="AP14" s="232">
        <v>3754.9200176999998</v>
      </c>
      <c r="AQ14" s="232">
        <v>3775.9382467999999</v>
      </c>
      <c r="AR14" s="232">
        <v>3790.7211603000001</v>
      </c>
      <c r="AS14" s="232">
        <v>3782.373544</v>
      </c>
      <c r="AT14" s="232">
        <v>3797.3572374999999</v>
      </c>
      <c r="AU14" s="232">
        <v>3818.7770261999999</v>
      </c>
      <c r="AV14" s="232">
        <v>3870.2852704000002</v>
      </c>
      <c r="AW14" s="232">
        <v>3886.8379796999998</v>
      </c>
      <c r="AX14" s="232">
        <v>3892.0875144000001</v>
      </c>
      <c r="AY14" s="232">
        <v>3866.2020891000002</v>
      </c>
      <c r="AZ14" s="232">
        <v>3863.7191131999998</v>
      </c>
      <c r="BA14" s="232">
        <v>3864.8068014999999</v>
      </c>
      <c r="BB14" s="232">
        <v>3873.6225570000001</v>
      </c>
      <c r="BC14" s="232">
        <v>3878.7335214999998</v>
      </c>
      <c r="BD14" s="232">
        <v>3884.2970979000002</v>
      </c>
      <c r="BE14" s="305">
        <v>3888.9769999999999</v>
      </c>
      <c r="BF14" s="305">
        <v>3896.4479999999999</v>
      </c>
      <c r="BG14" s="305">
        <v>3905.3739999999998</v>
      </c>
      <c r="BH14" s="305">
        <v>3919.614</v>
      </c>
      <c r="BI14" s="305">
        <v>3928.5549999999998</v>
      </c>
      <c r="BJ14" s="305">
        <v>3936.056</v>
      </c>
      <c r="BK14" s="305">
        <v>3939.2829999999999</v>
      </c>
      <c r="BL14" s="305">
        <v>3946.0309999999999</v>
      </c>
      <c r="BM14" s="305">
        <v>3953.4650000000001</v>
      </c>
      <c r="BN14" s="305">
        <v>3962.1959999999999</v>
      </c>
      <c r="BO14" s="305">
        <v>3970.5439999999999</v>
      </c>
      <c r="BP14" s="305">
        <v>3979.1190000000001</v>
      </c>
      <c r="BQ14" s="305">
        <v>3988.2579999999998</v>
      </c>
      <c r="BR14" s="305">
        <v>3997.0340000000001</v>
      </c>
      <c r="BS14" s="305">
        <v>4005.7849999999999</v>
      </c>
      <c r="BT14" s="305">
        <v>4014.51</v>
      </c>
      <c r="BU14" s="305">
        <v>4023.2089999999998</v>
      </c>
      <c r="BV14" s="305">
        <v>4031.8829999999998</v>
      </c>
    </row>
    <row r="15" spans="1:74" ht="11.1" customHeight="1" x14ac:dyDescent="0.2">
      <c r="A15" s="148"/>
      <c r="B15" s="165" t="s">
        <v>1377</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315"/>
      <c r="BF15" s="315"/>
      <c r="BG15" s="315"/>
      <c r="BH15" s="315"/>
      <c r="BI15" s="315"/>
      <c r="BJ15" s="315"/>
      <c r="BK15" s="315"/>
      <c r="BL15" s="315"/>
      <c r="BM15" s="315"/>
      <c r="BN15" s="315"/>
      <c r="BO15" s="315"/>
      <c r="BP15" s="315"/>
      <c r="BQ15" s="315"/>
      <c r="BR15" s="315"/>
      <c r="BS15" s="315"/>
      <c r="BT15" s="315"/>
      <c r="BU15" s="315"/>
      <c r="BV15" s="315"/>
    </row>
    <row r="16" spans="1:74" ht="11.1" customHeight="1" x14ac:dyDescent="0.2">
      <c r="A16" s="148" t="s">
        <v>692</v>
      </c>
      <c r="B16" s="204" t="s">
        <v>431</v>
      </c>
      <c r="C16" s="250">
        <v>100.18111433</v>
      </c>
      <c r="D16" s="250">
        <v>100.16808519999999</v>
      </c>
      <c r="E16" s="250">
        <v>100.22143502</v>
      </c>
      <c r="F16" s="250">
        <v>100.45838237</v>
      </c>
      <c r="G16" s="250">
        <v>100.55657615</v>
      </c>
      <c r="H16" s="250">
        <v>100.63323493</v>
      </c>
      <c r="I16" s="250">
        <v>100.79068561</v>
      </c>
      <c r="J16" s="250">
        <v>100.74752923</v>
      </c>
      <c r="K16" s="250">
        <v>100.60609268</v>
      </c>
      <c r="L16" s="250">
        <v>100.26946167</v>
      </c>
      <c r="M16" s="250">
        <v>100.00415049999999</v>
      </c>
      <c r="N16" s="250">
        <v>99.713244888999995</v>
      </c>
      <c r="O16" s="250">
        <v>99.346619970000006</v>
      </c>
      <c r="P16" s="250">
        <v>99.042119095000004</v>
      </c>
      <c r="Q16" s="250">
        <v>98.749617408999995</v>
      </c>
      <c r="R16" s="250">
        <v>98.390779047999999</v>
      </c>
      <c r="S16" s="250">
        <v>98.181027639999996</v>
      </c>
      <c r="T16" s="250">
        <v>98.042027321999996</v>
      </c>
      <c r="U16" s="250">
        <v>98.083698304999999</v>
      </c>
      <c r="V16" s="250">
        <v>98.003760004</v>
      </c>
      <c r="W16" s="250">
        <v>97.912132631999995</v>
      </c>
      <c r="X16" s="250">
        <v>97.968961664999995</v>
      </c>
      <c r="Y16" s="250">
        <v>97.733847044000001</v>
      </c>
      <c r="Z16" s="250">
        <v>97.366934244000007</v>
      </c>
      <c r="AA16" s="250">
        <v>98.474380762999999</v>
      </c>
      <c r="AB16" s="250">
        <v>96.639253484999998</v>
      </c>
      <c r="AC16" s="250">
        <v>93.467709907</v>
      </c>
      <c r="AD16" s="250">
        <v>83.793517215999998</v>
      </c>
      <c r="AE16" s="250">
        <v>81.823815646</v>
      </c>
      <c r="AF16" s="250">
        <v>82.392372385000002</v>
      </c>
      <c r="AG16" s="250">
        <v>89.808803292999997</v>
      </c>
      <c r="AH16" s="250">
        <v>92.221664755000006</v>
      </c>
      <c r="AI16" s="250">
        <v>93.940572630000005</v>
      </c>
      <c r="AJ16" s="250">
        <v>94.430770105999997</v>
      </c>
      <c r="AK16" s="250">
        <v>95.162838417000003</v>
      </c>
      <c r="AL16" s="250">
        <v>95.602020752000001</v>
      </c>
      <c r="AM16" s="250">
        <v>95.192949034999998</v>
      </c>
      <c r="AN16" s="250">
        <v>95.462885471999996</v>
      </c>
      <c r="AO16" s="250">
        <v>95.856461988999996</v>
      </c>
      <c r="AP16" s="250">
        <v>96.624399765999996</v>
      </c>
      <c r="AQ16" s="250">
        <v>97.077215555999999</v>
      </c>
      <c r="AR16" s="250">
        <v>97.465630537999999</v>
      </c>
      <c r="AS16" s="250">
        <v>97.677743419999999</v>
      </c>
      <c r="AT16" s="250">
        <v>98.021282760999995</v>
      </c>
      <c r="AU16" s="250">
        <v>98.384347265000002</v>
      </c>
      <c r="AV16" s="250">
        <v>98.794352571000005</v>
      </c>
      <c r="AW16" s="250">
        <v>99.175905675999999</v>
      </c>
      <c r="AX16" s="250">
        <v>99.556422217999994</v>
      </c>
      <c r="AY16" s="250">
        <v>99.785567663999998</v>
      </c>
      <c r="AZ16" s="250">
        <v>100.27676198</v>
      </c>
      <c r="BA16" s="250">
        <v>100.87967063000001</v>
      </c>
      <c r="BB16" s="250">
        <v>101.93459756</v>
      </c>
      <c r="BC16" s="250">
        <v>102.50570691999999</v>
      </c>
      <c r="BD16" s="250">
        <v>102.93330266</v>
      </c>
      <c r="BE16" s="316">
        <v>102.92270000000001</v>
      </c>
      <c r="BF16" s="316">
        <v>103.2843</v>
      </c>
      <c r="BG16" s="316">
        <v>103.72329999999999</v>
      </c>
      <c r="BH16" s="316">
        <v>104.51090000000001</v>
      </c>
      <c r="BI16" s="316">
        <v>104.9016</v>
      </c>
      <c r="BJ16" s="316">
        <v>105.1665</v>
      </c>
      <c r="BK16" s="316">
        <v>105.0538</v>
      </c>
      <c r="BL16" s="316">
        <v>105.25579999999999</v>
      </c>
      <c r="BM16" s="316">
        <v>105.52070000000001</v>
      </c>
      <c r="BN16" s="316">
        <v>105.92789999999999</v>
      </c>
      <c r="BO16" s="316">
        <v>106.25920000000001</v>
      </c>
      <c r="BP16" s="316">
        <v>106.5938</v>
      </c>
      <c r="BQ16" s="316">
        <v>107.01220000000001</v>
      </c>
      <c r="BR16" s="316">
        <v>107.29340000000001</v>
      </c>
      <c r="BS16" s="316">
        <v>107.51779999999999</v>
      </c>
      <c r="BT16" s="316">
        <v>107.6853</v>
      </c>
      <c r="BU16" s="316">
        <v>107.7959</v>
      </c>
      <c r="BV16" s="316">
        <v>107.8497</v>
      </c>
    </row>
    <row r="17" spans="1:74" ht="11.1" customHeight="1" x14ac:dyDescent="0.2">
      <c r="A17" s="148" t="s">
        <v>693</v>
      </c>
      <c r="B17" s="204" t="s">
        <v>464</v>
      </c>
      <c r="C17" s="250">
        <v>99.938664063999994</v>
      </c>
      <c r="D17" s="250">
        <v>99.925441426999996</v>
      </c>
      <c r="E17" s="250">
        <v>99.976901675999997</v>
      </c>
      <c r="F17" s="250">
        <v>100.18915131</v>
      </c>
      <c r="G17" s="250">
        <v>100.29789746</v>
      </c>
      <c r="H17" s="250">
        <v>100.39924662</v>
      </c>
      <c r="I17" s="250">
        <v>100.62471309</v>
      </c>
      <c r="J17" s="250">
        <v>100.61263255999999</v>
      </c>
      <c r="K17" s="250">
        <v>100.49451931999999</v>
      </c>
      <c r="L17" s="250">
        <v>100.23023392</v>
      </c>
      <c r="M17" s="250">
        <v>99.930159837000005</v>
      </c>
      <c r="N17" s="250">
        <v>99.554157625000002</v>
      </c>
      <c r="O17" s="250">
        <v>98.952903512999995</v>
      </c>
      <c r="P17" s="250">
        <v>98.537037870999995</v>
      </c>
      <c r="Q17" s="250">
        <v>98.157236928000003</v>
      </c>
      <c r="R17" s="250">
        <v>97.790178177000001</v>
      </c>
      <c r="S17" s="250">
        <v>97.499998512000005</v>
      </c>
      <c r="T17" s="250">
        <v>97.263375425999996</v>
      </c>
      <c r="U17" s="250">
        <v>97.145264947000001</v>
      </c>
      <c r="V17" s="250">
        <v>96.967038000000002</v>
      </c>
      <c r="W17" s="250">
        <v>96.793650611999993</v>
      </c>
      <c r="X17" s="250">
        <v>96.751500149999998</v>
      </c>
      <c r="Y17" s="250">
        <v>96.492993855999998</v>
      </c>
      <c r="Z17" s="250">
        <v>96.144529094999996</v>
      </c>
      <c r="AA17" s="250">
        <v>97.748056047999995</v>
      </c>
      <c r="AB17" s="250">
        <v>95.688211722000005</v>
      </c>
      <c r="AC17" s="250">
        <v>92.006946295000006</v>
      </c>
      <c r="AD17" s="250">
        <v>80.592965840999994</v>
      </c>
      <c r="AE17" s="250">
        <v>78.252328660000003</v>
      </c>
      <c r="AF17" s="250">
        <v>78.873740824999999</v>
      </c>
      <c r="AG17" s="250">
        <v>87.582126791999997</v>
      </c>
      <c r="AH17" s="250">
        <v>90.283944305000006</v>
      </c>
      <c r="AI17" s="250">
        <v>92.104117821000003</v>
      </c>
      <c r="AJ17" s="250">
        <v>92.216515338999997</v>
      </c>
      <c r="AK17" s="250">
        <v>92.892999861000007</v>
      </c>
      <c r="AL17" s="250">
        <v>93.307439387000002</v>
      </c>
      <c r="AM17" s="250">
        <v>92.983689169000002</v>
      </c>
      <c r="AN17" s="250">
        <v>93.23114726</v>
      </c>
      <c r="AO17" s="250">
        <v>93.573668913999995</v>
      </c>
      <c r="AP17" s="250">
        <v>94.224963126000006</v>
      </c>
      <c r="AQ17" s="250">
        <v>94.597330159999999</v>
      </c>
      <c r="AR17" s="250">
        <v>94.904479011000006</v>
      </c>
      <c r="AS17" s="250">
        <v>94.990225668999997</v>
      </c>
      <c r="AT17" s="250">
        <v>95.284076161000002</v>
      </c>
      <c r="AU17" s="250">
        <v>95.629846478999994</v>
      </c>
      <c r="AV17" s="250">
        <v>96.105412169000004</v>
      </c>
      <c r="AW17" s="250">
        <v>96.496615476000002</v>
      </c>
      <c r="AX17" s="250">
        <v>96.881331947999996</v>
      </c>
      <c r="AY17" s="250">
        <v>97.122309848</v>
      </c>
      <c r="AZ17" s="250">
        <v>97.596991453000001</v>
      </c>
      <c r="BA17" s="250">
        <v>98.168125024999995</v>
      </c>
      <c r="BB17" s="250">
        <v>99.118119702000001</v>
      </c>
      <c r="BC17" s="250">
        <v>99.670350357999993</v>
      </c>
      <c r="BD17" s="250">
        <v>100.10722613</v>
      </c>
      <c r="BE17" s="316">
        <v>100.22</v>
      </c>
      <c r="BF17" s="316">
        <v>100.5827</v>
      </c>
      <c r="BG17" s="316">
        <v>100.9866</v>
      </c>
      <c r="BH17" s="316">
        <v>101.6147</v>
      </c>
      <c r="BI17" s="316">
        <v>101.96380000000001</v>
      </c>
      <c r="BJ17" s="316">
        <v>102.21680000000001</v>
      </c>
      <c r="BK17" s="316">
        <v>102.20650000000001</v>
      </c>
      <c r="BL17" s="316">
        <v>102.393</v>
      </c>
      <c r="BM17" s="316">
        <v>102.60899999999999</v>
      </c>
      <c r="BN17" s="316">
        <v>102.8655</v>
      </c>
      <c r="BO17" s="316">
        <v>103.1323</v>
      </c>
      <c r="BP17" s="316">
        <v>103.4203</v>
      </c>
      <c r="BQ17" s="316">
        <v>103.8222</v>
      </c>
      <c r="BR17" s="316">
        <v>104.0834</v>
      </c>
      <c r="BS17" s="316">
        <v>104.29649999999999</v>
      </c>
      <c r="BT17" s="316">
        <v>104.4615</v>
      </c>
      <c r="BU17" s="316">
        <v>104.5784</v>
      </c>
      <c r="BV17" s="316">
        <v>104.64709999999999</v>
      </c>
    </row>
    <row r="18" spans="1:74" ht="11.1" customHeight="1" x14ac:dyDescent="0.2">
      <c r="A18" s="148" t="s">
        <v>694</v>
      </c>
      <c r="B18" s="204" t="s">
        <v>432</v>
      </c>
      <c r="C18" s="250">
        <v>100.85497803</v>
      </c>
      <c r="D18" s="250">
        <v>100.95731158</v>
      </c>
      <c r="E18" s="250">
        <v>101.10343326</v>
      </c>
      <c r="F18" s="250">
        <v>101.39467439000001</v>
      </c>
      <c r="G18" s="250">
        <v>101.55237382999999</v>
      </c>
      <c r="H18" s="250">
        <v>101.67786289999999</v>
      </c>
      <c r="I18" s="250">
        <v>101.85421873</v>
      </c>
      <c r="J18" s="250">
        <v>101.85297924</v>
      </c>
      <c r="K18" s="250">
        <v>101.75722155</v>
      </c>
      <c r="L18" s="250">
        <v>101.56508413</v>
      </c>
      <c r="M18" s="250">
        <v>101.28168617</v>
      </c>
      <c r="N18" s="250">
        <v>100.90516615</v>
      </c>
      <c r="O18" s="250">
        <v>100.27854327999999</v>
      </c>
      <c r="P18" s="250">
        <v>99.833514719999997</v>
      </c>
      <c r="Q18" s="250">
        <v>99.413099690999999</v>
      </c>
      <c r="R18" s="250">
        <v>98.946098470999999</v>
      </c>
      <c r="S18" s="250">
        <v>98.628310284999998</v>
      </c>
      <c r="T18" s="250">
        <v>98.388535415999996</v>
      </c>
      <c r="U18" s="250">
        <v>98.388616196000001</v>
      </c>
      <c r="V18" s="250">
        <v>98.183486211000002</v>
      </c>
      <c r="W18" s="250">
        <v>97.934987792000001</v>
      </c>
      <c r="X18" s="250">
        <v>97.661435236000003</v>
      </c>
      <c r="Y18" s="250">
        <v>97.312464229</v>
      </c>
      <c r="Z18" s="250">
        <v>96.906389068999999</v>
      </c>
      <c r="AA18" s="250">
        <v>98.694703511</v>
      </c>
      <c r="AB18" s="250">
        <v>96.485799723</v>
      </c>
      <c r="AC18" s="250">
        <v>92.531171461</v>
      </c>
      <c r="AD18" s="250">
        <v>80.012018682000004</v>
      </c>
      <c r="AE18" s="250">
        <v>77.680041508000002</v>
      </c>
      <c r="AF18" s="250">
        <v>78.716439894999993</v>
      </c>
      <c r="AG18" s="250">
        <v>89.150776097999994</v>
      </c>
      <c r="AH18" s="250">
        <v>92.401753915</v>
      </c>
      <c r="AI18" s="250">
        <v>94.498935603000007</v>
      </c>
      <c r="AJ18" s="250">
        <v>94.203807850000004</v>
      </c>
      <c r="AK18" s="250">
        <v>94.922282261000007</v>
      </c>
      <c r="AL18" s="250">
        <v>95.415845524999995</v>
      </c>
      <c r="AM18" s="250">
        <v>95.410270509</v>
      </c>
      <c r="AN18" s="250">
        <v>95.659681828000004</v>
      </c>
      <c r="AO18" s="250">
        <v>95.889852348000005</v>
      </c>
      <c r="AP18" s="250">
        <v>96.029739669999998</v>
      </c>
      <c r="AQ18" s="250">
        <v>96.274710395</v>
      </c>
      <c r="AR18" s="250">
        <v>96.553722121000007</v>
      </c>
      <c r="AS18" s="250">
        <v>96.788249211999997</v>
      </c>
      <c r="AT18" s="250">
        <v>97.194237172000001</v>
      </c>
      <c r="AU18" s="250">
        <v>97.693160362</v>
      </c>
      <c r="AV18" s="250">
        <v>98.534086263000006</v>
      </c>
      <c r="AW18" s="250">
        <v>99.032079304000007</v>
      </c>
      <c r="AX18" s="250">
        <v>99.436206967000004</v>
      </c>
      <c r="AY18" s="250">
        <v>99.517533998000005</v>
      </c>
      <c r="AZ18" s="250">
        <v>99.905632341</v>
      </c>
      <c r="BA18" s="250">
        <v>100.37156674000001</v>
      </c>
      <c r="BB18" s="250">
        <v>101.10978068999999</v>
      </c>
      <c r="BC18" s="250">
        <v>101.58555459999999</v>
      </c>
      <c r="BD18" s="250">
        <v>101.99333196000001</v>
      </c>
      <c r="BE18" s="316">
        <v>102.1589</v>
      </c>
      <c r="BF18" s="316">
        <v>102.56140000000001</v>
      </c>
      <c r="BG18" s="316">
        <v>103.0264</v>
      </c>
      <c r="BH18" s="316">
        <v>103.7624</v>
      </c>
      <c r="BI18" s="316">
        <v>104.1966</v>
      </c>
      <c r="BJ18" s="316">
        <v>104.5371</v>
      </c>
      <c r="BK18" s="316">
        <v>104.59350000000001</v>
      </c>
      <c r="BL18" s="316">
        <v>104.88979999999999</v>
      </c>
      <c r="BM18" s="316">
        <v>105.2355</v>
      </c>
      <c r="BN18" s="316">
        <v>105.6956</v>
      </c>
      <c r="BO18" s="316">
        <v>106.0912</v>
      </c>
      <c r="BP18" s="316">
        <v>106.48739999999999</v>
      </c>
      <c r="BQ18" s="316">
        <v>106.9533</v>
      </c>
      <c r="BR18" s="316">
        <v>107.2988</v>
      </c>
      <c r="BS18" s="316">
        <v>107.5928</v>
      </c>
      <c r="BT18" s="316">
        <v>107.8356</v>
      </c>
      <c r="BU18" s="316">
        <v>108.027</v>
      </c>
      <c r="BV18" s="316">
        <v>108.1671</v>
      </c>
    </row>
    <row r="19" spans="1:74" ht="11.1" customHeight="1" x14ac:dyDescent="0.2">
      <c r="A19" s="148" t="s">
        <v>695</v>
      </c>
      <c r="B19" s="204" t="s">
        <v>433</v>
      </c>
      <c r="C19" s="250">
        <v>100.67847647000001</v>
      </c>
      <c r="D19" s="250">
        <v>100.79009923</v>
      </c>
      <c r="E19" s="250">
        <v>100.98423258</v>
      </c>
      <c r="F19" s="250">
        <v>101.40680247</v>
      </c>
      <c r="G19" s="250">
        <v>101.65651250000001</v>
      </c>
      <c r="H19" s="250">
        <v>101.87928864</v>
      </c>
      <c r="I19" s="250">
        <v>102.18508667</v>
      </c>
      <c r="J19" s="250">
        <v>102.27152818</v>
      </c>
      <c r="K19" s="250">
        <v>102.24856896</v>
      </c>
      <c r="L19" s="250">
        <v>102.08004275</v>
      </c>
      <c r="M19" s="250">
        <v>101.86540676</v>
      </c>
      <c r="N19" s="250">
        <v>101.56849472</v>
      </c>
      <c r="O19" s="250">
        <v>101.01927870999999</v>
      </c>
      <c r="P19" s="250">
        <v>100.68533555</v>
      </c>
      <c r="Q19" s="250">
        <v>100.39663729999999</v>
      </c>
      <c r="R19" s="250">
        <v>100.13107039</v>
      </c>
      <c r="S19" s="250">
        <v>99.949447156000005</v>
      </c>
      <c r="T19" s="250">
        <v>99.829654023000003</v>
      </c>
      <c r="U19" s="250">
        <v>99.890636207</v>
      </c>
      <c r="V19" s="250">
        <v>99.805294357999998</v>
      </c>
      <c r="W19" s="250">
        <v>99.692573694999993</v>
      </c>
      <c r="X19" s="250">
        <v>99.665979691999993</v>
      </c>
      <c r="Y19" s="250">
        <v>99.413372293999998</v>
      </c>
      <c r="Z19" s="250">
        <v>99.048256976000005</v>
      </c>
      <c r="AA19" s="250">
        <v>99.957100679999996</v>
      </c>
      <c r="AB19" s="250">
        <v>98.327119314000001</v>
      </c>
      <c r="AC19" s="250">
        <v>95.544779821000006</v>
      </c>
      <c r="AD19" s="250">
        <v>86.996497622999996</v>
      </c>
      <c r="AE19" s="250">
        <v>85.369630309000001</v>
      </c>
      <c r="AF19" s="250">
        <v>86.050593301999996</v>
      </c>
      <c r="AG19" s="250">
        <v>93.049903302999994</v>
      </c>
      <c r="AH19" s="250">
        <v>95.338639381999997</v>
      </c>
      <c r="AI19" s="250">
        <v>96.927318240999995</v>
      </c>
      <c r="AJ19" s="250">
        <v>97.163772628000004</v>
      </c>
      <c r="AK19" s="250">
        <v>97.841462485999998</v>
      </c>
      <c r="AL19" s="250">
        <v>98.308220562000002</v>
      </c>
      <c r="AM19" s="250">
        <v>98.230326274000006</v>
      </c>
      <c r="AN19" s="250">
        <v>98.525511226000006</v>
      </c>
      <c r="AO19" s="250">
        <v>98.860054832000003</v>
      </c>
      <c r="AP19" s="250">
        <v>99.300647226999999</v>
      </c>
      <c r="AQ19" s="250">
        <v>99.663890546999994</v>
      </c>
      <c r="AR19" s="250">
        <v>100.01647491999999</v>
      </c>
      <c r="AS19" s="250">
        <v>100.38293188</v>
      </c>
      <c r="AT19" s="250">
        <v>100.69579973</v>
      </c>
      <c r="AU19" s="250">
        <v>100.97960999999999</v>
      </c>
      <c r="AV19" s="250">
        <v>101.07009453000001</v>
      </c>
      <c r="AW19" s="250">
        <v>101.41899076999999</v>
      </c>
      <c r="AX19" s="250">
        <v>101.86203054000001</v>
      </c>
      <c r="AY19" s="250">
        <v>102.5267565</v>
      </c>
      <c r="AZ19" s="250">
        <v>103.06242637</v>
      </c>
      <c r="BA19" s="250">
        <v>103.59658279</v>
      </c>
      <c r="BB19" s="250">
        <v>104.22792774</v>
      </c>
      <c r="BC19" s="250">
        <v>104.68503080000001</v>
      </c>
      <c r="BD19" s="250">
        <v>105.06659394</v>
      </c>
      <c r="BE19" s="316">
        <v>105.18259999999999</v>
      </c>
      <c r="BF19" s="316">
        <v>105.5556</v>
      </c>
      <c r="BG19" s="316">
        <v>105.9956</v>
      </c>
      <c r="BH19" s="316">
        <v>106.7396</v>
      </c>
      <c r="BI19" s="316">
        <v>107.1358</v>
      </c>
      <c r="BJ19" s="316">
        <v>107.42140000000001</v>
      </c>
      <c r="BK19" s="316">
        <v>107.3685</v>
      </c>
      <c r="BL19" s="316">
        <v>107.6032</v>
      </c>
      <c r="BM19" s="316">
        <v>107.89790000000001</v>
      </c>
      <c r="BN19" s="316">
        <v>108.31319999999999</v>
      </c>
      <c r="BO19" s="316">
        <v>108.6824</v>
      </c>
      <c r="BP19" s="316">
        <v>109.06610000000001</v>
      </c>
      <c r="BQ19" s="316">
        <v>109.54470000000001</v>
      </c>
      <c r="BR19" s="316">
        <v>109.89709999999999</v>
      </c>
      <c r="BS19" s="316">
        <v>110.2037</v>
      </c>
      <c r="BT19" s="316">
        <v>110.4645</v>
      </c>
      <c r="BU19" s="316">
        <v>110.6795</v>
      </c>
      <c r="BV19" s="316">
        <v>110.84869999999999</v>
      </c>
    </row>
    <row r="20" spans="1:74" ht="11.1" customHeight="1" x14ac:dyDescent="0.2">
      <c r="A20" s="148" t="s">
        <v>696</v>
      </c>
      <c r="B20" s="204" t="s">
        <v>434</v>
      </c>
      <c r="C20" s="250">
        <v>100.68171165</v>
      </c>
      <c r="D20" s="250">
        <v>100.81785454</v>
      </c>
      <c r="E20" s="250">
        <v>101.03064892</v>
      </c>
      <c r="F20" s="250">
        <v>101.44939223</v>
      </c>
      <c r="G20" s="250">
        <v>101.71851651999999</v>
      </c>
      <c r="H20" s="250">
        <v>101.96731923</v>
      </c>
      <c r="I20" s="250">
        <v>102.33123501</v>
      </c>
      <c r="J20" s="250">
        <v>102.43781856</v>
      </c>
      <c r="K20" s="250">
        <v>102.42250452</v>
      </c>
      <c r="L20" s="250">
        <v>102.22250293</v>
      </c>
      <c r="M20" s="250">
        <v>102.01048623</v>
      </c>
      <c r="N20" s="250">
        <v>101.72366443</v>
      </c>
      <c r="O20" s="250">
        <v>101.19390349</v>
      </c>
      <c r="P20" s="250">
        <v>100.88357207</v>
      </c>
      <c r="Q20" s="250">
        <v>100.6245361</v>
      </c>
      <c r="R20" s="250">
        <v>100.40842426</v>
      </c>
      <c r="S20" s="250">
        <v>100.2582577</v>
      </c>
      <c r="T20" s="250">
        <v>100.1656651</v>
      </c>
      <c r="U20" s="250">
        <v>100.21038023</v>
      </c>
      <c r="V20" s="250">
        <v>100.1731352</v>
      </c>
      <c r="W20" s="250">
        <v>100.13366379999999</v>
      </c>
      <c r="X20" s="250">
        <v>100.2934411</v>
      </c>
      <c r="Y20" s="250">
        <v>100.09841062</v>
      </c>
      <c r="Z20" s="250">
        <v>99.750047438999999</v>
      </c>
      <c r="AA20" s="250">
        <v>100.7051908</v>
      </c>
      <c r="AB20" s="250">
        <v>98.957532803000007</v>
      </c>
      <c r="AC20" s="250">
        <v>95.963912688999997</v>
      </c>
      <c r="AD20" s="250">
        <v>86.726478760000006</v>
      </c>
      <c r="AE20" s="250">
        <v>84.989323177000003</v>
      </c>
      <c r="AF20" s="250">
        <v>85.754594245999996</v>
      </c>
      <c r="AG20" s="250">
        <v>93.359858269</v>
      </c>
      <c r="AH20" s="250">
        <v>95.876807912000004</v>
      </c>
      <c r="AI20" s="250">
        <v>97.643009480000003</v>
      </c>
      <c r="AJ20" s="250">
        <v>97.969851892999998</v>
      </c>
      <c r="AK20" s="250">
        <v>98.751015616999993</v>
      </c>
      <c r="AL20" s="250">
        <v>99.297889573999996</v>
      </c>
      <c r="AM20" s="250">
        <v>99.254884200999996</v>
      </c>
      <c r="AN20" s="250">
        <v>99.599870795000001</v>
      </c>
      <c r="AO20" s="250">
        <v>99.977259793000002</v>
      </c>
      <c r="AP20" s="250">
        <v>100.44313962</v>
      </c>
      <c r="AQ20" s="250">
        <v>100.84326711</v>
      </c>
      <c r="AR20" s="250">
        <v>101.23373069</v>
      </c>
      <c r="AS20" s="250">
        <v>101.55989697</v>
      </c>
      <c r="AT20" s="250">
        <v>101.97200775</v>
      </c>
      <c r="AU20" s="250">
        <v>102.41542966</v>
      </c>
      <c r="AV20" s="250">
        <v>102.98705172</v>
      </c>
      <c r="AW20" s="250">
        <v>103.42042908000001</v>
      </c>
      <c r="AX20" s="250">
        <v>103.81245077</v>
      </c>
      <c r="AY20" s="250">
        <v>103.97113147</v>
      </c>
      <c r="AZ20" s="250">
        <v>104.42443084</v>
      </c>
      <c r="BA20" s="250">
        <v>104.98036354</v>
      </c>
      <c r="BB20" s="250">
        <v>105.92939631</v>
      </c>
      <c r="BC20" s="250">
        <v>106.47274564</v>
      </c>
      <c r="BD20" s="250">
        <v>106.90087825000001</v>
      </c>
      <c r="BE20" s="316">
        <v>106.99469999999999</v>
      </c>
      <c r="BF20" s="316">
        <v>107.3567</v>
      </c>
      <c r="BG20" s="316">
        <v>107.7679</v>
      </c>
      <c r="BH20" s="316">
        <v>108.44880000000001</v>
      </c>
      <c r="BI20" s="316">
        <v>108.7927</v>
      </c>
      <c r="BJ20" s="316">
        <v>109.02030000000001</v>
      </c>
      <c r="BK20" s="316">
        <v>108.8925</v>
      </c>
      <c r="BL20" s="316">
        <v>109.0665</v>
      </c>
      <c r="BM20" s="316">
        <v>109.30329999999999</v>
      </c>
      <c r="BN20" s="316">
        <v>109.66589999999999</v>
      </c>
      <c r="BO20" s="316">
        <v>109.9812</v>
      </c>
      <c r="BP20" s="316">
        <v>110.3121</v>
      </c>
      <c r="BQ20" s="316">
        <v>110.7402</v>
      </c>
      <c r="BR20" s="316">
        <v>111.0411</v>
      </c>
      <c r="BS20" s="316">
        <v>111.2963</v>
      </c>
      <c r="BT20" s="316">
        <v>111.50579999999999</v>
      </c>
      <c r="BU20" s="316">
        <v>111.6696</v>
      </c>
      <c r="BV20" s="316">
        <v>111.7878</v>
      </c>
    </row>
    <row r="21" spans="1:74" ht="11.1" customHeight="1" x14ac:dyDescent="0.2">
      <c r="A21" s="148" t="s">
        <v>697</v>
      </c>
      <c r="B21" s="204" t="s">
        <v>435</v>
      </c>
      <c r="C21" s="250">
        <v>100.04342760999999</v>
      </c>
      <c r="D21" s="250">
        <v>100.04913719</v>
      </c>
      <c r="E21" s="250">
        <v>100.12567916</v>
      </c>
      <c r="F21" s="250">
        <v>100.37093571</v>
      </c>
      <c r="G21" s="250">
        <v>100.5157308</v>
      </c>
      <c r="H21" s="250">
        <v>100.65794663</v>
      </c>
      <c r="I21" s="250">
        <v>100.94388975</v>
      </c>
      <c r="J21" s="250">
        <v>100.97121712000001</v>
      </c>
      <c r="K21" s="250">
        <v>100.8862353</v>
      </c>
      <c r="L21" s="250">
        <v>100.62437552999999</v>
      </c>
      <c r="M21" s="250">
        <v>100.36320191</v>
      </c>
      <c r="N21" s="250">
        <v>100.03814568</v>
      </c>
      <c r="O21" s="250">
        <v>99.518962901999998</v>
      </c>
      <c r="P21" s="250">
        <v>99.163824403999996</v>
      </c>
      <c r="Q21" s="250">
        <v>98.842486249000004</v>
      </c>
      <c r="R21" s="250">
        <v>98.474206029000001</v>
      </c>
      <c r="S21" s="250">
        <v>98.281025364000001</v>
      </c>
      <c r="T21" s="250">
        <v>98.182201847000002</v>
      </c>
      <c r="U21" s="250">
        <v>98.370479399000004</v>
      </c>
      <c r="V21" s="250">
        <v>98.315812234999996</v>
      </c>
      <c r="W21" s="250">
        <v>98.210944276000006</v>
      </c>
      <c r="X21" s="250">
        <v>98.095167489999994</v>
      </c>
      <c r="Y21" s="250">
        <v>97.860428967000004</v>
      </c>
      <c r="Z21" s="250">
        <v>97.546020674000005</v>
      </c>
      <c r="AA21" s="250">
        <v>99.321910076999998</v>
      </c>
      <c r="AB21" s="250">
        <v>97.220686645000001</v>
      </c>
      <c r="AC21" s="250">
        <v>93.412317845000004</v>
      </c>
      <c r="AD21" s="250">
        <v>81.140600813999995</v>
      </c>
      <c r="AE21" s="250">
        <v>78.985093422000006</v>
      </c>
      <c r="AF21" s="250">
        <v>80.189592806999997</v>
      </c>
      <c r="AG21" s="250">
        <v>90.757561120000005</v>
      </c>
      <c r="AH21" s="250">
        <v>94.179477446999996</v>
      </c>
      <c r="AI21" s="250">
        <v>96.458803939000006</v>
      </c>
      <c r="AJ21" s="250">
        <v>96.467000638000002</v>
      </c>
      <c r="AK21" s="250">
        <v>97.307552427999994</v>
      </c>
      <c r="AL21" s="250">
        <v>97.851919351000006</v>
      </c>
      <c r="AM21" s="250">
        <v>97.667425827000002</v>
      </c>
      <c r="AN21" s="250">
        <v>97.943929702999995</v>
      </c>
      <c r="AO21" s="250">
        <v>98.248755398</v>
      </c>
      <c r="AP21" s="250">
        <v>98.629719234000007</v>
      </c>
      <c r="AQ21" s="250">
        <v>98.955326326000005</v>
      </c>
      <c r="AR21" s="250">
        <v>99.273392995999998</v>
      </c>
      <c r="AS21" s="250">
        <v>99.511116408999996</v>
      </c>
      <c r="AT21" s="250">
        <v>99.868704359000006</v>
      </c>
      <c r="AU21" s="250">
        <v>100.27335401000001</v>
      </c>
      <c r="AV21" s="250">
        <v>100.89175647</v>
      </c>
      <c r="AW21" s="250">
        <v>101.26551120000001</v>
      </c>
      <c r="AX21" s="250">
        <v>101.56130931</v>
      </c>
      <c r="AY21" s="250">
        <v>101.51037915000001</v>
      </c>
      <c r="AZ21" s="250">
        <v>101.85184276</v>
      </c>
      <c r="BA21" s="250">
        <v>102.31692848</v>
      </c>
      <c r="BB21" s="250">
        <v>103.16660998</v>
      </c>
      <c r="BC21" s="250">
        <v>103.68320970000001</v>
      </c>
      <c r="BD21" s="250">
        <v>104.12770128</v>
      </c>
      <c r="BE21" s="316">
        <v>104.309</v>
      </c>
      <c r="BF21" s="316">
        <v>104.7526</v>
      </c>
      <c r="BG21" s="316">
        <v>105.26739999999999</v>
      </c>
      <c r="BH21" s="316">
        <v>106.1336</v>
      </c>
      <c r="BI21" s="316">
        <v>106.5809</v>
      </c>
      <c r="BJ21" s="316">
        <v>106.8895</v>
      </c>
      <c r="BK21" s="316">
        <v>106.7749</v>
      </c>
      <c r="BL21" s="316">
        <v>107.0192</v>
      </c>
      <c r="BM21" s="316">
        <v>107.33799999999999</v>
      </c>
      <c r="BN21" s="316">
        <v>107.8201</v>
      </c>
      <c r="BO21" s="316">
        <v>108.22150000000001</v>
      </c>
      <c r="BP21" s="316">
        <v>108.6309</v>
      </c>
      <c r="BQ21" s="316">
        <v>109.1352</v>
      </c>
      <c r="BR21" s="316">
        <v>109.49550000000001</v>
      </c>
      <c r="BS21" s="316">
        <v>109.79859999999999</v>
      </c>
      <c r="BT21" s="316">
        <v>110.0445</v>
      </c>
      <c r="BU21" s="316">
        <v>110.2333</v>
      </c>
      <c r="BV21" s="316">
        <v>110.36490000000001</v>
      </c>
    </row>
    <row r="22" spans="1:74" ht="11.1" customHeight="1" x14ac:dyDescent="0.2">
      <c r="A22" s="148" t="s">
        <v>698</v>
      </c>
      <c r="B22" s="204" t="s">
        <v>436</v>
      </c>
      <c r="C22" s="250">
        <v>101.00870310000001</v>
      </c>
      <c r="D22" s="250">
        <v>101.18234142999999</v>
      </c>
      <c r="E22" s="250">
        <v>101.45817405</v>
      </c>
      <c r="F22" s="250">
        <v>102.00386940999999</v>
      </c>
      <c r="G22" s="250">
        <v>102.3583393</v>
      </c>
      <c r="H22" s="250">
        <v>102.68925215</v>
      </c>
      <c r="I22" s="250">
        <v>103.11584001999999</v>
      </c>
      <c r="J22" s="250">
        <v>103.31021479</v>
      </c>
      <c r="K22" s="250">
        <v>103.3916085</v>
      </c>
      <c r="L22" s="250">
        <v>103.32301931000001</v>
      </c>
      <c r="M22" s="250">
        <v>103.20620227000001</v>
      </c>
      <c r="N22" s="250">
        <v>103.00415554999999</v>
      </c>
      <c r="O22" s="250">
        <v>102.5473843</v>
      </c>
      <c r="P22" s="250">
        <v>102.30199933</v>
      </c>
      <c r="Q22" s="250">
        <v>102.09850581000001</v>
      </c>
      <c r="R22" s="250">
        <v>101.91146067</v>
      </c>
      <c r="S22" s="250">
        <v>101.81083233</v>
      </c>
      <c r="T22" s="250">
        <v>101.77117773000001</v>
      </c>
      <c r="U22" s="250">
        <v>101.92656244</v>
      </c>
      <c r="V22" s="250">
        <v>101.90830615</v>
      </c>
      <c r="W22" s="250">
        <v>101.85047441</v>
      </c>
      <c r="X22" s="250">
        <v>101.8625583</v>
      </c>
      <c r="Y22" s="250">
        <v>101.6434574</v>
      </c>
      <c r="Z22" s="250">
        <v>101.30266277</v>
      </c>
      <c r="AA22" s="250">
        <v>102.15035768</v>
      </c>
      <c r="AB22" s="250">
        <v>100.58353814</v>
      </c>
      <c r="AC22" s="250">
        <v>97.912387409999994</v>
      </c>
      <c r="AD22" s="250">
        <v>89.937201134000006</v>
      </c>
      <c r="AE22" s="250">
        <v>88.207166313000002</v>
      </c>
      <c r="AF22" s="250">
        <v>88.522578580000001</v>
      </c>
      <c r="AG22" s="250">
        <v>94.312227519000004</v>
      </c>
      <c r="AH22" s="250">
        <v>96.146941777999999</v>
      </c>
      <c r="AI22" s="250">
        <v>97.455510939999996</v>
      </c>
      <c r="AJ22" s="250">
        <v>97.819576085999998</v>
      </c>
      <c r="AK22" s="250">
        <v>98.389624240000003</v>
      </c>
      <c r="AL22" s="250">
        <v>98.747296485000007</v>
      </c>
      <c r="AM22" s="250">
        <v>98.423106512000004</v>
      </c>
      <c r="AN22" s="250">
        <v>98.708141669</v>
      </c>
      <c r="AO22" s="250">
        <v>99.132915647999994</v>
      </c>
      <c r="AP22" s="250">
        <v>100.00695439</v>
      </c>
      <c r="AQ22" s="250">
        <v>100.47906156000001</v>
      </c>
      <c r="AR22" s="250">
        <v>100.85876309</v>
      </c>
      <c r="AS22" s="250">
        <v>100.91967359</v>
      </c>
      <c r="AT22" s="250">
        <v>101.28435292</v>
      </c>
      <c r="AU22" s="250">
        <v>101.72641566999999</v>
      </c>
      <c r="AV22" s="250">
        <v>102.33347323</v>
      </c>
      <c r="AW22" s="250">
        <v>102.86459429</v>
      </c>
      <c r="AX22" s="250">
        <v>103.40739022</v>
      </c>
      <c r="AY22" s="250">
        <v>103.91769764</v>
      </c>
      <c r="AZ22" s="250">
        <v>104.51696587000001</v>
      </c>
      <c r="BA22" s="250">
        <v>105.16103153</v>
      </c>
      <c r="BB22" s="250">
        <v>106.03659613000001</v>
      </c>
      <c r="BC22" s="250">
        <v>106.63023047999999</v>
      </c>
      <c r="BD22" s="250">
        <v>107.12863609999999</v>
      </c>
      <c r="BE22" s="316">
        <v>107.34399999999999</v>
      </c>
      <c r="BF22" s="316">
        <v>107.7928</v>
      </c>
      <c r="BG22" s="316">
        <v>108.2872</v>
      </c>
      <c r="BH22" s="316">
        <v>109.0568</v>
      </c>
      <c r="BI22" s="316">
        <v>109.4701</v>
      </c>
      <c r="BJ22" s="316">
        <v>109.7568</v>
      </c>
      <c r="BK22" s="316">
        <v>109.6396</v>
      </c>
      <c r="BL22" s="316">
        <v>109.88079999999999</v>
      </c>
      <c r="BM22" s="316">
        <v>110.2032</v>
      </c>
      <c r="BN22" s="316">
        <v>110.6977</v>
      </c>
      <c r="BO22" s="316">
        <v>111.1142</v>
      </c>
      <c r="BP22" s="316">
        <v>111.5437</v>
      </c>
      <c r="BQ22" s="316">
        <v>112.08929999999999</v>
      </c>
      <c r="BR22" s="316">
        <v>112.4674</v>
      </c>
      <c r="BS22" s="316">
        <v>112.7811</v>
      </c>
      <c r="BT22" s="316">
        <v>113.0305</v>
      </c>
      <c r="BU22" s="316">
        <v>113.21550000000001</v>
      </c>
      <c r="BV22" s="316">
        <v>113.33620000000001</v>
      </c>
    </row>
    <row r="23" spans="1:74" ht="11.1" customHeight="1" x14ac:dyDescent="0.2">
      <c r="A23" s="148" t="s">
        <v>699</v>
      </c>
      <c r="B23" s="204" t="s">
        <v>437</v>
      </c>
      <c r="C23" s="250">
        <v>101.88520421</v>
      </c>
      <c r="D23" s="250">
        <v>102.16023404000001</v>
      </c>
      <c r="E23" s="250">
        <v>102.49025956</v>
      </c>
      <c r="F23" s="250">
        <v>102.94120607000001</v>
      </c>
      <c r="G23" s="250">
        <v>103.331779</v>
      </c>
      <c r="H23" s="250">
        <v>103.72790363999999</v>
      </c>
      <c r="I23" s="250">
        <v>104.29860582000001</v>
      </c>
      <c r="J23" s="250">
        <v>104.57906452</v>
      </c>
      <c r="K23" s="250">
        <v>104.73830558</v>
      </c>
      <c r="L23" s="250">
        <v>104.71616219000001</v>
      </c>
      <c r="M23" s="250">
        <v>104.67809305</v>
      </c>
      <c r="N23" s="250">
        <v>104.56393136</v>
      </c>
      <c r="O23" s="250">
        <v>104.26661094000001</v>
      </c>
      <c r="P23" s="250">
        <v>104.08056379</v>
      </c>
      <c r="Q23" s="250">
        <v>103.89872373999999</v>
      </c>
      <c r="R23" s="250">
        <v>103.59497376</v>
      </c>
      <c r="S23" s="250">
        <v>103.51613567</v>
      </c>
      <c r="T23" s="250">
        <v>103.53609243</v>
      </c>
      <c r="U23" s="250">
        <v>103.83255133999999</v>
      </c>
      <c r="V23" s="250">
        <v>103.91681737</v>
      </c>
      <c r="W23" s="250">
        <v>103.96659781</v>
      </c>
      <c r="X23" s="250">
        <v>104.10465917000001</v>
      </c>
      <c r="Y23" s="250">
        <v>103.99339354</v>
      </c>
      <c r="Z23" s="250">
        <v>103.75556743</v>
      </c>
      <c r="AA23" s="250">
        <v>104.60745937</v>
      </c>
      <c r="AB23" s="250">
        <v>103.20430340999999</v>
      </c>
      <c r="AC23" s="250">
        <v>100.76237807</v>
      </c>
      <c r="AD23" s="250">
        <v>92.989711063000001</v>
      </c>
      <c r="AE23" s="250">
        <v>91.689226187000003</v>
      </c>
      <c r="AF23" s="250">
        <v>92.568951153</v>
      </c>
      <c r="AG23" s="250">
        <v>99.359369860000001</v>
      </c>
      <c r="AH23" s="250">
        <v>101.80165158</v>
      </c>
      <c r="AI23" s="250">
        <v>103.62628022</v>
      </c>
      <c r="AJ23" s="250">
        <v>104.31726361</v>
      </c>
      <c r="AK23" s="250">
        <v>105.29358019999999</v>
      </c>
      <c r="AL23" s="250">
        <v>106.03923784</v>
      </c>
      <c r="AM23" s="250">
        <v>106.15042022999999</v>
      </c>
      <c r="AN23" s="250">
        <v>106.73762218</v>
      </c>
      <c r="AO23" s="250">
        <v>107.3970274</v>
      </c>
      <c r="AP23" s="250">
        <v>108.37382981</v>
      </c>
      <c r="AQ23" s="250">
        <v>108.99374611</v>
      </c>
      <c r="AR23" s="250">
        <v>109.50197023</v>
      </c>
      <c r="AS23" s="250">
        <v>109.66784122999999</v>
      </c>
      <c r="AT23" s="250">
        <v>110.1256767</v>
      </c>
      <c r="AU23" s="250">
        <v>110.64481569</v>
      </c>
      <c r="AV23" s="250">
        <v>111.27806676</v>
      </c>
      <c r="AW23" s="250">
        <v>111.88020637</v>
      </c>
      <c r="AX23" s="250">
        <v>112.50404309</v>
      </c>
      <c r="AY23" s="250">
        <v>113.18763001000001</v>
      </c>
      <c r="AZ23" s="250">
        <v>113.82632108999999</v>
      </c>
      <c r="BA23" s="250">
        <v>114.45816944000001</v>
      </c>
      <c r="BB23" s="250">
        <v>115.21895623</v>
      </c>
      <c r="BC23" s="250">
        <v>115.73528322999999</v>
      </c>
      <c r="BD23" s="250">
        <v>116.14293162</v>
      </c>
      <c r="BE23" s="316">
        <v>116.1711</v>
      </c>
      <c r="BF23" s="316">
        <v>116.5645</v>
      </c>
      <c r="BG23" s="316">
        <v>117.0523</v>
      </c>
      <c r="BH23" s="316">
        <v>117.94629999999999</v>
      </c>
      <c r="BI23" s="316">
        <v>118.38930000000001</v>
      </c>
      <c r="BJ23" s="316">
        <v>118.693</v>
      </c>
      <c r="BK23" s="316">
        <v>118.5722</v>
      </c>
      <c r="BL23" s="316">
        <v>118.8112</v>
      </c>
      <c r="BM23" s="316">
        <v>119.1249</v>
      </c>
      <c r="BN23" s="316">
        <v>119.5949</v>
      </c>
      <c r="BO23" s="316">
        <v>119.9965</v>
      </c>
      <c r="BP23" s="316">
        <v>120.4114</v>
      </c>
      <c r="BQ23" s="316">
        <v>120.92149999999999</v>
      </c>
      <c r="BR23" s="316">
        <v>121.3015</v>
      </c>
      <c r="BS23" s="316">
        <v>121.63339999999999</v>
      </c>
      <c r="BT23" s="316">
        <v>121.91719999999999</v>
      </c>
      <c r="BU23" s="316">
        <v>122.1528</v>
      </c>
      <c r="BV23" s="316">
        <v>122.3404</v>
      </c>
    </row>
    <row r="24" spans="1:74" ht="11.1" customHeight="1" x14ac:dyDescent="0.2">
      <c r="A24" s="148" t="s">
        <v>700</v>
      </c>
      <c r="B24" s="204" t="s">
        <v>438</v>
      </c>
      <c r="C24" s="250">
        <v>100.27866648</v>
      </c>
      <c r="D24" s="250">
        <v>100.28959046999999</v>
      </c>
      <c r="E24" s="250">
        <v>100.34430474</v>
      </c>
      <c r="F24" s="250">
        <v>100.49547238</v>
      </c>
      <c r="G24" s="250">
        <v>100.59826988</v>
      </c>
      <c r="H24" s="250">
        <v>100.70536033</v>
      </c>
      <c r="I24" s="250">
        <v>100.95207320999999</v>
      </c>
      <c r="J24" s="250">
        <v>100.96625244000001</v>
      </c>
      <c r="K24" s="250">
        <v>100.88322752000001</v>
      </c>
      <c r="L24" s="250">
        <v>100.68816185</v>
      </c>
      <c r="M24" s="250">
        <v>100.42185603999999</v>
      </c>
      <c r="N24" s="250">
        <v>100.0694735</v>
      </c>
      <c r="O24" s="250">
        <v>99.459558885000007</v>
      </c>
      <c r="P24" s="250">
        <v>99.063614415999993</v>
      </c>
      <c r="Q24" s="250">
        <v>98.710184738999999</v>
      </c>
      <c r="R24" s="250">
        <v>98.349918572000007</v>
      </c>
      <c r="S24" s="250">
        <v>98.118531941000001</v>
      </c>
      <c r="T24" s="250">
        <v>97.966673564000004</v>
      </c>
      <c r="U24" s="250">
        <v>97.973831309999994</v>
      </c>
      <c r="V24" s="250">
        <v>97.921413540000003</v>
      </c>
      <c r="W24" s="250">
        <v>97.888908121</v>
      </c>
      <c r="X24" s="250">
        <v>98.095489064000006</v>
      </c>
      <c r="Y24" s="250">
        <v>97.938427842999999</v>
      </c>
      <c r="Z24" s="250">
        <v>97.636898466999995</v>
      </c>
      <c r="AA24" s="250">
        <v>98.656105733999993</v>
      </c>
      <c r="AB24" s="250">
        <v>96.966736449999999</v>
      </c>
      <c r="AC24" s="250">
        <v>94.033995411999996</v>
      </c>
      <c r="AD24" s="250">
        <v>85.188972578000005</v>
      </c>
      <c r="AE24" s="250">
        <v>83.271170565000006</v>
      </c>
      <c r="AF24" s="250">
        <v>83.611679330000001</v>
      </c>
      <c r="AG24" s="250">
        <v>90.027050529999997</v>
      </c>
      <c r="AH24" s="250">
        <v>92.021767108000006</v>
      </c>
      <c r="AI24" s="250">
        <v>93.412380721999995</v>
      </c>
      <c r="AJ24" s="250">
        <v>93.713162178000005</v>
      </c>
      <c r="AK24" s="250">
        <v>94.259866758000001</v>
      </c>
      <c r="AL24" s="250">
        <v>94.566765267999997</v>
      </c>
      <c r="AM24" s="250">
        <v>94.098287232000004</v>
      </c>
      <c r="AN24" s="250">
        <v>94.327251461000003</v>
      </c>
      <c r="AO24" s="250">
        <v>94.718087479000005</v>
      </c>
      <c r="AP24" s="250">
        <v>95.643340640999995</v>
      </c>
      <c r="AQ24" s="250">
        <v>96.078511215999995</v>
      </c>
      <c r="AR24" s="250">
        <v>96.396144561</v>
      </c>
      <c r="AS24" s="250">
        <v>96.371071126999993</v>
      </c>
      <c r="AT24" s="250">
        <v>96.622507174999996</v>
      </c>
      <c r="AU24" s="250">
        <v>96.925283153999999</v>
      </c>
      <c r="AV24" s="250">
        <v>97.347886661999993</v>
      </c>
      <c r="AW24" s="250">
        <v>97.701976809000001</v>
      </c>
      <c r="AX24" s="250">
        <v>98.056041191999995</v>
      </c>
      <c r="AY24" s="250">
        <v>98.218263911999998</v>
      </c>
      <c r="AZ24" s="250">
        <v>98.716138688000001</v>
      </c>
      <c r="BA24" s="250">
        <v>99.357849623000007</v>
      </c>
      <c r="BB24" s="250">
        <v>100.51884665999999</v>
      </c>
      <c r="BC24" s="250">
        <v>101.16664245</v>
      </c>
      <c r="BD24" s="250">
        <v>101.67668694</v>
      </c>
      <c r="BE24" s="316">
        <v>101.76819999999999</v>
      </c>
      <c r="BF24" s="316">
        <v>102.2133</v>
      </c>
      <c r="BG24" s="316">
        <v>102.7313</v>
      </c>
      <c r="BH24" s="316">
        <v>103.5549</v>
      </c>
      <c r="BI24" s="316">
        <v>104.0441</v>
      </c>
      <c r="BJ24" s="316">
        <v>104.4316</v>
      </c>
      <c r="BK24" s="316">
        <v>104.5645</v>
      </c>
      <c r="BL24" s="316">
        <v>104.8633</v>
      </c>
      <c r="BM24" s="316">
        <v>105.175</v>
      </c>
      <c r="BN24" s="316">
        <v>105.4923</v>
      </c>
      <c r="BO24" s="316">
        <v>105.83540000000001</v>
      </c>
      <c r="BP24" s="316">
        <v>106.197</v>
      </c>
      <c r="BQ24" s="316">
        <v>106.66849999999999</v>
      </c>
      <c r="BR24" s="316">
        <v>106.9983</v>
      </c>
      <c r="BS24" s="316">
        <v>107.27809999999999</v>
      </c>
      <c r="BT24" s="316">
        <v>107.5077</v>
      </c>
      <c r="BU24" s="316">
        <v>107.6872</v>
      </c>
      <c r="BV24" s="316">
        <v>107.8165</v>
      </c>
    </row>
    <row r="25" spans="1:74" ht="11.1" customHeight="1" x14ac:dyDescent="0.2">
      <c r="A25" s="148"/>
      <c r="B25" s="165" t="s">
        <v>1380</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317"/>
      <c r="BF25" s="317"/>
      <c r="BG25" s="317"/>
      <c r="BH25" s="317"/>
      <c r="BI25" s="317"/>
      <c r="BJ25" s="317"/>
      <c r="BK25" s="317"/>
      <c r="BL25" s="317"/>
      <c r="BM25" s="317"/>
      <c r="BN25" s="317"/>
      <c r="BO25" s="317"/>
      <c r="BP25" s="317"/>
      <c r="BQ25" s="317"/>
      <c r="BR25" s="317"/>
      <c r="BS25" s="317"/>
      <c r="BT25" s="317"/>
      <c r="BU25" s="317"/>
      <c r="BV25" s="317"/>
    </row>
    <row r="26" spans="1:74" ht="11.1" customHeight="1" x14ac:dyDescent="0.2">
      <c r="A26" s="148" t="s">
        <v>701</v>
      </c>
      <c r="B26" s="204" t="s">
        <v>431</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916.04041355000004</v>
      </c>
      <c r="AK26" s="232">
        <v>923.41957463999995</v>
      </c>
      <c r="AL26" s="232">
        <v>939.13498903000004</v>
      </c>
      <c r="AM26" s="232">
        <v>992.40903646000004</v>
      </c>
      <c r="AN26" s="232">
        <v>1002.8801726</v>
      </c>
      <c r="AO26" s="232">
        <v>999.7707772</v>
      </c>
      <c r="AP26" s="232">
        <v>958.42739258999995</v>
      </c>
      <c r="AQ26" s="232">
        <v>946.64702738999995</v>
      </c>
      <c r="AR26" s="232">
        <v>939.77622392000001</v>
      </c>
      <c r="AS26" s="232">
        <v>944.51951399999996</v>
      </c>
      <c r="AT26" s="232">
        <v>942.43943514</v>
      </c>
      <c r="AU26" s="232">
        <v>940.24051913999995</v>
      </c>
      <c r="AV26" s="232">
        <v>937.60435100999996</v>
      </c>
      <c r="AW26" s="232">
        <v>935.40657199999998</v>
      </c>
      <c r="AX26" s="232">
        <v>933.32876710000005</v>
      </c>
      <c r="AY26" s="232">
        <v>931.11616002999995</v>
      </c>
      <c r="AZ26" s="232">
        <v>929.46938557999999</v>
      </c>
      <c r="BA26" s="232">
        <v>928.13366747999999</v>
      </c>
      <c r="BB26" s="232">
        <v>926.90300058000003</v>
      </c>
      <c r="BC26" s="232">
        <v>926.34389898999996</v>
      </c>
      <c r="BD26" s="232">
        <v>926.25035758000001</v>
      </c>
      <c r="BE26" s="305">
        <v>926.72950000000003</v>
      </c>
      <c r="BF26" s="305">
        <v>927.48670000000004</v>
      </c>
      <c r="BG26" s="305">
        <v>928.62909999999999</v>
      </c>
      <c r="BH26" s="305">
        <v>930.80709999999999</v>
      </c>
      <c r="BI26" s="305">
        <v>932.23209999999995</v>
      </c>
      <c r="BJ26" s="305">
        <v>933.55460000000005</v>
      </c>
      <c r="BK26" s="305">
        <v>934.25450000000001</v>
      </c>
      <c r="BL26" s="305">
        <v>935.76189999999997</v>
      </c>
      <c r="BM26" s="305">
        <v>937.55669999999998</v>
      </c>
      <c r="BN26" s="305">
        <v>940.01</v>
      </c>
      <c r="BO26" s="305">
        <v>942.10149999999999</v>
      </c>
      <c r="BP26" s="305">
        <v>944.20230000000004</v>
      </c>
      <c r="BQ26" s="305">
        <v>946.40779999999995</v>
      </c>
      <c r="BR26" s="305">
        <v>948.45540000000005</v>
      </c>
      <c r="BS26" s="305">
        <v>950.44060000000002</v>
      </c>
      <c r="BT26" s="305">
        <v>952.36329999999998</v>
      </c>
      <c r="BU26" s="305">
        <v>954.22360000000003</v>
      </c>
      <c r="BV26" s="305">
        <v>956.02149999999995</v>
      </c>
    </row>
    <row r="27" spans="1:74" ht="11.1" customHeight="1" x14ac:dyDescent="0.2">
      <c r="A27" s="148" t="s">
        <v>702</v>
      </c>
      <c r="B27" s="204" t="s">
        <v>464</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2359.4759672</v>
      </c>
      <c r="AK27" s="232">
        <v>2366.9957694999998</v>
      </c>
      <c r="AL27" s="232">
        <v>2409.9020767000002</v>
      </c>
      <c r="AM27" s="232">
        <v>2594.6039380000002</v>
      </c>
      <c r="AN27" s="232">
        <v>2628.4764681000001</v>
      </c>
      <c r="AO27" s="232">
        <v>2617.9287162000001</v>
      </c>
      <c r="AP27" s="232">
        <v>2481.1289471999999</v>
      </c>
      <c r="AQ27" s="232">
        <v>2443.1144325999999</v>
      </c>
      <c r="AR27" s="232">
        <v>2422.0534372000002</v>
      </c>
      <c r="AS27" s="232">
        <v>2445.8973237999999</v>
      </c>
      <c r="AT27" s="232">
        <v>2437.7798449000002</v>
      </c>
      <c r="AU27" s="232">
        <v>2425.6523631</v>
      </c>
      <c r="AV27" s="232">
        <v>2395.9196952000002</v>
      </c>
      <c r="AW27" s="232">
        <v>2385.9685955</v>
      </c>
      <c r="AX27" s="232">
        <v>2382.2038805000002</v>
      </c>
      <c r="AY27" s="232">
        <v>2396.4881931</v>
      </c>
      <c r="AZ27" s="232">
        <v>2396.1992654000001</v>
      </c>
      <c r="BA27" s="232">
        <v>2393.1997403</v>
      </c>
      <c r="BB27" s="232">
        <v>2380.6813677</v>
      </c>
      <c r="BC27" s="232">
        <v>2377.3668352</v>
      </c>
      <c r="BD27" s="232">
        <v>2376.4478927999999</v>
      </c>
      <c r="BE27" s="305">
        <v>2379.6970000000001</v>
      </c>
      <c r="BF27" s="305">
        <v>2382.2399999999998</v>
      </c>
      <c r="BG27" s="305">
        <v>2385.8490000000002</v>
      </c>
      <c r="BH27" s="305">
        <v>2392.4830000000002</v>
      </c>
      <c r="BI27" s="305">
        <v>2396.7559999999999</v>
      </c>
      <c r="BJ27" s="305">
        <v>2400.625</v>
      </c>
      <c r="BK27" s="305">
        <v>2402.808</v>
      </c>
      <c r="BL27" s="305">
        <v>2406.8339999999998</v>
      </c>
      <c r="BM27" s="305">
        <v>2411.42</v>
      </c>
      <c r="BN27" s="305">
        <v>2417.277</v>
      </c>
      <c r="BO27" s="305">
        <v>2422.4479999999999</v>
      </c>
      <c r="BP27" s="305">
        <v>2427.6439999999998</v>
      </c>
      <c r="BQ27" s="305">
        <v>2432.9780000000001</v>
      </c>
      <c r="BR27" s="305">
        <v>2438.143</v>
      </c>
      <c r="BS27" s="305">
        <v>2443.25</v>
      </c>
      <c r="BT27" s="305">
        <v>2448.3000000000002</v>
      </c>
      <c r="BU27" s="305">
        <v>2453.2919999999999</v>
      </c>
      <c r="BV27" s="305">
        <v>2458.2269999999999</v>
      </c>
    </row>
    <row r="28" spans="1:74" ht="11.1" customHeight="1" x14ac:dyDescent="0.2">
      <c r="A28" s="148" t="s">
        <v>703</v>
      </c>
      <c r="B28" s="204" t="s">
        <v>432</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2421.3869398000002</v>
      </c>
      <c r="AK28" s="232">
        <v>2446.5115759999999</v>
      </c>
      <c r="AL28" s="232">
        <v>2506.71009</v>
      </c>
      <c r="AM28" s="232">
        <v>2723.7516897999999</v>
      </c>
      <c r="AN28" s="232">
        <v>2762.7710535000001</v>
      </c>
      <c r="AO28" s="232">
        <v>2745.5373891999998</v>
      </c>
      <c r="AP28" s="232">
        <v>2568.9095001000001</v>
      </c>
      <c r="AQ28" s="232">
        <v>2516.5256771999998</v>
      </c>
      <c r="AR28" s="232">
        <v>2485.2447238</v>
      </c>
      <c r="AS28" s="232">
        <v>2502.4927942999998</v>
      </c>
      <c r="AT28" s="232">
        <v>2492.8479640999999</v>
      </c>
      <c r="AU28" s="232">
        <v>2483.7363875000001</v>
      </c>
      <c r="AV28" s="232">
        <v>2475.3758271000002</v>
      </c>
      <c r="AW28" s="232">
        <v>2467.1674358999999</v>
      </c>
      <c r="AX28" s="232">
        <v>2459.3289762999998</v>
      </c>
      <c r="AY28" s="232">
        <v>2449.7412760000002</v>
      </c>
      <c r="AZ28" s="232">
        <v>2444.2320590999998</v>
      </c>
      <c r="BA28" s="232">
        <v>2440.6821531000001</v>
      </c>
      <c r="BB28" s="232">
        <v>2440.1914007</v>
      </c>
      <c r="BC28" s="232">
        <v>2439.7352347999999</v>
      </c>
      <c r="BD28" s="232">
        <v>2440.4134978000002</v>
      </c>
      <c r="BE28" s="305">
        <v>2442.502</v>
      </c>
      <c r="BF28" s="305">
        <v>2445.2420000000002</v>
      </c>
      <c r="BG28" s="305">
        <v>2448.91</v>
      </c>
      <c r="BH28" s="305">
        <v>2455.15</v>
      </c>
      <c r="BI28" s="305">
        <v>2459.4389999999999</v>
      </c>
      <c r="BJ28" s="305">
        <v>2463.422</v>
      </c>
      <c r="BK28" s="305">
        <v>2465.5039999999999</v>
      </c>
      <c r="BL28" s="305">
        <v>2470.0729999999999</v>
      </c>
      <c r="BM28" s="305">
        <v>2475.5329999999999</v>
      </c>
      <c r="BN28" s="305">
        <v>2483.0830000000001</v>
      </c>
      <c r="BO28" s="305">
        <v>2489.4279999999999</v>
      </c>
      <c r="BP28" s="305">
        <v>2495.7669999999998</v>
      </c>
      <c r="BQ28" s="305">
        <v>2502.3989999999999</v>
      </c>
      <c r="BR28" s="305">
        <v>2508.5</v>
      </c>
      <c r="BS28" s="305">
        <v>2514.37</v>
      </c>
      <c r="BT28" s="305">
        <v>2520.009</v>
      </c>
      <c r="BU28" s="305">
        <v>2525.4180000000001</v>
      </c>
      <c r="BV28" s="305">
        <v>2530.5949999999998</v>
      </c>
    </row>
    <row r="29" spans="1:74" ht="11.1" customHeight="1" x14ac:dyDescent="0.2">
      <c r="A29" s="148" t="s">
        <v>704</v>
      </c>
      <c r="B29" s="204" t="s">
        <v>433</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1136.9686684000001</v>
      </c>
      <c r="AK29" s="232">
        <v>1153.2788181999999</v>
      </c>
      <c r="AL29" s="232">
        <v>1181.1620605000001</v>
      </c>
      <c r="AM29" s="232">
        <v>1265.5593899999999</v>
      </c>
      <c r="AN29" s="232">
        <v>1282.8830717000001</v>
      </c>
      <c r="AO29" s="232">
        <v>1278.0741000999999</v>
      </c>
      <c r="AP29" s="232">
        <v>1212.4434759999999</v>
      </c>
      <c r="AQ29" s="232">
        <v>1192.3859471999999</v>
      </c>
      <c r="AR29" s="232">
        <v>1179.2125143999999</v>
      </c>
      <c r="AS29" s="232">
        <v>1181.5574738</v>
      </c>
      <c r="AT29" s="232">
        <v>1175.6765111</v>
      </c>
      <c r="AU29" s="232">
        <v>1170.2039224</v>
      </c>
      <c r="AV29" s="232">
        <v>1163.8803544</v>
      </c>
      <c r="AW29" s="232">
        <v>1160.1690286999999</v>
      </c>
      <c r="AX29" s="232">
        <v>1157.8105920999999</v>
      </c>
      <c r="AY29" s="232">
        <v>1158.1906702000001</v>
      </c>
      <c r="AZ29" s="232">
        <v>1157.4987922</v>
      </c>
      <c r="BA29" s="232">
        <v>1157.1205838000001</v>
      </c>
      <c r="BB29" s="232">
        <v>1157.0972329000001</v>
      </c>
      <c r="BC29" s="232">
        <v>1157.3154729</v>
      </c>
      <c r="BD29" s="232">
        <v>1157.8164916999999</v>
      </c>
      <c r="BE29" s="305">
        <v>1158.567</v>
      </c>
      <c r="BF29" s="305">
        <v>1159.6590000000001</v>
      </c>
      <c r="BG29" s="305">
        <v>1161.058</v>
      </c>
      <c r="BH29" s="305">
        <v>1163.2670000000001</v>
      </c>
      <c r="BI29" s="305">
        <v>1164.9059999999999</v>
      </c>
      <c r="BJ29" s="305">
        <v>1166.4760000000001</v>
      </c>
      <c r="BK29" s="305">
        <v>1167.374</v>
      </c>
      <c r="BL29" s="305">
        <v>1169.2619999999999</v>
      </c>
      <c r="BM29" s="305">
        <v>1171.5340000000001</v>
      </c>
      <c r="BN29" s="305">
        <v>1174.662</v>
      </c>
      <c r="BO29" s="305">
        <v>1177.3520000000001</v>
      </c>
      <c r="BP29" s="305">
        <v>1180.0730000000001</v>
      </c>
      <c r="BQ29" s="305">
        <v>1182.8689999999999</v>
      </c>
      <c r="BR29" s="305">
        <v>1185.624</v>
      </c>
      <c r="BS29" s="305">
        <v>1188.3779999999999</v>
      </c>
      <c r="BT29" s="305">
        <v>1191.133</v>
      </c>
      <c r="BU29" s="305">
        <v>1193.8879999999999</v>
      </c>
      <c r="BV29" s="305">
        <v>1196.644</v>
      </c>
    </row>
    <row r="30" spans="1:74" ht="11.1" customHeight="1" x14ac:dyDescent="0.2">
      <c r="A30" s="148" t="s">
        <v>705</v>
      </c>
      <c r="B30" s="204" t="s">
        <v>434</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3279.4111093000001</v>
      </c>
      <c r="AK30" s="232">
        <v>3311.3462859000001</v>
      </c>
      <c r="AL30" s="232">
        <v>3392.795803</v>
      </c>
      <c r="AM30" s="232">
        <v>3689.0482185000001</v>
      </c>
      <c r="AN30" s="232">
        <v>3745.5599981</v>
      </c>
      <c r="AO30" s="232">
        <v>3727.6196998999999</v>
      </c>
      <c r="AP30" s="232">
        <v>3497.3458356000001</v>
      </c>
      <c r="AQ30" s="232">
        <v>3433.9124975</v>
      </c>
      <c r="AR30" s="232">
        <v>3399.4381976</v>
      </c>
      <c r="AS30" s="232">
        <v>3429.6060474000001</v>
      </c>
      <c r="AT30" s="232">
        <v>3426.2874901999999</v>
      </c>
      <c r="AU30" s="232">
        <v>3425.1656373999999</v>
      </c>
      <c r="AV30" s="232">
        <v>3432.7023598999999</v>
      </c>
      <c r="AW30" s="232">
        <v>3431.1275129999999</v>
      </c>
      <c r="AX30" s="232">
        <v>3426.9029673999999</v>
      </c>
      <c r="AY30" s="232">
        <v>3414.1456143</v>
      </c>
      <c r="AZ30" s="232">
        <v>3409.0340033000002</v>
      </c>
      <c r="BA30" s="232">
        <v>3405.6850254000001</v>
      </c>
      <c r="BB30" s="232">
        <v>3404.6325757</v>
      </c>
      <c r="BC30" s="232">
        <v>3404.4084429</v>
      </c>
      <c r="BD30" s="232">
        <v>3405.5465220999999</v>
      </c>
      <c r="BE30" s="305">
        <v>3408.114</v>
      </c>
      <c r="BF30" s="305">
        <v>3411.9259999999999</v>
      </c>
      <c r="BG30" s="305">
        <v>3417.0509999999999</v>
      </c>
      <c r="BH30" s="305">
        <v>3425.3429999999998</v>
      </c>
      <c r="BI30" s="305">
        <v>3431.7</v>
      </c>
      <c r="BJ30" s="305">
        <v>3437.9760000000001</v>
      </c>
      <c r="BK30" s="305">
        <v>3442.6010000000001</v>
      </c>
      <c r="BL30" s="305">
        <v>3449.8960000000002</v>
      </c>
      <c r="BM30" s="305">
        <v>3458.29</v>
      </c>
      <c r="BN30" s="305">
        <v>3469.0709999999999</v>
      </c>
      <c r="BO30" s="305">
        <v>3478.6970000000001</v>
      </c>
      <c r="BP30" s="305">
        <v>3488.4560000000001</v>
      </c>
      <c r="BQ30" s="305">
        <v>3498.9780000000001</v>
      </c>
      <c r="BR30" s="305">
        <v>3508.53</v>
      </c>
      <c r="BS30" s="305">
        <v>3517.7420000000002</v>
      </c>
      <c r="BT30" s="305">
        <v>3526.614</v>
      </c>
      <c r="BU30" s="305">
        <v>3535.1469999999999</v>
      </c>
      <c r="BV30" s="305">
        <v>3543.3389999999999</v>
      </c>
    </row>
    <row r="31" spans="1:74" ht="11.1" customHeight="1" x14ac:dyDescent="0.2">
      <c r="A31" s="148" t="s">
        <v>706</v>
      </c>
      <c r="B31" s="204" t="s">
        <v>435</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882.35138475999997</v>
      </c>
      <c r="AK31" s="232">
        <v>894.13957599000003</v>
      </c>
      <c r="AL31" s="232">
        <v>921.01433799999995</v>
      </c>
      <c r="AM31" s="232">
        <v>1016.2164743</v>
      </c>
      <c r="AN31" s="232">
        <v>1033.3337753000001</v>
      </c>
      <c r="AO31" s="232">
        <v>1025.6070443000001</v>
      </c>
      <c r="AP31" s="232">
        <v>945.90600669000003</v>
      </c>
      <c r="AQ31" s="232">
        <v>923.83891824</v>
      </c>
      <c r="AR31" s="232">
        <v>912.27550411000004</v>
      </c>
      <c r="AS31" s="232">
        <v>924.87062127000002</v>
      </c>
      <c r="AT31" s="232">
        <v>924.07341303999999</v>
      </c>
      <c r="AU31" s="232">
        <v>923.53873639999995</v>
      </c>
      <c r="AV31" s="232">
        <v>924.58002282999996</v>
      </c>
      <c r="AW31" s="232">
        <v>923.58533576000002</v>
      </c>
      <c r="AX31" s="232">
        <v>921.86810666999997</v>
      </c>
      <c r="AY31" s="232">
        <v>917.97890043999996</v>
      </c>
      <c r="AZ31" s="232">
        <v>915.90366363999999</v>
      </c>
      <c r="BA31" s="232">
        <v>914.19296114999997</v>
      </c>
      <c r="BB31" s="232">
        <v>912.76885153000001</v>
      </c>
      <c r="BC31" s="232">
        <v>911.84567374000005</v>
      </c>
      <c r="BD31" s="232">
        <v>911.34548632999997</v>
      </c>
      <c r="BE31" s="305">
        <v>911.32209999999998</v>
      </c>
      <c r="BF31" s="305">
        <v>911.62750000000005</v>
      </c>
      <c r="BG31" s="305">
        <v>912.31550000000004</v>
      </c>
      <c r="BH31" s="305">
        <v>913.90909999999997</v>
      </c>
      <c r="BI31" s="305">
        <v>914.9701</v>
      </c>
      <c r="BJ31" s="305">
        <v>916.02139999999997</v>
      </c>
      <c r="BK31" s="305">
        <v>916.53930000000003</v>
      </c>
      <c r="BL31" s="305">
        <v>917.96410000000003</v>
      </c>
      <c r="BM31" s="305">
        <v>919.77200000000005</v>
      </c>
      <c r="BN31" s="305">
        <v>922.52319999999997</v>
      </c>
      <c r="BO31" s="305">
        <v>924.6771</v>
      </c>
      <c r="BP31" s="305">
        <v>926.79390000000001</v>
      </c>
      <c r="BQ31" s="305">
        <v>928.92349999999999</v>
      </c>
      <c r="BR31" s="305">
        <v>930.92870000000005</v>
      </c>
      <c r="BS31" s="305">
        <v>932.85950000000003</v>
      </c>
      <c r="BT31" s="305">
        <v>934.71569999999997</v>
      </c>
      <c r="BU31" s="305">
        <v>936.49739999999997</v>
      </c>
      <c r="BV31" s="305">
        <v>938.2047</v>
      </c>
    </row>
    <row r="32" spans="1:74" ht="11.1" customHeight="1" x14ac:dyDescent="0.2">
      <c r="A32" s="148" t="s">
        <v>707</v>
      </c>
      <c r="B32" s="204" t="s">
        <v>436</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1967.3588815000001</v>
      </c>
      <c r="AK32" s="232">
        <v>1987.0466911999999</v>
      </c>
      <c r="AL32" s="232">
        <v>2036.9570942</v>
      </c>
      <c r="AM32" s="232">
        <v>2216.6869468999998</v>
      </c>
      <c r="AN32" s="232">
        <v>2252.3448942999999</v>
      </c>
      <c r="AO32" s="232">
        <v>2243.5277928</v>
      </c>
      <c r="AP32" s="232">
        <v>2108.4963474000001</v>
      </c>
      <c r="AQ32" s="232">
        <v>2072.0336192999998</v>
      </c>
      <c r="AR32" s="232">
        <v>2052.4003136000001</v>
      </c>
      <c r="AS32" s="232">
        <v>2069.2053970000002</v>
      </c>
      <c r="AT32" s="232">
        <v>2068.5242109999999</v>
      </c>
      <c r="AU32" s="232">
        <v>2069.9657223999998</v>
      </c>
      <c r="AV32" s="232">
        <v>2079.4847011000002</v>
      </c>
      <c r="AW32" s="232">
        <v>2080.7055297000002</v>
      </c>
      <c r="AX32" s="232">
        <v>2079.5829782000001</v>
      </c>
      <c r="AY32" s="232">
        <v>2071.6866577999999</v>
      </c>
      <c r="AZ32" s="232">
        <v>2069.2001377000001</v>
      </c>
      <c r="BA32" s="232">
        <v>2067.6930292000002</v>
      </c>
      <c r="BB32" s="232">
        <v>2067.1870146000001</v>
      </c>
      <c r="BC32" s="232">
        <v>2067.6224674999999</v>
      </c>
      <c r="BD32" s="232">
        <v>2069.0210702999998</v>
      </c>
      <c r="BE32" s="305">
        <v>2071.5990000000002</v>
      </c>
      <c r="BF32" s="305">
        <v>2074.7620000000002</v>
      </c>
      <c r="BG32" s="305">
        <v>2078.7249999999999</v>
      </c>
      <c r="BH32" s="305">
        <v>2084.7730000000001</v>
      </c>
      <c r="BI32" s="305">
        <v>2089.3760000000002</v>
      </c>
      <c r="BJ32" s="305">
        <v>2093.8159999999998</v>
      </c>
      <c r="BK32" s="305">
        <v>2097.069</v>
      </c>
      <c r="BL32" s="305">
        <v>2101.9549999999999</v>
      </c>
      <c r="BM32" s="305">
        <v>2107.4479999999999</v>
      </c>
      <c r="BN32" s="305">
        <v>2114.4940000000001</v>
      </c>
      <c r="BO32" s="305">
        <v>2120.4929999999999</v>
      </c>
      <c r="BP32" s="305">
        <v>2126.3890000000001</v>
      </c>
      <c r="BQ32" s="305">
        <v>2132.0070000000001</v>
      </c>
      <c r="BR32" s="305">
        <v>2137.8319999999999</v>
      </c>
      <c r="BS32" s="305">
        <v>2143.6889999999999</v>
      </c>
      <c r="BT32" s="305">
        <v>2149.576</v>
      </c>
      <c r="BU32" s="305">
        <v>2155.4949999999999</v>
      </c>
      <c r="BV32" s="305">
        <v>2161.444</v>
      </c>
    </row>
    <row r="33" spans="1:74" s="160" customFormat="1" ht="11.1" customHeight="1" x14ac:dyDescent="0.2">
      <c r="A33" s="148" t="s">
        <v>708</v>
      </c>
      <c r="B33" s="204" t="s">
        <v>437</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1222.5599069</v>
      </c>
      <c r="AK33" s="232">
        <v>1236.8936291</v>
      </c>
      <c r="AL33" s="232">
        <v>1267.2435679</v>
      </c>
      <c r="AM33" s="232">
        <v>1370.5072373999999</v>
      </c>
      <c r="AN33" s="232">
        <v>1390.2164737999999</v>
      </c>
      <c r="AO33" s="232">
        <v>1383.2687911999999</v>
      </c>
      <c r="AP33" s="232">
        <v>1299.736776</v>
      </c>
      <c r="AQ33" s="232">
        <v>1276.9208154999999</v>
      </c>
      <c r="AR33" s="232">
        <v>1264.8934962999999</v>
      </c>
      <c r="AS33" s="232">
        <v>1277.5437949</v>
      </c>
      <c r="AT33" s="232">
        <v>1276.6770256</v>
      </c>
      <c r="AU33" s="232">
        <v>1276.1821649000001</v>
      </c>
      <c r="AV33" s="232">
        <v>1277.6743269000001</v>
      </c>
      <c r="AW33" s="232">
        <v>1276.7119482000001</v>
      </c>
      <c r="AX33" s="232">
        <v>1274.9101427000001</v>
      </c>
      <c r="AY33" s="232">
        <v>1270.2763193000001</v>
      </c>
      <c r="AZ33" s="232">
        <v>1268.2901038</v>
      </c>
      <c r="BA33" s="232">
        <v>1266.958905</v>
      </c>
      <c r="BB33" s="232">
        <v>1266.5411939000001</v>
      </c>
      <c r="BC33" s="232">
        <v>1266.3261751</v>
      </c>
      <c r="BD33" s="232">
        <v>1266.5723198000001</v>
      </c>
      <c r="BE33" s="305">
        <v>1266.961</v>
      </c>
      <c r="BF33" s="305">
        <v>1268.3689999999999</v>
      </c>
      <c r="BG33" s="305">
        <v>1270.4760000000001</v>
      </c>
      <c r="BH33" s="305">
        <v>1274.511</v>
      </c>
      <c r="BI33" s="305">
        <v>1277.096</v>
      </c>
      <c r="BJ33" s="305">
        <v>1279.461</v>
      </c>
      <c r="BK33" s="305">
        <v>1280.403</v>
      </c>
      <c r="BL33" s="305">
        <v>1283.2249999999999</v>
      </c>
      <c r="BM33" s="305">
        <v>1286.7270000000001</v>
      </c>
      <c r="BN33" s="305">
        <v>1291.9190000000001</v>
      </c>
      <c r="BO33" s="305">
        <v>1296.02</v>
      </c>
      <c r="BP33" s="305">
        <v>1300.0419999999999</v>
      </c>
      <c r="BQ33" s="305">
        <v>1303.9570000000001</v>
      </c>
      <c r="BR33" s="305">
        <v>1307.8399999999999</v>
      </c>
      <c r="BS33" s="305">
        <v>1311.664</v>
      </c>
      <c r="BT33" s="305">
        <v>1315.4290000000001</v>
      </c>
      <c r="BU33" s="305">
        <v>1319.135</v>
      </c>
      <c r="BV33" s="305">
        <v>1322.7809999999999</v>
      </c>
    </row>
    <row r="34" spans="1:74" s="160" customFormat="1" ht="11.1" customHeight="1" x14ac:dyDescent="0.2">
      <c r="A34" s="148" t="s">
        <v>709</v>
      </c>
      <c r="B34" s="204" t="s">
        <v>438</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2967.1607757000002</v>
      </c>
      <c r="AK34" s="232">
        <v>2982.8864352999999</v>
      </c>
      <c r="AL34" s="232">
        <v>3036.1555585999999</v>
      </c>
      <c r="AM34" s="232">
        <v>3244.2813854999999</v>
      </c>
      <c r="AN34" s="232">
        <v>3284.6525062000001</v>
      </c>
      <c r="AO34" s="232">
        <v>3274.5821606</v>
      </c>
      <c r="AP34" s="232">
        <v>3120.1319020999999</v>
      </c>
      <c r="AQ34" s="232">
        <v>3079.6324589000001</v>
      </c>
      <c r="AR34" s="232">
        <v>3059.1453845000001</v>
      </c>
      <c r="AS34" s="232">
        <v>3089.9105639999998</v>
      </c>
      <c r="AT34" s="232">
        <v>3086.0183130999999</v>
      </c>
      <c r="AU34" s="232">
        <v>3078.708517</v>
      </c>
      <c r="AV34" s="232">
        <v>3061.6711922</v>
      </c>
      <c r="AW34" s="232">
        <v>3052.2587933999998</v>
      </c>
      <c r="AX34" s="232">
        <v>3044.1613370999999</v>
      </c>
      <c r="AY34" s="232">
        <v>3037.0543833000002</v>
      </c>
      <c r="AZ34" s="232">
        <v>3031.8301419999998</v>
      </c>
      <c r="BA34" s="232">
        <v>3028.1641731999998</v>
      </c>
      <c r="BB34" s="232">
        <v>3026.9921786999998</v>
      </c>
      <c r="BC34" s="232">
        <v>3025.7409785</v>
      </c>
      <c r="BD34" s="232">
        <v>3025.3462743999999</v>
      </c>
      <c r="BE34" s="305">
        <v>3025.0430000000001</v>
      </c>
      <c r="BF34" s="305">
        <v>3026.9349999999999</v>
      </c>
      <c r="BG34" s="305">
        <v>3030.2570000000001</v>
      </c>
      <c r="BH34" s="305">
        <v>3037.38</v>
      </c>
      <c r="BI34" s="305">
        <v>3041.7849999999999</v>
      </c>
      <c r="BJ34" s="305">
        <v>3045.8420000000001</v>
      </c>
      <c r="BK34" s="305">
        <v>3047.2359999999999</v>
      </c>
      <c r="BL34" s="305">
        <v>3052.335</v>
      </c>
      <c r="BM34" s="305">
        <v>3058.8220000000001</v>
      </c>
      <c r="BN34" s="305">
        <v>3068.8119999999999</v>
      </c>
      <c r="BO34" s="305">
        <v>3076.4929999999999</v>
      </c>
      <c r="BP34" s="305">
        <v>3083.9760000000001</v>
      </c>
      <c r="BQ34" s="305">
        <v>3091.3539999999998</v>
      </c>
      <c r="BR34" s="305">
        <v>3098.377</v>
      </c>
      <c r="BS34" s="305">
        <v>3105.136</v>
      </c>
      <c r="BT34" s="305">
        <v>3111.6309999999999</v>
      </c>
      <c r="BU34" s="305">
        <v>3117.8620000000001</v>
      </c>
      <c r="BV34" s="305">
        <v>3123.828</v>
      </c>
    </row>
    <row r="35" spans="1:74" s="160" customFormat="1" ht="11.1" customHeight="1" x14ac:dyDescent="0.2">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 customHeight="1" x14ac:dyDescent="0.2">
      <c r="A36" s="148" t="s">
        <v>710</v>
      </c>
      <c r="B36" s="204" t="s">
        <v>431</v>
      </c>
      <c r="C36" s="232">
        <v>5977.3280316</v>
      </c>
      <c r="D36" s="232">
        <v>5982.7424972999997</v>
      </c>
      <c r="E36" s="232">
        <v>5987.6366918000003</v>
      </c>
      <c r="F36" s="232">
        <v>5991.7387361999999</v>
      </c>
      <c r="G36" s="232">
        <v>5995.1701005000004</v>
      </c>
      <c r="H36" s="232">
        <v>5998.1505914999998</v>
      </c>
      <c r="I36" s="232">
        <v>6000.8834084999999</v>
      </c>
      <c r="J36" s="232">
        <v>6003.5053189999999</v>
      </c>
      <c r="K36" s="232">
        <v>6006.1364829000004</v>
      </c>
      <c r="L36" s="232">
        <v>6008.8542688999996</v>
      </c>
      <c r="M36" s="232">
        <v>6011.5648817000001</v>
      </c>
      <c r="N36" s="232">
        <v>6014.1317353000004</v>
      </c>
      <c r="O36" s="232">
        <v>6016.5120858999999</v>
      </c>
      <c r="P36" s="232">
        <v>6019.0385589999996</v>
      </c>
      <c r="Q36" s="232">
        <v>6022.1376228999998</v>
      </c>
      <c r="R36" s="232">
        <v>6026.0433431000001</v>
      </c>
      <c r="S36" s="232">
        <v>6030.2201752000001</v>
      </c>
      <c r="T36" s="232">
        <v>6033.9401725999996</v>
      </c>
      <c r="U36" s="232">
        <v>6036.8382167999998</v>
      </c>
      <c r="V36" s="232">
        <v>6040.0005027999996</v>
      </c>
      <c r="W36" s="232">
        <v>6044.8760537999997</v>
      </c>
      <c r="X36" s="232">
        <v>6051.8617963999995</v>
      </c>
      <c r="Y36" s="232">
        <v>6057.1462701999999</v>
      </c>
      <c r="Z36" s="232">
        <v>6055.8659178999997</v>
      </c>
      <c r="AA36" s="232">
        <v>6045.2035403999998</v>
      </c>
      <c r="AB36" s="232">
        <v>6030.5273706999997</v>
      </c>
      <c r="AC36" s="232">
        <v>6019.2520000000004</v>
      </c>
      <c r="AD36" s="232">
        <v>6016.8210757999996</v>
      </c>
      <c r="AE36" s="232">
        <v>6020.7944715000003</v>
      </c>
      <c r="AF36" s="232">
        <v>6026.7611170999999</v>
      </c>
      <c r="AG36" s="232">
        <v>6031.1826786000001</v>
      </c>
      <c r="AH36" s="232">
        <v>6034.0117657000001</v>
      </c>
      <c r="AI36" s="232">
        <v>6036.0737241999996</v>
      </c>
      <c r="AJ36" s="232">
        <v>6038.0945175999996</v>
      </c>
      <c r="AK36" s="232">
        <v>6040.4025799000001</v>
      </c>
      <c r="AL36" s="232">
        <v>6043.2269629000002</v>
      </c>
      <c r="AM36" s="232">
        <v>6046.6981014000003</v>
      </c>
      <c r="AN36" s="232">
        <v>6050.5519627000003</v>
      </c>
      <c r="AO36" s="232">
        <v>6054.4258970999999</v>
      </c>
      <c r="AP36" s="232">
        <v>6057.8997239</v>
      </c>
      <c r="AQ36" s="232">
        <v>6060.3231365000001</v>
      </c>
      <c r="AR36" s="232">
        <v>6060.9882974000002</v>
      </c>
      <c r="AS36" s="232">
        <v>6059.6251474999999</v>
      </c>
      <c r="AT36" s="232">
        <v>6057.7147427999998</v>
      </c>
      <c r="AU36" s="232">
        <v>6057.1759181999996</v>
      </c>
      <c r="AV36" s="232">
        <v>6059.3482074000003</v>
      </c>
      <c r="AW36" s="232">
        <v>6063.2539387999996</v>
      </c>
      <c r="AX36" s="232">
        <v>6067.3361398999996</v>
      </c>
      <c r="AY36" s="232">
        <v>6070.3990495999997</v>
      </c>
      <c r="AZ36" s="232">
        <v>6072.6917529000002</v>
      </c>
      <c r="BA36" s="232">
        <v>6074.8245463000003</v>
      </c>
      <c r="BB36" s="232">
        <v>6077.2668326000003</v>
      </c>
      <c r="BC36" s="232">
        <v>6079.9244392000001</v>
      </c>
      <c r="BD36" s="232">
        <v>6082.5622998999997</v>
      </c>
      <c r="BE36" s="305">
        <v>6085.0169999999998</v>
      </c>
      <c r="BF36" s="305">
        <v>6087.4110000000001</v>
      </c>
      <c r="BG36" s="305">
        <v>6089.94</v>
      </c>
      <c r="BH36" s="305">
        <v>6092.7370000000001</v>
      </c>
      <c r="BI36" s="305">
        <v>6095.6880000000001</v>
      </c>
      <c r="BJ36" s="305">
        <v>6098.62</v>
      </c>
      <c r="BK36" s="305">
        <v>6101.4030000000002</v>
      </c>
      <c r="BL36" s="305">
        <v>6104.0959999999995</v>
      </c>
      <c r="BM36" s="305">
        <v>6106.8</v>
      </c>
      <c r="BN36" s="305">
        <v>6109.5889999999999</v>
      </c>
      <c r="BO36" s="305">
        <v>6112.4089999999997</v>
      </c>
      <c r="BP36" s="305">
        <v>6115.1779999999999</v>
      </c>
      <c r="BQ36" s="305">
        <v>6117.8360000000002</v>
      </c>
      <c r="BR36" s="305">
        <v>6120.4210000000003</v>
      </c>
      <c r="BS36" s="305">
        <v>6122.9939999999997</v>
      </c>
      <c r="BT36" s="305">
        <v>6125.6040000000003</v>
      </c>
      <c r="BU36" s="305">
        <v>6128.2460000000001</v>
      </c>
      <c r="BV36" s="305">
        <v>6130.9059999999999</v>
      </c>
    </row>
    <row r="37" spans="1:74" s="160" customFormat="1" ht="11.1" customHeight="1" x14ac:dyDescent="0.2">
      <c r="A37" s="148" t="s">
        <v>711</v>
      </c>
      <c r="B37" s="204" t="s">
        <v>464</v>
      </c>
      <c r="C37" s="232">
        <v>16215.177094000001</v>
      </c>
      <c r="D37" s="232">
        <v>16228.628667000001</v>
      </c>
      <c r="E37" s="232">
        <v>16240.199868</v>
      </c>
      <c r="F37" s="232">
        <v>16249.179945</v>
      </c>
      <c r="G37" s="232">
        <v>16256.793831999999</v>
      </c>
      <c r="H37" s="232">
        <v>16264.750382</v>
      </c>
      <c r="I37" s="232">
        <v>16274.341565000001</v>
      </c>
      <c r="J37" s="232">
        <v>16285.191817999999</v>
      </c>
      <c r="K37" s="232">
        <v>16296.508694</v>
      </c>
      <c r="L37" s="232">
        <v>16307.608713</v>
      </c>
      <c r="M37" s="232">
        <v>16318.244257</v>
      </c>
      <c r="N37" s="232">
        <v>16328.276674000001</v>
      </c>
      <c r="O37" s="232">
        <v>16337.814956</v>
      </c>
      <c r="P37" s="232">
        <v>16347.958672999999</v>
      </c>
      <c r="Q37" s="232">
        <v>16360.055039999999</v>
      </c>
      <c r="R37" s="232">
        <v>16374.732846000001</v>
      </c>
      <c r="S37" s="232">
        <v>16389.747184</v>
      </c>
      <c r="T37" s="232">
        <v>16402.134722999999</v>
      </c>
      <c r="U37" s="232">
        <v>16410.260420999999</v>
      </c>
      <c r="V37" s="232">
        <v>16417.802385999999</v>
      </c>
      <c r="W37" s="232">
        <v>16429.767015000001</v>
      </c>
      <c r="X37" s="232">
        <v>16448.002087000001</v>
      </c>
      <c r="Y37" s="232">
        <v>16461.720901000001</v>
      </c>
      <c r="Z37" s="232">
        <v>16456.978136000002</v>
      </c>
      <c r="AA37" s="232">
        <v>16425.730133000001</v>
      </c>
      <c r="AB37" s="232">
        <v>16383.539873</v>
      </c>
      <c r="AC37" s="232">
        <v>16351.871999999999</v>
      </c>
      <c r="AD37" s="232">
        <v>16346.313844</v>
      </c>
      <c r="AE37" s="232">
        <v>16358.943488000001</v>
      </c>
      <c r="AF37" s="232">
        <v>16375.961702000001</v>
      </c>
      <c r="AG37" s="232">
        <v>16386.421849999999</v>
      </c>
      <c r="AH37" s="232">
        <v>16390.787665</v>
      </c>
      <c r="AI37" s="232">
        <v>16392.375469999999</v>
      </c>
      <c r="AJ37" s="232">
        <v>16393.924913999999</v>
      </c>
      <c r="AK37" s="232">
        <v>16395.868923999999</v>
      </c>
      <c r="AL37" s="232">
        <v>16398.063751999998</v>
      </c>
      <c r="AM37" s="232">
        <v>16400.386339000001</v>
      </c>
      <c r="AN37" s="232">
        <v>16402.796388999999</v>
      </c>
      <c r="AO37" s="232">
        <v>16405.274293999999</v>
      </c>
      <c r="AP37" s="232">
        <v>16407.516054</v>
      </c>
      <c r="AQ37" s="232">
        <v>16408.080089999999</v>
      </c>
      <c r="AR37" s="232">
        <v>16405.240426</v>
      </c>
      <c r="AS37" s="232">
        <v>16398.300048000001</v>
      </c>
      <c r="AT37" s="232">
        <v>16390.677772999999</v>
      </c>
      <c r="AU37" s="232">
        <v>16386.821379000001</v>
      </c>
      <c r="AV37" s="232">
        <v>16389.777529999999</v>
      </c>
      <c r="AW37" s="232">
        <v>16396.988453000002</v>
      </c>
      <c r="AX37" s="232">
        <v>16404.495262</v>
      </c>
      <c r="AY37" s="232">
        <v>16409.325269000001</v>
      </c>
      <c r="AZ37" s="232">
        <v>16412.450564999999</v>
      </c>
      <c r="BA37" s="232">
        <v>16415.829440000001</v>
      </c>
      <c r="BB37" s="232">
        <v>16420.880712999999</v>
      </c>
      <c r="BC37" s="232">
        <v>16426.865329</v>
      </c>
      <c r="BD37" s="232">
        <v>16432.504763000001</v>
      </c>
      <c r="BE37" s="305">
        <v>16436.93</v>
      </c>
      <c r="BF37" s="305">
        <v>16440.93</v>
      </c>
      <c r="BG37" s="305">
        <v>16445.68</v>
      </c>
      <c r="BH37" s="305">
        <v>16452.060000000001</v>
      </c>
      <c r="BI37" s="305">
        <v>16459.63</v>
      </c>
      <c r="BJ37" s="305">
        <v>16467.650000000001</v>
      </c>
      <c r="BK37" s="305">
        <v>16475.52</v>
      </c>
      <c r="BL37" s="305">
        <v>16483.189999999999</v>
      </c>
      <c r="BM37" s="305">
        <v>16490.810000000001</v>
      </c>
      <c r="BN37" s="305">
        <v>16498.46</v>
      </c>
      <c r="BO37" s="305">
        <v>16506.18</v>
      </c>
      <c r="BP37" s="305">
        <v>16514</v>
      </c>
      <c r="BQ37" s="305">
        <v>16521.88</v>
      </c>
      <c r="BR37" s="305">
        <v>16529.64</v>
      </c>
      <c r="BS37" s="305">
        <v>16537.04</v>
      </c>
      <c r="BT37" s="305">
        <v>16543.919999999998</v>
      </c>
      <c r="BU37" s="305">
        <v>16550.400000000001</v>
      </c>
      <c r="BV37" s="305">
        <v>16556.689999999999</v>
      </c>
    </row>
    <row r="38" spans="1:74" s="160" customFormat="1" ht="11.1" customHeight="1" x14ac:dyDescent="0.2">
      <c r="A38" s="148" t="s">
        <v>712</v>
      </c>
      <c r="B38" s="204" t="s">
        <v>432</v>
      </c>
      <c r="C38" s="232">
        <v>18936.380100999999</v>
      </c>
      <c r="D38" s="232">
        <v>18949.220426</v>
      </c>
      <c r="E38" s="232">
        <v>18960.700894000001</v>
      </c>
      <c r="F38" s="232">
        <v>18970.016591</v>
      </c>
      <c r="G38" s="232">
        <v>18976.902914999999</v>
      </c>
      <c r="H38" s="232">
        <v>18981.230339999998</v>
      </c>
      <c r="I38" s="232">
        <v>18983.088438999999</v>
      </c>
      <c r="J38" s="232">
        <v>18983.443168000002</v>
      </c>
      <c r="K38" s="232">
        <v>18983.479579999999</v>
      </c>
      <c r="L38" s="232">
        <v>18984.095917999999</v>
      </c>
      <c r="M38" s="232">
        <v>18985.043175999999</v>
      </c>
      <c r="N38" s="232">
        <v>18985.785535999999</v>
      </c>
      <c r="O38" s="232">
        <v>18986.035806</v>
      </c>
      <c r="P38" s="232">
        <v>18986.501289</v>
      </c>
      <c r="Q38" s="232">
        <v>18988.137911999998</v>
      </c>
      <c r="R38" s="232">
        <v>18991.635751999998</v>
      </c>
      <c r="S38" s="232">
        <v>18996.621483999999</v>
      </c>
      <c r="T38" s="232">
        <v>19002.45593</v>
      </c>
      <c r="U38" s="232">
        <v>19009.094878</v>
      </c>
      <c r="V38" s="232">
        <v>19018.87398</v>
      </c>
      <c r="W38" s="232">
        <v>19034.723853</v>
      </c>
      <c r="X38" s="232">
        <v>19056.537491999999</v>
      </c>
      <c r="Y38" s="232">
        <v>19072.057400999998</v>
      </c>
      <c r="Z38" s="232">
        <v>19065.988458</v>
      </c>
      <c r="AA38" s="232">
        <v>19029.684939999999</v>
      </c>
      <c r="AB38" s="232">
        <v>18981.098703</v>
      </c>
      <c r="AC38" s="232">
        <v>18944.830999999998</v>
      </c>
      <c r="AD38" s="232">
        <v>18938.906169000002</v>
      </c>
      <c r="AE38" s="232">
        <v>18955.040885999999</v>
      </c>
      <c r="AF38" s="232">
        <v>18978.374910999999</v>
      </c>
      <c r="AG38" s="232">
        <v>18996.818341999999</v>
      </c>
      <c r="AH38" s="232">
        <v>19009.362614999998</v>
      </c>
      <c r="AI38" s="232">
        <v>19017.769501999999</v>
      </c>
      <c r="AJ38" s="232">
        <v>19023.889723</v>
      </c>
      <c r="AK38" s="232">
        <v>19029.929790999999</v>
      </c>
      <c r="AL38" s="232">
        <v>19038.185164999999</v>
      </c>
      <c r="AM38" s="232">
        <v>19050.081064999998</v>
      </c>
      <c r="AN38" s="232">
        <v>19063.561750000001</v>
      </c>
      <c r="AO38" s="232">
        <v>19075.701236000001</v>
      </c>
      <c r="AP38" s="232">
        <v>19084.1459</v>
      </c>
      <c r="AQ38" s="232">
        <v>19088.831545000001</v>
      </c>
      <c r="AR38" s="232">
        <v>19090.266329999999</v>
      </c>
      <c r="AS38" s="232">
        <v>19089.501361999999</v>
      </c>
      <c r="AT38" s="232">
        <v>19089.759526999998</v>
      </c>
      <c r="AU38" s="232">
        <v>19094.806660999999</v>
      </c>
      <c r="AV38" s="232">
        <v>19107.064791000001</v>
      </c>
      <c r="AW38" s="232">
        <v>19123.580731999999</v>
      </c>
      <c r="AX38" s="232">
        <v>19140.057491</v>
      </c>
      <c r="AY38" s="232">
        <v>19153.146373</v>
      </c>
      <c r="AZ38" s="232">
        <v>19163.291860000001</v>
      </c>
      <c r="BA38" s="232">
        <v>19171.886732999999</v>
      </c>
      <c r="BB38" s="232">
        <v>19180.021574999999</v>
      </c>
      <c r="BC38" s="232">
        <v>19187.578202000001</v>
      </c>
      <c r="BD38" s="232">
        <v>19194.136234000001</v>
      </c>
      <c r="BE38" s="305">
        <v>19199.52</v>
      </c>
      <c r="BF38" s="305">
        <v>19204.55</v>
      </c>
      <c r="BG38" s="305">
        <v>19210.28</v>
      </c>
      <c r="BH38" s="305">
        <v>19217.47</v>
      </c>
      <c r="BI38" s="305">
        <v>19225.64</v>
      </c>
      <c r="BJ38" s="305">
        <v>19234.04</v>
      </c>
      <c r="BK38" s="305">
        <v>19242.05</v>
      </c>
      <c r="BL38" s="305">
        <v>19249.82</v>
      </c>
      <c r="BM38" s="305">
        <v>19257.68</v>
      </c>
      <c r="BN38" s="305">
        <v>19265.86</v>
      </c>
      <c r="BO38" s="305">
        <v>19274.310000000001</v>
      </c>
      <c r="BP38" s="305">
        <v>19282.900000000001</v>
      </c>
      <c r="BQ38" s="305">
        <v>19291.490000000002</v>
      </c>
      <c r="BR38" s="305">
        <v>19299.95</v>
      </c>
      <c r="BS38" s="305">
        <v>19308.150000000001</v>
      </c>
      <c r="BT38" s="305">
        <v>19316</v>
      </c>
      <c r="BU38" s="305">
        <v>19323.61</v>
      </c>
      <c r="BV38" s="305">
        <v>19331.080000000002</v>
      </c>
    </row>
    <row r="39" spans="1:74" s="160" customFormat="1" ht="11.1" customHeight="1" x14ac:dyDescent="0.2">
      <c r="A39" s="148" t="s">
        <v>713</v>
      </c>
      <c r="B39" s="204" t="s">
        <v>433</v>
      </c>
      <c r="C39" s="232">
        <v>8529.4951497000002</v>
      </c>
      <c r="D39" s="232">
        <v>8537.9162770000003</v>
      </c>
      <c r="E39" s="232">
        <v>8545.5458139000002</v>
      </c>
      <c r="F39" s="232">
        <v>8551.9682790999996</v>
      </c>
      <c r="G39" s="232">
        <v>8557.4689696999994</v>
      </c>
      <c r="H39" s="232">
        <v>8562.5083775000003</v>
      </c>
      <c r="I39" s="232">
        <v>8567.4752736999999</v>
      </c>
      <c r="J39" s="232">
        <v>8572.4715479999995</v>
      </c>
      <c r="K39" s="232">
        <v>8577.5273694000007</v>
      </c>
      <c r="L39" s="232">
        <v>8582.6426037000001</v>
      </c>
      <c r="M39" s="232">
        <v>8587.6959022999999</v>
      </c>
      <c r="N39" s="232">
        <v>8592.5356131000008</v>
      </c>
      <c r="O39" s="232">
        <v>8597.1315525999998</v>
      </c>
      <c r="P39" s="232">
        <v>8601.9394119000008</v>
      </c>
      <c r="Q39" s="232">
        <v>8607.5363505999994</v>
      </c>
      <c r="R39" s="232">
        <v>8614.2443463</v>
      </c>
      <c r="S39" s="232">
        <v>8621.3646477000002</v>
      </c>
      <c r="T39" s="232">
        <v>8627.9433215000008</v>
      </c>
      <c r="U39" s="232">
        <v>8633.5215427000003</v>
      </c>
      <c r="V39" s="232">
        <v>8639.6209192000006</v>
      </c>
      <c r="W39" s="232">
        <v>8648.2581673000004</v>
      </c>
      <c r="X39" s="232">
        <v>8659.9216505999993</v>
      </c>
      <c r="Y39" s="232">
        <v>8668.9863217999991</v>
      </c>
      <c r="Z39" s="232">
        <v>8668.2987809000006</v>
      </c>
      <c r="AA39" s="232">
        <v>8653.7905210000008</v>
      </c>
      <c r="AB39" s="232">
        <v>8633.7326078000006</v>
      </c>
      <c r="AC39" s="232">
        <v>8619.4809999999998</v>
      </c>
      <c r="AD39" s="232">
        <v>8619.3054623000007</v>
      </c>
      <c r="AE39" s="232">
        <v>8629.1309832000006</v>
      </c>
      <c r="AF39" s="232">
        <v>8641.7963571</v>
      </c>
      <c r="AG39" s="232">
        <v>8651.6240844999993</v>
      </c>
      <c r="AH39" s="232">
        <v>8658.8714901999992</v>
      </c>
      <c r="AI39" s="232">
        <v>8665.2796051999994</v>
      </c>
      <c r="AJ39" s="232">
        <v>8672.3045387000002</v>
      </c>
      <c r="AK39" s="232">
        <v>8680.2627136999999</v>
      </c>
      <c r="AL39" s="232">
        <v>8689.1856315000005</v>
      </c>
      <c r="AM39" s="232">
        <v>8698.9021217000009</v>
      </c>
      <c r="AN39" s="232">
        <v>8708.4303271000008</v>
      </c>
      <c r="AO39" s="232">
        <v>8716.5857190000006</v>
      </c>
      <c r="AP39" s="232">
        <v>8722.4644110000008</v>
      </c>
      <c r="AQ39" s="232">
        <v>8726.2850868000005</v>
      </c>
      <c r="AR39" s="232">
        <v>8728.5470728</v>
      </c>
      <c r="AS39" s="232">
        <v>8729.9473971999996</v>
      </c>
      <c r="AT39" s="232">
        <v>8731.9738964999997</v>
      </c>
      <c r="AU39" s="232">
        <v>8736.3121088999997</v>
      </c>
      <c r="AV39" s="232">
        <v>8744.0068831999997</v>
      </c>
      <c r="AW39" s="232">
        <v>8753.5403079999996</v>
      </c>
      <c r="AX39" s="232">
        <v>8762.7537823000002</v>
      </c>
      <c r="AY39" s="232">
        <v>8770.0587415999998</v>
      </c>
      <c r="AZ39" s="232">
        <v>8776.1467682999992</v>
      </c>
      <c r="BA39" s="232">
        <v>8782.2794814999997</v>
      </c>
      <c r="BB39" s="232">
        <v>8789.3887574</v>
      </c>
      <c r="BC39" s="232">
        <v>8797.0875006000006</v>
      </c>
      <c r="BD39" s="232">
        <v>8804.6588730000003</v>
      </c>
      <c r="BE39" s="305">
        <v>8811.5470000000005</v>
      </c>
      <c r="BF39" s="305">
        <v>8817.8420000000006</v>
      </c>
      <c r="BG39" s="305">
        <v>8823.7929999999997</v>
      </c>
      <c r="BH39" s="305">
        <v>8829.6090000000004</v>
      </c>
      <c r="BI39" s="305">
        <v>8835.3230000000003</v>
      </c>
      <c r="BJ39" s="305">
        <v>8840.9279999999999</v>
      </c>
      <c r="BK39" s="305">
        <v>8846.4419999999991</v>
      </c>
      <c r="BL39" s="305">
        <v>8851.9930000000004</v>
      </c>
      <c r="BM39" s="305">
        <v>8857.7350000000006</v>
      </c>
      <c r="BN39" s="305">
        <v>8863.7649999999994</v>
      </c>
      <c r="BO39" s="305">
        <v>8869.9539999999997</v>
      </c>
      <c r="BP39" s="305">
        <v>8876.1139999999996</v>
      </c>
      <c r="BQ39" s="305">
        <v>8882.0990000000002</v>
      </c>
      <c r="BR39" s="305">
        <v>8887.9179999999997</v>
      </c>
      <c r="BS39" s="305">
        <v>8893.6219999999994</v>
      </c>
      <c r="BT39" s="305">
        <v>8899.2549999999992</v>
      </c>
      <c r="BU39" s="305">
        <v>8904.8439999999991</v>
      </c>
      <c r="BV39" s="305">
        <v>8910.4110000000001</v>
      </c>
    </row>
    <row r="40" spans="1:74" s="160" customFormat="1" ht="11.1" customHeight="1" x14ac:dyDescent="0.2">
      <c r="A40" s="148" t="s">
        <v>714</v>
      </c>
      <c r="B40" s="204" t="s">
        <v>434</v>
      </c>
      <c r="C40" s="232">
        <v>25409.541767999999</v>
      </c>
      <c r="D40" s="232">
        <v>25438.757729000001</v>
      </c>
      <c r="E40" s="232">
        <v>25465.886966999999</v>
      </c>
      <c r="F40" s="232">
        <v>25489.794523</v>
      </c>
      <c r="G40" s="232">
        <v>25510.684258000001</v>
      </c>
      <c r="H40" s="232">
        <v>25529.094733000002</v>
      </c>
      <c r="I40" s="232">
        <v>25545.61853</v>
      </c>
      <c r="J40" s="232">
        <v>25561.064311999999</v>
      </c>
      <c r="K40" s="232">
        <v>25576.294760000001</v>
      </c>
      <c r="L40" s="232">
        <v>25591.956700999999</v>
      </c>
      <c r="M40" s="232">
        <v>25607.833546999998</v>
      </c>
      <c r="N40" s="232">
        <v>25623.492856000001</v>
      </c>
      <c r="O40" s="232">
        <v>25638.718883000001</v>
      </c>
      <c r="P40" s="232">
        <v>25654.162666</v>
      </c>
      <c r="Q40" s="232">
        <v>25670.691943000002</v>
      </c>
      <c r="R40" s="232">
        <v>25689.121364999999</v>
      </c>
      <c r="S40" s="232">
        <v>25710.053257</v>
      </c>
      <c r="T40" s="232">
        <v>25734.03686</v>
      </c>
      <c r="U40" s="232">
        <v>25761.972707000001</v>
      </c>
      <c r="V40" s="232">
        <v>25796.166499999999</v>
      </c>
      <c r="W40" s="232">
        <v>25839.275232</v>
      </c>
      <c r="X40" s="232">
        <v>25890.116539999999</v>
      </c>
      <c r="Y40" s="232">
        <v>25932.150633000001</v>
      </c>
      <c r="Z40" s="232">
        <v>25944.998362999999</v>
      </c>
      <c r="AA40" s="232">
        <v>25917.158438999999</v>
      </c>
      <c r="AB40" s="232">
        <v>25872.640989</v>
      </c>
      <c r="AC40" s="232">
        <v>25844.333999999999</v>
      </c>
      <c r="AD40" s="232">
        <v>25856.199766000002</v>
      </c>
      <c r="AE40" s="232">
        <v>25896.497815999999</v>
      </c>
      <c r="AF40" s="232">
        <v>25944.561990999999</v>
      </c>
      <c r="AG40" s="232">
        <v>25984.209686999999</v>
      </c>
      <c r="AH40" s="232">
        <v>26017.192539</v>
      </c>
      <c r="AI40" s="232">
        <v>26049.745738000001</v>
      </c>
      <c r="AJ40" s="232">
        <v>26086.69</v>
      </c>
      <c r="AK40" s="232">
        <v>26127.188144</v>
      </c>
      <c r="AL40" s="232">
        <v>26168.988512</v>
      </c>
      <c r="AM40" s="232">
        <v>26209.998888999999</v>
      </c>
      <c r="AN40" s="232">
        <v>26248.764842</v>
      </c>
      <c r="AO40" s="232">
        <v>26283.991376999998</v>
      </c>
      <c r="AP40" s="232">
        <v>26314.481791999999</v>
      </c>
      <c r="AQ40" s="232">
        <v>26339.432528000001</v>
      </c>
      <c r="AR40" s="232">
        <v>26358.138318000001</v>
      </c>
      <c r="AS40" s="232">
        <v>26371.19627</v>
      </c>
      <c r="AT40" s="232">
        <v>26384.413005999999</v>
      </c>
      <c r="AU40" s="232">
        <v>26404.897527000001</v>
      </c>
      <c r="AV40" s="232">
        <v>26437.367458000001</v>
      </c>
      <c r="AW40" s="232">
        <v>26476.974920000001</v>
      </c>
      <c r="AX40" s="232">
        <v>26516.480658</v>
      </c>
      <c r="AY40" s="232">
        <v>26550.444344</v>
      </c>
      <c r="AZ40" s="232">
        <v>26580.621347</v>
      </c>
      <c r="BA40" s="232">
        <v>26610.565965000002</v>
      </c>
      <c r="BB40" s="232">
        <v>26642.877084</v>
      </c>
      <c r="BC40" s="232">
        <v>26676.331955000001</v>
      </c>
      <c r="BD40" s="232">
        <v>26708.752421000001</v>
      </c>
      <c r="BE40" s="305">
        <v>26738.57</v>
      </c>
      <c r="BF40" s="305">
        <v>26766.69</v>
      </c>
      <c r="BG40" s="305">
        <v>26794.62</v>
      </c>
      <c r="BH40" s="305">
        <v>26823.5</v>
      </c>
      <c r="BI40" s="305">
        <v>26853.08</v>
      </c>
      <c r="BJ40" s="305">
        <v>26882.75</v>
      </c>
      <c r="BK40" s="305">
        <v>26912.02</v>
      </c>
      <c r="BL40" s="305">
        <v>26940.99</v>
      </c>
      <c r="BM40" s="305">
        <v>26969.88</v>
      </c>
      <c r="BN40" s="305">
        <v>26998.86</v>
      </c>
      <c r="BO40" s="305">
        <v>27027.82</v>
      </c>
      <c r="BP40" s="305">
        <v>27056.61</v>
      </c>
      <c r="BQ40" s="305">
        <v>27085.11</v>
      </c>
      <c r="BR40" s="305">
        <v>27113.42</v>
      </c>
      <c r="BS40" s="305">
        <v>27141.69</v>
      </c>
      <c r="BT40" s="305">
        <v>27170.04</v>
      </c>
      <c r="BU40" s="305">
        <v>27198.48</v>
      </c>
      <c r="BV40" s="305">
        <v>27226.95</v>
      </c>
    </row>
    <row r="41" spans="1:74" s="160" customFormat="1" ht="11.1" customHeight="1" x14ac:dyDescent="0.2">
      <c r="A41" s="148" t="s">
        <v>715</v>
      </c>
      <c r="B41" s="204" t="s">
        <v>435</v>
      </c>
      <c r="C41" s="232">
        <v>7613.2214617999998</v>
      </c>
      <c r="D41" s="232">
        <v>7617.5220842999997</v>
      </c>
      <c r="E41" s="232">
        <v>7620.6251488999997</v>
      </c>
      <c r="F41" s="232">
        <v>7622.0996083999999</v>
      </c>
      <c r="G41" s="232">
        <v>7623.2497365999998</v>
      </c>
      <c r="H41" s="232">
        <v>7625.8136376000002</v>
      </c>
      <c r="I41" s="232">
        <v>7631.0230027999996</v>
      </c>
      <c r="J41" s="232">
        <v>7638.0838746999998</v>
      </c>
      <c r="K41" s="232">
        <v>7645.6958832999999</v>
      </c>
      <c r="L41" s="232">
        <v>7652.8080911999996</v>
      </c>
      <c r="M41" s="232">
        <v>7659.3672924000002</v>
      </c>
      <c r="N41" s="232">
        <v>7665.5697135999999</v>
      </c>
      <c r="O41" s="232">
        <v>7671.6646737000001</v>
      </c>
      <c r="P41" s="232">
        <v>7678.1138596000001</v>
      </c>
      <c r="Q41" s="232">
        <v>7685.4320504999996</v>
      </c>
      <c r="R41" s="232">
        <v>7693.8516516999998</v>
      </c>
      <c r="S41" s="232">
        <v>7702.4755734</v>
      </c>
      <c r="T41" s="232">
        <v>7710.1243520999997</v>
      </c>
      <c r="U41" s="232">
        <v>7716.1757109999999</v>
      </c>
      <c r="V41" s="232">
        <v>7722.2361199999996</v>
      </c>
      <c r="W41" s="232">
        <v>7730.4692355999996</v>
      </c>
      <c r="X41" s="232">
        <v>7741.6071558000003</v>
      </c>
      <c r="Y41" s="232">
        <v>7750.6557448000003</v>
      </c>
      <c r="Z41" s="232">
        <v>7751.1893083000004</v>
      </c>
      <c r="AA41" s="232">
        <v>7739.5073779000004</v>
      </c>
      <c r="AB41" s="232">
        <v>7722.8103883000003</v>
      </c>
      <c r="AC41" s="232">
        <v>7711.0240000000003</v>
      </c>
      <c r="AD41" s="232">
        <v>7711.4082901000002</v>
      </c>
      <c r="AE41" s="232">
        <v>7720.5610020000004</v>
      </c>
      <c r="AF41" s="232">
        <v>7732.4142955999996</v>
      </c>
      <c r="AG41" s="232">
        <v>7742.1775411999997</v>
      </c>
      <c r="AH41" s="232">
        <v>7750.1689517000004</v>
      </c>
      <c r="AI41" s="232">
        <v>7757.9839504000001</v>
      </c>
      <c r="AJ41" s="232">
        <v>7766.8757088000002</v>
      </c>
      <c r="AK41" s="232">
        <v>7776.7283914</v>
      </c>
      <c r="AL41" s="232">
        <v>7787.0839104999995</v>
      </c>
      <c r="AM41" s="232">
        <v>7797.4468459</v>
      </c>
      <c r="AN41" s="232">
        <v>7807.1724457</v>
      </c>
      <c r="AO41" s="232">
        <v>7815.5786251999998</v>
      </c>
      <c r="AP41" s="232">
        <v>7822.1374153999996</v>
      </c>
      <c r="AQ41" s="232">
        <v>7826.9373103999997</v>
      </c>
      <c r="AR41" s="232">
        <v>7830.2209198999999</v>
      </c>
      <c r="AS41" s="232">
        <v>7832.4625054999997</v>
      </c>
      <c r="AT41" s="232">
        <v>7835.0629360000003</v>
      </c>
      <c r="AU41" s="232">
        <v>7839.654732</v>
      </c>
      <c r="AV41" s="232">
        <v>7847.2785492000003</v>
      </c>
      <c r="AW41" s="232">
        <v>7856.6075847000002</v>
      </c>
      <c r="AX41" s="232">
        <v>7865.7231705000004</v>
      </c>
      <c r="AY41" s="232">
        <v>7873.1957745</v>
      </c>
      <c r="AZ41" s="232">
        <v>7879.5524065999998</v>
      </c>
      <c r="BA41" s="232">
        <v>7885.8092122999997</v>
      </c>
      <c r="BB41" s="232">
        <v>7892.7234384000003</v>
      </c>
      <c r="BC41" s="232">
        <v>7900.0167369999999</v>
      </c>
      <c r="BD41" s="232">
        <v>7907.1518615000005</v>
      </c>
      <c r="BE41" s="305">
        <v>7913.7169999999996</v>
      </c>
      <c r="BF41" s="305">
        <v>7919.799</v>
      </c>
      <c r="BG41" s="305">
        <v>7925.6130000000003</v>
      </c>
      <c r="BH41" s="305">
        <v>7931.3360000000002</v>
      </c>
      <c r="BI41" s="305">
        <v>7937.0150000000003</v>
      </c>
      <c r="BJ41" s="305">
        <v>7942.6580000000004</v>
      </c>
      <c r="BK41" s="305">
        <v>7948.28</v>
      </c>
      <c r="BL41" s="305">
        <v>7953.9070000000002</v>
      </c>
      <c r="BM41" s="305">
        <v>7959.5680000000002</v>
      </c>
      <c r="BN41" s="305">
        <v>7965.2879999999996</v>
      </c>
      <c r="BO41" s="305">
        <v>7971.07</v>
      </c>
      <c r="BP41" s="305">
        <v>7976.9089999999997</v>
      </c>
      <c r="BQ41" s="305">
        <v>7982.7929999999997</v>
      </c>
      <c r="BR41" s="305">
        <v>7988.6629999999996</v>
      </c>
      <c r="BS41" s="305">
        <v>7994.4470000000001</v>
      </c>
      <c r="BT41" s="305">
        <v>8000.098</v>
      </c>
      <c r="BU41" s="305">
        <v>8005.6450000000004</v>
      </c>
      <c r="BV41" s="305">
        <v>8011.14</v>
      </c>
    </row>
    <row r="42" spans="1:74" s="160" customFormat="1" ht="11.1" customHeight="1" x14ac:dyDescent="0.2">
      <c r="A42" s="148" t="s">
        <v>716</v>
      </c>
      <c r="B42" s="204" t="s">
        <v>436</v>
      </c>
      <c r="C42" s="232">
        <v>14717.540993000001</v>
      </c>
      <c r="D42" s="232">
        <v>14732.377261</v>
      </c>
      <c r="E42" s="232">
        <v>14745.162404000001</v>
      </c>
      <c r="F42" s="232">
        <v>14755.090436</v>
      </c>
      <c r="G42" s="232">
        <v>14764.121298</v>
      </c>
      <c r="H42" s="232">
        <v>14774.906413999999</v>
      </c>
      <c r="I42" s="232">
        <v>14789.352589</v>
      </c>
      <c r="J42" s="232">
        <v>14806.388156999999</v>
      </c>
      <c r="K42" s="232">
        <v>14824.196832</v>
      </c>
      <c r="L42" s="232">
        <v>14841.309525999999</v>
      </c>
      <c r="M42" s="232">
        <v>14857.64594</v>
      </c>
      <c r="N42" s="232">
        <v>14873.472972</v>
      </c>
      <c r="O42" s="232">
        <v>14889.137816</v>
      </c>
      <c r="P42" s="232">
        <v>14905.308848000001</v>
      </c>
      <c r="Q42" s="232">
        <v>14922.734739</v>
      </c>
      <c r="R42" s="232">
        <v>14941.844029</v>
      </c>
      <c r="S42" s="232">
        <v>14961.784713999999</v>
      </c>
      <c r="T42" s="232">
        <v>14981.384658999999</v>
      </c>
      <c r="U42" s="232">
        <v>15000.187843</v>
      </c>
      <c r="V42" s="232">
        <v>15020.602704999999</v>
      </c>
      <c r="W42" s="232">
        <v>15045.753796999999</v>
      </c>
      <c r="X42" s="232">
        <v>15076.191416</v>
      </c>
      <c r="Y42" s="232">
        <v>15102.168833</v>
      </c>
      <c r="Z42" s="232">
        <v>15111.365061</v>
      </c>
      <c r="AA42" s="232">
        <v>15096.752640999999</v>
      </c>
      <c r="AB42" s="232">
        <v>15072.478227</v>
      </c>
      <c r="AC42" s="232">
        <v>15057.982</v>
      </c>
      <c r="AD42" s="232">
        <v>15067.375112</v>
      </c>
      <c r="AE42" s="232">
        <v>15093.452605</v>
      </c>
      <c r="AF42" s="232">
        <v>15123.680490000001</v>
      </c>
      <c r="AG42" s="232">
        <v>15148.303872</v>
      </c>
      <c r="AH42" s="232">
        <v>15168.684227</v>
      </c>
      <c r="AI42" s="232">
        <v>15188.962126</v>
      </c>
      <c r="AJ42" s="232">
        <v>15212.28325</v>
      </c>
      <c r="AK42" s="232">
        <v>15237.813741</v>
      </c>
      <c r="AL42" s="232">
        <v>15263.724853</v>
      </c>
      <c r="AM42" s="232">
        <v>15288.434169</v>
      </c>
      <c r="AN42" s="232">
        <v>15311.344587</v>
      </c>
      <c r="AO42" s="232">
        <v>15332.105331999999</v>
      </c>
      <c r="AP42" s="232">
        <v>15350.395311</v>
      </c>
      <c r="AQ42" s="232">
        <v>15366.012145000001</v>
      </c>
      <c r="AR42" s="232">
        <v>15378.783137</v>
      </c>
      <c r="AS42" s="232">
        <v>15389.126002000001</v>
      </c>
      <c r="AT42" s="232">
        <v>15399.820114</v>
      </c>
      <c r="AU42" s="232">
        <v>15414.235258000001</v>
      </c>
      <c r="AV42" s="232">
        <v>15434.584771</v>
      </c>
      <c r="AW42" s="232">
        <v>15458.456184000001</v>
      </c>
      <c r="AX42" s="232">
        <v>15482.280580000001</v>
      </c>
      <c r="AY42" s="232">
        <v>15503.363452</v>
      </c>
      <c r="AZ42" s="232">
        <v>15522.507938000001</v>
      </c>
      <c r="BA42" s="232">
        <v>15541.391589999999</v>
      </c>
      <c r="BB42" s="232">
        <v>15561.260227000001</v>
      </c>
      <c r="BC42" s="232">
        <v>15581.632753</v>
      </c>
      <c r="BD42" s="232">
        <v>15601.596344</v>
      </c>
      <c r="BE42" s="305">
        <v>15620.47</v>
      </c>
      <c r="BF42" s="305">
        <v>15638.46</v>
      </c>
      <c r="BG42" s="305">
        <v>15656.04</v>
      </c>
      <c r="BH42" s="305">
        <v>15673.56</v>
      </c>
      <c r="BI42" s="305">
        <v>15691.05</v>
      </c>
      <c r="BJ42" s="305">
        <v>15708.44</v>
      </c>
      <c r="BK42" s="305">
        <v>15725.7</v>
      </c>
      <c r="BL42" s="305">
        <v>15742.92</v>
      </c>
      <c r="BM42" s="305">
        <v>15760.2</v>
      </c>
      <c r="BN42" s="305">
        <v>15777.66</v>
      </c>
      <c r="BO42" s="305">
        <v>15795.32</v>
      </c>
      <c r="BP42" s="305">
        <v>15813.2</v>
      </c>
      <c r="BQ42" s="305">
        <v>15831.28</v>
      </c>
      <c r="BR42" s="305">
        <v>15849.37</v>
      </c>
      <c r="BS42" s="305">
        <v>15867.23</v>
      </c>
      <c r="BT42" s="305">
        <v>15884.71</v>
      </c>
      <c r="BU42" s="305">
        <v>15901.89</v>
      </c>
      <c r="BV42" s="305">
        <v>15918.92</v>
      </c>
    </row>
    <row r="43" spans="1:74" s="160" customFormat="1" ht="11.1" customHeight="1" x14ac:dyDescent="0.2">
      <c r="A43" s="148" t="s">
        <v>717</v>
      </c>
      <c r="B43" s="204" t="s">
        <v>437</v>
      </c>
      <c r="C43" s="232">
        <v>9105.8020565999996</v>
      </c>
      <c r="D43" s="232">
        <v>9121.2114720000009</v>
      </c>
      <c r="E43" s="232">
        <v>9135.8044339999997</v>
      </c>
      <c r="F43" s="232">
        <v>9149.1538715999995</v>
      </c>
      <c r="G43" s="232">
        <v>9161.4881306000007</v>
      </c>
      <c r="H43" s="232">
        <v>9173.1994109000007</v>
      </c>
      <c r="I43" s="232">
        <v>9184.6340808999994</v>
      </c>
      <c r="J43" s="232">
        <v>9195.9551828999993</v>
      </c>
      <c r="K43" s="232">
        <v>9207.2799278999992</v>
      </c>
      <c r="L43" s="232">
        <v>9218.6830408000005</v>
      </c>
      <c r="M43" s="232">
        <v>9230.0693031999999</v>
      </c>
      <c r="N43" s="232">
        <v>9241.3010104000005</v>
      </c>
      <c r="O43" s="232">
        <v>9252.3358133999991</v>
      </c>
      <c r="P43" s="232">
        <v>9263.5127840000005</v>
      </c>
      <c r="Q43" s="232">
        <v>9275.2663494000008</v>
      </c>
      <c r="R43" s="232">
        <v>9287.9082436000008</v>
      </c>
      <c r="S43" s="232">
        <v>9301.2594277999997</v>
      </c>
      <c r="T43" s="232">
        <v>9315.0181702000009</v>
      </c>
      <c r="U43" s="232">
        <v>9329.1825671999995</v>
      </c>
      <c r="V43" s="232">
        <v>9344.9500291000004</v>
      </c>
      <c r="W43" s="232">
        <v>9363.8177942999992</v>
      </c>
      <c r="X43" s="232">
        <v>9385.7568121000004</v>
      </c>
      <c r="Y43" s="232">
        <v>9404.6328747000007</v>
      </c>
      <c r="Z43" s="232">
        <v>9412.7854850000003</v>
      </c>
      <c r="AA43" s="232">
        <v>9405.9168632000001</v>
      </c>
      <c r="AB43" s="232">
        <v>9393.1800992000008</v>
      </c>
      <c r="AC43" s="232">
        <v>9387.0910000000003</v>
      </c>
      <c r="AD43" s="232">
        <v>9396.7309043999994</v>
      </c>
      <c r="AE43" s="232">
        <v>9417.4432777000002</v>
      </c>
      <c r="AF43" s="232">
        <v>9441.1371168999995</v>
      </c>
      <c r="AG43" s="232">
        <v>9461.4601456</v>
      </c>
      <c r="AH43" s="232">
        <v>9479.0149927000002</v>
      </c>
      <c r="AI43" s="232">
        <v>9496.1430139000004</v>
      </c>
      <c r="AJ43" s="232">
        <v>9514.6796680999996</v>
      </c>
      <c r="AK43" s="232">
        <v>9534.4368278000002</v>
      </c>
      <c r="AL43" s="232">
        <v>9554.7204688000002</v>
      </c>
      <c r="AM43" s="232">
        <v>9574.8380859000008</v>
      </c>
      <c r="AN43" s="232">
        <v>9594.1032479999994</v>
      </c>
      <c r="AO43" s="232">
        <v>9611.8310430000001</v>
      </c>
      <c r="AP43" s="232">
        <v>9627.4901915999999</v>
      </c>
      <c r="AQ43" s="232">
        <v>9641.1639462999992</v>
      </c>
      <c r="AR43" s="232">
        <v>9653.0891924000007</v>
      </c>
      <c r="AS43" s="232">
        <v>9663.7870282999993</v>
      </c>
      <c r="AT43" s="232">
        <v>9674.9154032999995</v>
      </c>
      <c r="AU43" s="232">
        <v>9688.4164794999997</v>
      </c>
      <c r="AV43" s="232">
        <v>9705.5342356000001</v>
      </c>
      <c r="AW43" s="232">
        <v>9724.7199158999993</v>
      </c>
      <c r="AX43" s="232">
        <v>9743.7265810000008</v>
      </c>
      <c r="AY43" s="232">
        <v>9760.8389692000001</v>
      </c>
      <c r="AZ43" s="232">
        <v>9776.4685282999999</v>
      </c>
      <c r="BA43" s="232">
        <v>9791.5583836000005</v>
      </c>
      <c r="BB43" s="232">
        <v>9806.8357011999997</v>
      </c>
      <c r="BC43" s="232">
        <v>9822.1638105999991</v>
      </c>
      <c r="BD43" s="232">
        <v>9837.1900820999999</v>
      </c>
      <c r="BE43" s="305">
        <v>9851.6450000000004</v>
      </c>
      <c r="BF43" s="305">
        <v>9865.5949999999993</v>
      </c>
      <c r="BG43" s="305">
        <v>9879.1880000000001</v>
      </c>
      <c r="BH43" s="305">
        <v>9892.5470000000005</v>
      </c>
      <c r="BI43" s="305">
        <v>9905.7000000000007</v>
      </c>
      <c r="BJ43" s="305">
        <v>9918.6460000000006</v>
      </c>
      <c r="BK43" s="305">
        <v>9931.4349999999995</v>
      </c>
      <c r="BL43" s="305">
        <v>9944.3019999999997</v>
      </c>
      <c r="BM43" s="305">
        <v>9957.5310000000009</v>
      </c>
      <c r="BN43" s="305">
        <v>9971.2839999999997</v>
      </c>
      <c r="BO43" s="305">
        <v>9985.2549999999992</v>
      </c>
      <c r="BP43" s="305">
        <v>9999.0169999999998</v>
      </c>
      <c r="BQ43" s="305">
        <v>10012.26</v>
      </c>
      <c r="BR43" s="305">
        <v>10025.14</v>
      </c>
      <c r="BS43" s="305">
        <v>10037.92</v>
      </c>
      <c r="BT43" s="305">
        <v>10050.84</v>
      </c>
      <c r="BU43" s="305">
        <v>10063.870000000001</v>
      </c>
      <c r="BV43" s="305">
        <v>10076.959999999999</v>
      </c>
    </row>
    <row r="44" spans="1:74" s="160" customFormat="1" ht="11.1" customHeight="1" x14ac:dyDescent="0.2">
      <c r="A44" s="148" t="s">
        <v>718</v>
      </c>
      <c r="B44" s="204" t="s">
        <v>438</v>
      </c>
      <c r="C44" s="232">
        <v>18778.300652999998</v>
      </c>
      <c r="D44" s="232">
        <v>18790.838225</v>
      </c>
      <c r="E44" s="232">
        <v>18801.437779</v>
      </c>
      <c r="F44" s="232">
        <v>18809.275548000001</v>
      </c>
      <c r="G44" s="232">
        <v>18815.286693999999</v>
      </c>
      <c r="H44" s="232">
        <v>18820.846114</v>
      </c>
      <c r="I44" s="232">
        <v>18827.044166</v>
      </c>
      <c r="J44" s="232">
        <v>18833.833060000001</v>
      </c>
      <c r="K44" s="232">
        <v>18840.88047</v>
      </c>
      <c r="L44" s="232">
        <v>18847.879377000001</v>
      </c>
      <c r="M44" s="232">
        <v>18854.624005000001</v>
      </c>
      <c r="N44" s="232">
        <v>18860.933889</v>
      </c>
      <c r="O44" s="232">
        <v>18866.834398999999</v>
      </c>
      <c r="P44" s="232">
        <v>18873.17425</v>
      </c>
      <c r="Q44" s="232">
        <v>18881.007992999999</v>
      </c>
      <c r="R44" s="232">
        <v>18890.980686999999</v>
      </c>
      <c r="S44" s="232">
        <v>18902.099426000001</v>
      </c>
      <c r="T44" s="232">
        <v>18912.961812000001</v>
      </c>
      <c r="U44" s="232">
        <v>18923.019963999999</v>
      </c>
      <c r="V44" s="232">
        <v>18935.144075</v>
      </c>
      <c r="W44" s="232">
        <v>18953.058851999998</v>
      </c>
      <c r="X44" s="232">
        <v>18977.294051000001</v>
      </c>
      <c r="Y44" s="232">
        <v>18995.599603999999</v>
      </c>
      <c r="Z44" s="232">
        <v>18992.530490000001</v>
      </c>
      <c r="AA44" s="232">
        <v>18959.348652000001</v>
      </c>
      <c r="AB44" s="232">
        <v>18914.143897999998</v>
      </c>
      <c r="AC44" s="232">
        <v>18881.713</v>
      </c>
      <c r="AD44" s="232">
        <v>18879.958688999999</v>
      </c>
      <c r="AE44" s="232">
        <v>18899.207523000001</v>
      </c>
      <c r="AF44" s="232">
        <v>18922.892018999999</v>
      </c>
      <c r="AG44" s="232">
        <v>18938.087738999999</v>
      </c>
      <c r="AH44" s="232">
        <v>18946.442426000001</v>
      </c>
      <c r="AI44" s="232">
        <v>18953.246870999999</v>
      </c>
      <c r="AJ44" s="232">
        <v>18962.574607999999</v>
      </c>
      <c r="AK44" s="232">
        <v>18973.630147</v>
      </c>
      <c r="AL44" s="232">
        <v>18984.400743999999</v>
      </c>
      <c r="AM44" s="232">
        <v>18993.140727999998</v>
      </c>
      <c r="AN44" s="232">
        <v>18999.172735</v>
      </c>
      <c r="AO44" s="232">
        <v>19002.086476</v>
      </c>
      <c r="AP44" s="232">
        <v>19001.634295</v>
      </c>
      <c r="AQ44" s="232">
        <v>18998.219068999999</v>
      </c>
      <c r="AR44" s="232">
        <v>18992.406306000001</v>
      </c>
      <c r="AS44" s="232">
        <v>18985.240849999998</v>
      </c>
      <c r="AT44" s="232">
        <v>18979.684886999999</v>
      </c>
      <c r="AU44" s="232">
        <v>18979.179937000001</v>
      </c>
      <c r="AV44" s="232">
        <v>18985.973446</v>
      </c>
      <c r="AW44" s="232">
        <v>18997.536554999999</v>
      </c>
      <c r="AX44" s="232">
        <v>19010.146334000001</v>
      </c>
      <c r="AY44" s="232">
        <v>19020.884600000001</v>
      </c>
      <c r="AZ44" s="232">
        <v>19030.052178999998</v>
      </c>
      <c r="BA44" s="232">
        <v>19038.754648999999</v>
      </c>
      <c r="BB44" s="232">
        <v>19047.853881999999</v>
      </c>
      <c r="BC44" s="232">
        <v>19057.236925000001</v>
      </c>
      <c r="BD44" s="232">
        <v>19066.547122</v>
      </c>
      <c r="BE44" s="305">
        <v>19075.48</v>
      </c>
      <c r="BF44" s="305">
        <v>19083.93</v>
      </c>
      <c r="BG44" s="305">
        <v>19091.849999999999</v>
      </c>
      <c r="BH44" s="305">
        <v>19099.23</v>
      </c>
      <c r="BI44" s="305">
        <v>19106.29</v>
      </c>
      <c r="BJ44" s="305">
        <v>19113.27</v>
      </c>
      <c r="BK44" s="305">
        <v>19120.39</v>
      </c>
      <c r="BL44" s="305">
        <v>19127.8</v>
      </c>
      <c r="BM44" s="305">
        <v>19135.599999999999</v>
      </c>
      <c r="BN44" s="305">
        <v>19143.849999999999</v>
      </c>
      <c r="BO44" s="305">
        <v>19152.419999999998</v>
      </c>
      <c r="BP44" s="305">
        <v>19161.169999999998</v>
      </c>
      <c r="BQ44" s="305">
        <v>19169.97</v>
      </c>
      <c r="BR44" s="305">
        <v>19178.830000000002</v>
      </c>
      <c r="BS44" s="305">
        <v>19187.8</v>
      </c>
      <c r="BT44" s="305">
        <v>19196.919999999998</v>
      </c>
      <c r="BU44" s="305">
        <v>19206.16</v>
      </c>
      <c r="BV44" s="305">
        <v>19215.45</v>
      </c>
    </row>
    <row r="45" spans="1:74" s="160" customFormat="1" ht="11.1" customHeight="1" x14ac:dyDescent="0.2">
      <c r="A45" s="148"/>
      <c r="B45" s="165" t="s">
        <v>719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 customHeight="1" x14ac:dyDescent="0.2">
      <c r="A46" s="148" t="s">
        <v>720</v>
      </c>
      <c r="B46" s="204" t="s">
        <v>431</v>
      </c>
      <c r="C46" s="250">
        <v>7.4472135801999997</v>
      </c>
      <c r="D46" s="250">
        <v>7.4527506173000004</v>
      </c>
      <c r="E46" s="250">
        <v>7.4580358025000004</v>
      </c>
      <c r="F46" s="250">
        <v>7.4637851851999999</v>
      </c>
      <c r="G46" s="250">
        <v>7.4680296296000002</v>
      </c>
      <c r="H46" s="250">
        <v>7.4714851851999997</v>
      </c>
      <c r="I46" s="250">
        <v>7.4713123457000004</v>
      </c>
      <c r="J46" s="250">
        <v>7.4753197531</v>
      </c>
      <c r="K46" s="250">
        <v>7.4806679012000004</v>
      </c>
      <c r="L46" s="250">
        <v>7.4893222222000002</v>
      </c>
      <c r="M46" s="250">
        <v>7.4958777777999996</v>
      </c>
      <c r="N46" s="250">
        <v>7.5023</v>
      </c>
      <c r="O46" s="250">
        <v>7.5071320987999997</v>
      </c>
      <c r="P46" s="250">
        <v>7.5143802469000001</v>
      </c>
      <c r="Q46" s="250">
        <v>7.5225876542999996</v>
      </c>
      <c r="R46" s="250">
        <v>7.5367271604999999</v>
      </c>
      <c r="S46" s="250">
        <v>7.5431234568000001</v>
      </c>
      <c r="T46" s="250">
        <v>7.5467493826999998</v>
      </c>
      <c r="U46" s="250">
        <v>7.5429283950999997</v>
      </c>
      <c r="V46" s="250">
        <v>7.5445209877000003</v>
      </c>
      <c r="W46" s="250">
        <v>7.5468506172999996</v>
      </c>
      <c r="X46" s="250">
        <v>7.5508950617000004</v>
      </c>
      <c r="Y46" s="250">
        <v>7.5539654321</v>
      </c>
      <c r="Z46" s="250">
        <v>7.5570395061999998</v>
      </c>
      <c r="AA46" s="250">
        <v>7.7357074073999996</v>
      </c>
      <c r="AB46" s="250">
        <v>7.6070962962999999</v>
      </c>
      <c r="AC46" s="250">
        <v>7.3467962963</v>
      </c>
      <c r="AD46" s="250">
        <v>6.5389901234999996</v>
      </c>
      <c r="AE46" s="250">
        <v>6.3271753086000002</v>
      </c>
      <c r="AF46" s="250">
        <v>6.2955345678999999</v>
      </c>
      <c r="AG46" s="250">
        <v>6.7252432099000004</v>
      </c>
      <c r="AH46" s="250">
        <v>6.8430691358000004</v>
      </c>
      <c r="AI46" s="250">
        <v>6.9301876543000001</v>
      </c>
      <c r="AJ46" s="250">
        <v>6.9597301325999998</v>
      </c>
      <c r="AK46" s="250">
        <v>7.0055853108999999</v>
      </c>
      <c r="AL46" s="250">
        <v>7.0408845564</v>
      </c>
      <c r="AM46" s="250">
        <v>7.0525688438999996</v>
      </c>
      <c r="AN46" s="250">
        <v>7.0765504926</v>
      </c>
      <c r="AO46" s="250">
        <v>7.0997704773999999</v>
      </c>
      <c r="AP46" s="250">
        <v>7.1186258530000002</v>
      </c>
      <c r="AQ46" s="250">
        <v>7.1430247187000004</v>
      </c>
      <c r="AR46" s="250">
        <v>7.1693641293999999</v>
      </c>
      <c r="AS46" s="250">
        <v>7.2019490710999996</v>
      </c>
      <c r="AT46" s="250">
        <v>7.2289408319000001</v>
      </c>
      <c r="AU46" s="250">
        <v>7.2546443980999999</v>
      </c>
      <c r="AV46" s="250">
        <v>7.275904175</v>
      </c>
      <c r="AW46" s="250">
        <v>7.3013980475000002</v>
      </c>
      <c r="AX46" s="250">
        <v>7.3279704212999999</v>
      </c>
      <c r="AY46" s="250">
        <v>7.3585891826000003</v>
      </c>
      <c r="AZ46" s="250">
        <v>7.3850926440000002</v>
      </c>
      <c r="BA46" s="250">
        <v>7.4104486918000001</v>
      </c>
      <c r="BB46" s="250">
        <v>7.4379774311000002</v>
      </c>
      <c r="BC46" s="250">
        <v>7.4585485728999998</v>
      </c>
      <c r="BD46" s="250">
        <v>7.4754822222000001</v>
      </c>
      <c r="BE46" s="316">
        <v>7.4859580000000001</v>
      </c>
      <c r="BF46" s="316">
        <v>7.4977320000000001</v>
      </c>
      <c r="BG46" s="316">
        <v>7.5079840000000004</v>
      </c>
      <c r="BH46" s="316">
        <v>7.517442</v>
      </c>
      <c r="BI46" s="316">
        <v>7.5241040000000003</v>
      </c>
      <c r="BJ46" s="316">
        <v>7.5286989999999996</v>
      </c>
      <c r="BK46" s="316">
        <v>7.5287940000000004</v>
      </c>
      <c r="BL46" s="316">
        <v>7.5310750000000004</v>
      </c>
      <c r="BM46" s="316">
        <v>7.5331099999999998</v>
      </c>
      <c r="BN46" s="316">
        <v>7.5344990000000003</v>
      </c>
      <c r="BO46" s="316">
        <v>7.5363470000000001</v>
      </c>
      <c r="BP46" s="316">
        <v>7.538252</v>
      </c>
      <c r="BQ46" s="316">
        <v>7.5398389999999997</v>
      </c>
      <c r="BR46" s="316">
        <v>7.5421399999999998</v>
      </c>
      <c r="BS46" s="316">
        <v>7.5447790000000001</v>
      </c>
      <c r="BT46" s="316">
        <v>7.5477559999999997</v>
      </c>
      <c r="BU46" s="316">
        <v>7.5510719999999996</v>
      </c>
      <c r="BV46" s="316">
        <v>7.5547269999999997</v>
      </c>
    </row>
    <row r="47" spans="1:74" s="160" customFormat="1" ht="11.1" customHeight="1" x14ac:dyDescent="0.2">
      <c r="A47" s="148" t="s">
        <v>721</v>
      </c>
      <c r="B47" s="204" t="s">
        <v>464</v>
      </c>
      <c r="C47" s="250">
        <v>19.746717283999999</v>
      </c>
      <c r="D47" s="250">
        <v>19.764120987999998</v>
      </c>
      <c r="E47" s="250">
        <v>19.783661727999998</v>
      </c>
      <c r="F47" s="250">
        <v>19.809393827000001</v>
      </c>
      <c r="G47" s="250">
        <v>19.830167900999999</v>
      </c>
      <c r="H47" s="250">
        <v>19.850038271999999</v>
      </c>
      <c r="I47" s="250">
        <v>19.866807407</v>
      </c>
      <c r="J47" s="250">
        <v>19.886518518999999</v>
      </c>
      <c r="K47" s="250">
        <v>19.906974074000001</v>
      </c>
      <c r="L47" s="250">
        <v>19.930806173000001</v>
      </c>
      <c r="M47" s="250">
        <v>19.950776543</v>
      </c>
      <c r="N47" s="250">
        <v>19.969517283999998</v>
      </c>
      <c r="O47" s="250">
        <v>19.987556789999999</v>
      </c>
      <c r="P47" s="250">
        <v>20.003441975000001</v>
      </c>
      <c r="Q47" s="250">
        <v>20.017701235000001</v>
      </c>
      <c r="R47" s="250">
        <v>20.028591358</v>
      </c>
      <c r="S47" s="250">
        <v>20.040906173</v>
      </c>
      <c r="T47" s="250">
        <v>20.052902468999999</v>
      </c>
      <c r="U47" s="250">
        <v>20.066550617000001</v>
      </c>
      <c r="V47" s="250">
        <v>20.076432099000002</v>
      </c>
      <c r="W47" s="250">
        <v>20.084517284</v>
      </c>
      <c r="X47" s="250">
        <v>20.091611110999999</v>
      </c>
      <c r="Y47" s="250">
        <v>20.095500000000001</v>
      </c>
      <c r="Z47" s="250">
        <v>20.096988888999999</v>
      </c>
      <c r="AA47" s="250">
        <v>20.59047284</v>
      </c>
      <c r="AB47" s="250">
        <v>20.216365432</v>
      </c>
      <c r="AC47" s="250">
        <v>19.469061728</v>
      </c>
      <c r="AD47" s="250">
        <v>17.178630863999999</v>
      </c>
      <c r="AE47" s="250">
        <v>16.562382715999998</v>
      </c>
      <c r="AF47" s="250">
        <v>16.450386420000001</v>
      </c>
      <c r="AG47" s="250">
        <v>17.621802468999999</v>
      </c>
      <c r="AH47" s="250">
        <v>17.933939506000002</v>
      </c>
      <c r="AI47" s="250">
        <v>18.165958024999998</v>
      </c>
      <c r="AJ47" s="250">
        <v>18.257268017000001</v>
      </c>
      <c r="AK47" s="250">
        <v>18.374492004</v>
      </c>
      <c r="AL47" s="250">
        <v>18.457039978000001</v>
      </c>
      <c r="AM47" s="250">
        <v>18.454679798000001</v>
      </c>
      <c r="AN47" s="250">
        <v>18.505549852000001</v>
      </c>
      <c r="AO47" s="250">
        <v>18.559417998000001</v>
      </c>
      <c r="AP47" s="250">
        <v>18.614632540999999</v>
      </c>
      <c r="AQ47" s="250">
        <v>18.675735644</v>
      </c>
      <c r="AR47" s="250">
        <v>18.741075613</v>
      </c>
      <c r="AS47" s="250">
        <v>18.802429363000002</v>
      </c>
      <c r="AT47" s="250">
        <v>18.882410372999999</v>
      </c>
      <c r="AU47" s="250">
        <v>18.972795560000002</v>
      </c>
      <c r="AV47" s="250">
        <v>19.098969041</v>
      </c>
      <c r="AW47" s="250">
        <v>19.191124496</v>
      </c>
      <c r="AX47" s="250">
        <v>19.274646042000001</v>
      </c>
      <c r="AY47" s="250">
        <v>19.346160217000001</v>
      </c>
      <c r="AZ47" s="250">
        <v>19.414944040000002</v>
      </c>
      <c r="BA47" s="250">
        <v>19.477624048999999</v>
      </c>
      <c r="BB47" s="250">
        <v>19.534871801000001</v>
      </c>
      <c r="BC47" s="250">
        <v>19.584840516</v>
      </c>
      <c r="BD47" s="250">
        <v>19.628201751999999</v>
      </c>
      <c r="BE47" s="316">
        <v>19.661729999999999</v>
      </c>
      <c r="BF47" s="316">
        <v>19.694299999999998</v>
      </c>
      <c r="BG47" s="316">
        <v>19.722670000000001</v>
      </c>
      <c r="BH47" s="316">
        <v>19.746559999999999</v>
      </c>
      <c r="BI47" s="316">
        <v>19.766780000000001</v>
      </c>
      <c r="BJ47" s="316">
        <v>19.78303</v>
      </c>
      <c r="BK47" s="316">
        <v>19.793839999999999</v>
      </c>
      <c r="BL47" s="316">
        <v>19.803270000000001</v>
      </c>
      <c r="BM47" s="316">
        <v>19.809850000000001</v>
      </c>
      <c r="BN47" s="316">
        <v>19.808050000000001</v>
      </c>
      <c r="BO47" s="316">
        <v>19.81307</v>
      </c>
      <c r="BP47" s="316">
        <v>19.819379999999999</v>
      </c>
      <c r="BQ47" s="316">
        <v>19.8278</v>
      </c>
      <c r="BR47" s="316">
        <v>19.836079999999999</v>
      </c>
      <c r="BS47" s="316">
        <v>19.845030000000001</v>
      </c>
      <c r="BT47" s="316">
        <v>19.854649999999999</v>
      </c>
      <c r="BU47" s="316">
        <v>19.86495</v>
      </c>
      <c r="BV47" s="316">
        <v>19.87593</v>
      </c>
    </row>
    <row r="48" spans="1:74" s="160" customFormat="1" ht="11.1" customHeight="1" x14ac:dyDescent="0.2">
      <c r="A48" s="148" t="s">
        <v>722</v>
      </c>
      <c r="B48" s="204" t="s">
        <v>432</v>
      </c>
      <c r="C48" s="250">
        <v>22.141920987999999</v>
      </c>
      <c r="D48" s="250">
        <v>22.161991358000002</v>
      </c>
      <c r="E48" s="250">
        <v>22.176687653999998</v>
      </c>
      <c r="F48" s="250">
        <v>22.176158024999999</v>
      </c>
      <c r="G48" s="250">
        <v>22.187495062</v>
      </c>
      <c r="H48" s="250">
        <v>22.200846914</v>
      </c>
      <c r="I48" s="250">
        <v>22.221793826999999</v>
      </c>
      <c r="J48" s="250">
        <v>22.234990122999999</v>
      </c>
      <c r="K48" s="250">
        <v>22.246016049000001</v>
      </c>
      <c r="L48" s="250">
        <v>22.250738272</v>
      </c>
      <c r="M48" s="250">
        <v>22.260523457000001</v>
      </c>
      <c r="N48" s="250">
        <v>22.271238272000002</v>
      </c>
      <c r="O48" s="250">
        <v>22.287312346</v>
      </c>
      <c r="P48" s="250">
        <v>22.296564197999999</v>
      </c>
      <c r="Q48" s="250">
        <v>22.303423457000001</v>
      </c>
      <c r="R48" s="250">
        <v>22.306181480999999</v>
      </c>
      <c r="S48" s="250">
        <v>22.309537036999998</v>
      </c>
      <c r="T48" s="250">
        <v>22.311781481000001</v>
      </c>
      <c r="U48" s="250">
        <v>22.309848148</v>
      </c>
      <c r="V48" s="250">
        <v>22.31217037</v>
      </c>
      <c r="W48" s="250">
        <v>22.315681480999999</v>
      </c>
      <c r="X48" s="250">
        <v>22.326460493999999</v>
      </c>
      <c r="Y48" s="250">
        <v>22.327790123</v>
      </c>
      <c r="Z48" s="250">
        <v>22.325749383000002</v>
      </c>
      <c r="AA48" s="250">
        <v>22.754343209999998</v>
      </c>
      <c r="AB48" s="250">
        <v>22.420058024999999</v>
      </c>
      <c r="AC48" s="250">
        <v>21.756898764999999</v>
      </c>
      <c r="AD48" s="250">
        <v>19.687250617</v>
      </c>
      <c r="AE48" s="250">
        <v>19.174554320999999</v>
      </c>
      <c r="AF48" s="250">
        <v>19.141195062000001</v>
      </c>
      <c r="AG48" s="250">
        <v>20.383972839999998</v>
      </c>
      <c r="AH48" s="250">
        <v>20.711687653999999</v>
      </c>
      <c r="AI48" s="250">
        <v>20.921139505999999</v>
      </c>
      <c r="AJ48" s="250">
        <v>20.867919008000001</v>
      </c>
      <c r="AK48" s="250">
        <v>20.949151973999999</v>
      </c>
      <c r="AL48" s="250">
        <v>21.020429018000002</v>
      </c>
      <c r="AM48" s="250">
        <v>21.080876570000001</v>
      </c>
      <c r="AN48" s="250">
        <v>21.132896944999999</v>
      </c>
      <c r="AO48" s="250">
        <v>21.175616573999999</v>
      </c>
      <c r="AP48" s="250">
        <v>21.185806772999999</v>
      </c>
      <c r="AQ48" s="250">
        <v>21.227346423</v>
      </c>
      <c r="AR48" s="250">
        <v>21.277006837999998</v>
      </c>
      <c r="AS48" s="250">
        <v>21.338400163999999</v>
      </c>
      <c r="AT48" s="250">
        <v>21.401593004999999</v>
      </c>
      <c r="AU48" s="250">
        <v>21.470197505000002</v>
      </c>
      <c r="AV48" s="250">
        <v>21.550413924000001</v>
      </c>
      <c r="AW48" s="250">
        <v>21.625191547</v>
      </c>
      <c r="AX48" s="250">
        <v>21.700730634999999</v>
      </c>
      <c r="AY48" s="250">
        <v>21.791390028999999</v>
      </c>
      <c r="AZ48" s="250">
        <v>21.857682912000001</v>
      </c>
      <c r="BA48" s="250">
        <v>21.913968127</v>
      </c>
      <c r="BB48" s="250">
        <v>21.950762221000002</v>
      </c>
      <c r="BC48" s="250">
        <v>21.994144689999999</v>
      </c>
      <c r="BD48" s="250">
        <v>22.034632081000002</v>
      </c>
      <c r="BE48" s="316">
        <v>22.072150000000001</v>
      </c>
      <c r="BF48" s="316">
        <v>22.1069</v>
      </c>
      <c r="BG48" s="316">
        <v>22.138819999999999</v>
      </c>
      <c r="BH48" s="316">
        <v>22.17051</v>
      </c>
      <c r="BI48" s="316">
        <v>22.194800000000001</v>
      </c>
      <c r="BJ48" s="316">
        <v>22.214300000000001</v>
      </c>
      <c r="BK48" s="316">
        <v>22.222740000000002</v>
      </c>
      <c r="BL48" s="316">
        <v>22.237369999999999</v>
      </c>
      <c r="BM48" s="316">
        <v>22.251919999999998</v>
      </c>
      <c r="BN48" s="316">
        <v>22.266999999999999</v>
      </c>
      <c r="BO48" s="316">
        <v>22.280909999999999</v>
      </c>
      <c r="BP48" s="316">
        <v>22.294280000000001</v>
      </c>
      <c r="BQ48" s="316">
        <v>22.306609999999999</v>
      </c>
      <c r="BR48" s="316">
        <v>22.319230000000001</v>
      </c>
      <c r="BS48" s="316">
        <v>22.33165</v>
      </c>
      <c r="BT48" s="316">
        <v>22.343879999999999</v>
      </c>
      <c r="BU48" s="316">
        <v>22.355910000000002</v>
      </c>
      <c r="BV48" s="316">
        <v>22.367750000000001</v>
      </c>
    </row>
    <row r="49" spans="1:74" s="160" customFormat="1" ht="11.1" customHeight="1" x14ac:dyDescent="0.2">
      <c r="A49" s="148" t="s">
        <v>723</v>
      </c>
      <c r="B49" s="204" t="s">
        <v>433</v>
      </c>
      <c r="C49" s="250">
        <v>10.722718519000001</v>
      </c>
      <c r="D49" s="250">
        <v>10.729707406999999</v>
      </c>
      <c r="E49" s="250">
        <v>10.734674074000001</v>
      </c>
      <c r="F49" s="250">
        <v>10.731366667</v>
      </c>
      <c r="G49" s="250">
        <v>10.736977778</v>
      </c>
      <c r="H49" s="250">
        <v>10.745255556</v>
      </c>
      <c r="I49" s="250">
        <v>10.763503704</v>
      </c>
      <c r="J49" s="250">
        <v>10.771637037</v>
      </c>
      <c r="K49" s="250">
        <v>10.776959259</v>
      </c>
      <c r="L49" s="250">
        <v>10.775445679000001</v>
      </c>
      <c r="M49" s="250">
        <v>10.778164198000001</v>
      </c>
      <c r="N49" s="250">
        <v>10.781090123</v>
      </c>
      <c r="O49" s="250">
        <v>10.782391358</v>
      </c>
      <c r="P49" s="250">
        <v>10.787106173</v>
      </c>
      <c r="Q49" s="250">
        <v>10.793402469</v>
      </c>
      <c r="R49" s="250">
        <v>10.804944444</v>
      </c>
      <c r="S49" s="250">
        <v>10.811655556</v>
      </c>
      <c r="T49" s="250">
        <v>10.8172</v>
      </c>
      <c r="U49" s="250">
        <v>10.818723457000001</v>
      </c>
      <c r="V49" s="250">
        <v>10.824075308999999</v>
      </c>
      <c r="W49" s="250">
        <v>10.830401235</v>
      </c>
      <c r="X49" s="250">
        <v>10.843558025</v>
      </c>
      <c r="Y49" s="250">
        <v>10.847439506000001</v>
      </c>
      <c r="Z49" s="250">
        <v>10.847902468999999</v>
      </c>
      <c r="AA49" s="250">
        <v>11.004537037</v>
      </c>
      <c r="AB49" s="250">
        <v>10.87847037</v>
      </c>
      <c r="AC49" s="250">
        <v>10.629292593000001</v>
      </c>
      <c r="AD49" s="250">
        <v>9.8609790122999996</v>
      </c>
      <c r="AE49" s="250">
        <v>9.6625975308999994</v>
      </c>
      <c r="AF49" s="250">
        <v>9.6381234568000007</v>
      </c>
      <c r="AG49" s="250">
        <v>10.066845679</v>
      </c>
      <c r="AH49" s="250">
        <v>10.180719753</v>
      </c>
      <c r="AI49" s="250">
        <v>10.259034568000001</v>
      </c>
      <c r="AJ49" s="250">
        <v>10.261848496000001</v>
      </c>
      <c r="AK49" s="250">
        <v>10.299001013</v>
      </c>
      <c r="AL49" s="250">
        <v>10.330550491</v>
      </c>
      <c r="AM49" s="250">
        <v>10.353456252000001</v>
      </c>
      <c r="AN49" s="250">
        <v>10.376080163999999</v>
      </c>
      <c r="AO49" s="250">
        <v>10.395381545999999</v>
      </c>
      <c r="AP49" s="250">
        <v>10.403761988999999</v>
      </c>
      <c r="AQ49" s="250">
        <v>10.422117120999999</v>
      </c>
      <c r="AR49" s="250">
        <v>10.442848533999999</v>
      </c>
      <c r="AS49" s="250">
        <v>10.473200049000001</v>
      </c>
      <c r="AT49" s="250">
        <v>10.493251151999999</v>
      </c>
      <c r="AU49" s="250">
        <v>10.510245667</v>
      </c>
      <c r="AV49" s="250">
        <v>10.510156727</v>
      </c>
      <c r="AW49" s="250">
        <v>10.531558216000001</v>
      </c>
      <c r="AX49" s="250">
        <v>10.560423266999999</v>
      </c>
      <c r="AY49" s="250">
        <v>10.612172648</v>
      </c>
      <c r="AZ49" s="250">
        <v>10.644399247999999</v>
      </c>
      <c r="BA49" s="250">
        <v>10.672523835</v>
      </c>
      <c r="BB49" s="250">
        <v>10.694464936999999</v>
      </c>
      <c r="BC49" s="250">
        <v>10.715946602000001</v>
      </c>
      <c r="BD49" s="250">
        <v>10.734887358</v>
      </c>
      <c r="BE49" s="316">
        <v>10.749829999999999</v>
      </c>
      <c r="BF49" s="316">
        <v>10.76478</v>
      </c>
      <c r="BG49" s="316">
        <v>10.77829</v>
      </c>
      <c r="BH49" s="316">
        <v>10.79143</v>
      </c>
      <c r="BI49" s="316">
        <v>10.80125</v>
      </c>
      <c r="BJ49" s="316">
        <v>10.808820000000001</v>
      </c>
      <c r="BK49" s="316">
        <v>10.81115</v>
      </c>
      <c r="BL49" s="316">
        <v>10.816470000000001</v>
      </c>
      <c r="BM49" s="316">
        <v>10.821770000000001</v>
      </c>
      <c r="BN49" s="316">
        <v>10.826560000000001</v>
      </c>
      <c r="BO49" s="316">
        <v>10.832240000000001</v>
      </c>
      <c r="BP49" s="316">
        <v>10.838290000000001</v>
      </c>
      <c r="BQ49" s="316">
        <v>10.844799999999999</v>
      </c>
      <c r="BR49" s="316">
        <v>10.85154</v>
      </c>
      <c r="BS49" s="316">
        <v>10.85859</v>
      </c>
      <c r="BT49" s="316">
        <v>10.865959999999999</v>
      </c>
      <c r="BU49" s="316">
        <v>10.87363</v>
      </c>
      <c r="BV49" s="316">
        <v>10.881629999999999</v>
      </c>
    </row>
    <row r="50" spans="1:74" s="160" customFormat="1" ht="11.1" customHeight="1" x14ac:dyDescent="0.2">
      <c r="A50" s="148" t="s">
        <v>724</v>
      </c>
      <c r="B50" s="204" t="s">
        <v>434</v>
      </c>
      <c r="C50" s="250">
        <v>28.452066667</v>
      </c>
      <c r="D50" s="250">
        <v>28.505299999999998</v>
      </c>
      <c r="E50" s="250">
        <v>28.558433333</v>
      </c>
      <c r="F50" s="250">
        <v>28.617688889</v>
      </c>
      <c r="G50" s="250">
        <v>28.665955556</v>
      </c>
      <c r="H50" s="250">
        <v>28.709455556000002</v>
      </c>
      <c r="I50" s="250">
        <v>28.744771605</v>
      </c>
      <c r="J50" s="250">
        <v>28.781301235000001</v>
      </c>
      <c r="K50" s="250">
        <v>28.815627159999998</v>
      </c>
      <c r="L50" s="250">
        <v>28.838376542999999</v>
      </c>
      <c r="M50" s="250">
        <v>28.875324690999999</v>
      </c>
      <c r="N50" s="250">
        <v>28.917098764999999</v>
      </c>
      <c r="O50" s="250">
        <v>28.975116049</v>
      </c>
      <c r="P50" s="250">
        <v>29.017979012000001</v>
      </c>
      <c r="Q50" s="250">
        <v>29.057104937999998</v>
      </c>
      <c r="R50" s="250">
        <v>29.090049383</v>
      </c>
      <c r="S50" s="250">
        <v>29.123534568</v>
      </c>
      <c r="T50" s="250">
        <v>29.155116049</v>
      </c>
      <c r="U50" s="250">
        <v>29.178665431999999</v>
      </c>
      <c r="V50" s="250">
        <v>29.211035802000001</v>
      </c>
      <c r="W50" s="250">
        <v>29.246098764999999</v>
      </c>
      <c r="X50" s="250">
        <v>29.300387654000001</v>
      </c>
      <c r="Y50" s="250">
        <v>29.328435802000001</v>
      </c>
      <c r="Z50" s="250">
        <v>29.346776543000001</v>
      </c>
      <c r="AA50" s="250">
        <v>29.817162963000001</v>
      </c>
      <c r="AB50" s="250">
        <v>29.469774074</v>
      </c>
      <c r="AC50" s="250">
        <v>28.766362962999999</v>
      </c>
      <c r="AD50" s="250">
        <v>26.579882716</v>
      </c>
      <c r="AE50" s="250">
        <v>26.009712346000001</v>
      </c>
      <c r="AF50" s="250">
        <v>25.928804937999999</v>
      </c>
      <c r="AG50" s="250">
        <v>27.091634568</v>
      </c>
      <c r="AH50" s="250">
        <v>27.423397530999999</v>
      </c>
      <c r="AI50" s="250">
        <v>27.678567901000001</v>
      </c>
      <c r="AJ50" s="250">
        <v>27.789714015000001</v>
      </c>
      <c r="AK50" s="250">
        <v>27.942272947999999</v>
      </c>
      <c r="AL50" s="250">
        <v>28.068813037000002</v>
      </c>
      <c r="AM50" s="250">
        <v>28.144519377000002</v>
      </c>
      <c r="AN50" s="250">
        <v>28.237632952999999</v>
      </c>
      <c r="AO50" s="250">
        <v>28.323338861</v>
      </c>
      <c r="AP50" s="250">
        <v>28.373840832999999</v>
      </c>
      <c r="AQ50" s="250">
        <v>28.465578606000001</v>
      </c>
      <c r="AR50" s="250">
        <v>28.570755913999999</v>
      </c>
      <c r="AS50" s="250">
        <v>28.709018133000001</v>
      </c>
      <c r="AT50" s="250">
        <v>28.826340474999999</v>
      </c>
      <c r="AU50" s="250">
        <v>28.942368316</v>
      </c>
      <c r="AV50" s="250">
        <v>29.059358561</v>
      </c>
      <c r="AW50" s="250">
        <v>29.171104725999999</v>
      </c>
      <c r="AX50" s="250">
        <v>29.279863714000001</v>
      </c>
      <c r="AY50" s="250">
        <v>29.387903787999999</v>
      </c>
      <c r="AZ50" s="250">
        <v>29.488987223999999</v>
      </c>
      <c r="BA50" s="250">
        <v>29.585382286000002</v>
      </c>
      <c r="BB50" s="250">
        <v>29.690610859</v>
      </c>
      <c r="BC50" s="250">
        <v>29.767487758000001</v>
      </c>
      <c r="BD50" s="250">
        <v>29.829534869</v>
      </c>
      <c r="BE50" s="316">
        <v>29.858989999999999</v>
      </c>
      <c r="BF50" s="316">
        <v>29.904699999999998</v>
      </c>
      <c r="BG50" s="316">
        <v>29.948899999999998</v>
      </c>
      <c r="BH50" s="316">
        <v>29.99905</v>
      </c>
      <c r="BI50" s="316">
        <v>30.034649999999999</v>
      </c>
      <c r="BJ50" s="316">
        <v>30.063130000000001</v>
      </c>
      <c r="BK50" s="316">
        <v>30.077069999999999</v>
      </c>
      <c r="BL50" s="316">
        <v>30.09694</v>
      </c>
      <c r="BM50" s="316">
        <v>30.115300000000001</v>
      </c>
      <c r="BN50" s="316">
        <v>30.12913</v>
      </c>
      <c r="BO50" s="316">
        <v>30.146699999999999</v>
      </c>
      <c r="BP50" s="316">
        <v>30.165009999999999</v>
      </c>
      <c r="BQ50" s="316">
        <v>30.185130000000001</v>
      </c>
      <c r="BR50" s="316">
        <v>30.20412</v>
      </c>
      <c r="BS50" s="316">
        <v>30.223040000000001</v>
      </c>
      <c r="BT50" s="316">
        <v>30.241890000000001</v>
      </c>
      <c r="BU50" s="316">
        <v>30.260680000000001</v>
      </c>
      <c r="BV50" s="316">
        <v>30.279409999999999</v>
      </c>
    </row>
    <row r="51" spans="1:74" s="160" customFormat="1" ht="11.1" customHeight="1" x14ac:dyDescent="0.2">
      <c r="A51" s="148" t="s">
        <v>725</v>
      </c>
      <c r="B51" s="204" t="s">
        <v>435</v>
      </c>
      <c r="C51" s="250">
        <v>8.1441074073999999</v>
      </c>
      <c r="D51" s="250">
        <v>8.1516296296000004</v>
      </c>
      <c r="E51" s="250">
        <v>8.161462963</v>
      </c>
      <c r="F51" s="250">
        <v>8.1785999999999994</v>
      </c>
      <c r="G51" s="250">
        <v>8.1893111111000003</v>
      </c>
      <c r="H51" s="250">
        <v>8.1985888888999998</v>
      </c>
      <c r="I51" s="250">
        <v>8.2044185185000007</v>
      </c>
      <c r="J51" s="250">
        <v>8.2123407407000002</v>
      </c>
      <c r="K51" s="250">
        <v>8.2203407406999993</v>
      </c>
      <c r="L51" s="250">
        <v>8.2264481480999994</v>
      </c>
      <c r="M51" s="250">
        <v>8.2360814814999994</v>
      </c>
      <c r="N51" s="250">
        <v>8.2472703704000008</v>
      </c>
      <c r="O51" s="250">
        <v>8.2642617283999993</v>
      </c>
      <c r="P51" s="250">
        <v>8.2753765432000002</v>
      </c>
      <c r="Q51" s="250">
        <v>8.2848617283999992</v>
      </c>
      <c r="R51" s="250">
        <v>8.2908407407000002</v>
      </c>
      <c r="S51" s="250">
        <v>8.2984740740999996</v>
      </c>
      <c r="T51" s="250">
        <v>8.3058851851999993</v>
      </c>
      <c r="U51" s="250">
        <v>8.3159876543000006</v>
      </c>
      <c r="V51" s="250">
        <v>8.3207691358000009</v>
      </c>
      <c r="W51" s="250">
        <v>8.3231432098999996</v>
      </c>
      <c r="X51" s="250">
        <v>8.3160827160000004</v>
      </c>
      <c r="Y51" s="250">
        <v>8.3189123456999994</v>
      </c>
      <c r="Z51" s="250">
        <v>8.3246049383000003</v>
      </c>
      <c r="AA51" s="250">
        <v>8.4655753086000001</v>
      </c>
      <c r="AB51" s="250">
        <v>8.3776827160000007</v>
      </c>
      <c r="AC51" s="250">
        <v>8.1933419752999992</v>
      </c>
      <c r="AD51" s="250">
        <v>7.6020888889</v>
      </c>
      <c r="AE51" s="250">
        <v>7.4577</v>
      </c>
      <c r="AF51" s="250">
        <v>7.4497111111000001</v>
      </c>
      <c r="AG51" s="250">
        <v>7.7942753085999996</v>
      </c>
      <c r="AH51" s="250">
        <v>7.8969716049000001</v>
      </c>
      <c r="AI51" s="250">
        <v>7.9739530863999999</v>
      </c>
      <c r="AJ51" s="250">
        <v>8.0035876879999996</v>
      </c>
      <c r="AK51" s="250">
        <v>8.0453635887000008</v>
      </c>
      <c r="AL51" s="250">
        <v>8.0776487233999994</v>
      </c>
      <c r="AM51" s="250">
        <v>8.0946495198000008</v>
      </c>
      <c r="AN51" s="250">
        <v>8.1122983017999992</v>
      </c>
      <c r="AO51" s="250">
        <v>8.1248014969</v>
      </c>
      <c r="AP51" s="250">
        <v>8.1198758122000001</v>
      </c>
      <c r="AQ51" s="250">
        <v>8.1313003036999998</v>
      </c>
      <c r="AR51" s="250">
        <v>8.1467916782999996</v>
      </c>
      <c r="AS51" s="250">
        <v>8.1675829328000003</v>
      </c>
      <c r="AT51" s="250">
        <v>8.1902833259999994</v>
      </c>
      <c r="AU51" s="250">
        <v>8.2161258546999996</v>
      </c>
      <c r="AV51" s="250">
        <v>8.2501281003999996</v>
      </c>
      <c r="AW51" s="250">
        <v>8.2784917141999994</v>
      </c>
      <c r="AX51" s="250">
        <v>8.3062342774999998</v>
      </c>
      <c r="AY51" s="250">
        <v>8.3366004167999996</v>
      </c>
      <c r="AZ51" s="250">
        <v>8.3606674093999995</v>
      </c>
      <c r="BA51" s="250">
        <v>8.3816798818000002</v>
      </c>
      <c r="BB51" s="250">
        <v>8.3988523797999992</v>
      </c>
      <c r="BC51" s="250">
        <v>8.4143449021999999</v>
      </c>
      <c r="BD51" s="250">
        <v>8.4273719949999997</v>
      </c>
      <c r="BE51" s="316">
        <v>8.4357120000000005</v>
      </c>
      <c r="BF51" s="316">
        <v>8.4454750000000001</v>
      </c>
      <c r="BG51" s="316">
        <v>8.4544370000000004</v>
      </c>
      <c r="BH51" s="316">
        <v>8.4636870000000002</v>
      </c>
      <c r="BI51" s="316">
        <v>8.4702350000000006</v>
      </c>
      <c r="BJ51" s="316">
        <v>8.4751689999999993</v>
      </c>
      <c r="BK51" s="316">
        <v>8.4756680000000006</v>
      </c>
      <c r="BL51" s="316">
        <v>8.4794870000000007</v>
      </c>
      <c r="BM51" s="316">
        <v>8.4838070000000005</v>
      </c>
      <c r="BN51" s="316">
        <v>8.4895300000000002</v>
      </c>
      <c r="BO51" s="316">
        <v>8.4941709999999997</v>
      </c>
      <c r="BP51" s="316">
        <v>8.4986350000000002</v>
      </c>
      <c r="BQ51" s="316">
        <v>8.5028430000000004</v>
      </c>
      <c r="BR51" s="316">
        <v>8.5070069999999998</v>
      </c>
      <c r="BS51" s="316">
        <v>8.5110510000000001</v>
      </c>
      <c r="BT51" s="316">
        <v>8.5149749999999997</v>
      </c>
      <c r="BU51" s="316">
        <v>8.518777</v>
      </c>
      <c r="BV51" s="316">
        <v>8.5224600000000006</v>
      </c>
    </row>
    <row r="52" spans="1:74" s="160" customFormat="1" ht="11.1" customHeight="1" x14ac:dyDescent="0.2">
      <c r="A52" s="148" t="s">
        <v>726</v>
      </c>
      <c r="B52" s="204" t="s">
        <v>436</v>
      </c>
      <c r="C52" s="250">
        <v>17.285649382999999</v>
      </c>
      <c r="D52" s="250">
        <v>17.320101234999999</v>
      </c>
      <c r="E52" s="250">
        <v>17.355149383000001</v>
      </c>
      <c r="F52" s="250">
        <v>17.392062963000001</v>
      </c>
      <c r="G52" s="250">
        <v>17.427351852000001</v>
      </c>
      <c r="H52" s="250">
        <v>17.462285184999999</v>
      </c>
      <c r="I52" s="250">
        <v>17.50047284</v>
      </c>
      <c r="J52" s="250">
        <v>17.531987654000002</v>
      </c>
      <c r="K52" s="250">
        <v>17.560439506000002</v>
      </c>
      <c r="L52" s="250">
        <v>17.581245678999998</v>
      </c>
      <c r="M52" s="250">
        <v>17.607008642</v>
      </c>
      <c r="N52" s="250">
        <v>17.633145678999998</v>
      </c>
      <c r="O52" s="250">
        <v>17.661064197999998</v>
      </c>
      <c r="P52" s="250">
        <v>17.686893826999999</v>
      </c>
      <c r="Q52" s="250">
        <v>17.712041975000002</v>
      </c>
      <c r="R52" s="250">
        <v>17.734691357999999</v>
      </c>
      <c r="S52" s="250">
        <v>17.759839505999999</v>
      </c>
      <c r="T52" s="250">
        <v>17.785669135999999</v>
      </c>
      <c r="U52" s="250">
        <v>17.816279011999999</v>
      </c>
      <c r="V52" s="250">
        <v>17.840397531000001</v>
      </c>
      <c r="W52" s="250">
        <v>17.862123456999999</v>
      </c>
      <c r="X52" s="250">
        <v>17.883851851999999</v>
      </c>
      <c r="Y52" s="250">
        <v>17.898996296</v>
      </c>
      <c r="Z52" s="250">
        <v>17.909951851999999</v>
      </c>
      <c r="AA52" s="250">
        <v>18.160580246999999</v>
      </c>
      <c r="AB52" s="250">
        <v>17.980261727999999</v>
      </c>
      <c r="AC52" s="250">
        <v>17.612858025000001</v>
      </c>
      <c r="AD52" s="250">
        <v>16.488685185000001</v>
      </c>
      <c r="AE52" s="250">
        <v>16.174374073999999</v>
      </c>
      <c r="AF52" s="250">
        <v>16.100240741</v>
      </c>
      <c r="AG52" s="250">
        <v>16.618082716</v>
      </c>
      <c r="AH52" s="250">
        <v>16.760456789999999</v>
      </c>
      <c r="AI52" s="250">
        <v>16.879160494000001</v>
      </c>
      <c r="AJ52" s="250">
        <v>16.963864581999999</v>
      </c>
      <c r="AK52" s="250">
        <v>17.042974479000002</v>
      </c>
      <c r="AL52" s="250">
        <v>17.106160938999999</v>
      </c>
      <c r="AM52" s="250">
        <v>17.125164687000002</v>
      </c>
      <c r="AN52" s="250">
        <v>17.177698728999999</v>
      </c>
      <c r="AO52" s="250">
        <v>17.235503789999999</v>
      </c>
      <c r="AP52" s="250">
        <v>17.303243589000001</v>
      </c>
      <c r="AQ52" s="250">
        <v>17.368092901000001</v>
      </c>
      <c r="AR52" s="250">
        <v>17.434715443000002</v>
      </c>
      <c r="AS52" s="250">
        <v>17.494099250000001</v>
      </c>
      <c r="AT52" s="250">
        <v>17.571027226999998</v>
      </c>
      <c r="AU52" s="250">
        <v>17.656487409</v>
      </c>
      <c r="AV52" s="250">
        <v>17.770344721000001</v>
      </c>
      <c r="AW52" s="250">
        <v>17.857970619</v>
      </c>
      <c r="AX52" s="250">
        <v>17.939230028000001</v>
      </c>
      <c r="AY52" s="250">
        <v>18.01474335</v>
      </c>
      <c r="AZ52" s="250">
        <v>18.082804479</v>
      </c>
      <c r="BA52" s="250">
        <v>18.144033818</v>
      </c>
      <c r="BB52" s="250">
        <v>18.200482813000001</v>
      </c>
      <c r="BC52" s="250">
        <v>18.246509984999999</v>
      </c>
      <c r="BD52" s="250">
        <v>18.284166782</v>
      </c>
      <c r="BE52" s="316">
        <v>18.303740000000001</v>
      </c>
      <c r="BF52" s="316">
        <v>18.331939999999999</v>
      </c>
      <c r="BG52" s="316">
        <v>18.35905</v>
      </c>
      <c r="BH52" s="316">
        <v>18.387450000000001</v>
      </c>
      <c r="BI52" s="316">
        <v>18.410599999999999</v>
      </c>
      <c r="BJ52" s="316">
        <v>18.430879999999998</v>
      </c>
      <c r="BK52" s="316">
        <v>18.445869999999999</v>
      </c>
      <c r="BL52" s="316">
        <v>18.462219999999999</v>
      </c>
      <c r="BM52" s="316">
        <v>18.477519999999998</v>
      </c>
      <c r="BN52" s="316">
        <v>18.490880000000001</v>
      </c>
      <c r="BO52" s="316">
        <v>18.504729999999999</v>
      </c>
      <c r="BP52" s="316">
        <v>18.518170000000001</v>
      </c>
      <c r="BQ52" s="316">
        <v>18.530200000000001</v>
      </c>
      <c r="BR52" s="316">
        <v>18.543610000000001</v>
      </c>
      <c r="BS52" s="316">
        <v>18.557400000000001</v>
      </c>
      <c r="BT52" s="316">
        <v>18.571549999999998</v>
      </c>
      <c r="BU52" s="316">
        <v>18.586069999999999</v>
      </c>
      <c r="BV52" s="316">
        <v>18.600960000000001</v>
      </c>
    </row>
    <row r="53" spans="1:74" s="160" customFormat="1" ht="11.1" customHeight="1" x14ac:dyDescent="0.2">
      <c r="A53" s="148" t="s">
        <v>727</v>
      </c>
      <c r="B53" s="204" t="s">
        <v>437</v>
      </c>
      <c r="C53" s="250">
        <v>10.702503704</v>
      </c>
      <c r="D53" s="250">
        <v>10.730559259</v>
      </c>
      <c r="E53" s="250">
        <v>10.755337037</v>
      </c>
      <c r="F53" s="250">
        <v>10.772051852000001</v>
      </c>
      <c r="G53" s="250">
        <v>10.793862963</v>
      </c>
      <c r="H53" s="250">
        <v>10.815985185000001</v>
      </c>
      <c r="I53" s="250">
        <v>10.838937037000001</v>
      </c>
      <c r="J53" s="250">
        <v>10.861292593</v>
      </c>
      <c r="K53" s="250">
        <v>10.883570369999999</v>
      </c>
      <c r="L53" s="250">
        <v>10.903498765</v>
      </c>
      <c r="M53" s="250">
        <v>10.927324691000001</v>
      </c>
      <c r="N53" s="250">
        <v>10.952776543000001</v>
      </c>
      <c r="O53" s="250">
        <v>10.985197531000001</v>
      </c>
      <c r="P53" s="250">
        <v>11.009893827000001</v>
      </c>
      <c r="Q53" s="250">
        <v>11.032208642000001</v>
      </c>
      <c r="R53" s="250">
        <v>11.048137037</v>
      </c>
      <c r="S53" s="250">
        <v>11.068692593</v>
      </c>
      <c r="T53" s="250">
        <v>11.08987037</v>
      </c>
      <c r="U53" s="250">
        <v>11.113072839999999</v>
      </c>
      <c r="V53" s="250">
        <v>11.134443210000001</v>
      </c>
      <c r="W53" s="250">
        <v>11.155383950999999</v>
      </c>
      <c r="X53" s="250">
        <v>11.178808642</v>
      </c>
      <c r="Y53" s="250">
        <v>11.196704938</v>
      </c>
      <c r="Z53" s="250">
        <v>11.211986420000001</v>
      </c>
      <c r="AA53" s="250">
        <v>11.403319753</v>
      </c>
      <c r="AB53" s="250">
        <v>11.279371605</v>
      </c>
      <c r="AC53" s="250">
        <v>11.018808642</v>
      </c>
      <c r="AD53" s="250">
        <v>10.196653086</v>
      </c>
      <c r="AE53" s="250">
        <v>9.9815938271999993</v>
      </c>
      <c r="AF53" s="250">
        <v>9.9486530864000002</v>
      </c>
      <c r="AG53" s="250">
        <v>10.375875309</v>
      </c>
      <c r="AH53" s="250">
        <v>10.498638272000001</v>
      </c>
      <c r="AI53" s="250">
        <v>10.59498642</v>
      </c>
      <c r="AJ53" s="250">
        <v>10.640906201</v>
      </c>
      <c r="AK53" s="250">
        <v>10.702434884000001</v>
      </c>
      <c r="AL53" s="250">
        <v>10.755558916</v>
      </c>
      <c r="AM53" s="250">
        <v>10.785921149</v>
      </c>
      <c r="AN53" s="250">
        <v>10.833003741000001</v>
      </c>
      <c r="AO53" s="250">
        <v>10.882449544</v>
      </c>
      <c r="AP53" s="250">
        <v>10.939183574999999</v>
      </c>
      <c r="AQ53" s="250">
        <v>10.989662035</v>
      </c>
      <c r="AR53" s="250">
        <v>11.03880994</v>
      </c>
      <c r="AS53" s="250">
        <v>11.085201664</v>
      </c>
      <c r="AT53" s="250">
        <v>11.132757684</v>
      </c>
      <c r="AU53" s="250">
        <v>11.180052371</v>
      </c>
      <c r="AV53" s="250">
        <v>11.228853382</v>
      </c>
      <c r="AW53" s="250">
        <v>11.274299663000001</v>
      </c>
      <c r="AX53" s="250">
        <v>11.318158871</v>
      </c>
      <c r="AY53" s="250">
        <v>11.362597898000001</v>
      </c>
      <c r="AZ53" s="250">
        <v>11.401657788</v>
      </c>
      <c r="BA53" s="250">
        <v>11.437505434</v>
      </c>
      <c r="BB53" s="250">
        <v>11.472232982</v>
      </c>
      <c r="BC53" s="250">
        <v>11.500087028999999</v>
      </c>
      <c r="BD53" s="250">
        <v>11.523159722000001</v>
      </c>
      <c r="BE53" s="316">
        <v>11.532909999999999</v>
      </c>
      <c r="BF53" s="316">
        <v>11.55283</v>
      </c>
      <c r="BG53" s="316">
        <v>11.57437</v>
      </c>
      <c r="BH53" s="316">
        <v>11.604649999999999</v>
      </c>
      <c r="BI53" s="316">
        <v>11.6241</v>
      </c>
      <c r="BJ53" s="316">
        <v>11.63982</v>
      </c>
      <c r="BK53" s="316">
        <v>11.646699999999999</v>
      </c>
      <c r="BL53" s="316">
        <v>11.65884</v>
      </c>
      <c r="BM53" s="316">
        <v>11.67113</v>
      </c>
      <c r="BN53" s="316">
        <v>11.68356</v>
      </c>
      <c r="BO53" s="316">
        <v>11.696109999999999</v>
      </c>
      <c r="BP53" s="316">
        <v>11.7088</v>
      </c>
      <c r="BQ53" s="316">
        <v>11.722659999999999</v>
      </c>
      <c r="BR53" s="316">
        <v>11.734830000000001</v>
      </c>
      <c r="BS53" s="316">
        <v>11.746370000000001</v>
      </c>
      <c r="BT53" s="316">
        <v>11.75727</v>
      </c>
      <c r="BU53" s="316">
        <v>11.767519999999999</v>
      </c>
      <c r="BV53" s="316">
        <v>11.77713</v>
      </c>
    </row>
    <row r="54" spans="1:74" s="160" customFormat="1" ht="11.1" customHeight="1" x14ac:dyDescent="0.2">
      <c r="A54" s="149" t="s">
        <v>728</v>
      </c>
      <c r="B54" s="205" t="s">
        <v>438</v>
      </c>
      <c r="C54" s="69">
        <v>23.314639505999999</v>
      </c>
      <c r="D54" s="69">
        <v>23.357454320999999</v>
      </c>
      <c r="E54" s="69">
        <v>23.390706173000002</v>
      </c>
      <c r="F54" s="69">
        <v>23.399377778000002</v>
      </c>
      <c r="G54" s="69">
        <v>23.424766667</v>
      </c>
      <c r="H54" s="69">
        <v>23.451855556000002</v>
      </c>
      <c r="I54" s="69">
        <v>23.477172840000001</v>
      </c>
      <c r="J54" s="69">
        <v>23.510265432000001</v>
      </c>
      <c r="K54" s="69">
        <v>23.547661728000001</v>
      </c>
      <c r="L54" s="69">
        <v>23.602838272</v>
      </c>
      <c r="M54" s="69">
        <v>23.638734568</v>
      </c>
      <c r="N54" s="69">
        <v>23.668827159999999</v>
      </c>
      <c r="O54" s="69">
        <v>23.684380247</v>
      </c>
      <c r="P54" s="69">
        <v>23.709417284000001</v>
      </c>
      <c r="Q54" s="69">
        <v>23.735202469000001</v>
      </c>
      <c r="R54" s="69">
        <v>23.761246914000001</v>
      </c>
      <c r="S54" s="69">
        <v>23.788895062000002</v>
      </c>
      <c r="T54" s="69">
        <v>23.817658025</v>
      </c>
      <c r="U54" s="69">
        <v>23.845669136000001</v>
      </c>
      <c r="V54" s="69">
        <v>23.878061727999999</v>
      </c>
      <c r="W54" s="69">
        <v>23.912969136000001</v>
      </c>
      <c r="X54" s="69">
        <v>23.957112345999999</v>
      </c>
      <c r="Y54" s="69">
        <v>23.992008641999998</v>
      </c>
      <c r="Z54" s="69">
        <v>24.024379012000001</v>
      </c>
      <c r="AA54" s="69">
        <v>24.542603704000001</v>
      </c>
      <c r="AB54" s="69">
        <v>24.203637037</v>
      </c>
      <c r="AC54" s="69">
        <v>23.495859258999999</v>
      </c>
      <c r="AD54" s="69">
        <v>21.332574074</v>
      </c>
      <c r="AE54" s="69">
        <v>20.702196296</v>
      </c>
      <c r="AF54" s="69">
        <v>20.518029630000001</v>
      </c>
      <c r="AG54" s="69">
        <v>21.426424691000001</v>
      </c>
      <c r="AH54" s="69">
        <v>21.649917284000001</v>
      </c>
      <c r="AI54" s="69">
        <v>21.834858024999999</v>
      </c>
      <c r="AJ54" s="69">
        <v>21.97472668</v>
      </c>
      <c r="AK54" s="69">
        <v>22.087453891999999</v>
      </c>
      <c r="AL54" s="69">
        <v>22.166519428000001</v>
      </c>
      <c r="AM54" s="69">
        <v>22.118448631</v>
      </c>
      <c r="AN54" s="69">
        <v>22.200296806000001</v>
      </c>
      <c r="AO54" s="69">
        <v>22.318589296999999</v>
      </c>
      <c r="AP54" s="69">
        <v>22.532149135000001</v>
      </c>
      <c r="AQ54" s="69">
        <v>22.679212983999999</v>
      </c>
      <c r="AR54" s="69">
        <v>22.818603875000001</v>
      </c>
      <c r="AS54" s="69">
        <v>22.959400148</v>
      </c>
      <c r="AT54" s="69">
        <v>23.076636367999999</v>
      </c>
      <c r="AU54" s="69">
        <v>23.179390874999999</v>
      </c>
      <c r="AV54" s="69">
        <v>23.239606946999999</v>
      </c>
      <c r="AW54" s="69">
        <v>23.334440568000002</v>
      </c>
      <c r="AX54" s="69">
        <v>23.435835015999999</v>
      </c>
      <c r="AY54" s="69">
        <v>23.566705481</v>
      </c>
      <c r="AZ54" s="69">
        <v>23.664035191</v>
      </c>
      <c r="BA54" s="69">
        <v>23.750739336999999</v>
      </c>
      <c r="BB54" s="69">
        <v>23.827348800999999</v>
      </c>
      <c r="BC54" s="69">
        <v>23.892403655999999</v>
      </c>
      <c r="BD54" s="69">
        <v>23.946434785000001</v>
      </c>
      <c r="BE54" s="320">
        <v>23.976569999999999</v>
      </c>
      <c r="BF54" s="320">
        <v>24.01821</v>
      </c>
      <c r="BG54" s="320">
        <v>24.058479999999999</v>
      </c>
      <c r="BH54" s="320">
        <v>24.102740000000001</v>
      </c>
      <c r="BI54" s="320">
        <v>24.136240000000001</v>
      </c>
      <c r="BJ54" s="320">
        <v>24.164339999999999</v>
      </c>
      <c r="BK54" s="320">
        <v>24.184629999999999</v>
      </c>
      <c r="BL54" s="320">
        <v>24.203759999999999</v>
      </c>
      <c r="BM54" s="320">
        <v>24.2193</v>
      </c>
      <c r="BN54" s="320">
        <v>24.22578</v>
      </c>
      <c r="BO54" s="320">
        <v>24.23827</v>
      </c>
      <c r="BP54" s="320">
        <v>24.251300000000001</v>
      </c>
      <c r="BQ54" s="320">
        <v>24.26445</v>
      </c>
      <c r="BR54" s="320">
        <v>24.278829999999999</v>
      </c>
      <c r="BS54" s="320">
        <v>24.294039999999999</v>
      </c>
      <c r="BT54" s="320">
        <v>24.31007</v>
      </c>
      <c r="BU54" s="320">
        <v>24.326930000000001</v>
      </c>
      <c r="BV54" s="320">
        <v>24.344619999999999</v>
      </c>
    </row>
    <row r="55" spans="1:74" s="160" customFormat="1" ht="12" customHeight="1" x14ac:dyDescent="0.2">
      <c r="A55" s="148"/>
      <c r="B55" s="757" t="s">
        <v>807</v>
      </c>
      <c r="C55" s="758"/>
      <c r="D55" s="758"/>
      <c r="E55" s="758"/>
      <c r="F55" s="758"/>
      <c r="G55" s="758"/>
      <c r="H55" s="758"/>
      <c r="I55" s="758"/>
      <c r="J55" s="758"/>
      <c r="K55" s="758"/>
      <c r="L55" s="758"/>
      <c r="M55" s="758"/>
      <c r="N55" s="758"/>
      <c r="O55" s="758"/>
      <c r="P55" s="758"/>
      <c r="Q55" s="758"/>
      <c r="AY55" s="458"/>
      <c r="AZ55" s="458"/>
      <c r="BA55" s="458"/>
      <c r="BB55" s="458"/>
      <c r="BC55" s="458"/>
      <c r="BD55" s="458"/>
      <c r="BE55" s="458"/>
      <c r="BF55" s="458"/>
      <c r="BG55" s="458"/>
      <c r="BH55" s="458"/>
      <c r="BI55" s="458"/>
      <c r="BJ55" s="458"/>
    </row>
    <row r="56" spans="1:74" s="427" customFormat="1" ht="12" customHeight="1" x14ac:dyDescent="0.2">
      <c r="A56" s="426"/>
      <c r="B56" s="778" t="str">
        <f>"Notes: "&amp;"EIA completed modeling and analysis for this report on " &amp;Dates!D2&amp;"."</f>
        <v>Notes: EIA completed modeling and analysis for this report on Thursday July 7, 2022.</v>
      </c>
      <c r="C56" s="800"/>
      <c r="D56" s="800"/>
      <c r="E56" s="800"/>
      <c r="F56" s="800"/>
      <c r="G56" s="800"/>
      <c r="H56" s="800"/>
      <c r="I56" s="800"/>
      <c r="J56" s="800"/>
      <c r="K56" s="800"/>
      <c r="L56" s="800"/>
      <c r="M56" s="800"/>
      <c r="N56" s="800"/>
      <c r="O56" s="800"/>
      <c r="P56" s="800"/>
      <c r="Q56" s="779"/>
      <c r="AY56" s="459"/>
      <c r="AZ56" s="459"/>
      <c r="BA56" s="459"/>
      <c r="BB56" s="459"/>
      <c r="BC56" s="459"/>
      <c r="BD56" s="627"/>
      <c r="BE56" s="627"/>
      <c r="BF56" s="627"/>
      <c r="BG56" s="627"/>
      <c r="BH56" s="459"/>
      <c r="BI56" s="459"/>
      <c r="BJ56" s="459"/>
    </row>
    <row r="57" spans="1:74" s="427" customFormat="1" ht="12" customHeight="1" x14ac:dyDescent="0.2">
      <c r="A57" s="426"/>
      <c r="B57" s="751" t="s">
        <v>350</v>
      </c>
      <c r="C57" s="750"/>
      <c r="D57" s="750"/>
      <c r="E57" s="750"/>
      <c r="F57" s="750"/>
      <c r="G57" s="750"/>
      <c r="H57" s="750"/>
      <c r="I57" s="750"/>
      <c r="J57" s="750"/>
      <c r="K57" s="750"/>
      <c r="L57" s="750"/>
      <c r="M57" s="750"/>
      <c r="N57" s="750"/>
      <c r="O57" s="750"/>
      <c r="P57" s="750"/>
      <c r="Q57" s="750"/>
      <c r="AY57" s="459"/>
      <c r="AZ57" s="459"/>
      <c r="BA57" s="459"/>
      <c r="BB57" s="459"/>
      <c r="BC57" s="459"/>
      <c r="BD57" s="627"/>
      <c r="BE57" s="627"/>
      <c r="BF57" s="627"/>
      <c r="BG57" s="627"/>
      <c r="BH57" s="459"/>
      <c r="BI57" s="459"/>
      <c r="BJ57" s="459"/>
    </row>
    <row r="58" spans="1:74" s="427" customFormat="1" ht="12" customHeight="1" x14ac:dyDescent="0.2">
      <c r="A58" s="426"/>
      <c r="B58" s="746" t="s">
        <v>857</v>
      </c>
      <c r="C58" s="743"/>
      <c r="D58" s="743"/>
      <c r="E58" s="743"/>
      <c r="F58" s="743"/>
      <c r="G58" s="743"/>
      <c r="H58" s="743"/>
      <c r="I58" s="743"/>
      <c r="J58" s="743"/>
      <c r="K58" s="743"/>
      <c r="L58" s="743"/>
      <c r="M58" s="743"/>
      <c r="N58" s="743"/>
      <c r="O58" s="743"/>
      <c r="P58" s="743"/>
      <c r="Q58" s="737"/>
      <c r="AY58" s="459"/>
      <c r="AZ58" s="459"/>
      <c r="BA58" s="459"/>
      <c r="BB58" s="459"/>
      <c r="BC58" s="459"/>
      <c r="BD58" s="627"/>
      <c r="BE58" s="627"/>
      <c r="BF58" s="627"/>
      <c r="BG58" s="627"/>
      <c r="BH58" s="459"/>
      <c r="BI58" s="459"/>
      <c r="BJ58" s="459"/>
    </row>
    <row r="59" spans="1:74" s="428" customFormat="1" ht="12" customHeight="1" x14ac:dyDescent="0.2">
      <c r="A59" s="426"/>
      <c r="B59" s="796" t="s">
        <v>858</v>
      </c>
      <c r="C59" s="737"/>
      <c r="D59" s="737"/>
      <c r="E59" s="737"/>
      <c r="F59" s="737"/>
      <c r="G59" s="737"/>
      <c r="H59" s="737"/>
      <c r="I59" s="737"/>
      <c r="J59" s="737"/>
      <c r="K59" s="737"/>
      <c r="L59" s="737"/>
      <c r="M59" s="737"/>
      <c r="N59" s="737"/>
      <c r="O59" s="737"/>
      <c r="P59" s="737"/>
      <c r="Q59" s="737"/>
      <c r="AY59" s="460"/>
      <c r="AZ59" s="460"/>
      <c r="BA59" s="460"/>
      <c r="BB59" s="460"/>
      <c r="BC59" s="460"/>
      <c r="BD59" s="628"/>
      <c r="BE59" s="628"/>
      <c r="BF59" s="628"/>
      <c r="BG59" s="628"/>
      <c r="BH59" s="460"/>
      <c r="BI59" s="460"/>
      <c r="BJ59" s="460"/>
    </row>
    <row r="60" spans="1:74" s="427" customFormat="1" ht="12" customHeight="1" x14ac:dyDescent="0.2">
      <c r="A60" s="426"/>
      <c r="B60" s="744" t="s">
        <v>2</v>
      </c>
      <c r="C60" s="743"/>
      <c r="D60" s="743"/>
      <c r="E60" s="743"/>
      <c r="F60" s="743"/>
      <c r="G60" s="743"/>
      <c r="H60" s="743"/>
      <c r="I60" s="743"/>
      <c r="J60" s="743"/>
      <c r="K60" s="743"/>
      <c r="L60" s="743"/>
      <c r="M60" s="743"/>
      <c r="N60" s="743"/>
      <c r="O60" s="743"/>
      <c r="P60" s="743"/>
      <c r="Q60" s="737"/>
      <c r="AY60" s="459"/>
      <c r="AZ60" s="459"/>
      <c r="BA60" s="459"/>
      <c r="BB60" s="459"/>
      <c r="BC60" s="459"/>
      <c r="BD60" s="627"/>
      <c r="BE60" s="627"/>
      <c r="BF60" s="627"/>
      <c r="BG60" s="459"/>
      <c r="BH60" s="459"/>
      <c r="BI60" s="459"/>
      <c r="BJ60" s="459"/>
    </row>
    <row r="61" spans="1:74" s="427" customFormat="1" ht="12" customHeight="1" x14ac:dyDescent="0.2">
      <c r="A61" s="426"/>
      <c r="B61" s="746" t="s">
        <v>830</v>
      </c>
      <c r="C61" s="747"/>
      <c r="D61" s="747"/>
      <c r="E61" s="747"/>
      <c r="F61" s="747"/>
      <c r="G61" s="747"/>
      <c r="H61" s="747"/>
      <c r="I61" s="747"/>
      <c r="J61" s="747"/>
      <c r="K61" s="747"/>
      <c r="L61" s="747"/>
      <c r="M61" s="747"/>
      <c r="N61" s="747"/>
      <c r="O61" s="747"/>
      <c r="P61" s="747"/>
      <c r="Q61" s="737"/>
      <c r="AY61" s="459"/>
      <c r="AZ61" s="459"/>
      <c r="BA61" s="459"/>
      <c r="BB61" s="459"/>
      <c r="BC61" s="459"/>
      <c r="BD61" s="627"/>
      <c r="BE61" s="627"/>
      <c r="BF61" s="627"/>
      <c r="BG61" s="459"/>
      <c r="BH61" s="459"/>
      <c r="BI61" s="459"/>
      <c r="BJ61" s="459"/>
    </row>
    <row r="62" spans="1:74" s="427" customFormat="1" ht="12" customHeight="1" x14ac:dyDescent="0.2">
      <c r="A62" s="393"/>
      <c r="B62" s="748" t="s">
        <v>1356</v>
      </c>
      <c r="C62" s="737"/>
      <c r="D62" s="737"/>
      <c r="E62" s="737"/>
      <c r="F62" s="737"/>
      <c r="G62" s="737"/>
      <c r="H62" s="737"/>
      <c r="I62" s="737"/>
      <c r="J62" s="737"/>
      <c r="K62" s="737"/>
      <c r="L62" s="737"/>
      <c r="M62" s="737"/>
      <c r="N62" s="737"/>
      <c r="O62" s="737"/>
      <c r="P62" s="737"/>
      <c r="Q62" s="737"/>
      <c r="AY62" s="459"/>
      <c r="AZ62" s="459"/>
      <c r="BA62" s="459"/>
      <c r="BB62" s="459"/>
      <c r="BC62" s="459"/>
      <c r="BD62" s="627"/>
      <c r="BE62" s="627"/>
      <c r="BF62" s="627"/>
      <c r="BG62" s="459"/>
      <c r="BH62" s="459"/>
      <c r="BI62" s="459"/>
      <c r="BJ62" s="459"/>
    </row>
    <row r="63" spans="1:74" x14ac:dyDescent="0.2">
      <c r="BK63" s="321"/>
      <c r="BL63" s="321"/>
      <c r="BM63" s="321"/>
      <c r="BN63" s="321"/>
      <c r="BO63" s="321"/>
      <c r="BP63" s="321"/>
      <c r="BQ63" s="321"/>
      <c r="BR63" s="321"/>
      <c r="BS63" s="321"/>
      <c r="BT63" s="321"/>
      <c r="BU63" s="321"/>
      <c r="BV63" s="321"/>
    </row>
    <row r="64" spans="1:74" x14ac:dyDescent="0.2">
      <c r="BK64" s="321"/>
      <c r="BL64" s="321"/>
      <c r="BM64" s="321"/>
      <c r="BN64" s="321"/>
      <c r="BO64" s="321"/>
      <c r="BP64" s="321"/>
      <c r="BQ64" s="321"/>
      <c r="BR64" s="321"/>
      <c r="BS64" s="321"/>
      <c r="BT64" s="321"/>
      <c r="BU64" s="321"/>
      <c r="BV64" s="321"/>
    </row>
    <row r="65" spans="63:74" x14ac:dyDescent="0.2">
      <c r="BK65" s="321"/>
      <c r="BL65" s="321"/>
      <c r="BM65" s="321"/>
      <c r="BN65" s="321"/>
      <c r="BO65" s="321"/>
      <c r="BP65" s="321"/>
      <c r="BQ65" s="321"/>
      <c r="BR65" s="321"/>
      <c r="BS65" s="321"/>
      <c r="BT65" s="321"/>
      <c r="BU65" s="321"/>
      <c r="BV65" s="321"/>
    </row>
    <row r="66" spans="63:74" x14ac:dyDescent="0.2">
      <c r="BK66" s="321"/>
      <c r="BL66" s="321"/>
      <c r="BM66" s="321"/>
      <c r="BN66" s="321"/>
      <c r="BO66" s="321"/>
      <c r="BP66" s="321"/>
      <c r="BQ66" s="321"/>
      <c r="BR66" s="321"/>
      <c r="BS66" s="321"/>
      <c r="BT66" s="321"/>
      <c r="BU66" s="321"/>
      <c r="BV66" s="321"/>
    </row>
    <row r="67" spans="63:74" x14ac:dyDescent="0.2">
      <c r="BK67" s="321"/>
      <c r="BL67" s="321"/>
      <c r="BM67" s="321"/>
      <c r="BN67" s="321"/>
      <c r="BO67" s="321"/>
      <c r="BP67" s="321"/>
      <c r="BQ67" s="321"/>
      <c r="BR67" s="321"/>
      <c r="BS67" s="321"/>
      <c r="BT67" s="321"/>
      <c r="BU67" s="321"/>
      <c r="BV67" s="321"/>
    </row>
    <row r="68" spans="63:74" x14ac:dyDescent="0.2">
      <c r="BK68" s="321"/>
      <c r="BL68" s="321"/>
      <c r="BM68" s="321"/>
      <c r="BN68" s="321"/>
      <c r="BO68" s="321"/>
      <c r="BP68" s="321"/>
      <c r="BQ68" s="321"/>
      <c r="BR68" s="321"/>
      <c r="BS68" s="321"/>
      <c r="BT68" s="321"/>
      <c r="BU68" s="321"/>
      <c r="BV68" s="321"/>
    </row>
    <row r="69" spans="63:74" x14ac:dyDescent="0.2">
      <c r="BK69" s="321"/>
      <c r="BL69" s="321"/>
      <c r="BM69" s="321"/>
      <c r="BN69" s="321"/>
      <c r="BO69" s="321"/>
      <c r="BP69" s="321"/>
      <c r="BQ69" s="321"/>
      <c r="BR69" s="321"/>
      <c r="BS69" s="321"/>
      <c r="BT69" s="321"/>
      <c r="BU69" s="321"/>
      <c r="BV69" s="321"/>
    </row>
    <row r="70" spans="63:74" x14ac:dyDescent="0.2">
      <c r="BK70" s="321"/>
      <c r="BL70" s="321"/>
      <c r="BM70" s="321"/>
      <c r="BN70" s="321"/>
      <c r="BO70" s="321"/>
      <c r="BP70" s="321"/>
      <c r="BQ70" s="321"/>
      <c r="BR70" s="321"/>
      <c r="BS70" s="321"/>
      <c r="BT70" s="321"/>
      <c r="BU70" s="321"/>
      <c r="BV70" s="321"/>
    </row>
    <row r="71" spans="63:74" x14ac:dyDescent="0.2">
      <c r="BK71" s="321"/>
      <c r="BL71" s="321"/>
      <c r="BM71" s="321"/>
      <c r="BN71" s="321"/>
      <c r="BO71" s="321"/>
      <c r="BP71" s="321"/>
      <c r="BQ71" s="321"/>
      <c r="BR71" s="321"/>
      <c r="BS71" s="321"/>
      <c r="BT71" s="321"/>
      <c r="BU71" s="321"/>
      <c r="BV71" s="321"/>
    </row>
    <row r="72" spans="63:74" x14ac:dyDescent="0.2">
      <c r="BK72" s="321"/>
      <c r="BL72" s="321"/>
      <c r="BM72" s="321"/>
      <c r="BN72" s="321"/>
      <c r="BO72" s="321"/>
      <c r="BP72" s="321"/>
      <c r="BQ72" s="321"/>
      <c r="BR72" s="321"/>
      <c r="BS72" s="321"/>
      <c r="BT72" s="321"/>
      <c r="BU72" s="321"/>
      <c r="BV72" s="321"/>
    </row>
    <row r="73" spans="63:74" x14ac:dyDescent="0.2">
      <c r="BK73" s="321"/>
      <c r="BL73" s="321"/>
      <c r="BM73" s="321"/>
      <c r="BN73" s="321"/>
      <c r="BO73" s="321"/>
      <c r="BP73" s="321"/>
      <c r="BQ73" s="321"/>
      <c r="BR73" s="321"/>
      <c r="BS73" s="321"/>
      <c r="BT73" s="321"/>
      <c r="BU73" s="321"/>
      <c r="BV73" s="321"/>
    </row>
    <row r="74" spans="63:74" x14ac:dyDescent="0.2">
      <c r="BK74" s="321"/>
      <c r="BL74" s="321"/>
      <c r="BM74" s="321"/>
      <c r="BN74" s="321"/>
      <c r="BO74" s="321"/>
      <c r="BP74" s="321"/>
      <c r="BQ74" s="321"/>
      <c r="BR74" s="321"/>
      <c r="BS74" s="321"/>
      <c r="BT74" s="321"/>
      <c r="BU74" s="321"/>
      <c r="BV74" s="321"/>
    </row>
    <row r="75" spans="63:74" x14ac:dyDescent="0.2">
      <c r="BK75" s="321"/>
      <c r="BL75" s="321"/>
      <c r="BM75" s="321"/>
      <c r="BN75" s="321"/>
      <c r="BO75" s="321"/>
      <c r="BP75" s="321"/>
      <c r="BQ75" s="321"/>
      <c r="BR75" s="321"/>
      <c r="BS75" s="321"/>
      <c r="BT75" s="321"/>
      <c r="BU75" s="321"/>
      <c r="BV75" s="321"/>
    </row>
    <row r="76" spans="63:74" x14ac:dyDescent="0.2">
      <c r="BK76" s="321"/>
      <c r="BL76" s="321"/>
      <c r="BM76" s="321"/>
      <c r="BN76" s="321"/>
      <c r="BO76" s="321"/>
      <c r="BP76" s="321"/>
      <c r="BQ76" s="321"/>
      <c r="BR76" s="321"/>
      <c r="BS76" s="321"/>
      <c r="BT76" s="321"/>
      <c r="BU76" s="321"/>
      <c r="BV76" s="321"/>
    </row>
    <row r="77" spans="63:74" x14ac:dyDescent="0.2">
      <c r="BK77" s="321"/>
      <c r="BL77" s="321"/>
      <c r="BM77" s="321"/>
      <c r="BN77" s="321"/>
      <c r="BO77" s="321"/>
      <c r="BP77" s="321"/>
      <c r="BQ77" s="321"/>
      <c r="BR77" s="321"/>
      <c r="BS77" s="321"/>
      <c r="BT77" s="321"/>
      <c r="BU77" s="321"/>
      <c r="BV77" s="321"/>
    </row>
    <row r="78" spans="63:74" x14ac:dyDescent="0.2">
      <c r="BK78" s="321"/>
      <c r="BL78" s="321"/>
      <c r="BM78" s="321"/>
      <c r="BN78" s="321"/>
      <c r="BO78" s="321"/>
      <c r="BP78" s="321"/>
      <c r="BQ78" s="321"/>
      <c r="BR78" s="321"/>
      <c r="BS78" s="321"/>
      <c r="BT78" s="321"/>
      <c r="BU78" s="321"/>
      <c r="BV78" s="321"/>
    </row>
    <row r="79" spans="63:74" x14ac:dyDescent="0.2">
      <c r="BK79" s="321"/>
      <c r="BL79" s="321"/>
      <c r="BM79" s="321"/>
      <c r="BN79" s="321"/>
      <c r="BO79" s="321"/>
      <c r="BP79" s="321"/>
      <c r="BQ79" s="321"/>
      <c r="BR79" s="321"/>
      <c r="BS79" s="321"/>
      <c r="BT79" s="321"/>
      <c r="BU79" s="321"/>
      <c r="BV79" s="321"/>
    </row>
    <row r="80" spans="63:74" x14ac:dyDescent="0.2">
      <c r="BK80" s="321"/>
      <c r="BL80" s="321"/>
      <c r="BM80" s="321"/>
      <c r="BN80" s="321"/>
      <c r="BO80" s="321"/>
      <c r="BP80" s="321"/>
      <c r="BQ80" s="321"/>
      <c r="BR80" s="321"/>
      <c r="BS80" s="321"/>
      <c r="BT80" s="321"/>
      <c r="BU80" s="321"/>
      <c r="BV80" s="321"/>
    </row>
    <row r="81" spans="63:74" x14ac:dyDescent="0.2">
      <c r="BK81" s="321"/>
      <c r="BL81" s="321"/>
      <c r="BM81" s="321"/>
      <c r="BN81" s="321"/>
      <c r="BO81" s="321"/>
      <c r="BP81" s="321"/>
      <c r="BQ81" s="321"/>
      <c r="BR81" s="321"/>
      <c r="BS81" s="321"/>
      <c r="BT81" s="321"/>
      <c r="BU81" s="321"/>
      <c r="BV81" s="321"/>
    </row>
    <row r="82" spans="63:74" x14ac:dyDescent="0.2">
      <c r="BK82" s="321"/>
      <c r="BL82" s="321"/>
      <c r="BM82" s="321"/>
      <c r="BN82" s="321"/>
      <c r="BO82" s="321"/>
      <c r="BP82" s="321"/>
      <c r="BQ82" s="321"/>
      <c r="BR82" s="321"/>
      <c r="BS82" s="321"/>
      <c r="BT82" s="321"/>
      <c r="BU82" s="321"/>
      <c r="BV82" s="321"/>
    </row>
    <row r="83" spans="63:74" x14ac:dyDescent="0.2">
      <c r="BK83" s="321"/>
      <c r="BL83" s="321"/>
      <c r="BM83" s="321"/>
      <c r="BN83" s="321"/>
      <c r="BO83" s="321"/>
      <c r="BP83" s="321"/>
      <c r="BQ83" s="321"/>
      <c r="BR83" s="321"/>
      <c r="BS83" s="321"/>
      <c r="BT83" s="321"/>
      <c r="BU83" s="321"/>
      <c r="BV83" s="321"/>
    </row>
    <row r="84" spans="63:74" x14ac:dyDescent="0.2">
      <c r="BK84" s="321"/>
      <c r="BL84" s="321"/>
      <c r="BM84" s="321"/>
      <c r="BN84" s="321"/>
      <c r="BO84" s="321"/>
      <c r="BP84" s="321"/>
      <c r="BQ84" s="321"/>
      <c r="BR84" s="321"/>
      <c r="BS84" s="321"/>
      <c r="BT84" s="321"/>
      <c r="BU84" s="321"/>
      <c r="BV84" s="321"/>
    </row>
    <row r="85" spans="63:74" x14ac:dyDescent="0.2">
      <c r="BK85" s="321"/>
      <c r="BL85" s="321"/>
      <c r="BM85" s="321"/>
      <c r="BN85" s="321"/>
      <c r="BO85" s="321"/>
      <c r="BP85" s="321"/>
      <c r="BQ85" s="321"/>
      <c r="BR85" s="321"/>
      <c r="BS85" s="321"/>
      <c r="BT85" s="321"/>
      <c r="BU85" s="321"/>
      <c r="BV85" s="321"/>
    </row>
    <row r="86" spans="63:74" x14ac:dyDescent="0.2">
      <c r="BK86" s="321"/>
      <c r="BL86" s="321"/>
      <c r="BM86" s="321"/>
      <c r="BN86" s="321"/>
      <c r="BO86" s="321"/>
      <c r="BP86" s="321"/>
      <c r="BQ86" s="321"/>
      <c r="BR86" s="321"/>
      <c r="BS86" s="321"/>
      <c r="BT86" s="321"/>
      <c r="BU86" s="321"/>
      <c r="BV86" s="321"/>
    </row>
    <row r="87" spans="63:74" x14ac:dyDescent="0.2">
      <c r="BK87" s="321"/>
      <c r="BL87" s="321"/>
      <c r="BM87" s="321"/>
      <c r="BN87" s="321"/>
      <c r="BO87" s="321"/>
      <c r="BP87" s="321"/>
      <c r="BQ87" s="321"/>
      <c r="BR87" s="321"/>
      <c r="BS87" s="321"/>
      <c r="BT87" s="321"/>
      <c r="BU87" s="321"/>
      <c r="BV87" s="321"/>
    </row>
    <row r="88" spans="63:74" x14ac:dyDescent="0.2">
      <c r="BK88" s="321"/>
      <c r="BL88" s="321"/>
      <c r="BM88" s="321"/>
      <c r="BN88" s="321"/>
      <c r="BO88" s="321"/>
      <c r="BP88" s="321"/>
      <c r="BQ88" s="321"/>
      <c r="BR88" s="321"/>
      <c r="BS88" s="321"/>
      <c r="BT88" s="321"/>
      <c r="BU88" s="321"/>
      <c r="BV88" s="321"/>
    </row>
    <row r="89" spans="63:74" x14ac:dyDescent="0.2">
      <c r="BK89" s="321"/>
      <c r="BL89" s="321"/>
      <c r="BM89" s="321"/>
      <c r="BN89" s="321"/>
      <c r="BO89" s="321"/>
      <c r="BP89" s="321"/>
      <c r="BQ89" s="321"/>
      <c r="BR89" s="321"/>
      <c r="BS89" s="321"/>
      <c r="BT89" s="321"/>
      <c r="BU89" s="321"/>
      <c r="BV89" s="321"/>
    </row>
    <row r="90" spans="63:74" x14ac:dyDescent="0.2">
      <c r="BK90" s="321"/>
      <c r="BL90" s="321"/>
      <c r="BM90" s="321"/>
      <c r="BN90" s="321"/>
      <c r="BO90" s="321"/>
      <c r="BP90" s="321"/>
      <c r="BQ90" s="321"/>
      <c r="BR90" s="321"/>
      <c r="BS90" s="321"/>
      <c r="BT90" s="321"/>
      <c r="BU90" s="321"/>
      <c r="BV90" s="321"/>
    </row>
    <row r="91" spans="63:74" x14ac:dyDescent="0.2">
      <c r="BK91" s="321"/>
      <c r="BL91" s="321"/>
      <c r="BM91" s="321"/>
      <c r="BN91" s="321"/>
      <c r="BO91" s="321"/>
      <c r="BP91" s="321"/>
      <c r="BQ91" s="321"/>
      <c r="BR91" s="321"/>
      <c r="BS91" s="321"/>
      <c r="BT91" s="321"/>
      <c r="BU91" s="321"/>
      <c r="BV91" s="321"/>
    </row>
    <row r="92" spans="63:74" x14ac:dyDescent="0.2">
      <c r="BK92" s="321"/>
      <c r="BL92" s="321"/>
      <c r="BM92" s="321"/>
      <c r="BN92" s="321"/>
      <c r="BO92" s="321"/>
      <c r="BP92" s="321"/>
      <c r="BQ92" s="321"/>
      <c r="BR92" s="321"/>
      <c r="BS92" s="321"/>
      <c r="BT92" s="321"/>
      <c r="BU92" s="321"/>
      <c r="BV92" s="321"/>
    </row>
    <row r="93" spans="63:74" x14ac:dyDescent="0.2">
      <c r="BK93" s="321"/>
      <c r="BL93" s="321"/>
      <c r="BM93" s="321"/>
      <c r="BN93" s="321"/>
      <c r="BO93" s="321"/>
      <c r="BP93" s="321"/>
      <c r="BQ93" s="321"/>
      <c r="BR93" s="321"/>
      <c r="BS93" s="321"/>
      <c r="BT93" s="321"/>
      <c r="BU93" s="321"/>
      <c r="BV93" s="321"/>
    </row>
    <row r="94" spans="63:74" x14ac:dyDescent="0.2">
      <c r="BK94" s="321"/>
      <c r="BL94" s="321"/>
      <c r="BM94" s="321"/>
      <c r="BN94" s="321"/>
      <c r="BO94" s="321"/>
      <c r="BP94" s="321"/>
      <c r="BQ94" s="321"/>
      <c r="BR94" s="321"/>
      <c r="BS94" s="321"/>
      <c r="BT94" s="321"/>
      <c r="BU94" s="321"/>
      <c r="BV94" s="321"/>
    </row>
    <row r="95" spans="63:74" x14ac:dyDescent="0.2">
      <c r="BK95" s="321"/>
      <c r="BL95" s="321"/>
      <c r="BM95" s="321"/>
      <c r="BN95" s="321"/>
      <c r="BO95" s="321"/>
      <c r="BP95" s="321"/>
      <c r="BQ95" s="321"/>
      <c r="BR95" s="321"/>
      <c r="BS95" s="321"/>
      <c r="BT95" s="321"/>
      <c r="BU95" s="321"/>
      <c r="BV95" s="321"/>
    </row>
    <row r="96" spans="63:74" x14ac:dyDescent="0.2">
      <c r="BK96" s="321"/>
      <c r="BL96" s="321"/>
      <c r="BM96" s="321"/>
      <c r="BN96" s="321"/>
      <c r="BO96" s="321"/>
      <c r="BP96" s="321"/>
      <c r="BQ96" s="321"/>
      <c r="BR96" s="321"/>
      <c r="BS96" s="321"/>
      <c r="BT96" s="321"/>
      <c r="BU96" s="321"/>
      <c r="BV96" s="321"/>
    </row>
    <row r="97" spans="63:74" x14ac:dyDescent="0.2">
      <c r="BK97" s="321"/>
      <c r="BL97" s="321"/>
      <c r="BM97" s="321"/>
      <c r="BN97" s="321"/>
      <c r="BO97" s="321"/>
      <c r="BP97" s="321"/>
      <c r="BQ97" s="321"/>
      <c r="BR97" s="321"/>
      <c r="BS97" s="321"/>
      <c r="BT97" s="321"/>
      <c r="BU97" s="321"/>
      <c r="BV97" s="321"/>
    </row>
    <row r="98" spans="63:74" x14ac:dyDescent="0.2">
      <c r="BK98" s="321"/>
      <c r="BL98" s="321"/>
      <c r="BM98" s="321"/>
      <c r="BN98" s="321"/>
      <c r="BO98" s="321"/>
      <c r="BP98" s="321"/>
      <c r="BQ98" s="321"/>
      <c r="BR98" s="321"/>
      <c r="BS98" s="321"/>
      <c r="BT98" s="321"/>
      <c r="BU98" s="321"/>
      <c r="BV98" s="321"/>
    </row>
    <row r="99" spans="63:74" x14ac:dyDescent="0.2">
      <c r="BK99" s="321"/>
      <c r="BL99" s="321"/>
      <c r="BM99" s="321"/>
      <c r="BN99" s="321"/>
      <c r="BO99" s="321"/>
      <c r="BP99" s="321"/>
      <c r="BQ99" s="321"/>
      <c r="BR99" s="321"/>
      <c r="BS99" s="321"/>
      <c r="BT99" s="321"/>
      <c r="BU99" s="321"/>
      <c r="BV99" s="321"/>
    </row>
    <row r="100" spans="63:74" x14ac:dyDescent="0.2">
      <c r="BK100" s="321"/>
      <c r="BL100" s="321"/>
      <c r="BM100" s="321"/>
      <c r="BN100" s="321"/>
      <c r="BO100" s="321"/>
      <c r="BP100" s="321"/>
      <c r="BQ100" s="321"/>
      <c r="BR100" s="321"/>
      <c r="BS100" s="321"/>
      <c r="BT100" s="321"/>
      <c r="BU100" s="321"/>
      <c r="BV100" s="321"/>
    </row>
    <row r="101" spans="63:74" x14ac:dyDescent="0.2">
      <c r="BK101" s="321"/>
      <c r="BL101" s="321"/>
      <c r="BM101" s="321"/>
      <c r="BN101" s="321"/>
      <c r="BO101" s="321"/>
      <c r="BP101" s="321"/>
      <c r="BQ101" s="321"/>
      <c r="BR101" s="321"/>
      <c r="BS101" s="321"/>
      <c r="BT101" s="321"/>
      <c r="BU101" s="321"/>
      <c r="BV101" s="321"/>
    </row>
    <row r="102" spans="63:74" x14ac:dyDescent="0.2">
      <c r="BK102" s="321"/>
      <c r="BL102" s="321"/>
      <c r="BM102" s="321"/>
      <c r="BN102" s="321"/>
      <c r="BO102" s="321"/>
      <c r="BP102" s="321"/>
      <c r="BQ102" s="321"/>
      <c r="BR102" s="321"/>
      <c r="BS102" s="321"/>
      <c r="BT102" s="321"/>
      <c r="BU102" s="321"/>
      <c r="BV102" s="321"/>
    </row>
    <row r="103" spans="63:74" x14ac:dyDescent="0.2">
      <c r="BK103" s="321"/>
      <c r="BL103" s="321"/>
      <c r="BM103" s="321"/>
      <c r="BN103" s="321"/>
      <c r="BO103" s="321"/>
      <c r="BP103" s="321"/>
      <c r="BQ103" s="321"/>
      <c r="BR103" s="321"/>
      <c r="BS103" s="321"/>
      <c r="BT103" s="321"/>
      <c r="BU103" s="321"/>
      <c r="BV103" s="321"/>
    </row>
    <row r="104" spans="63:74" x14ac:dyDescent="0.2">
      <c r="BK104" s="321"/>
      <c r="BL104" s="321"/>
      <c r="BM104" s="321"/>
      <c r="BN104" s="321"/>
      <c r="BO104" s="321"/>
      <c r="BP104" s="321"/>
      <c r="BQ104" s="321"/>
      <c r="BR104" s="321"/>
      <c r="BS104" s="321"/>
      <c r="BT104" s="321"/>
      <c r="BU104" s="321"/>
      <c r="BV104" s="321"/>
    </row>
    <row r="105" spans="63:74" x14ac:dyDescent="0.2">
      <c r="BK105" s="321"/>
      <c r="BL105" s="321"/>
      <c r="BM105" s="321"/>
      <c r="BN105" s="321"/>
      <c r="BO105" s="321"/>
      <c r="BP105" s="321"/>
      <c r="BQ105" s="321"/>
      <c r="BR105" s="321"/>
      <c r="BS105" s="321"/>
      <c r="BT105" s="321"/>
      <c r="BU105" s="321"/>
      <c r="BV105" s="321"/>
    </row>
    <row r="106" spans="63:74" x14ac:dyDescent="0.2">
      <c r="BK106" s="321"/>
      <c r="BL106" s="321"/>
      <c r="BM106" s="321"/>
      <c r="BN106" s="321"/>
      <c r="BO106" s="321"/>
      <c r="BP106" s="321"/>
      <c r="BQ106" s="321"/>
      <c r="BR106" s="321"/>
      <c r="BS106" s="321"/>
      <c r="BT106" s="321"/>
      <c r="BU106" s="321"/>
      <c r="BV106" s="321"/>
    </row>
    <row r="107" spans="63:74" x14ac:dyDescent="0.2">
      <c r="BK107" s="321"/>
      <c r="BL107" s="321"/>
      <c r="BM107" s="321"/>
      <c r="BN107" s="321"/>
      <c r="BO107" s="321"/>
      <c r="BP107" s="321"/>
      <c r="BQ107" s="321"/>
      <c r="BR107" s="321"/>
      <c r="BS107" s="321"/>
      <c r="BT107" s="321"/>
      <c r="BU107" s="321"/>
      <c r="BV107" s="321"/>
    </row>
    <row r="108" spans="63:74" x14ac:dyDescent="0.2">
      <c r="BK108" s="321"/>
      <c r="BL108" s="321"/>
      <c r="BM108" s="321"/>
      <c r="BN108" s="321"/>
      <c r="BO108" s="321"/>
      <c r="BP108" s="321"/>
      <c r="BQ108" s="321"/>
      <c r="BR108" s="321"/>
      <c r="BS108" s="321"/>
      <c r="BT108" s="321"/>
      <c r="BU108" s="321"/>
      <c r="BV108" s="321"/>
    </row>
    <row r="109" spans="63:74" x14ac:dyDescent="0.2">
      <c r="BK109" s="321"/>
      <c r="BL109" s="321"/>
      <c r="BM109" s="321"/>
      <c r="BN109" s="321"/>
      <c r="BO109" s="321"/>
      <c r="BP109" s="321"/>
      <c r="BQ109" s="321"/>
      <c r="BR109" s="321"/>
      <c r="BS109" s="321"/>
      <c r="BT109" s="321"/>
      <c r="BU109" s="321"/>
      <c r="BV109" s="321"/>
    </row>
    <row r="110" spans="63:74" x14ac:dyDescent="0.2">
      <c r="BK110" s="321"/>
      <c r="BL110" s="321"/>
      <c r="BM110" s="321"/>
      <c r="BN110" s="321"/>
      <c r="BO110" s="321"/>
      <c r="BP110" s="321"/>
      <c r="BQ110" s="321"/>
      <c r="BR110" s="321"/>
      <c r="BS110" s="321"/>
      <c r="BT110" s="321"/>
      <c r="BU110" s="321"/>
      <c r="BV110" s="321"/>
    </row>
    <row r="111" spans="63:74" x14ac:dyDescent="0.2">
      <c r="BK111" s="321"/>
      <c r="BL111" s="321"/>
      <c r="BM111" s="321"/>
      <c r="BN111" s="321"/>
      <c r="BO111" s="321"/>
      <c r="BP111" s="321"/>
      <c r="BQ111" s="321"/>
      <c r="BR111" s="321"/>
      <c r="BS111" s="321"/>
      <c r="BT111" s="321"/>
      <c r="BU111" s="321"/>
      <c r="BV111" s="321"/>
    </row>
    <row r="112" spans="63:74" x14ac:dyDescent="0.2">
      <c r="BK112" s="321"/>
      <c r="BL112" s="321"/>
      <c r="BM112" s="321"/>
      <c r="BN112" s="321"/>
      <c r="BO112" s="321"/>
      <c r="BP112" s="321"/>
      <c r="BQ112" s="321"/>
      <c r="BR112" s="321"/>
      <c r="BS112" s="321"/>
      <c r="BT112" s="321"/>
      <c r="BU112" s="321"/>
      <c r="BV112" s="321"/>
    </row>
    <row r="113" spans="63:74" x14ac:dyDescent="0.2">
      <c r="BK113" s="321"/>
      <c r="BL113" s="321"/>
      <c r="BM113" s="321"/>
      <c r="BN113" s="321"/>
      <c r="BO113" s="321"/>
      <c r="BP113" s="321"/>
      <c r="BQ113" s="321"/>
      <c r="BR113" s="321"/>
      <c r="BS113" s="321"/>
      <c r="BT113" s="321"/>
      <c r="BU113" s="321"/>
      <c r="BV113" s="321"/>
    </row>
    <row r="114" spans="63:74" x14ac:dyDescent="0.2">
      <c r="BK114" s="321"/>
      <c r="BL114" s="321"/>
      <c r="BM114" s="321"/>
      <c r="BN114" s="321"/>
      <c r="BO114" s="321"/>
      <c r="BP114" s="321"/>
      <c r="BQ114" s="321"/>
      <c r="BR114" s="321"/>
      <c r="BS114" s="321"/>
      <c r="BT114" s="321"/>
      <c r="BU114" s="321"/>
      <c r="BV114" s="321"/>
    </row>
    <row r="115" spans="63:74" x14ac:dyDescent="0.2">
      <c r="BK115" s="321"/>
      <c r="BL115" s="321"/>
      <c r="BM115" s="321"/>
      <c r="BN115" s="321"/>
      <c r="BO115" s="321"/>
      <c r="BP115" s="321"/>
      <c r="BQ115" s="321"/>
      <c r="BR115" s="321"/>
      <c r="BS115" s="321"/>
      <c r="BT115" s="321"/>
      <c r="BU115" s="321"/>
      <c r="BV115" s="321"/>
    </row>
    <row r="116" spans="63:74" x14ac:dyDescent="0.2">
      <c r="BK116" s="321"/>
      <c r="BL116" s="321"/>
      <c r="BM116" s="321"/>
      <c r="BN116" s="321"/>
      <c r="BO116" s="321"/>
      <c r="BP116" s="321"/>
      <c r="BQ116" s="321"/>
      <c r="BR116" s="321"/>
      <c r="BS116" s="321"/>
      <c r="BT116" s="321"/>
      <c r="BU116" s="321"/>
      <c r="BV116" s="321"/>
    </row>
    <row r="117" spans="63:74" x14ac:dyDescent="0.2">
      <c r="BK117" s="321"/>
      <c r="BL117" s="321"/>
      <c r="BM117" s="321"/>
      <c r="BN117" s="321"/>
      <c r="BO117" s="321"/>
      <c r="BP117" s="321"/>
      <c r="BQ117" s="321"/>
      <c r="BR117" s="321"/>
      <c r="BS117" s="321"/>
      <c r="BT117" s="321"/>
      <c r="BU117" s="321"/>
      <c r="BV117" s="321"/>
    </row>
    <row r="118" spans="63:74" x14ac:dyDescent="0.2">
      <c r="BK118" s="321"/>
      <c r="BL118" s="321"/>
      <c r="BM118" s="321"/>
      <c r="BN118" s="321"/>
      <c r="BO118" s="321"/>
      <c r="BP118" s="321"/>
      <c r="BQ118" s="321"/>
      <c r="BR118" s="321"/>
      <c r="BS118" s="321"/>
      <c r="BT118" s="321"/>
      <c r="BU118" s="321"/>
      <c r="BV118" s="321"/>
    </row>
    <row r="119" spans="63:74" x14ac:dyDescent="0.2">
      <c r="BK119" s="321"/>
      <c r="BL119" s="321"/>
      <c r="BM119" s="321"/>
      <c r="BN119" s="321"/>
      <c r="BO119" s="321"/>
      <c r="BP119" s="321"/>
      <c r="BQ119" s="321"/>
      <c r="BR119" s="321"/>
      <c r="BS119" s="321"/>
      <c r="BT119" s="321"/>
      <c r="BU119" s="321"/>
      <c r="BV119" s="321"/>
    </row>
    <row r="120" spans="63:74" x14ac:dyDescent="0.2">
      <c r="BK120" s="321"/>
      <c r="BL120" s="321"/>
      <c r="BM120" s="321"/>
      <c r="BN120" s="321"/>
      <c r="BO120" s="321"/>
      <c r="BP120" s="321"/>
      <c r="BQ120" s="321"/>
      <c r="BR120" s="321"/>
      <c r="BS120" s="321"/>
      <c r="BT120" s="321"/>
      <c r="BU120" s="321"/>
      <c r="BV120" s="321"/>
    </row>
    <row r="121" spans="63:74" x14ac:dyDescent="0.2">
      <c r="BK121" s="321"/>
      <c r="BL121" s="321"/>
      <c r="BM121" s="321"/>
      <c r="BN121" s="321"/>
      <c r="BO121" s="321"/>
      <c r="BP121" s="321"/>
      <c r="BQ121" s="321"/>
      <c r="BR121" s="321"/>
      <c r="BS121" s="321"/>
      <c r="BT121" s="321"/>
      <c r="BU121" s="321"/>
      <c r="BV121" s="321"/>
    </row>
    <row r="122" spans="63:74" x14ac:dyDescent="0.2">
      <c r="BK122" s="321"/>
      <c r="BL122" s="321"/>
      <c r="BM122" s="321"/>
      <c r="BN122" s="321"/>
      <c r="BO122" s="321"/>
      <c r="BP122" s="321"/>
      <c r="BQ122" s="321"/>
      <c r="BR122" s="321"/>
      <c r="BS122" s="321"/>
      <c r="BT122" s="321"/>
      <c r="BU122" s="321"/>
      <c r="BV122" s="321"/>
    </row>
    <row r="123" spans="63:74" x14ac:dyDescent="0.2">
      <c r="BK123" s="321"/>
      <c r="BL123" s="321"/>
      <c r="BM123" s="321"/>
      <c r="BN123" s="321"/>
      <c r="BO123" s="321"/>
      <c r="BP123" s="321"/>
      <c r="BQ123" s="321"/>
      <c r="BR123" s="321"/>
      <c r="BS123" s="321"/>
      <c r="BT123" s="321"/>
      <c r="BU123" s="321"/>
      <c r="BV123" s="321"/>
    </row>
    <row r="124" spans="63:74" x14ac:dyDescent="0.2">
      <c r="BK124" s="321"/>
      <c r="BL124" s="321"/>
      <c r="BM124" s="321"/>
      <c r="BN124" s="321"/>
      <c r="BO124" s="321"/>
      <c r="BP124" s="321"/>
      <c r="BQ124" s="321"/>
      <c r="BR124" s="321"/>
      <c r="BS124" s="321"/>
      <c r="BT124" s="321"/>
      <c r="BU124" s="321"/>
      <c r="BV124" s="321"/>
    </row>
    <row r="125" spans="63:74" x14ac:dyDescent="0.2">
      <c r="BK125" s="321"/>
      <c r="BL125" s="321"/>
      <c r="BM125" s="321"/>
      <c r="BN125" s="321"/>
      <c r="BO125" s="321"/>
      <c r="BP125" s="321"/>
      <c r="BQ125" s="321"/>
      <c r="BR125" s="321"/>
      <c r="BS125" s="321"/>
      <c r="BT125" s="321"/>
      <c r="BU125" s="321"/>
      <c r="BV125" s="321"/>
    </row>
    <row r="126" spans="63:74" x14ac:dyDescent="0.2">
      <c r="BK126" s="321"/>
      <c r="BL126" s="321"/>
      <c r="BM126" s="321"/>
      <c r="BN126" s="321"/>
      <c r="BO126" s="321"/>
      <c r="BP126" s="321"/>
      <c r="BQ126" s="321"/>
      <c r="BR126" s="321"/>
      <c r="BS126" s="321"/>
      <c r="BT126" s="321"/>
      <c r="BU126" s="321"/>
      <c r="BV126" s="321"/>
    </row>
    <row r="127" spans="63:74" x14ac:dyDescent="0.2">
      <c r="BK127" s="321"/>
      <c r="BL127" s="321"/>
      <c r="BM127" s="321"/>
      <c r="BN127" s="321"/>
      <c r="BO127" s="321"/>
      <c r="BP127" s="321"/>
      <c r="BQ127" s="321"/>
      <c r="BR127" s="321"/>
      <c r="BS127" s="321"/>
      <c r="BT127" s="321"/>
      <c r="BU127" s="321"/>
      <c r="BV127" s="321"/>
    </row>
    <row r="128" spans="63:74" x14ac:dyDescent="0.2">
      <c r="BK128" s="321"/>
      <c r="BL128" s="321"/>
      <c r="BM128" s="321"/>
      <c r="BN128" s="321"/>
      <c r="BO128" s="321"/>
      <c r="BP128" s="321"/>
      <c r="BQ128" s="321"/>
      <c r="BR128" s="321"/>
      <c r="BS128" s="321"/>
      <c r="BT128" s="321"/>
      <c r="BU128" s="321"/>
      <c r="BV128" s="321"/>
    </row>
    <row r="129" spans="63:74" x14ac:dyDescent="0.2">
      <c r="BK129" s="321"/>
      <c r="BL129" s="321"/>
      <c r="BM129" s="321"/>
      <c r="BN129" s="321"/>
      <c r="BO129" s="321"/>
      <c r="BP129" s="321"/>
      <c r="BQ129" s="321"/>
      <c r="BR129" s="321"/>
      <c r="BS129" s="321"/>
      <c r="BT129" s="321"/>
      <c r="BU129" s="321"/>
      <c r="BV129" s="321"/>
    </row>
    <row r="130" spans="63:74" x14ac:dyDescent="0.2">
      <c r="BK130" s="321"/>
      <c r="BL130" s="321"/>
      <c r="BM130" s="321"/>
      <c r="BN130" s="321"/>
      <c r="BO130" s="321"/>
      <c r="BP130" s="321"/>
      <c r="BQ130" s="321"/>
      <c r="BR130" s="321"/>
      <c r="BS130" s="321"/>
      <c r="BT130" s="321"/>
      <c r="BU130" s="321"/>
      <c r="BV130" s="321"/>
    </row>
    <row r="131" spans="63:74" x14ac:dyDescent="0.2">
      <c r="BK131" s="321"/>
      <c r="BL131" s="321"/>
      <c r="BM131" s="321"/>
      <c r="BN131" s="321"/>
      <c r="BO131" s="321"/>
      <c r="BP131" s="321"/>
      <c r="BQ131" s="321"/>
      <c r="BR131" s="321"/>
      <c r="BS131" s="321"/>
      <c r="BT131" s="321"/>
      <c r="BU131" s="321"/>
      <c r="BV131" s="321"/>
    </row>
    <row r="132" spans="63:74" x14ac:dyDescent="0.2">
      <c r="BK132" s="321"/>
      <c r="BL132" s="321"/>
      <c r="BM132" s="321"/>
      <c r="BN132" s="321"/>
      <c r="BO132" s="321"/>
      <c r="BP132" s="321"/>
      <c r="BQ132" s="321"/>
      <c r="BR132" s="321"/>
      <c r="BS132" s="321"/>
      <c r="BT132" s="321"/>
      <c r="BU132" s="321"/>
      <c r="BV132" s="321"/>
    </row>
    <row r="133" spans="63:74" x14ac:dyDescent="0.2">
      <c r="BK133" s="321"/>
      <c r="BL133" s="321"/>
      <c r="BM133" s="321"/>
      <c r="BN133" s="321"/>
      <c r="BO133" s="321"/>
      <c r="BP133" s="321"/>
      <c r="BQ133" s="321"/>
      <c r="BR133" s="321"/>
      <c r="BS133" s="321"/>
      <c r="BT133" s="321"/>
      <c r="BU133" s="321"/>
      <c r="BV133" s="321"/>
    </row>
    <row r="134" spans="63:74" x14ac:dyDescent="0.2">
      <c r="BK134" s="321"/>
      <c r="BL134" s="321"/>
      <c r="BM134" s="321"/>
      <c r="BN134" s="321"/>
      <c r="BO134" s="321"/>
      <c r="BP134" s="321"/>
      <c r="BQ134" s="321"/>
      <c r="BR134" s="321"/>
      <c r="BS134" s="321"/>
      <c r="BT134" s="321"/>
      <c r="BU134" s="321"/>
      <c r="BV134" s="321"/>
    </row>
    <row r="135" spans="63:74" x14ac:dyDescent="0.2">
      <c r="BK135" s="321"/>
      <c r="BL135" s="321"/>
      <c r="BM135" s="321"/>
      <c r="BN135" s="321"/>
      <c r="BO135" s="321"/>
      <c r="BP135" s="321"/>
      <c r="BQ135" s="321"/>
      <c r="BR135" s="321"/>
      <c r="BS135" s="321"/>
      <c r="BT135" s="321"/>
      <c r="BU135" s="321"/>
      <c r="BV135" s="321"/>
    </row>
    <row r="136" spans="63:74" x14ac:dyDescent="0.2">
      <c r="BK136" s="321"/>
      <c r="BL136" s="321"/>
      <c r="BM136" s="321"/>
      <c r="BN136" s="321"/>
      <c r="BO136" s="321"/>
      <c r="BP136" s="321"/>
      <c r="BQ136" s="321"/>
      <c r="BR136" s="321"/>
      <c r="BS136" s="321"/>
      <c r="BT136" s="321"/>
      <c r="BU136" s="321"/>
      <c r="BV136" s="321"/>
    </row>
    <row r="137" spans="63:74" x14ac:dyDescent="0.2">
      <c r="BK137" s="321"/>
      <c r="BL137" s="321"/>
      <c r="BM137" s="321"/>
      <c r="BN137" s="321"/>
      <c r="BO137" s="321"/>
      <c r="BP137" s="321"/>
      <c r="BQ137" s="321"/>
      <c r="BR137" s="321"/>
      <c r="BS137" s="321"/>
      <c r="BT137" s="321"/>
      <c r="BU137" s="321"/>
      <c r="BV137" s="321"/>
    </row>
    <row r="138" spans="63:74" x14ac:dyDescent="0.2">
      <c r="BK138" s="321"/>
      <c r="BL138" s="321"/>
      <c r="BM138" s="321"/>
      <c r="BN138" s="321"/>
      <c r="BO138" s="321"/>
      <c r="BP138" s="321"/>
      <c r="BQ138" s="321"/>
      <c r="BR138" s="321"/>
      <c r="BS138" s="321"/>
      <c r="BT138" s="321"/>
      <c r="BU138" s="321"/>
      <c r="BV138" s="321"/>
    </row>
    <row r="139" spans="63:74" x14ac:dyDescent="0.2">
      <c r="BK139" s="321"/>
      <c r="BL139" s="321"/>
      <c r="BM139" s="321"/>
      <c r="BN139" s="321"/>
      <c r="BO139" s="321"/>
      <c r="BP139" s="321"/>
      <c r="BQ139" s="321"/>
      <c r="BR139" s="321"/>
      <c r="BS139" s="321"/>
      <c r="BT139" s="321"/>
      <c r="BU139" s="321"/>
      <c r="BV139" s="321"/>
    </row>
    <row r="140" spans="63:74" x14ac:dyDescent="0.2">
      <c r="BK140" s="321"/>
      <c r="BL140" s="321"/>
      <c r="BM140" s="321"/>
      <c r="BN140" s="321"/>
      <c r="BO140" s="321"/>
      <c r="BP140" s="321"/>
      <c r="BQ140" s="321"/>
      <c r="BR140" s="321"/>
      <c r="BS140" s="321"/>
      <c r="BT140" s="321"/>
      <c r="BU140" s="321"/>
      <c r="BV140" s="321"/>
    </row>
    <row r="141" spans="63:74" x14ac:dyDescent="0.2">
      <c r="BK141" s="321"/>
      <c r="BL141" s="321"/>
      <c r="BM141" s="321"/>
      <c r="BN141" s="321"/>
      <c r="BO141" s="321"/>
      <c r="BP141" s="321"/>
      <c r="BQ141" s="321"/>
      <c r="BR141" s="321"/>
      <c r="BS141" s="321"/>
      <c r="BT141" s="321"/>
      <c r="BU141" s="321"/>
      <c r="BV141" s="321"/>
    </row>
    <row r="142" spans="63:74" x14ac:dyDescent="0.2">
      <c r="BK142" s="321"/>
      <c r="BL142" s="321"/>
      <c r="BM142" s="321"/>
      <c r="BN142" s="321"/>
      <c r="BO142" s="321"/>
      <c r="BP142" s="321"/>
      <c r="BQ142" s="321"/>
      <c r="BR142" s="321"/>
      <c r="BS142" s="321"/>
      <c r="BT142" s="321"/>
      <c r="BU142" s="321"/>
      <c r="BV142" s="321"/>
    </row>
    <row r="143" spans="63:74" x14ac:dyDescent="0.2">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D41" sqref="BD41"/>
    </sheetView>
  </sheetViews>
  <sheetFormatPr defaultColWidth="9.5703125" defaultRowHeight="12" x14ac:dyDescent="0.15"/>
  <cols>
    <col min="1" max="1" width="13.42578125" style="188" customWidth="1"/>
    <col min="2" max="2" width="36.42578125" style="188" customWidth="1"/>
    <col min="3" max="50" width="6.5703125" style="188" customWidth="1"/>
    <col min="51" max="55" width="6.5703125" style="314" customWidth="1"/>
    <col min="56" max="58" width="6.5703125" style="630" customWidth="1"/>
    <col min="59" max="62" width="6.5703125" style="314" customWidth="1"/>
    <col min="63" max="74" width="6.5703125" style="188" customWidth="1"/>
    <col min="75" max="16384" width="9.5703125" style="188"/>
  </cols>
  <sheetData>
    <row r="1" spans="1:74" ht="13.35" customHeight="1" x14ac:dyDescent="0.2">
      <c r="A1" s="761" t="s">
        <v>791</v>
      </c>
      <c r="B1" s="836" t="s">
        <v>1345</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192"/>
    </row>
    <row r="2" spans="1:74" s="189" customFormat="1" ht="13.35" customHeight="1" x14ac:dyDescent="0.2">
      <c r="A2" s="762"/>
      <c r="B2" s="671" t="str">
        <f>"U.S. Energy Information Administration  |  Short-Term Energy Outlook  - "&amp;Dates!D1</f>
        <v>U.S. Energy Information Administration  |  Short-Term Energy Outlook  - July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2.75" x14ac:dyDescent="0.2">
      <c r="A3" s="14"/>
      <c r="B3" s="15"/>
      <c r="C3" s="764">
        <f>Dates!D3</f>
        <v>2018</v>
      </c>
      <c r="D3" s="755"/>
      <c r="E3" s="755"/>
      <c r="F3" s="755"/>
      <c r="G3" s="755"/>
      <c r="H3" s="755"/>
      <c r="I3" s="755"/>
      <c r="J3" s="755"/>
      <c r="K3" s="755"/>
      <c r="L3" s="755"/>
      <c r="M3" s="755"/>
      <c r="N3" s="756"/>
      <c r="O3" s="764">
        <f>C3+1</f>
        <v>2019</v>
      </c>
      <c r="P3" s="765"/>
      <c r="Q3" s="765"/>
      <c r="R3" s="765"/>
      <c r="S3" s="765"/>
      <c r="T3" s="765"/>
      <c r="U3" s="765"/>
      <c r="V3" s="765"/>
      <c r="W3" s="765"/>
      <c r="X3" s="755"/>
      <c r="Y3" s="755"/>
      <c r="Z3" s="756"/>
      <c r="AA3" s="752">
        <f>O3+1</f>
        <v>2020</v>
      </c>
      <c r="AB3" s="755"/>
      <c r="AC3" s="755"/>
      <c r="AD3" s="755"/>
      <c r="AE3" s="755"/>
      <c r="AF3" s="755"/>
      <c r="AG3" s="755"/>
      <c r="AH3" s="755"/>
      <c r="AI3" s="755"/>
      <c r="AJ3" s="755"/>
      <c r="AK3" s="755"/>
      <c r="AL3" s="756"/>
      <c r="AM3" s="752">
        <f>AA3+1</f>
        <v>2021</v>
      </c>
      <c r="AN3" s="755"/>
      <c r="AO3" s="755"/>
      <c r="AP3" s="755"/>
      <c r="AQ3" s="755"/>
      <c r="AR3" s="755"/>
      <c r="AS3" s="755"/>
      <c r="AT3" s="755"/>
      <c r="AU3" s="755"/>
      <c r="AV3" s="755"/>
      <c r="AW3" s="755"/>
      <c r="AX3" s="756"/>
      <c r="AY3" s="752">
        <f>AM3+1</f>
        <v>2022</v>
      </c>
      <c r="AZ3" s="753"/>
      <c r="BA3" s="753"/>
      <c r="BB3" s="753"/>
      <c r="BC3" s="753"/>
      <c r="BD3" s="753"/>
      <c r="BE3" s="753"/>
      <c r="BF3" s="753"/>
      <c r="BG3" s="753"/>
      <c r="BH3" s="753"/>
      <c r="BI3" s="753"/>
      <c r="BJ3" s="754"/>
      <c r="BK3" s="752">
        <f>AY3+1</f>
        <v>2023</v>
      </c>
      <c r="BL3" s="755"/>
      <c r="BM3" s="755"/>
      <c r="BN3" s="755"/>
      <c r="BO3" s="755"/>
      <c r="BP3" s="755"/>
      <c r="BQ3" s="755"/>
      <c r="BR3" s="755"/>
      <c r="BS3" s="755"/>
      <c r="BT3" s="755"/>
      <c r="BU3" s="755"/>
      <c r="BV3" s="756"/>
    </row>
    <row r="4" spans="1:74" s="12" customFormat="1" ht="11.25" x14ac:dyDescent="0.2">
      <c r="A4" s="16"/>
      <c r="B4" s="17"/>
      <c r="C4" s="18" t="s">
        <v>469</v>
      </c>
      <c r="D4" s="18" t="s">
        <v>470</v>
      </c>
      <c r="E4" s="18" t="s">
        <v>471</v>
      </c>
      <c r="F4" s="18" t="s">
        <v>472</v>
      </c>
      <c r="G4" s="18" t="s">
        <v>473</v>
      </c>
      <c r="H4" s="18" t="s">
        <v>474</v>
      </c>
      <c r="I4" s="18" t="s">
        <v>475</v>
      </c>
      <c r="J4" s="18" t="s">
        <v>476</v>
      </c>
      <c r="K4" s="18" t="s">
        <v>477</v>
      </c>
      <c r="L4" s="18" t="s">
        <v>478</v>
      </c>
      <c r="M4" s="18" t="s">
        <v>479</v>
      </c>
      <c r="N4" s="18" t="s">
        <v>480</v>
      </c>
      <c r="O4" s="18" t="s">
        <v>469</v>
      </c>
      <c r="P4" s="18" t="s">
        <v>470</v>
      </c>
      <c r="Q4" s="18" t="s">
        <v>471</v>
      </c>
      <c r="R4" s="18" t="s">
        <v>472</v>
      </c>
      <c r="S4" s="18" t="s">
        <v>473</v>
      </c>
      <c r="T4" s="18" t="s">
        <v>474</v>
      </c>
      <c r="U4" s="18" t="s">
        <v>475</v>
      </c>
      <c r="V4" s="18" t="s">
        <v>476</v>
      </c>
      <c r="W4" s="18" t="s">
        <v>477</v>
      </c>
      <c r="X4" s="18" t="s">
        <v>478</v>
      </c>
      <c r="Y4" s="18" t="s">
        <v>479</v>
      </c>
      <c r="Z4" s="18" t="s">
        <v>480</v>
      </c>
      <c r="AA4" s="18" t="s">
        <v>469</v>
      </c>
      <c r="AB4" s="18" t="s">
        <v>470</v>
      </c>
      <c r="AC4" s="18" t="s">
        <v>471</v>
      </c>
      <c r="AD4" s="18" t="s">
        <v>472</v>
      </c>
      <c r="AE4" s="18" t="s">
        <v>473</v>
      </c>
      <c r="AF4" s="18" t="s">
        <v>474</v>
      </c>
      <c r="AG4" s="18" t="s">
        <v>475</v>
      </c>
      <c r="AH4" s="18" t="s">
        <v>476</v>
      </c>
      <c r="AI4" s="18" t="s">
        <v>477</v>
      </c>
      <c r="AJ4" s="18" t="s">
        <v>478</v>
      </c>
      <c r="AK4" s="18" t="s">
        <v>479</v>
      </c>
      <c r="AL4" s="18" t="s">
        <v>480</v>
      </c>
      <c r="AM4" s="18" t="s">
        <v>469</v>
      </c>
      <c r="AN4" s="18" t="s">
        <v>470</v>
      </c>
      <c r="AO4" s="18" t="s">
        <v>471</v>
      </c>
      <c r="AP4" s="18" t="s">
        <v>472</v>
      </c>
      <c r="AQ4" s="18" t="s">
        <v>473</v>
      </c>
      <c r="AR4" s="18" t="s">
        <v>474</v>
      </c>
      <c r="AS4" s="18" t="s">
        <v>475</v>
      </c>
      <c r="AT4" s="18" t="s">
        <v>476</v>
      </c>
      <c r="AU4" s="18" t="s">
        <v>477</v>
      </c>
      <c r="AV4" s="18" t="s">
        <v>478</v>
      </c>
      <c r="AW4" s="18" t="s">
        <v>479</v>
      </c>
      <c r="AX4" s="18" t="s">
        <v>480</v>
      </c>
      <c r="AY4" s="18" t="s">
        <v>469</v>
      </c>
      <c r="AZ4" s="18" t="s">
        <v>470</v>
      </c>
      <c r="BA4" s="18" t="s">
        <v>471</v>
      </c>
      <c r="BB4" s="18" t="s">
        <v>472</v>
      </c>
      <c r="BC4" s="18" t="s">
        <v>473</v>
      </c>
      <c r="BD4" s="18" t="s">
        <v>474</v>
      </c>
      <c r="BE4" s="18" t="s">
        <v>475</v>
      </c>
      <c r="BF4" s="18" t="s">
        <v>476</v>
      </c>
      <c r="BG4" s="18" t="s">
        <v>477</v>
      </c>
      <c r="BH4" s="18" t="s">
        <v>478</v>
      </c>
      <c r="BI4" s="18" t="s">
        <v>479</v>
      </c>
      <c r="BJ4" s="18" t="s">
        <v>480</v>
      </c>
      <c r="BK4" s="18" t="s">
        <v>469</v>
      </c>
      <c r="BL4" s="18" t="s">
        <v>470</v>
      </c>
      <c r="BM4" s="18" t="s">
        <v>471</v>
      </c>
      <c r="BN4" s="18" t="s">
        <v>472</v>
      </c>
      <c r="BO4" s="18" t="s">
        <v>473</v>
      </c>
      <c r="BP4" s="18" t="s">
        <v>474</v>
      </c>
      <c r="BQ4" s="18" t="s">
        <v>475</v>
      </c>
      <c r="BR4" s="18" t="s">
        <v>476</v>
      </c>
      <c r="BS4" s="18" t="s">
        <v>477</v>
      </c>
      <c r="BT4" s="18" t="s">
        <v>478</v>
      </c>
      <c r="BU4" s="18" t="s">
        <v>479</v>
      </c>
      <c r="BV4" s="18" t="s">
        <v>480</v>
      </c>
    </row>
    <row r="5" spans="1:74" ht="11.1" customHeight="1" x14ac:dyDescent="0.2">
      <c r="A5" s="8"/>
      <c r="B5" s="190" t="s">
        <v>154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 customHeight="1" x14ac:dyDescent="0.2">
      <c r="A6" s="9" t="s">
        <v>64</v>
      </c>
      <c r="B6" s="206" t="s">
        <v>431</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654.55872767000005</v>
      </c>
      <c r="AE6" s="266">
        <v>288.84907354000001</v>
      </c>
      <c r="AF6" s="266">
        <v>28.409916294999999</v>
      </c>
      <c r="AG6" s="266">
        <v>1.0796825694000001</v>
      </c>
      <c r="AH6" s="266">
        <v>9.4723291545000006</v>
      </c>
      <c r="AI6" s="266">
        <v>103.49023233</v>
      </c>
      <c r="AJ6" s="266">
        <v>398.9976441</v>
      </c>
      <c r="AK6" s="266">
        <v>615.64598128</v>
      </c>
      <c r="AL6" s="266">
        <v>987.24101043999997</v>
      </c>
      <c r="AM6" s="266">
        <v>1123.3057601999999</v>
      </c>
      <c r="AN6" s="266">
        <v>1052.1196847000001</v>
      </c>
      <c r="AO6" s="266">
        <v>837.62319972</v>
      </c>
      <c r="AP6" s="266">
        <v>519.77567740999996</v>
      </c>
      <c r="AQ6" s="266">
        <v>245.7664159</v>
      </c>
      <c r="AR6" s="266">
        <v>14.277074401</v>
      </c>
      <c r="AS6" s="266">
        <v>13.471116629000001</v>
      </c>
      <c r="AT6" s="266">
        <v>3.4278864693000002</v>
      </c>
      <c r="AU6" s="266">
        <v>67.585752603000003</v>
      </c>
      <c r="AV6" s="266">
        <v>280.13464269999997</v>
      </c>
      <c r="AW6" s="266">
        <v>728.27438029999996</v>
      </c>
      <c r="AX6" s="266">
        <v>913.86622083999998</v>
      </c>
      <c r="AY6" s="266">
        <v>1302.5926741000001</v>
      </c>
      <c r="AZ6" s="266">
        <v>995.19064639999999</v>
      </c>
      <c r="BA6" s="266">
        <v>843.17094313999996</v>
      </c>
      <c r="BB6" s="266">
        <v>544.74597934999997</v>
      </c>
      <c r="BC6" s="266">
        <v>185.70355678000001</v>
      </c>
      <c r="BD6" s="266">
        <v>61.312566867999998</v>
      </c>
      <c r="BE6" s="309">
        <v>6.0554625664000001</v>
      </c>
      <c r="BF6" s="309">
        <v>15.77220112</v>
      </c>
      <c r="BG6" s="309">
        <v>104.00254414</v>
      </c>
      <c r="BH6" s="309">
        <v>419.57609851000001</v>
      </c>
      <c r="BI6" s="309">
        <v>689.29512998999996</v>
      </c>
      <c r="BJ6" s="309">
        <v>1031.5032957999999</v>
      </c>
      <c r="BK6" s="309">
        <v>1198.4710445999999</v>
      </c>
      <c r="BL6" s="309">
        <v>1001.8537481</v>
      </c>
      <c r="BM6" s="309">
        <v>891.83600647000003</v>
      </c>
      <c r="BN6" s="309">
        <v>552.40481031000002</v>
      </c>
      <c r="BO6" s="309">
        <v>267.15206253999997</v>
      </c>
      <c r="BP6" s="309">
        <v>51.265965790000003</v>
      </c>
      <c r="BQ6" s="309">
        <v>8.8561648691000006</v>
      </c>
      <c r="BR6" s="309">
        <v>19.929763131000001</v>
      </c>
      <c r="BS6" s="309">
        <v>117.30267708</v>
      </c>
      <c r="BT6" s="309">
        <v>419.60376926999999</v>
      </c>
      <c r="BU6" s="309">
        <v>689.32001190999995</v>
      </c>
      <c r="BV6" s="309">
        <v>1031.5305112000001</v>
      </c>
    </row>
    <row r="7" spans="1:74" ht="11.1" customHeight="1" x14ac:dyDescent="0.2">
      <c r="A7" s="9" t="s">
        <v>66</v>
      </c>
      <c r="B7" s="206" t="s">
        <v>464</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566.35199692000003</v>
      </c>
      <c r="AE7" s="266">
        <v>249.77819919000001</v>
      </c>
      <c r="AF7" s="266">
        <v>17.755039245999999</v>
      </c>
      <c r="AG7" s="266">
        <v>0</v>
      </c>
      <c r="AH7" s="266">
        <v>4.0724317888000003</v>
      </c>
      <c r="AI7" s="266">
        <v>80.611425862000004</v>
      </c>
      <c r="AJ7" s="266">
        <v>337.36863868</v>
      </c>
      <c r="AK7" s="266">
        <v>547.32048468999994</v>
      </c>
      <c r="AL7" s="266">
        <v>944.39553818000002</v>
      </c>
      <c r="AM7" s="266">
        <v>1066.6948358</v>
      </c>
      <c r="AN7" s="266">
        <v>1017.0548530999999</v>
      </c>
      <c r="AO7" s="266">
        <v>736.49663244999999</v>
      </c>
      <c r="AP7" s="266">
        <v>440.77938024000002</v>
      </c>
      <c r="AQ7" s="266">
        <v>217.00620554</v>
      </c>
      <c r="AR7" s="266">
        <v>10.07363415</v>
      </c>
      <c r="AS7" s="266">
        <v>3.7510598435000002</v>
      </c>
      <c r="AT7" s="266">
        <v>2.0292540896000002</v>
      </c>
      <c r="AU7" s="266">
        <v>51.095733582999998</v>
      </c>
      <c r="AV7" s="266">
        <v>208.06638158000001</v>
      </c>
      <c r="AW7" s="266">
        <v>707.18521022000004</v>
      </c>
      <c r="AX7" s="266">
        <v>810.37197394999998</v>
      </c>
      <c r="AY7" s="266">
        <v>1244.9798128</v>
      </c>
      <c r="AZ7" s="266">
        <v>934.00727275999998</v>
      </c>
      <c r="BA7" s="266">
        <v>759.59936013000004</v>
      </c>
      <c r="BB7" s="266">
        <v>497.60810935000001</v>
      </c>
      <c r="BC7" s="266">
        <v>145.34970652999999</v>
      </c>
      <c r="BD7" s="266">
        <v>20.973453359000001</v>
      </c>
      <c r="BE7" s="309">
        <v>1</v>
      </c>
      <c r="BF7" s="309">
        <v>6.4226697221000002</v>
      </c>
      <c r="BG7" s="309">
        <v>73.144578605999996</v>
      </c>
      <c r="BH7" s="309">
        <v>360.64041696999999</v>
      </c>
      <c r="BI7" s="309">
        <v>638.30566633000001</v>
      </c>
      <c r="BJ7" s="309">
        <v>976.70607181000003</v>
      </c>
      <c r="BK7" s="309">
        <v>1124.4862017999999</v>
      </c>
      <c r="BL7" s="309">
        <v>937.08350554000003</v>
      </c>
      <c r="BM7" s="309">
        <v>805.93750833000001</v>
      </c>
      <c r="BN7" s="309">
        <v>463.15048675999998</v>
      </c>
      <c r="BO7" s="309">
        <v>202.19499275999999</v>
      </c>
      <c r="BP7" s="309">
        <v>26.401359069000002</v>
      </c>
      <c r="BQ7" s="309">
        <v>3.3326709469</v>
      </c>
      <c r="BR7" s="309">
        <v>9.2200941645000007</v>
      </c>
      <c r="BS7" s="309">
        <v>78.746827254999999</v>
      </c>
      <c r="BT7" s="309">
        <v>360.60110099000002</v>
      </c>
      <c r="BU7" s="309">
        <v>638.25917387000004</v>
      </c>
      <c r="BV7" s="309">
        <v>976.64851437000004</v>
      </c>
    </row>
    <row r="8" spans="1:74" ht="11.1" customHeight="1" x14ac:dyDescent="0.2">
      <c r="A8" s="9" t="s">
        <v>67</v>
      </c>
      <c r="B8" s="206" t="s">
        <v>432</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566.17249919000005</v>
      </c>
      <c r="AE8" s="266">
        <v>256.30422063999998</v>
      </c>
      <c r="AF8" s="266">
        <v>22.446700394000001</v>
      </c>
      <c r="AG8" s="266">
        <v>0.71109152635999995</v>
      </c>
      <c r="AH8" s="266">
        <v>13.204231731</v>
      </c>
      <c r="AI8" s="266">
        <v>111.45020855</v>
      </c>
      <c r="AJ8" s="266">
        <v>464.33290628999998</v>
      </c>
      <c r="AK8" s="266">
        <v>599.00940435999996</v>
      </c>
      <c r="AL8" s="266">
        <v>1034.7394592999999</v>
      </c>
      <c r="AM8" s="266">
        <v>1147.4289358000001</v>
      </c>
      <c r="AN8" s="266">
        <v>1248.7990801999999</v>
      </c>
      <c r="AO8" s="266">
        <v>690.20049352000001</v>
      </c>
      <c r="AP8" s="266">
        <v>448.91545912999999</v>
      </c>
      <c r="AQ8" s="266">
        <v>242.86066349999999</v>
      </c>
      <c r="AR8" s="266">
        <v>14.803756198</v>
      </c>
      <c r="AS8" s="266">
        <v>6.8842190521999997</v>
      </c>
      <c r="AT8" s="266">
        <v>5.0686202687000002</v>
      </c>
      <c r="AU8" s="266">
        <v>57.884310952</v>
      </c>
      <c r="AV8" s="266">
        <v>226.60691202999999</v>
      </c>
      <c r="AW8" s="266">
        <v>780.30531507000001</v>
      </c>
      <c r="AX8" s="266">
        <v>879.33065509999994</v>
      </c>
      <c r="AY8" s="266">
        <v>1391.4804211999999</v>
      </c>
      <c r="AZ8" s="266">
        <v>1085.3658946999999</v>
      </c>
      <c r="BA8" s="266">
        <v>791.45753395999998</v>
      </c>
      <c r="BB8" s="266">
        <v>566.49131339999997</v>
      </c>
      <c r="BC8" s="266">
        <v>157.76560427000001</v>
      </c>
      <c r="BD8" s="266">
        <v>36.9827564</v>
      </c>
      <c r="BE8" s="309">
        <v>5.9617186147999996</v>
      </c>
      <c r="BF8" s="309">
        <v>17.937099683</v>
      </c>
      <c r="BG8" s="309">
        <v>99.638008002999996</v>
      </c>
      <c r="BH8" s="309">
        <v>399.94092795</v>
      </c>
      <c r="BI8" s="309">
        <v>727.35641605000001</v>
      </c>
      <c r="BJ8" s="309">
        <v>1125.4442506</v>
      </c>
      <c r="BK8" s="309">
        <v>1261.8994972</v>
      </c>
      <c r="BL8" s="309">
        <v>1036.8038349999999</v>
      </c>
      <c r="BM8" s="309">
        <v>847.68596754999999</v>
      </c>
      <c r="BN8" s="309">
        <v>474.41835895000003</v>
      </c>
      <c r="BO8" s="309">
        <v>224.44345351000001</v>
      </c>
      <c r="BP8" s="309">
        <v>39.357211937000002</v>
      </c>
      <c r="BQ8" s="309">
        <v>8.1930509294</v>
      </c>
      <c r="BR8" s="309">
        <v>20.898166131</v>
      </c>
      <c r="BS8" s="309">
        <v>103.38475333</v>
      </c>
      <c r="BT8" s="309">
        <v>399.95201336999997</v>
      </c>
      <c r="BU8" s="309">
        <v>727.34473002000004</v>
      </c>
      <c r="BV8" s="309">
        <v>1125.4037558</v>
      </c>
    </row>
    <row r="9" spans="1:74" ht="11.1" customHeight="1" x14ac:dyDescent="0.2">
      <c r="A9" s="9" t="s">
        <v>68</v>
      </c>
      <c r="B9" s="206" t="s">
        <v>433</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532.47499304999997</v>
      </c>
      <c r="AE9" s="266">
        <v>245.78975163000001</v>
      </c>
      <c r="AF9" s="266">
        <v>20.882500726</v>
      </c>
      <c r="AG9" s="266">
        <v>5.9988719574999996</v>
      </c>
      <c r="AH9" s="266">
        <v>18.312194895000001</v>
      </c>
      <c r="AI9" s="266">
        <v>142.53922111</v>
      </c>
      <c r="AJ9" s="266">
        <v>555.78555083000003</v>
      </c>
      <c r="AK9" s="266">
        <v>663.48186774999999</v>
      </c>
      <c r="AL9" s="266">
        <v>1097.1677099999999</v>
      </c>
      <c r="AM9" s="266">
        <v>1179.3217169</v>
      </c>
      <c r="AN9" s="266">
        <v>1374.6413768</v>
      </c>
      <c r="AO9" s="266">
        <v>672.59555291000004</v>
      </c>
      <c r="AP9" s="266">
        <v>478.84615269</v>
      </c>
      <c r="AQ9" s="266">
        <v>225.50571676000001</v>
      </c>
      <c r="AR9" s="266">
        <v>14.063107858</v>
      </c>
      <c r="AS9" s="266">
        <v>8.4780975429000005</v>
      </c>
      <c r="AT9" s="266">
        <v>11.082640559</v>
      </c>
      <c r="AU9" s="266">
        <v>68.241807449999996</v>
      </c>
      <c r="AV9" s="266">
        <v>294.55093778000003</v>
      </c>
      <c r="AW9" s="266">
        <v>737.92950473999997</v>
      </c>
      <c r="AX9" s="266">
        <v>993.41286668999999</v>
      </c>
      <c r="AY9" s="266">
        <v>1441.0148869</v>
      </c>
      <c r="AZ9" s="266">
        <v>1193.1321737999999</v>
      </c>
      <c r="BA9" s="266">
        <v>846.80181261999996</v>
      </c>
      <c r="BB9" s="266">
        <v>576.64830213000005</v>
      </c>
      <c r="BC9" s="266">
        <v>184.52592906999999</v>
      </c>
      <c r="BD9" s="266">
        <v>28.730170360999999</v>
      </c>
      <c r="BE9" s="309">
        <v>13.560723706999999</v>
      </c>
      <c r="BF9" s="309">
        <v>24.685709742</v>
      </c>
      <c r="BG9" s="309">
        <v>123.42999933</v>
      </c>
      <c r="BH9" s="309">
        <v>418.97042855000001</v>
      </c>
      <c r="BI9" s="309">
        <v>803.07532438999999</v>
      </c>
      <c r="BJ9" s="309">
        <v>1230.7328669000001</v>
      </c>
      <c r="BK9" s="309">
        <v>1331.2053214</v>
      </c>
      <c r="BL9" s="309">
        <v>1069.1708311</v>
      </c>
      <c r="BM9" s="309">
        <v>849.32887100999994</v>
      </c>
      <c r="BN9" s="309">
        <v>461.22885953999997</v>
      </c>
      <c r="BO9" s="309">
        <v>207.05629959000001</v>
      </c>
      <c r="BP9" s="309">
        <v>47.286649625999999</v>
      </c>
      <c r="BQ9" s="309">
        <v>14.691620474</v>
      </c>
      <c r="BR9" s="309">
        <v>26.437372272000001</v>
      </c>
      <c r="BS9" s="309">
        <v>127.88279319</v>
      </c>
      <c r="BT9" s="309">
        <v>419.11153725999998</v>
      </c>
      <c r="BU9" s="309">
        <v>803.26324370999998</v>
      </c>
      <c r="BV9" s="309">
        <v>1230.9477046</v>
      </c>
    </row>
    <row r="10" spans="1:74" ht="11.1" customHeight="1" x14ac:dyDescent="0.2">
      <c r="A10" s="9" t="s">
        <v>329</v>
      </c>
      <c r="B10" s="206" t="s">
        <v>465</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177.56629075000001</v>
      </c>
      <c r="AE10" s="266">
        <v>74.170370410999993</v>
      </c>
      <c r="AF10" s="266">
        <v>1.7649177300000001</v>
      </c>
      <c r="AG10" s="266">
        <v>0</v>
      </c>
      <c r="AH10" s="266">
        <v>5.3972612029E-2</v>
      </c>
      <c r="AI10" s="266">
        <v>17.018742655</v>
      </c>
      <c r="AJ10" s="266">
        <v>96.180726430999997</v>
      </c>
      <c r="AK10" s="266">
        <v>226.71933829</v>
      </c>
      <c r="AL10" s="266">
        <v>556.09956997999996</v>
      </c>
      <c r="AM10" s="266">
        <v>578.26814696999998</v>
      </c>
      <c r="AN10" s="266">
        <v>483.94158155999997</v>
      </c>
      <c r="AO10" s="266">
        <v>283.30535823000002</v>
      </c>
      <c r="AP10" s="266">
        <v>155.04092234999999</v>
      </c>
      <c r="AQ10" s="266">
        <v>56.958162174999998</v>
      </c>
      <c r="AR10" s="266">
        <v>1.1877497536999999</v>
      </c>
      <c r="AS10" s="266">
        <v>5.3454973289999999E-2</v>
      </c>
      <c r="AT10" s="266">
        <v>2.6702732353000001E-2</v>
      </c>
      <c r="AU10" s="266">
        <v>10.188711079999999</v>
      </c>
      <c r="AV10" s="266">
        <v>70.320990066999997</v>
      </c>
      <c r="AW10" s="266">
        <v>376.90072850000001</v>
      </c>
      <c r="AX10" s="266">
        <v>351.96543749</v>
      </c>
      <c r="AY10" s="266">
        <v>644.65784414999996</v>
      </c>
      <c r="AZ10" s="266">
        <v>412.65494458000001</v>
      </c>
      <c r="BA10" s="266">
        <v>287.37486142</v>
      </c>
      <c r="BB10" s="266">
        <v>157.33763038999999</v>
      </c>
      <c r="BC10" s="266">
        <v>30.578179330000001</v>
      </c>
      <c r="BD10" s="266">
        <v>1.2217399655000001</v>
      </c>
      <c r="BE10" s="309">
        <v>2.6418605668999999E-2</v>
      </c>
      <c r="BF10" s="309">
        <v>0.2238811644</v>
      </c>
      <c r="BG10" s="309">
        <v>12.967004823</v>
      </c>
      <c r="BH10" s="309">
        <v>130.64429687000001</v>
      </c>
      <c r="BI10" s="309">
        <v>303.30000902</v>
      </c>
      <c r="BJ10" s="309">
        <v>521.63138507999997</v>
      </c>
      <c r="BK10" s="309">
        <v>593.75491579000004</v>
      </c>
      <c r="BL10" s="309">
        <v>455.41523524000002</v>
      </c>
      <c r="BM10" s="309">
        <v>335.31364912999999</v>
      </c>
      <c r="BN10" s="309">
        <v>146.65774802999999</v>
      </c>
      <c r="BO10" s="309">
        <v>45.064640803000003</v>
      </c>
      <c r="BP10" s="309">
        <v>1.3866881327</v>
      </c>
      <c r="BQ10" s="309">
        <v>7.8289587302999994E-2</v>
      </c>
      <c r="BR10" s="309">
        <v>0.40268177442000003</v>
      </c>
      <c r="BS10" s="309">
        <v>13.994700433</v>
      </c>
      <c r="BT10" s="309">
        <v>130.31920593999999</v>
      </c>
      <c r="BU10" s="309">
        <v>302.7056968</v>
      </c>
      <c r="BV10" s="309">
        <v>520.78175568999995</v>
      </c>
    </row>
    <row r="11" spans="1:74" ht="11.1" customHeight="1" x14ac:dyDescent="0.2">
      <c r="A11" s="9" t="s">
        <v>69</v>
      </c>
      <c r="B11" s="206" t="s">
        <v>435</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247.58124466999999</v>
      </c>
      <c r="AE11" s="266">
        <v>85.739653738000001</v>
      </c>
      <c r="AF11" s="266">
        <v>2.6945602196</v>
      </c>
      <c r="AG11" s="266">
        <v>0</v>
      </c>
      <c r="AH11" s="266">
        <v>0</v>
      </c>
      <c r="AI11" s="266">
        <v>19.964331337000001</v>
      </c>
      <c r="AJ11" s="266">
        <v>154.47374321999999</v>
      </c>
      <c r="AK11" s="266">
        <v>344.63611786000001</v>
      </c>
      <c r="AL11" s="266">
        <v>726.11052322</v>
      </c>
      <c r="AM11" s="266">
        <v>736.37272823000001</v>
      </c>
      <c r="AN11" s="266">
        <v>714.74818813000002</v>
      </c>
      <c r="AO11" s="266">
        <v>339.07965309000002</v>
      </c>
      <c r="AP11" s="266">
        <v>230.63791653999999</v>
      </c>
      <c r="AQ11" s="266">
        <v>82.788076353999998</v>
      </c>
      <c r="AR11" s="266">
        <v>0.92607210494000003</v>
      </c>
      <c r="AS11" s="266">
        <v>0</v>
      </c>
      <c r="AT11" s="266">
        <v>0</v>
      </c>
      <c r="AU11" s="266">
        <v>19.411922620999999</v>
      </c>
      <c r="AV11" s="266">
        <v>102.61431931</v>
      </c>
      <c r="AW11" s="266">
        <v>519.47503924</v>
      </c>
      <c r="AX11" s="266">
        <v>412.35131816000001</v>
      </c>
      <c r="AY11" s="266">
        <v>846.17049707000001</v>
      </c>
      <c r="AZ11" s="266">
        <v>588.34090610999999</v>
      </c>
      <c r="BA11" s="266">
        <v>386.33837047999998</v>
      </c>
      <c r="BB11" s="266">
        <v>216.13962703000001</v>
      </c>
      <c r="BC11" s="266">
        <v>30.528910123999999</v>
      </c>
      <c r="BD11" s="266">
        <v>2.055310414</v>
      </c>
      <c r="BE11" s="309">
        <v>0</v>
      </c>
      <c r="BF11" s="309">
        <v>0.23118380329999999</v>
      </c>
      <c r="BG11" s="309">
        <v>19.942149353000001</v>
      </c>
      <c r="BH11" s="309">
        <v>179.44976424999999</v>
      </c>
      <c r="BI11" s="309">
        <v>416.72189365999998</v>
      </c>
      <c r="BJ11" s="309">
        <v>705.26902146999998</v>
      </c>
      <c r="BK11" s="309">
        <v>783.91201032000004</v>
      </c>
      <c r="BL11" s="309">
        <v>597.39600221000001</v>
      </c>
      <c r="BM11" s="309">
        <v>430.91306429000002</v>
      </c>
      <c r="BN11" s="309">
        <v>192.92503825</v>
      </c>
      <c r="BO11" s="309">
        <v>59.376649014000002</v>
      </c>
      <c r="BP11" s="309">
        <v>2.6996709032999999</v>
      </c>
      <c r="BQ11" s="309">
        <v>0</v>
      </c>
      <c r="BR11" s="309">
        <v>0.46197440721999999</v>
      </c>
      <c r="BS11" s="309">
        <v>22.292620525</v>
      </c>
      <c r="BT11" s="309">
        <v>179.54695050999999</v>
      </c>
      <c r="BU11" s="309">
        <v>416.87022622000001</v>
      </c>
      <c r="BV11" s="309">
        <v>705.46461509999995</v>
      </c>
    </row>
    <row r="12" spans="1:74" ht="11.1" customHeight="1" x14ac:dyDescent="0.2">
      <c r="A12" s="9" t="s">
        <v>70</v>
      </c>
      <c r="B12" s="206" t="s">
        <v>436</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88.808686467000001</v>
      </c>
      <c r="AE12" s="266">
        <v>12.599753577</v>
      </c>
      <c r="AF12" s="266">
        <v>7.3724467555999998E-2</v>
      </c>
      <c r="AG12" s="266">
        <v>0</v>
      </c>
      <c r="AH12" s="266">
        <v>0.24437500198000001</v>
      </c>
      <c r="AI12" s="266">
        <v>7.4405173184000004</v>
      </c>
      <c r="AJ12" s="266">
        <v>83.233530684000002</v>
      </c>
      <c r="AK12" s="266">
        <v>174.93593784999999</v>
      </c>
      <c r="AL12" s="266">
        <v>477.00762929000001</v>
      </c>
      <c r="AM12" s="266">
        <v>515.18188271999998</v>
      </c>
      <c r="AN12" s="266">
        <v>580.91094663000001</v>
      </c>
      <c r="AO12" s="266">
        <v>200.81397208000001</v>
      </c>
      <c r="AP12" s="266">
        <v>102.48047545</v>
      </c>
      <c r="AQ12" s="266">
        <v>17.986014737000001</v>
      </c>
      <c r="AR12" s="266">
        <v>7.348322971E-2</v>
      </c>
      <c r="AS12" s="266">
        <v>0</v>
      </c>
      <c r="AT12" s="266">
        <v>0</v>
      </c>
      <c r="AU12" s="266">
        <v>1.0711624166</v>
      </c>
      <c r="AV12" s="266">
        <v>32.307219005</v>
      </c>
      <c r="AW12" s="266">
        <v>258.06470254999999</v>
      </c>
      <c r="AX12" s="266">
        <v>206.32156169999999</v>
      </c>
      <c r="AY12" s="266">
        <v>578.50727670000003</v>
      </c>
      <c r="AZ12" s="266">
        <v>498.78287166000001</v>
      </c>
      <c r="BA12" s="266">
        <v>265.37316837999998</v>
      </c>
      <c r="BB12" s="266">
        <v>52.596057387000002</v>
      </c>
      <c r="BC12" s="266">
        <v>3.8072585874999998</v>
      </c>
      <c r="BD12" s="266">
        <v>0.20723486184000001</v>
      </c>
      <c r="BE12" s="309">
        <v>0</v>
      </c>
      <c r="BF12" s="309">
        <v>0.24261712907999999</v>
      </c>
      <c r="BG12" s="309">
        <v>4.0360314926000003</v>
      </c>
      <c r="BH12" s="309">
        <v>59.399615939999997</v>
      </c>
      <c r="BI12" s="309">
        <v>237.78354701000001</v>
      </c>
      <c r="BJ12" s="309">
        <v>490.75186000999997</v>
      </c>
      <c r="BK12" s="309">
        <v>542.19085933999997</v>
      </c>
      <c r="BL12" s="309">
        <v>399.24047178000001</v>
      </c>
      <c r="BM12" s="309">
        <v>258.02803884999997</v>
      </c>
      <c r="BN12" s="309">
        <v>82.123562582000005</v>
      </c>
      <c r="BO12" s="309">
        <v>10.711732196</v>
      </c>
      <c r="BP12" s="309">
        <v>0.33746746464999999</v>
      </c>
      <c r="BQ12" s="309">
        <v>0</v>
      </c>
      <c r="BR12" s="309">
        <v>0.2412427761</v>
      </c>
      <c r="BS12" s="309">
        <v>5.2706323257000003</v>
      </c>
      <c r="BT12" s="309">
        <v>59.289107475999998</v>
      </c>
      <c r="BU12" s="309">
        <v>237.59244859</v>
      </c>
      <c r="BV12" s="309">
        <v>490.51071121000001</v>
      </c>
    </row>
    <row r="13" spans="1:74" ht="11.1" customHeight="1" x14ac:dyDescent="0.2">
      <c r="A13" s="9" t="s">
        <v>71</v>
      </c>
      <c r="B13" s="206" t="s">
        <v>437</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415.34857198999998</v>
      </c>
      <c r="AE13" s="266">
        <v>186.43824706000001</v>
      </c>
      <c r="AF13" s="266">
        <v>74.140901631000006</v>
      </c>
      <c r="AG13" s="266">
        <v>14.204588822</v>
      </c>
      <c r="AH13" s="266">
        <v>9.0985863063999997</v>
      </c>
      <c r="AI13" s="266">
        <v>104.08196538999999</v>
      </c>
      <c r="AJ13" s="266">
        <v>326.54708169999998</v>
      </c>
      <c r="AK13" s="266">
        <v>567.10739180999997</v>
      </c>
      <c r="AL13" s="266">
        <v>887.96049463999998</v>
      </c>
      <c r="AM13" s="266">
        <v>879.28429165</v>
      </c>
      <c r="AN13" s="266">
        <v>785.19192524000005</v>
      </c>
      <c r="AO13" s="266">
        <v>645.76576280999996</v>
      </c>
      <c r="AP13" s="266">
        <v>406.68085325999999</v>
      </c>
      <c r="AQ13" s="266">
        <v>221.96466167</v>
      </c>
      <c r="AR13" s="266">
        <v>35.285382335999998</v>
      </c>
      <c r="AS13" s="266">
        <v>4.5620667611999997</v>
      </c>
      <c r="AT13" s="266">
        <v>23.167686615000001</v>
      </c>
      <c r="AU13" s="266">
        <v>82.306207814000004</v>
      </c>
      <c r="AV13" s="266">
        <v>345.84958982000001</v>
      </c>
      <c r="AW13" s="266">
        <v>493.18206272999998</v>
      </c>
      <c r="AX13" s="266">
        <v>796.01145201999998</v>
      </c>
      <c r="AY13" s="266">
        <v>885.15674786</v>
      </c>
      <c r="AZ13" s="266">
        <v>804.05890139999997</v>
      </c>
      <c r="BA13" s="266">
        <v>608.16209808999997</v>
      </c>
      <c r="BB13" s="266">
        <v>423.3942462</v>
      </c>
      <c r="BC13" s="266">
        <v>244.38512262</v>
      </c>
      <c r="BD13" s="266">
        <v>56.154218464000003</v>
      </c>
      <c r="BE13" s="309">
        <v>14.073999641</v>
      </c>
      <c r="BF13" s="309">
        <v>20.272055591000001</v>
      </c>
      <c r="BG13" s="309">
        <v>111.19732264</v>
      </c>
      <c r="BH13" s="309">
        <v>328.85789987999999</v>
      </c>
      <c r="BI13" s="309">
        <v>618.32477218999998</v>
      </c>
      <c r="BJ13" s="309">
        <v>900.90783868000005</v>
      </c>
      <c r="BK13" s="309">
        <v>897.25040725999997</v>
      </c>
      <c r="BL13" s="309">
        <v>734.13209214999995</v>
      </c>
      <c r="BM13" s="309">
        <v>616.34571273999995</v>
      </c>
      <c r="BN13" s="309">
        <v>412.81782580999999</v>
      </c>
      <c r="BO13" s="309">
        <v>222.31690326</v>
      </c>
      <c r="BP13" s="309">
        <v>82.704692403999999</v>
      </c>
      <c r="BQ13" s="309">
        <v>17.022133168</v>
      </c>
      <c r="BR13" s="309">
        <v>24.299915239000001</v>
      </c>
      <c r="BS13" s="309">
        <v>121.39006834</v>
      </c>
      <c r="BT13" s="309">
        <v>328.64256438000001</v>
      </c>
      <c r="BU13" s="309">
        <v>618.04293285000006</v>
      </c>
      <c r="BV13" s="309">
        <v>900.60457307000001</v>
      </c>
    </row>
    <row r="14" spans="1:74" ht="11.1" customHeight="1" x14ac:dyDescent="0.2">
      <c r="A14" s="9" t="s">
        <v>72</v>
      </c>
      <c r="B14" s="206" t="s">
        <v>438</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309.38070529999999</v>
      </c>
      <c r="AE14" s="266">
        <v>147.78825947000001</v>
      </c>
      <c r="AF14" s="266">
        <v>70.543053712000003</v>
      </c>
      <c r="AG14" s="266">
        <v>18.900416160999999</v>
      </c>
      <c r="AH14" s="266">
        <v>15.589574753999999</v>
      </c>
      <c r="AI14" s="266">
        <v>30.618954703</v>
      </c>
      <c r="AJ14" s="266">
        <v>133.20289575000001</v>
      </c>
      <c r="AK14" s="266">
        <v>411.69170165999998</v>
      </c>
      <c r="AL14" s="266">
        <v>541.73476915000003</v>
      </c>
      <c r="AM14" s="266">
        <v>547.97391688000005</v>
      </c>
      <c r="AN14" s="266">
        <v>491.81804126999998</v>
      </c>
      <c r="AO14" s="266">
        <v>518.25637013999994</v>
      </c>
      <c r="AP14" s="266">
        <v>283.43683489</v>
      </c>
      <c r="AQ14" s="266">
        <v>172.05538494999999</v>
      </c>
      <c r="AR14" s="266">
        <v>28.043813826000001</v>
      </c>
      <c r="AS14" s="266">
        <v>10.384596779000001</v>
      </c>
      <c r="AT14" s="266">
        <v>14.350672219</v>
      </c>
      <c r="AU14" s="266">
        <v>52.414451859000003</v>
      </c>
      <c r="AV14" s="266">
        <v>246.99310102999999</v>
      </c>
      <c r="AW14" s="266">
        <v>329.32818001999999</v>
      </c>
      <c r="AX14" s="266">
        <v>630.22557928000003</v>
      </c>
      <c r="AY14" s="266">
        <v>539.71588560999999</v>
      </c>
      <c r="AZ14" s="266">
        <v>469.51242753999998</v>
      </c>
      <c r="BA14" s="266">
        <v>395.38257957000002</v>
      </c>
      <c r="BB14" s="266">
        <v>337.10174633999998</v>
      </c>
      <c r="BC14" s="266">
        <v>215.97947192000001</v>
      </c>
      <c r="BD14" s="266">
        <v>60.970580175000002</v>
      </c>
      <c r="BE14" s="309">
        <v>21.122172383999999</v>
      </c>
      <c r="BF14" s="309">
        <v>20.825855452999999</v>
      </c>
      <c r="BG14" s="309">
        <v>57.135886292000002</v>
      </c>
      <c r="BH14" s="309">
        <v>202.47683314</v>
      </c>
      <c r="BI14" s="309">
        <v>417.81943208000001</v>
      </c>
      <c r="BJ14" s="309">
        <v>602.96553346999997</v>
      </c>
      <c r="BK14" s="309">
        <v>588.28892671999995</v>
      </c>
      <c r="BL14" s="309">
        <v>493.87181559999999</v>
      </c>
      <c r="BM14" s="309">
        <v>458.62791103000001</v>
      </c>
      <c r="BN14" s="309">
        <v>337.67632184000001</v>
      </c>
      <c r="BO14" s="309">
        <v>189.75168941000001</v>
      </c>
      <c r="BP14" s="309">
        <v>72.953271114000003</v>
      </c>
      <c r="BQ14" s="309">
        <v>19.055251441999999</v>
      </c>
      <c r="BR14" s="309">
        <v>19.104554617000002</v>
      </c>
      <c r="BS14" s="309">
        <v>54.484506017999998</v>
      </c>
      <c r="BT14" s="309">
        <v>202.86549267999999</v>
      </c>
      <c r="BU14" s="309">
        <v>418.24375557000002</v>
      </c>
      <c r="BV14" s="309">
        <v>603.40049991000001</v>
      </c>
    </row>
    <row r="15" spans="1:74" ht="11.1" customHeight="1" x14ac:dyDescent="0.2">
      <c r="A15" s="9" t="s">
        <v>559</v>
      </c>
      <c r="B15" s="206" t="s">
        <v>466</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360.13627831999997</v>
      </c>
      <c r="AE15" s="266">
        <v>157.07913234</v>
      </c>
      <c r="AF15" s="266">
        <v>25.653378879000002</v>
      </c>
      <c r="AG15" s="266">
        <v>4.6703995387999999</v>
      </c>
      <c r="AH15" s="266">
        <v>7.2767465360000001</v>
      </c>
      <c r="AI15" s="266">
        <v>58.487638122</v>
      </c>
      <c r="AJ15" s="266">
        <v>248.35926223000001</v>
      </c>
      <c r="AK15" s="266">
        <v>422.90211174000001</v>
      </c>
      <c r="AL15" s="266">
        <v>751.58161027999995</v>
      </c>
      <c r="AM15" s="266">
        <v>804.79249202000005</v>
      </c>
      <c r="AN15" s="266">
        <v>794.13570583000001</v>
      </c>
      <c r="AO15" s="266">
        <v>507.75690910999998</v>
      </c>
      <c r="AP15" s="266">
        <v>308.52025913</v>
      </c>
      <c r="AQ15" s="266">
        <v>151.02132816</v>
      </c>
      <c r="AR15" s="266">
        <v>12.447101122999999</v>
      </c>
      <c r="AS15" s="266">
        <v>4.6465203302999996</v>
      </c>
      <c r="AT15" s="266">
        <v>5.9347024635999999</v>
      </c>
      <c r="AU15" s="266">
        <v>40.227140083000002</v>
      </c>
      <c r="AV15" s="266">
        <v>180.6637494</v>
      </c>
      <c r="AW15" s="266">
        <v>510.21933611999998</v>
      </c>
      <c r="AX15" s="266">
        <v>616.04458003000002</v>
      </c>
      <c r="AY15" s="266">
        <v>913.30710635000003</v>
      </c>
      <c r="AZ15" s="266">
        <v>711.27139578000003</v>
      </c>
      <c r="BA15" s="266">
        <v>525.0151055</v>
      </c>
      <c r="BB15" s="266">
        <v>342.70361645000003</v>
      </c>
      <c r="BC15" s="266">
        <v>122.88693221</v>
      </c>
      <c r="BD15" s="266">
        <v>27.001652278000002</v>
      </c>
      <c r="BE15" s="309">
        <v>6.5969346624999998</v>
      </c>
      <c r="BF15" s="309">
        <v>10.652088424</v>
      </c>
      <c r="BG15" s="309">
        <v>58.039994845000002</v>
      </c>
      <c r="BH15" s="309">
        <v>250.21999045999999</v>
      </c>
      <c r="BI15" s="309">
        <v>496.42903477999999</v>
      </c>
      <c r="BJ15" s="309">
        <v>782.55468712000004</v>
      </c>
      <c r="BK15" s="309">
        <v>857.42374249</v>
      </c>
      <c r="BL15" s="309">
        <v>691.61827668000001</v>
      </c>
      <c r="BM15" s="309">
        <v>562.65656351999996</v>
      </c>
      <c r="BN15" s="309">
        <v>317.13101869000002</v>
      </c>
      <c r="BO15" s="309">
        <v>143.99680499999999</v>
      </c>
      <c r="BP15" s="309">
        <v>32.782806803</v>
      </c>
      <c r="BQ15" s="309">
        <v>7.3048270595</v>
      </c>
      <c r="BR15" s="309">
        <v>11.792087193</v>
      </c>
      <c r="BS15" s="309">
        <v>60.948719572000002</v>
      </c>
      <c r="BT15" s="309">
        <v>249.87758699</v>
      </c>
      <c r="BU15" s="309">
        <v>495.88631082000001</v>
      </c>
      <c r="BV15" s="309">
        <v>781.80279310000003</v>
      </c>
    </row>
    <row r="16" spans="1:74" ht="11.1" customHeight="1" x14ac:dyDescent="0.2">
      <c r="A16" s="9"/>
      <c r="B16" s="190" t="s">
        <v>155</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310"/>
      <c r="BF16" s="310"/>
      <c r="BG16" s="310"/>
      <c r="BH16" s="310"/>
      <c r="BI16" s="310"/>
      <c r="BJ16" s="310"/>
      <c r="BK16" s="310"/>
      <c r="BL16" s="310"/>
      <c r="BM16" s="310"/>
      <c r="BN16" s="310"/>
      <c r="BO16" s="310"/>
      <c r="BP16" s="310"/>
      <c r="BQ16" s="310"/>
      <c r="BR16" s="310"/>
      <c r="BS16" s="310"/>
      <c r="BT16" s="310"/>
      <c r="BU16" s="310"/>
      <c r="BV16" s="310"/>
    </row>
    <row r="17" spans="1:74" ht="11.1" customHeight="1" x14ac:dyDescent="0.2">
      <c r="A17" s="9" t="s">
        <v>134</v>
      </c>
      <c r="B17" s="206" t="s">
        <v>431</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566.87222822000001</v>
      </c>
      <c r="AQ17" s="266">
        <v>237.27467626999999</v>
      </c>
      <c r="AR17" s="266">
        <v>51.346363896</v>
      </c>
      <c r="AS17" s="266">
        <v>3.5139856135</v>
      </c>
      <c r="AT17" s="266">
        <v>14.8427794</v>
      </c>
      <c r="AU17" s="266">
        <v>88.766923172000006</v>
      </c>
      <c r="AV17" s="266">
        <v>381.91919192</v>
      </c>
      <c r="AW17" s="266">
        <v>723.27055671999995</v>
      </c>
      <c r="AX17" s="266">
        <v>994.48685232000003</v>
      </c>
      <c r="AY17" s="266">
        <v>1168.8037075</v>
      </c>
      <c r="AZ17" s="266">
        <v>1020.6616532</v>
      </c>
      <c r="BA17" s="266">
        <v>910.77441923000003</v>
      </c>
      <c r="BB17" s="266">
        <v>565.76474165000002</v>
      </c>
      <c r="BC17" s="266">
        <v>239.43959058999999</v>
      </c>
      <c r="BD17" s="266">
        <v>47.312374757999997</v>
      </c>
      <c r="BE17" s="309">
        <v>4.6002910000000004</v>
      </c>
      <c r="BF17" s="309">
        <v>13.757490000000001</v>
      </c>
      <c r="BG17" s="309">
        <v>89.020970000000005</v>
      </c>
      <c r="BH17" s="309">
        <v>371.78820000000002</v>
      </c>
      <c r="BI17" s="309">
        <v>736.88559999999995</v>
      </c>
      <c r="BJ17" s="309">
        <v>994.96010000000001</v>
      </c>
      <c r="BK17" s="309">
        <v>1191.029</v>
      </c>
      <c r="BL17" s="309">
        <v>1031.1949999999999</v>
      </c>
      <c r="BM17" s="309">
        <v>929.12159999999994</v>
      </c>
      <c r="BN17" s="309">
        <v>571.23400000000004</v>
      </c>
      <c r="BO17" s="309">
        <v>240.18459999999999</v>
      </c>
      <c r="BP17" s="309">
        <v>47.607799999999997</v>
      </c>
      <c r="BQ17" s="309">
        <v>4.9150049999999998</v>
      </c>
      <c r="BR17" s="309">
        <v>14.631690000000001</v>
      </c>
      <c r="BS17" s="309">
        <v>87.428610000000006</v>
      </c>
      <c r="BT17" s="309">
        <v>378.35300000000001</v>
      </c>
      <c r="BU17" s="309">
        <v>727.74490000000003</v>
      </c>
      <c r="BV17" s="309">
        <v>1003.864</v>
      </c>
    </row>
    <row r="18" spans="1:74" ht="11.1" customHeight="1" x14ac:dyDescent="0.2">
      <c r="A18" s="9" t="s">
        <v>135</v>
      </c>
      <c r="B18" s="206" t="s">
        <v>464</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481.37955474</v>
      </c>
      <c r="AQ18" s="266">
        <v>171.78889903000001</v>
      </c>
      <c r="AR18" s="266">
        <v>24.102715651</v>
      </c>
      <c r="AS18" s="266">
        <v>1.8367499584</v>
      </c>
      <c r="AT18" s="266">
        <v>9.5281026834000002</v>
      </c>
      <c r="AU18" s="266">
        <v>60.089139703999997</v>
      </c>
      <c r="AV18" s="266">
        <v>322.82088283000002</v>
      </c>
      <c r="AW18" s="266">
        <v>674.72131282999999</v>
      </c>
      <c r="AX18" s="266">
        <v>913.26988793999999</v>
      </c>
      <c r="AY18" s="266">
        <v>1111.9397831000001</v>
      </c>
      <c r="AZ18" s="266">
        <v>952.07507878000001</v>
      </c>
      <c r="BA18" s="266">
        <v>822.69615864000002</v>
      </c>
      <c r="BB18" s="266">
        <v>482.05839784</v>
      </c>
      <c r="BC18" s="266">
        <v>178.88646496000001</v>
      </c>
      <c r="BD18" s="266">
        <v>23.271575431999999</v>
      </c>
      <c r="BE18" s="309">
        <v>2.1643249999999998</v>
      </c>
      <c r="BF18" s="309">
        <v>8.898714</v>
      </c>
      <c r="BG18" s="309">
        <v>60.351599999999998</v>
      </c>
      <c r="BH18" s="309">
        <v>307.71269999999998</v>
      </c>
      <c r="BI18" s="309">
        <v>690.98810000000003</v>
      </c>
      <c r="BJ18" s="309">
        <v>909.35159999999996</v>
      </c>
      <c r="BK18" s="309">
        <v>1135.547</v>
      </c>
      <c r="BL18" s="309">
        <v>963.94119999999998</v>
      </c>
      <c r="BM18" s="309">
        <v>844.89400000000001</v>
      </c>
      <c r="BN18" s="309">
        <v>485.9513</v>
      </c>
      <c r="BO18" s="309">
        <v>182.57089999999999</v>
      </c>
      <c r="BP18" s="309">
        <v>22.856619999999999</v>
      </c>
      <c r="BQ18" s="309">
        <v>2.2167110000000001</v>
      </c>
      <c r="BR18" s="309">
        <v>8.8823600000000003</v>
      </c>
      <c r="BS18" s="309">
        <v>59.804049999999997</v>
      </c>
      <c r="BT18" s="309">
        <v>311.26179999999999</v>
      </c>
      <c r="BU18" s="309">
        <v>679.17100000000005</v>
      </c>
      <c r="BV18" s="309">
        <v>921.91070000000002</v>
      </c>
    </row>
    <row r="19" spans="1:74" ht="11.1" customHeight="1" x14ac:dyDescent="0.2">
      <c r="A19" s="9" t="s">
        <v>136</v>
      </c>
      <c r="B19" s="206" t="s">
        <v>432</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505.41414365999998</v>
      </c>
      <c r="AQ19" s="266">
        <v>193.82425798</v>
      </c>
      <c r="AR19" s="266">
        <v>31.3616682</v>
      </c>
      <c r="AS19" s="266">
        <v>6.5373597114999997</v>
      </c>
      <c r="AT19" s="266">
        <v>17.751070359</v>
      </c>
      <c r="AU19" s="266">
        <v>80.198735799999994</v>
      </c>
      <c r="AV19" s="266">
        <v>385.95073403999999</v>
      </c>
      <c r="AW19" s="266">
        <v>756.40189765000002</v>
      </c>
      <c r="AX19" s="266">
        <v>1027.4223775</v>
      </c>
      <c r="AY19" s="266">
        <v>1226.5012397</v>
      </c>
      <c r="AZ19" s="266">
        <v>1074.2798620999999</v>
      </c>
      <c r="BA19" s="266">
        <v>832.04560982999999</v>
      </c>
      <c r="BB19" s="266">
        <v>501.03191186999999</v>
      </c>
      <c r="BC19" s="266">
        <v>196.58511325000001</v>
      </c>
      <c r="BD19" s="266">
        <v>29.635506265</v>
      </c>
      <c r="BE19" s="309">
        <v>7.1800040000000003</v>
      </c>
      <c r="BF19" s="309">
        <v>16.915959999999998</v>
      </c>
      <c r="BG19" s="309">
        <v>73.174189999999996</v>
      </c>
      <c r="BH19" s="309">
        <v>369.79500000000002</v>
      </c>
      <c r="BI19" s="309">
        <v>771.9778</v>
      </c>
      <c r="BJ19" s="309">
        <v>1019.8920000000001</v>
      </c>
      <c r="BK19" s="309">
        <v>1255.297</v>
      </c>
      <c r="BL19" s="309">
        <v>1092.731</v>
      </c>
      <c r="BM19" s="309">
        <v>866.85069999999996</v>
      </c>
      <c r="BN19" s="309">
        <v>510.94589999999999</v>
      </c>
      <c r="BO19" s="309">
        <v>200.10149999999999</v>
      </c>
      <c r="BP19" s="309">
        <v>31.0931</v>
      </c>
      <c r="BQ19" s="309">
        <v>7.7426560000000002</v>
      </c>
      <c r="BR19" s="309">
        <v>16.907900000000001</v>
      </c>
      <c r="BS19" s="309">
        <v>71.142099999999999</v>
      </c>
      <c r="BT19" s="309">
        <v>365.32940000000002</v>
      </c>
      <c r="BU19" s="309">
        <v>766.47469999999998</v>
      </c>
      <c r="BV19" s="309">
        <v>1039.2829999999999</v>
      </c>
    </row>
    <row r="20" spans="1:74" ht="11.1" customHeight="1" x14ac:dyDescent="0.2">
      <c r="A20" s="9" t="s">
        <v>137</v>
      </c>
      <c r="B20" s="206" t="s">
        <v>433</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489.49670843000001</v>
      </c>
      <c r="AQ20" s="266">
        <v>203.61793269</v>
      </c>
      <c r="AR20" s="266">
        <v>35.257519039999998</v>
      </c>
      <c r="AS20" s="266">
        <v>10.671008894</v>
      </c>
      <c r="AT20" s="266">
        <v>24.649370408999999</v>
      </c>
      <c r="AU20" s="266">
        <v>97.884476176000007</v>
      </c>
      <c r="AV20" s="266">
        <v>424.99985577000001</v>
      </c>
      <c r="AW20" s="266">
        <v>800.45312913999999</v>
      </c>
      <c r="AX20" s="266">
        <v>1142.6618232999999</v>
      </c>
      <c r="AY20" s="266">
        <v>1279.0013750999999</v>
      </c>
      <c r="AZ20" s="266">
        <v>1134.1689099</v>
      </c>
      <c r="BA20" s="266">
        <v>806.10041194999997</v>
      </c>
      <c r="BB20" s="266">
        <v>490.69689645</v>
      </c>
      <c r="BC20" s="266">
        <v>203.04031395999999</v>
      </c>
      <c r="BD20" s="266">
        <v>32.089702793999997</v>
      </c>
      <c r="BE20" s="309">
        <v>11.228809999999999</v>
      </c>
      <c r="BF20" s="309">
        <v>24.253920000000001</v>
      </c>
      <c r="BG20" s="309">
        <v>89.378619999999998</v>
      </c>
      <c r="BH20" s="309">
        <v>420.142</v>
      </c>
      <c r="BI20" s="309">
        <v>801.15750000000003</v>
      </c>
      <c r="BJ20" s="309">
        <v>1135.4390000000001</v>
      </c>
      <c r="BK20" s="309">
        <v>1310.838</v>
      </c>
      <c r="BL20" s="309">
        <v>1160.7339999999999</v>
      </c>
      <c r="BM20" s="309">
        <v>845.48469999999998</v>
      </c>
      <c r="BN20" s="309">
        <v>512.50609999999995</v>
      </c>
      <c r="BO20" s="309">
        <v>209.07859999999999</v>
      </c>
      <c r="BP20" s="309">
        <v>32.478029999999997</v>
      </c>
      <c r="BQ20" s="309">
        <v>12.512869999999999</v>
      </c>
      <c r="BR20" s="309">
        <v>24.499500000000001</v>
      </c>
      <c r="BS20" s="309">
        <v>88.857219999999998</v>
      </c>
      <c r="BT20" s="309">
        <v>414.0249</v>
      </c>
      <c r="BU20" s="309">
        <v>805.76710000000003</v>
      </c>
      <c r="BV20" s="309">
        <v>1146.7249999999999</v>
      </c>
    </row>
    <row r="21" spans="1:74" ht="11.1" customHeight="1" x14ac:dyDescent="0.2">
      <c r="A21" s="9" t="s">
        <v>138</v>
      </c>
      <c r="B21" s="206" t="s">
        <v>465</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141.24234884000001</v>
      </c>
      <c r="AQ21" s="266">
        <v>38.114743642000001</v>
      </c>
      <c r="AR21" s="266">
        <v>1.5107229699</v>
      </c>
      <c r="AS21" s="266">
        <v>8.7485739605000001E-2</v>
      </c>
      <c r="AT21" s="266">
        <v>0.40678462968000001</v>
      </c>
      <c r="AU21" s="266">
        <v>10.368914925</v>
      </c>
      <c r="AV21" s="266">
        <v>114.98588045</v>
      </c>
      <c r="AW21" s="266">
        <v>338.11225714</v>
      </c>
      <c r="AX21" s="266">
        <v>462.88577609999999</v>
      </c>
      <c r="AY21" s="266">
        <v>592.83755594000002</v>
      </c>
      <c r="AZ21" s="266">
        <v>444.54511744000001</v>
      </c>
      <c r="BA21" s="266">
        <v>342.23344499000001</v>
      </c>
      <c r="BB21" s="266">
        <v>145.67198489</v>
      </c>
      <c r="BC21" s="266">
        <v>40.301637991</v>
      </c>
      <c r="BD21" s="266">
        <v>1.5376680630999999</v>
      </c>
      <c r="BE21" s="309">
        <v>9.2831200000000003E-2</v>
      </c>
      <c r="BF21" s="309">
        <v>0.4033292</v>
      </c>
      <c r="BG21" s="309">
        <v>10.17033</v>
      </c>
      <c r="BH21" s="309">
        <v>105.03570000000001</v>
      </c>
      <c r="BI21" s="309">
        <v>346.9966</v>
      </c>
      <c r="BJ21" s="309">
        <v>453.51389999999998</v>
      </c>
      <c r="BK21" s="309">
        <v>603.54330000000004</v>
      </c>
      <c r="BL21" s="309">
        <v>445.20119999999997</v>
      </c>
      <c r="BM21" s="309">
        <v>352.53</v>
      </c>
      <c r="BN21" s="309">
        <v>147.3357</v>
      </c>
      <c r="BO21" s="309">
        <v>41.409829999999999</v>
      </c>
      <c r="BP21" s="309">
        <v>1.3453139999999999</v>
      </c>
      <c r="BQ21" s="309">
        <v>9.5473100000000005E-2</v>
      </c>
      <c r="BR21" s="309">
        <v>0.39410849999999997</v>
      </c>
      <c r="BS21" s="309">
        <v>9.9497339999999994</v>
      </c>
      <c r="BT21" s="309">
        <v>104.04040000000001</v>
      </c>
      <c r="BU21" s="309">
        <v>335.61399999999998</v>
      </c>
      <c r="BV21" s="309">
        <v>461.97239999999999</v>
      </c>
    </row>
    <row r="22" spans="1:74" ht="11.1" customHeight="1" x14ac:dyDescent="0.2">
      <c r="A22" s="9" t="s">
        <v>139</v>
      </c>
      <c r="B22" s="206" t="s">
        <v>435</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180.62151259000001</v>
      </c>
      <c r="AQ22" s="266">
        <v>49.147070851999999</v>
      </c>
      <c r="AR22" s="266">
        <v>1.5344593054</v>
      </c>
      <c r="AS22" s="266">
        <v>7.0422463121000006E-2</v>
      </c>
      <c r="AT22" s="266">
        <v>0.18726111246999999</v>
      </c>
      <c r="AU22" s="266">
        <v>15.652743686000001</v>
      </c>
      <c r="AV22" s="266">
        <v>161.92284321</v>
      </c>
      <c r="AW22" s="266">
        <v>461.86635192</v>
      </c>
      <c r="AX22" s="266">
        <v>624.87470350000001</v>
      </c>
      <c r="AY22" s="266">
        <v>765.60638931999995</v>
      </c>
      <c r="AZ22" s="266">
        <v>581.42158797000002</v>
      </c>
      <c r="BA22" s="266">
        <v>415.98255792999998</v>
      </c>
      <c r="BB22" s="266">
        <v>190.59895259000001</v>
      </c>
      <c r="BC22" s="266">
        <v>51.081571539999999</v>
      </c>
      <c r="BD22" s="266">
        <v>1.5564002736</v>
      </c>
      <c r="BE22" s="309">
        <v>7.0422499999999999E-2</v>
      </c>
      <c r="BF22" s="309">
        <v>0.18726110000000001</v>
      </c>
      <c r="BG22" s="309">
        <v>14.447290000000001</v>
      </c>
      <c r="BH22" s="309">
        <v>148.3442</v>
      </c>
      <c r="BI22" s="309">
        <v>475.8732</v>
      </c>
      <c r="BJ22" s="309">
        <v>603.28359999999998</v>
      </c>
      <c r="BK22" s="309">
        <v>786.06420000000003</v>
      </c>
      <c r="BL22" s="309">
        <v>588.50829999999996</v>
      </c>
      <c r="BM22" s="309">
        <v>434.62779999999998</v>
      </c>
      <c r="BN22" s="309">
        <v>197.12459999999999</v>
      </c>
      <c r="BO22" s="309">
        <v>51.968110000000003</v>
      </c>
      <c r="BP22" s="309">
        <v>1.5280560000000001</v>
      </c>
      <c r="BQ22" s="309">
        <v>7.0422499999999999E-2</v>
      </c>
      <c r="BR22" s="309">
        <v>0.2103795</v>
      </c>
      <c r="BS22" s="309">
        <v>13.80973</v>
      </c>
      <c r="BT22" s="309">
        <v>143.29990000000001</v>
      </c>
      <c r="BU22" s="309">
        <v>464.80399999999997</v>
      </c>
      <c r="BV22" s="309">
        <v>617.93409999999994</v>
      </c>
    </row>
    <row r="23" spans="1:74" ht="11.1" customHeight="1" x14ac:dyDescent="0.2">
      <c r="A23" s="9" t="s">
        <v>140</v>
      </c>
      <c r="B23" s="206" t="s">
        <v>436</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74.925280094000001</v>
      </c>
      <c r="AQ23" s="266">
        <v>10.935124439000001</v>
      </c>
      <c r="AR23" s="266">
        <v>6.2470888741E-2</v>
      </c>
      <c r="AS23" s="266">
        <v>7.6979676671000002E-3</v>
      </c>
      <c r="AT23" s="266">
        <v>0.16262532249</v>
      </c>
      <c r="AU23" s="266">
        <v>3.0274875744999998</v>
      </c>
      <c r="AV23" s="266">
        <v>61.413002618</v>
      </c>
      <c r="AW23" s="266">
        <v>265.00874897</v>
      </c>
      <c r="AX23" s="266">
        <v>459.44586537999999</v>
      </c>
      <c r="AY23" s="266">
        <v>533.36632838000003</v>
      </c>
      <c r="AZ23" s="266">
        <v>389.39850608</v>
      </c>
      <c r="BA23" s="266">
        <v>222.01822458000001</v>
      </c>
      <c r="BB23" s="266">
        <v>81.544924570000006</v>
      </c>
      <c r="BC23" s="266">
        <v>11.531104667999999</v>
      </c>
      <c r="BD23" s="266">
        <v>6.9819211712000007E-2</v>
      </c>
      <c r="BE23" s="309">
        <v>7.6979700000000002E-3</v>
      </c>
      <c r="BF23" s="309">
        <v>0.1626253</v>
      </c>
      <c r="BG23" s="309">
        <v>2.4680170000000001</v>
      </c>
      <c r="BH23" s="309">
        <v>57.903080000000003</v>
      </c>
      <c r="BI23" s="309">
        <v>266.9649</v>
      </c>
      <c r="BJ23" s="309">
        <v>429.2629</v>
      </c>
      <c r="BK23" s="309">
        <v>548.12829999999997</v>
      </c>
      <c r="BL23" s="309">
        <v>404.83920000000001</v>
      </c>
      <c r="BM23" s="309">
        <v>236.22190000000001</v>
      </c>
      <c r="BN23" s="309">
        <v>83.563760000000002</v>
      </c>
      <c r="BO23" s="309">
        <v>11.679539999999999</v>
      </c>
      <c r="BP23" s="309">
        <v>9.0542700000000004E-2</v>
      </c>
      <c r="BQ23" s="309">
        <v>7.6979700000000002E-3</v>
      </c>
      <c r="BR23" s="309">
        <v>0.186887</v>
      </c>
      <c r="BS23" s="309">
        <v>2.5854900000000001</v>
      </c>
      <c r="BT23" s="309">
        <v>55.426389999999998</v>
      </c>
      <c r="BU23" s="309">
        <v>267.71019999999999</v>
      </c>
      <c r="BV23" s="309">
        <v>438.3399</v>
      </c>
    </row>
    <row r="24" spans="1:74" ht="11.1" customHeight="1" x14ac:dyDescent="0.2">
      <c r="A24" s="9" t="s">
        <v>141</v>
      </c>
      <c r="B24" s="206" t="s">
        <v>437</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400.17125855</v>
      </c>
      <c r="AQ24" s="266">
        <v>237.41325927</v>
      </c>
      <c r="AR24" s="266">
        <v>66.792741469999996</v>
      </c>
      <c r="AS24" s="266">
        <v>12.964490423000001</v>
      </c>
      <c r="AT24" s="266">
        <v>21.119036170000001</v>
      </c>
      <c r="AU24" s="266">
        <v>100.46020717</v>
      </c>
      <c r="AV24" s="266">
        <v>343.70381416999999</v>
      </c>
      <c r="AW24" s="266">
        <v>603.95686040999999</v>
      </c>
      <c r="AX24" s="266">
        <v>902.50399357000003</v>
      </c>
      <c r="AY24" s="266">
        <v>878.21631341</v>
      </c>
      <c r="AZ24" s="266">
        <v>729.30654735999997</v>
      </c>
      <c r="BA24" s="266">
        <v>573.76300790000005</v>
      </c>
      <c r="BB24" s="266">
        <v>396.41847698999999</v>
      </c>
      <c r="BC24" s="266">
        <v>228.57569247999999</v>
      </c>
      <c r="BD24" s="266">
        <v>60.424388378000003</v>
      </c>
      <c r="BE24" s="309">
        <v>11.76254</v>
      </c>
      <c r="BF24" s="309">
        <v>22.034310000000001</v>
      </c>
      <c r="BG24" s="309">
        <v>98.376000000000005</v>
      </c>
      <c r="BH24" s="309">
        <v>345.1567</v>
      </c>
      <c r="BI24" s="309">
        <v>586.64790000000005</v>
      </c>
      <c r="BJ24" s="309">
        <v>885.61530000000005</v>
      </c>
      <c r="BK24" s="309">
        <v>885.024</v>
      </c>
      <c r="BL24" s="309">
        <v>734.62800000000004</v>
      </c>
      <c r="BM24" s="309">
        <v>581.11810000000003</v>
      </c>
      <c r="BN24" s="309">
        <v>405.72899999999998</v>
      </c>
      <c r="BO24" s="309">
        <v>233.1146</v>
      </c>
      <c r="BP24" s="309">
        <v>60.699959999999997</v>
      </c>
      <c r="BQ24" s="309">
        <v>12.395720000000001</v>
      </c>
      <c r="BR24" s="309">
        <v>22.67792</v>
      </c>
      <c r="BS24" s="309">
        <v>99.946550000000002</v>
      </c>
      <c r="BT24" s="309">
        <v>343.49900000000002</v>
      </c>
      <c r="BU24" s="309">
        <v>594.87049999999999</v>
      </c>
      <c r="BV24" s="309">
        <v>885.8374</v>
      </c>
    </row>
    <row r="25" spans="1:74" ht="11.1" customHeight="1" x14ac:dyDescent="0.2">
      <c r="A25" s="9" t="s">
        <v>142</v>
      </c>
      <c r="B25" s="206" t="s">
        <v>438</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299.75922530000003</v>
      </c>
      <c r="AQ25" s="266">
        <v>188.51080696</v>
      </c>
      <c r="AR25" s="266">
        <v>64.460990871999996</v>
      </c>
      <c r="AS25" s="266">
        <v>16.925392770999999</v>
      </c>
      <c r="AT25" s="266">
        <v>13.579352976999999</v>
      </c>
      <c r="AU25" s="266">
        <v>50.051229069999998</v>
      </c>
      <c r="AV25" s="266">
        <v>178.56886723</v>
      </c>
      <c r="AW25" s="266">
        <v>388.49241954000001</v>
      </c>
      <c r="AX25" s="266">
        <v>579.98356333000004</v>
      </c>
      <c r="AY25" s="266">
        <v>544.31310796000002</v>
      </c>
      <c r="AZ25" s="266">
        <v>472.48360606</v>
      </c>
      <c r="BA25" s="266">
        <v>437.37252222000001</v>
      </c>
      <c r="BB25" s="266">
        <v>289.78187512</v>
      </c>
      <c r="BC25" s="266">
        <v>177.23138229</v>
      </c>
      <c r="BD25" s="266">
        <v>55.622021328000002</v>
      </c>
      <c r="BE25" s="309">
        <v>14.673299999999999</v>
      </c>
      <c r="BF25" s="309">
        <v>12.82311</v>
      </c>
      <c r="BG25" s="309">
        <v>51.344529999999999</v>
      </c>
      <c r="BH25" s="309">
        <v>183.7491</v>
      </c>
      <c r="BI25" s="309">
        <v>373.53460000000001</v>
      </c>
      <c r="BJ25" s="309">
        <v>579.26599999999996</v>
      </c>
      <c r="BK25" s="309">
        <v>543.8818</v>
      </c>
      <c r="BL25" s="309">
        <v>469.89499999999998</v>
      </c>
      <c r="BM25" s="309">
        <v>425.64359999999999</v>
      </c>
      <c r="BN25" s="309">
        <v>291.45589999999999</v>
      </c>
      <c r="BO25" s="309">
        <v>180.22319999999999</v>
      </c>
      <c r="BP25" s="309">
        <v>51.816699999999997</v>
      </c>
      <c r="BQ25" s="309">
        <v>14.248570000000001</v>
      </c>
      <c r="BR25" s="309">
        <v>13.4549</v>
      </c>
      <c r="BS25" s="309">
        <v>52.747140000000002</v>
      </c>
      <c r="BT25" s="309">
        <v>185.9572</v>
      </c>
      <c r="BU25" s="309">
        <v>378.09640000000002</v>
      </c>
      <c r="BV25" s="309">
        <v>577.47289999999998</v>
      </c>
    </row>
    <row r="26" spans="1:74" ht="11.1" customHeight="1" x14ac:dyDescent="0.2">
      <c r="A26" s="9" t="s">
        <v>143</v>
      </c>
      <c r="B26" s="206" t="s">
        <v>466</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320.17372316000001</v>
      </c>
      <c r="AQ26" s="266">
        <v>134.58670026999999</v>
      </c>
      <c r="AR26" s="266">
        <v>28.143705296</v>
      </c>
      <c r="AS26" s="266">
        <v>5.7763995463000004</v>
      </c>
      <c r="AT26" s="266">
        <v>9.9937415500999993</v>
      </c>
      <c r="AU26" s="266">
        <v>48.898204440999997</v>
      </c>
      <c r="AV26" s="266">
        <v>237.50709902</v>
      </c>
      <c r="AW26" s="266">
        <v>516.89481568999997</v>
      </c>
      <c r="AX26" s="266">
        <v>732.99434588999998</v>
      </c>
      <c r="AY26" s="266">
        <v>840.13740438000002</v>
      </c>
      <c r="AZ26" s="266">
        <v>700.72033957999997</v>
      </c>
      <c r="BA26" s="266">
        <v>554.62902362</v>
      </c>
      <c r="BB26" s="266">
        <v>319.61053321000003</v>
      </c>
      <c r="BC26" s="266">
        <v>133.93058968</v>
      </c>
      <c r="BD26" s="266">
        <v>25.493443019000001</v>
      </c>
      <c r="BE26" s="309">
        <v>5.545242</v>
      </c>
      <c r="BF26" s="309">
        <v>9.6544799999999995</v>
      </c>
      <c r="BG26" s="309">
        <v>47.170200000000001</v>
      </c>
      <c r="BH26" s="309">
        <v>229.9392</v>
      </c>
      <c r="BI26" s="309">
        <v>520.60329999999999</v>
      </c>
      <c r="BJ26" s="309">
        <v>722.19550000000004</v>
      </c>
      <c r="BK26" s="309">
        <v>855.197</v>
      </c>
      <c r="BL26" s="309">
        <v>708.91849999999999</v>
      </c>
      <c r="BM26" s="309">
        <v>568.98649999999998</v>
      </c>
      <c r="BN26" s="309">
        <v>324.64530000000002</v>
      </c>
      <c r="BO26" s="309">
        <v>136.33600000000001</v>
      </c>
      <c r="BP26" s="309">
        <v>25.0306</v>
      </c>
      <c r="BQ26" s="309">
        <v>5.7088159999999997</v>
      </c>
      <c r="BR26" s="309">
        <v>9.8451009999999997</v>
      </c>
      <c r="BS26" s="309">
        <v>46.878079999999997</v>
      </c>
      <c r="BT26" s="309">
        <v>228.7466</v>
      </c>
      <c r="BU26" s="309">
        <v>516.1508</v>
      </c>
      <c r="BV26" s="309">
        <v>730.52660000000003</v>
      </c>
    </row>
    <row r="27" spans="1:74" ht="11.1" customHeight="1" x14ac:dyDescent="0.2">
      <c r="A27" s="8"/>
      <c r="B27" s="190" t="s">
        <v>156</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242"/>
      <c r="BC27" s="242"/>
      <c r="BD27" s="242"/>
      <c r="BE27" s="729"/>
      <c r="BF27" s="729"/>
      <c r="BG27" s="729"/>
      <c r="BH27" s="729"/>
      <c r="BI27" s="729"/>
      <c r="BJ27" s="311"/>
      <c r="BK27" s="311"/>
      <c r="BL27" s="311"/>
      <c r="BM27" s="311"/>
      <c r="BN27" s="311"/>
      <c r="BO27" s="311"/>
      <c r="BP27" s="311"/>
      <c r="BQ27" s="311"/>
      <c r="BR27" s="311"/>
      <c r="BS27" s="311"/>
      <c r="BT27" s="311"/>
      <c r="BU27" s="311"/>
      <c r="BV27" s="311"/>
    </row>
    <row r="28" spans="1:74" ht="11.1" customHeight="1" x14ac:dyDescent="0.2">
      <c r="A28" s="9" t="s">
        <v>37</v>
      </c>
      <c r="B28" s="206" t="s">
        <v>431</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3.2904766793000002</v>
      </c>
      <c r="AF28" s="266">
        <v>99.186809651999994</v>
      </c>
      <c r="AG28" s="266">
        <v>292.46432812</v>
      </c>
      <c r="AH28" s="266">
        <v>214.75947428000001</v>
      </c>
      <c r="AI28" s="266">
        <v>34.454941452</v>
      </c>
      <c r="AJ28" s="266">
        <v>0</v>
      </c>
      <c r="AK28" s="266">
        <v>0</v>
      </c>
      <c r="AL28" s="266">
        <v>0</v>
      </c>
      <c r="AM28" s="266">
        <v>0</v>
      </c>
      <c r="AN28" s="266">
        <v>0</v>
      </c>
      <c r="AO28" s="266">
        <v>0</v>
      </c>
      <c r="AP28" s="266">
        <v>0</v>
      </c>
      <c r="AQ28" s="266">
        <v>8.2781034844000008</v>
      </c>
      <c r="AR28" s="266">
        <v>134.08846518999999</v>
      </c>
      <c r="AS28" s="266">
        <v>158.98128471999999</v>
      </c>
      <c r="AT28" s="266">
        <v>237.29682649</v>
      </c>
      <c r="AU28" s="266">
        <v>60.248605202</v>
      </c>
      <c r="AV28" s="266">
        <v>6.4951822908999999</v>
      </c>
      <c r="AW28" s="266">
        <v>0</v>
      </c>
      <c r="AX28" s="266">
        <v>0</v>
      </c>
      <c r="AY28" s="266">
        <v>0</v>
      </c>
      <c r="AZ28" s="266">
        <v>0</v>
      </c>
      <c r="BA28" s="266">
        <v>0</v>
      </c>
      <c r="BB28" s="266">
        <v>0</v>
      </c>
      <c r="BC28" s="266">
        <v>18.173074176</v>
      </c>
      <c r="BD28" s="266">
        <v>71.679148897000005</v>
      </c>
      <c r="BE28" s="309">
        <v>222.79411440999999</v>
      </c>
      <c r="BF28" s="309">
        <v>184.62151144000001</v>
      </c>
      <c r="BG28" s="309">
        <v>33.692163868999998</v>
      </c>
      <c r="BH28" s="309">
        <v>2.1685641424000002</v>
      </c>
      <c r="BI28" s="309">
        <v>0</v>
      </c>
      <c r="BJ28" s="309">
        <v>0</v>
      </c>
      <c r="BK28" s="309">
        <v>0</v>
      </c>
      <c r="BL28" s="309">
        <v>0</v>
      </c>
      <c r="BM28" s="309">
        <v>0</v>
      </c>
      <c r="BN28" s="309">
        <v>0</v>
      </c>
      <c r="BO28" s="309">
        <v>7.7210492419000003</v>
      </c>
      <c r="BP28" s="309">
        <v>72.363370188000005</v>
      </c>
      <c r="BQ28" s="309">
        <v>196.09329126</v>
      </c>
      <c r="BR28" s="309">
        <v>163.21777746000001</v>
      </c>
      <c r="BS28" s="309">
        <v>29.826319831999999</v>
      </c>
      <c r="BT28" s="309">
        <v>2.1674339265000002</v>
      </c>
      <c r="BU28" s="309">
        <v>0</v>
      </c>
      <c r="BV28" s="309">
        <v>0</v>
      </c>
    </row>
    <row r="29" spans="1:74" ht="11.1" customHeight="1" x14ac:dyDescent="0.2">
      <c r="A29" s="9" t="s">
        <v>38</v>
      </c>
      <c r="B29" s="206" t="s">
        <v>464</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11.455594636000001</v>
      </c>
      <c r="AF29" s="266">
        <v>145.07984160999999</v>
      </c>
      <c r="AG29" s="266">
        <v>362.54979507000002</v>
      </c>
      <c r="AH29" s="266">
        <v>260.97079384</v>
      </c>
      <c r="AI29" s="266">
        <v>59.117289534999998</v>
      </c>
      <c r="AJ29" s="266">
        <v>4.4034798366999999</v>
      </c>
      <c r="AK29" s="266">
        <v>0</v>
      </c>
      <c r="AL29" s="266">
        <v>0</v>
      </c>
      <c r="AM29" s="266">
        <v>0</v>
      </c>
      <c r="AN29" s="266">
        <v>0</v>
      </c>
      <c r="AO29" s="266">
        <v>0</v>
      </c>
      <c r="AP29" s="266">
        <v>0</v>
      </c>
      <c r="AQ29" s="266">
        <v>17.417090723000001</v>
      </c>
      <c r="AR29" s="266">
        <v>163.63224167999999</v>
      </c>
      <c r="AS29" s="266">
        <v>248.70416308</v>
      </c>
      <c r="AT29" s="266">
        <v>284.35616295</v>
      </c>
      <c r="AU29" s="266">
        <v>93.758752238</v>
      </c>
      <c r="AV29" s="266">
        <v>22.918672711999999</v>
      </c>
      <c r="AW29" s="266">
        <v>0</v>
      </c>
      <c r="AX29" s="266">
        <v>0</v>
      </c>
      <c r="AY29" s="266">
        <v>0</v>
      </c>
      <c r="AZ29" s="266">
        <v>0</v>
      </c>
      <c r="BA29" s="266">
        <v>0</v>
      </c>
      <c r="BB29" s="266">
        <v>0</v>
      </c>
      <c r="BC29" s="266">
        <v>40.558531643999999</v>
      </c>
      <c r="BD29" s="266">
        <v>123.42767455000001</v>
      </c>
      <c r="BE29" s="309">
        <v>268.46222433000003</v>
      </c>
      <c r="BF29" s="309">
        <v>226.18660678000001</v>
      </c>
      <c r="BG29" s="309">
        <v>63.047770358999998</v>
      </c>
      <c r="BH29" s="309">
        <v>4.6421022092999999</v>
      </c>
      <c r="BI29" s="309">
        <v>0</v>
      </c>
      <c r="BJ29" s="309">
        <v>0</v>
      </c>
      <c r="BK29" s="309">
        <v>0</v>
      </c>
      <c r="BL29" s="309">
        <v>0</v>
      </c>
      <c r="BM29" s="309">
        <v>0</v>
      </c>
      <c r="BN29" s="309">
        <v>0</v>
      </c>
      <c r="BO29" s="309">
        <v>25.677897489999999</v>
      </c>
      <c r="BP29" s="309">
        <v>122.96747006</v>
      </c>
      <c r="BQ29" s="309">
        <v>249.62839496999999</v>
      </c>
      <c r="BR29" s="309">
        <v>211.74255768</v>
      </c>
      <c r="BS29" s="309">
        <v>59.495197631000003</v>
      </c>
      <c r="BT29" s="309">
        <v>4.645973916</v>
      </c>
      <c r="BU29" s="309">
        <v>0</v>
      </c>
      <c r="BV29" s="309">
        <v>0</v>
      </c>
    </row>
    <row r="30" spans="1:74" ht="11.1" customHeight="1" x14ac:dyDescent="0.2">
      <c r="A30" s="9" t="s">
        <v>39</v>
      </c>
      <c r="B30" s="206" t="s">
        <v>432</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31.787863047999998</v>
      </c>
      <c r="AF30" s="266">
        <v>186.89660717000001</v>
      </c>
      <c r="AG30" s="266">
        <v>335.29564493999999</v>
      </c>
      <c r="AH30" s="266">
        <v>218.37187684</v>
      </c>
      <c r="AI30" s="266">
        <v>54.819678183999997</v>
      </c>
      <c r="AJ30" s="266">
        <v>1.9854323172999999</v>
      </c>
      <c r="AK30" s="266">
        <v>0</v>
      </c>
      <c r="AL30" s="266">
        <v>0</v>
      </c>
      <c r="AM30" s="266">
        <v>0</v>
      </c>
      <c r="AN30" s="266">
        <v>0</v>
      </c>
      <c r="AO30" s="266">
        <v>2.1694001758999999</v>
      </c>
      <c r="AP30" s="266">
        <v>0.26857679717999999</v>
      </c>
      <c r="AQ30" s="266">
        <v>35.033420970999998</v>
      </c>
      <c r="AR30" s="266">
        <v>214.86346473</v>
      </c>
      <c r="AS30" s="266">
        <v>237.36837756</v>
      </c>
      <c r="AT30" s="266">
        <v>285.18629221999998</v>
      </c>
      <c r="AU30" s="266">
        <v>104.90034948</v>
      </c>
      <c r="AV30" s="266">
        <v>29.416089291999999</v>
      </c>
      <c r="AW30" s="266">
        <v>0</v>
      </c>
      <c r="AX30" s="266">
        <v>0.55665287919999995</v>
      </c>
      <c r="AY30" s="266">
        <v>0</v>
      </c>
      <c r="AZ30" s="266">
        <v>0</v>
      </c>
      <c r="BA30" s="266">
        <v>1.0564177231</v>
      </c>
      <c r="BB30" s="266">
        <v>0</v>
      </c>
      <c r="BC30" s="266">
        <v>80.323022304999995</v>
      </c>
      <c r="BD30" s="266">
        <v>187.60473748999999</v>
      </c>
      <c r="BE30" s="309">
        <v>257.19447893</v>
      </c>
      <c r="BF30" s="309">
        <v>216.4800784</v>
      </c>
      <c r="BG30" s="309">
        <v>66.311740270000001</v>
      </c>
      <c r="BH30" s="309">
        <v>6.5617973446000004</v>
      </c>
      <c r="BI30" s="309">
        <v>0</v>
      </c>
      <c r="BJ30" s="309">
        <v>0</v>
      </c>
      <c r="BK30" s="309">
        <v>0</v>
      </c>
      <c r="BL30" s="309">
        <v>0</v>
      </c>
      <c r="BM30" s="309">
        <v>0.41122820713000002</v>
      </c>
      <c r="BN30" s="309">
        <v>1.7340314108999999</v>
      </c>
      <c r="BO30" s="309">
        <v>53.662050678999996</v>
      </c>
      <c r="BP30" s="309">
        <v>153.99089089</v>
      </c>
      <c r="BQ30" s="309">
        <v>246.03550085000001</v>
      </c>
      <c r="BR30" s="309">
        <v>207.64533537</v>
      </c>
      <c r="BS30" s="309">
        <v>63.550594625000002</v>
      </c>
      <c r="BT30" s="309">
        <v>6.5597628674999999</v>
      </c>
      <c r="BU30" s="309">
        <v>0</v>
      </c>
      <c r="BV30" s="309">
        <v>0</v>
      </c>
    </row>
    <row r="31" spans="1:74" ht="11.1" customHeight="1" x14ac:dyDescent="0.2">
      <c r="A31" s="9" t="s">
        <v>40</v>
      </c>
      <c r="B31" s="206" t="s">
        <v>433</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1.3845865152000001</v>
      </c>
      <c r="AE31" s="266">
        <v>36.999337179999998</v>
      </c>
      <c r="AF31" s="266">
        <v>255.57880259000001</v>
      </c>
      <c r="AG31" s="266">
        <v>343.18261460000002</v>
      </c>
      <c r="AH31" s="266">
        <v>246.32168897</v>
      </c>
      <c r="AI31" s="266">
        <v>71.922973912000003</v>
      </c>
      <c r="AJ31" s="266">
        <v>2.5240669618</v>
      </c>
      <c r="AK31" s="266">
        <v>0.28494560149999998</v>
      </c>
      <c r="AL31" s="266">
        <v>0</v>
      </c>
      <c r="AM31" s="266">
        <v>0</v>
      </c>
      <c r="AN31" s="266">
        <v>0</v>
      </c>
      <c r="AO31" s="266">
        <v>8.2740176849000004</v>
      </c>
      <c r="AP31" s="266">
        <v>2.9449442367000001</v>
      </c>
      <c r="AQ31" s="266">
        <v>42.889641310999998</v>
      </c>
      <c r="AR31" s="266">
        <v>265.47096434999997</v>
      </c>
      <c r="AS31" s="266">
        <v>300.78862447</v>
      </c>
      <c r="AT31" s="266">
        <v>299.47479848</v>
      </c>
      <c r="AU31" s="266">
        <v>145.81646337000001</v>
      </c>
      <c r="AV31" s="266">
        <v>22.166947153999999</v>
      </c>
      <c r="AW31" s="266">
        <v>0</v>
      </c>
      <c r="AX31" s="266">
        <v>1.2757049981999999</v>
      </c>
      <c r="AY31" s="266">
        <v>0</v>
      </c>
      <c r="AZ31" s="266">
        <v>0</v>
      </c>
      <c r="BA31" s="266">
        <v>2.8078564126000001</v>
      </c>
      <c r="BB31" s="266">
        <v>2.0739195173999998</v>
      </c>
      <c r="BC31" s="266">
        <v>71.276811494</v>
      </c>
      <c r="BD31" s="266">
        <v>251.83284886000001</v>
      </c>
      <c r="BE31" s="309">
        <v>310.16593180000001</v>
      </c>
      <c r="BF31" s="309">
        <v>264.81620011000001</v>
      </c>
      <c r="BG31" s="309">
        <v>92.302622068999995</v>
      </c>
      <c r="BH31" s="309">
        <v>9.2978177888999998</v>
      </c>
      <c r="BI31" s="309">
        <v>0.28490501326000001</v>
      </c>
      <c r="BJ31" s="309">
        <v>0</v>
      </c>
      <c r="BK31" s="309">
        <v>0</v>
      </c>
      <c r="BL31" s="309">
        <v>0</v>
      </c>
      <c r="BM31" s="309">
        <v>2.9848532585999998</v>
      </c>
      <c r="BN31" s="309">
        <v>6.5003213862000004</v>
      </c>
      <c r="BO31" s="309">
        <v>62.977746922000001</v>
      </c>
      <c r="BP31" s="309">
        <v>185.51576025</v>
      </c>
      <c r="BQ31" s="309">
        <v>301.14061276000001</v>
      </c>
      <c r="BR31" s="309">
        <v>256.83713512999998</v>
      </c>
      <c r="BS31" s="309">
        <v>88.202963582999999</v>
      </c>
      <c r="BT31" s="309">
        <v>9.2888420458999992</v>
      </c>
      <c r="BU31" s="309">
        <v>0.28466159966999999</v>
      </c>
      <c r="BV31" s="309">
        <v>0</v>
      </c>
    </row>
    <row r="32" spans="1:74" ht="11.1" customHeight="1" x14ac:dyDescent="0.2">
      <c r="A32" s="9" t="s">
        <v>328</v>
      </c>
      <c r="B32" s="206" t="s">
        <v>465</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108.8906746</v>
      </c>
      <c r="AE32" s="266">
        <v>166.43007208</v>
      </c>
      <c r="AF32" s="266">
        <v>341.72942248999999</v>
      </c>
      <c r="AG32" s="266">
        <v>501.12253766999999</v>
      </c>
      <c r="AH32" s="266">
        <v>453.85986778</v>
      </c>
      <c r="AI32" s="266">
        <v>272.28911647000001</v>
      </c>
      <c r="AJ32" s="266">
        <v>183.69629660999999</v>
      </c>
      <c r="AK32" s="266">
        <v>93.423616069999994</v>
      </c>
      <c r="AL32" s="266">
        <v>21.144380930000001</v>
      </c>
      <c r="AM32" s="266">
        <v>29.930930052000001</v>
      </c>
      <c r="AN32" s="266">
        <v>49.999353788999997</v>
      </c>
      <c r="AO32" s="266">
        <v>73.447518736999996</v>
      </c>
      <c r="AP32" s="266">
        <v>80.481235869000002</v>
      </c>
      <c r="AQ32" s="266">
        <v>187.56461014000001</v>
      </c>
      <c r="AR32" s="266">
        <v>346.29595044000001</v>
      </c>
      <c r="AS32" s="266">
        <v>434.21391939</v>
      </c>
      <c r="AT32" s="266">
        <v>454.06077680999999</v>
      </c>
      <c r="AU32" s="266">
        <v>278.98776650000002</v>
      </c>
      <c r="AV32" s="266">
        <v>176.68911915000001</v>
      </c>
      <c r="AW32" s="266">
        <v>40.920822125000001</v>
      </c>
      <c r="AX32" s="266">
        <v>66.266080426000002</v>
      </c>
      <c r="AY32" s="266">
        <v>28.227328017000001</v>
      </c>
      <c r="AZ32" s="266">
        <v>43.940014888</v>
      </c>
      <c r="BA32" s="266">
        <v>82.226223786000006</v>
      </c>
      <c r="BB32" s="266">
        <v>95.185111839000001</v>
      </c>
      <c r="BC32" s="266">
        <v>241.06209899000001</v>
      </c>
      <c r="BD32" s="266">
        <v>367.63320370000002</v>
      </c>
      <c r="BE32" s="309">
        <v>453.35335380999999</v>
      </c>
      <c r="BF32" s="309">
        <v>425.99936928</v>
      </c>
      <c r="BG32" s="309">
        <v>277.50027413999999</v>
      </c>
      <c r="BH32" s="309">
        <v>136.76178363</v>
      </c>
      <c r="BI32" s="309">
        <v>61.006695448000002</v>
      </c>
      <c r="BJ32" s="309">
        <v>36.268238580000002</v>
      </c>
      <c r="BK32" s="309">
        <v>33.292806861999999</v>
      </c>
      <c r="BL32" s="309">
        <v>35.634586642000002</v>
      </c>
      <c r="BM32" s="309">
        <v>56.679909469000002</v>
      </c>
      <c r="BN32" s="309">
        <v>83.194533093000004</v>
      </c>
      <c r="BO32" s="309">
        <v>206.25921296999999</v>
      </c>
      <c r="BP32" s="309">
        <v>352.41131923</v>
      </c>
      <c r="BQ32" s="309">
        <v>445.08122559999998</v>
      </c>
      <c r="BR32" s="309">
        <v>418.36489474000001</v>
      </c>
      <c r="BS32" s="309">
        <v>273.37780554</v>
      </c>
      <c r="BT32" s="309">
        <v>137.13089110000001</v>
      </c>
      <c r="BU32" s="309">
        <v>61.212069552000003</v>
      </c>
      <c r="BV32" s="309">
        <v>36.393578781000002</v>
      </c>
    </row>
    <row r="33" spans="1:74" ht="11.1" customHeight="1" x14ac:dyDescent="0.2">
      <c r="A33" s="9" t="s">
        <v>41</v>
      </c>
      <c r="B33" s="206" t="s">
        <v>435</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20.437772804000002</v>
      </c>
      <c r="AE33" s="266">
        <v>106.13695611</v>
      </c>
      <c r="AF33" s="266">
        <v>296.22048281000002</v>
      </c>
      <c r="AG33" s="266">
        <v>462.64265599999999</v>
      </c>
      <c r="AH33" s="266">
        <v>388.59966000999998</v>
      </c>
      <c r="AI33" s="266">
        <v>209.57598331</v>
      </c>
      <c r="AJ33" s="266">
        <v>66.463623921999996</v>
      </c>
      <c r="AK33" s="266">
        <v>12.565336722</v>
      </c>
      <c r="AL33" s="266">
        <v>0.97317669307999999</v>
      </c>
      <c r="AM33" s="266">
        <v>5.4885900479999998</v>
      </c>
      <c r="AN33" s="266">
        <v>1.0796458595</v>
      </c>
      <c r="AO33" s="266">
        <v>33.563776949999998</v>
      </c>
      <c r="AP33" s="266">
        <v>17.864869603999999</v>
      </c>
      <c r="AQ33" s="266">
        <v>109.43403884999999</v>
      </c>
      <c r="AR33" s="266">
        <v>308.02604550000001</v>
      </c>
      <c r="AS33" s="266">
        <v>396.94852272999998</v>
      </c>
      <c r="AT33" s="266">
        <v>411.11002559000002</v>
      </c>
      <c r="AU33" s="266">
        <v>208.16795468000001</v>
      </c>
      <c r="AV33" s="266">
        <v>98.904415506999996</v>
      </c>
      <c r="AW33" s="266">
        <v>2.0918356117000001</v>
      </c>
      <c r="AX33" s="266">
        <v>25.443731695</v>
      </c>
      <c r="AY33" s="266">
        <v>2.9097058270999998</v>
      </c>
      <c r="AZ33" s="266">
        <v>3.1676210052</v>
      </c>
      <c r="BA33" s="266">
        <v>22.975889037000002</v>
      </c>
      <c r="BB33" s="266">
        <v>25.083910206999999</v>
      </c>
      <c r="BC33" s="266">
        <v>209.41913926999999</v>
      </c>
      <c r="BD33" s="266">
        <v>365.41939480999997</v>
      </c>
      <c r="BE33" s="309">
        <v>421.81648870999999</v>
      </c>
      <c r="BF33" s="309">
        <v>401.44455656000002</v>
      </c>
      <c r="BG33" s="309">
        <v>218.24022226</v>
      </c>
      <c r="BH33" s="309">
        <v>55.609743205000001</v>
      </c>
      <c r="BI33" s="309">
        <v>7.2524272697000001</v>
      </c>
      <c r="BJ33" s="309">
        <v>2.6016529628999998</v>
      </c>
      <c r="BK33" s="309">
        <v>5.5955852398000001</v>
      </c>
      <c r="BL33" s="309">
        <v>3.9278019247999998</v>
      </c>
      <c r="BM33" s="309">
        <v>18.535969544</v>
      </c>
      <c r="BN33" s="309">
        <v>33.721535218</v>
      </c>
      <c r="BO33" s="309">
        <v>152.34245236999999</v>
      </c>
      <c r="BP33" s="309">
        <v>308.70571490999998</v>
      </c>
      <c r="BQ33" s="309">
        <v>413.67244755000002</v>
      </c>
      <c r="BR33" s="309">
        <v>389.21449352000002</v>
      </c>
      <c r="BS33" s="309">
        <v>208.75088504999999</v>
      </c>
      <c r="BT33" s="309">
        <v>55.555085308999999</v>
      </c>
      <c r="BU33" s="309">
        <v>7.2402594445000004</v>
      </c>
      <c r="BV33" s="309">
        <v>2.5952198305</v>
      </c>
    </row>
    <row r="34" spans="1:74" ht="11.1" customHeight="1" x14ac:dyDescent="0.2">
      <c r="A34" s="9" t="s">
        <v>42</v>
      </c>
      <c r="B34" s="206" t="s">
        <v>436</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105.74689518</v>
      </c>
      <c r="AE34" s="266">
        <v>279.31975758999999</v>
      </c>
      <c r="AF34" s="266">
        <v>456.91185180000002</v>
      </c>
      <c r="AG34" s="266">
        <v>602.97939379000002</v>
      </c>
      <c r="AH34" s="266">
        <v>578.19590453000001</v>
      </c>
      <c r="AI34" s="266">
        <v>325.95751225999999</v>
      </c>
      <c r="AJ34" s="266">
        <v>132.99128517</v>
      </c>
      <c r="AK34" s="266">
        <v>70.762284072</v>
      </c>
      <c r="AL34" s="266">
        <v>8.1821172470000008</v>
      </c>
      <c r="AM34" s="266">
        <v>15.116861764999999</v>
      </c>
      <c r="AN34" s="266">
        <v>4.3730089542000004</v>
      </c>
      <c r="AO34" s="266">
        <v>70.584088792000003</v>
      </c>
      <c r="AP34" s="266">
        <v>84.818323230999994</v>
      </c>
      <c r="AQ34" s="266">
        <v>228.54922592</v>
      </c>
      <c r="AR34" s="266">
        <v>455.31050801999999</v>
      </c>
      <c r="AS34" s="266">
        <v>513.24293149000005</v>
      </c>
      <c r="AT34" s="266">
        <v>554.60492074000001</v>
      </c>
      <c r="AU34" s="266">
        <v>401.97472435999998</v>
      </c>
      <c r="AV34" s="266">
        <v>208.37717065999999</v>
      </c>
      <c r="AW34" s="266">
        <v>32.309190999999998</v>
      </c>
      <c r="AX34" s="266">
        <v>74.001104372</v>
      </c>
      <c r="AY34" s="266">
        <v>9.6865998099000006</v>
      </c>
      <c r="AZ34" s="266">
        <v>5.1507408133999997</v>
      </c>
      <c r="BA34" s="266">
        <v>40.149248235999998</v>
      </c>
      <c r="BB34" s="266">
        <v>156.38063621000001</v>
      </c>
      <c r="BC34" s="266">
        <v>386.07877602999997</v>
      </c>
      <c r="BD34" s="266">
        <v>540.97761297</v>
      </c>
      <c r="BE34" s="309">
        <v>565.50088839</v>
      </c>
      <c r="BF34" s="309">
        <v>568.11427050999998</v>
      </c>
      <c r="BG34" s="309">
        <v>374.76213144000002</v>
      </c>
      <c r="BH34" s="309">
        <v>152.97235878000001</v>
      </c>
      <c r="BI34" s="309">
        <v>43.822934277000002</v>
      </c>
      <c r="BJ34" s="309">
        <v>9.7989668269999992</v>
      </c>
      <c r="BK34" s="309">
        <v>14.466399426000001</v>
      </c>
      <c r="BL34" s="309">
        <v>16.272960278999999</v>
      </c>
      <c r="BM34" s="309">
        <v>50.175750991000001</v>
      </c>
      <c r="BN34" s="309">
        <v>103.26468809000001</v>
      </c>
      <c r="BO34" s="309">
        <v>272.81389288000003</v>
      </c>
      <c r="BP34" s="309">
        <v>442.78313480999998</v>
      </c>
      <c r="BQ34" s="309">
        <v>549.61359140000002</v>
      </c>
      <c r="BR34" s="309">
        <v>551.80766215000006</v>
      </c>
      <c r="BS34" s="309">
        <v>357.00130659000001</v>
      </c>
      <c r="BT34" s="309">
        <v>153.09502072999999</v>
      </c>
      <c r="BU34" s="309">
        <v>43.869846590000002</v>
      </c>
      <c r="BV34" s="309">
        <v>9.8026977991000006</v>
      </c>
    </row>
    <row r="35" spans="1:74" ht="11.1" customHeight="1" x14ac:dyDescent="0.2">
      <c r="A35" s="9" t="s">
        <v>44</v>
      </c>
      <c r="B35" s="206" t="s">
        <v>437</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42.546181683</v>
      </c>
      <c r="AE35" s="266">
        <v>158.24992804999999</v>
      </c>
      <c r="AF35" s="266">
        <v>262.07611334000001</v>
      </c>
      <c r="AG35" s="266">
        <v>411.85889794000002</v>
      </c>
      <c r="AH35" s="266">
        <v>438.78784773000001</v>
      </c>
      <c r="AI35" s="266">
        <v>226.45675431000001</v>
      </c>
      <c r="AJ35" s="266">
        <v>101.02483927</v>
      </c>
      <c r="AK35" s="266">
        <v>14.556033798</v>
      </c>
      <c r="AL35" s="266">
        <v>0</v>
      </c>
      <c r="AM35" s="266">
        <v>4.3619408615000001E-2</v>
      </c>
      <c r="AN35" s="266">
        <v>2.8774335565000002</v>
      </c>
      <c r="AO35" s="266">
        <v>7.0782853618999999</v>
      </c>
      <c r="AP35" s="266">
        <v>58.231337975000002</v>
      </c>
      <c r="AQ35" s="266">
        <v>124.03967238</v>
      </c>
      <c r="AR35" s="266">
        <v>343.57239068000001</v>
      </c>
      <c r="AS35" s="266">
        <v>413.49775598000002</v>
      </c>
      <c r="AT35" s="266">
        <v>328.37637439000002</v>
      </c>
      <c r="AU35" s="266">
        <v>219.59273032999999</v>
      </c>
      <c r="AV35" s="266">
        <v>43.741770891999998</v>
      </c>
      <c r="AW35" s="266">
        <v>23.907318384</v>
      </c>
      <c r="AX35" s="266">
        <v>0</v>
      </c>
      <c r="AY35" s="266">
        <v>0</v>
      </c>
      <c r="AZ35" s="266">
        <v>1.7311851883</v>
      </c>
      <c r="BA35" s="266">
        <v>14.232195351</v>
      </c>
      <c r="BB35" s="266">
        <v>56.050080905999998</v>
      </c>
      <c r="BC35" s="266">
        <v>129.90389457000001</v>
      </c>
      <c r="BD35" s="266">
        <v>254.47135546000001</v>
      </c>
      <c r="BE35" s="309">
        <v>383.92665273</v>
      </c>
      <c r="BF35" s="309">
        <v>336.10439672000001</v>
      </c>
      <c r="BG35" s="309">
        <v>196.26454724999999</v>
      </c>
      <c r="BH35" s="309">
        <v>65.310897830000002</v>
      </c>
      <c r="BI35" s="309">
        <v>8.3013333452999998</v>
      </c>
      <c r="BJ35" s="309">
        <v>0.28912827158999999</v>
      </c>
      <c r="BK35" s="309">
        <v>1.0354130130999999</v>
      </c>
      <c r="BL35" s="309">
        <v>3.1406066026000001</v>
      </c>
      <c r="BM35" s="309">
        <v>12.441269313999999</v>
      </c>
      <c r="BN35" s="309">
        <v>39.900419747000001</v>
      </c>
      <c r="BO35" s="309">
        <v>118.07037861000001</v>
      </c>
      <c r="BP35" s="309">
        <v>248.20733566999999</v>
      </c>
      <c r="BQ35" s="309">
        <v>372.02707258999999</v>
      </c>
      <c r="BR35" s="309">
        <v>328.35906712000002</v>
      </c>
      <c r="BS35" s="309">
        <v>192.82767552000001</v>
      </c>
      <c r="BT35" s="309">
        <v>65.426553709999993</v>
      </c>
      <c r="BU35" s="309">
        <v>8.3189070189999992</v>
      </c>
      <c r="BV35" s="309">
        <v>0.28978283992999998</v>
      </c>
    </row>
    <row r="36" spans="1:74" ht="11.1" customHeight="1" x14ac:dyDescent="0.2">
      <c r="A36" s="9" t="s">
        <v>45</v>
      </c>
      <c r="B36" s="206" t="s">
        <v>438</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19.213886970000001</v>
      </c>
      <c r="AE36" s="266">
        <v>66.440680086</v>
      </c>
      <c r="AF36" s="266">
        <v>111.3952367</v>
      </c>
      <c r="AG36" s="266">
        <v>213.40285374999999</v>
      </c>
      <c r="AH36" s="266">
        <v>294.97349208000003</v>
      </c>
      <c r="AI36" s="266">
        <v>214.05456716</v>
      </c>
      <c r="AJ36" s="266">
        <v>101.1482414</v>
      </c>
      <c r="AK36" s="266">
        <v>15.487508836</v>
      </c>
      <c r="AL36" s="266">
        <v>10.187550359999999</v>
      </c>
      <c r="AM36" s="266">
        <v>9.5405347434000003</v>
      </c>
      <c r="AN36" s="266">
        <v>7.0531717936999998</v>
      </c>
      <c r="AO36" s="266">
        <v>7.5379271382999997</v>
      </c>
      <c r="AP36" s="266">
        <v>23.556113850999999</v>
      </c>
      <c r="AQ36" s="266">
        <v>52.260351933000003</v>
      </c>
      <c r="AR36" s="266">
        <v>178.01764334000001</v>
      </c>
      <c r="AS36" s="266">
        <v>298.22594477000001</v>
      </c>
      <c r="AT36" s="266">
        <v>253.19238813999999</v>
      </c>
      <c r="AU36" s="266">
        <v>160.50996054000001</v>
      </c>
      <c r="AV36" s="266">
        <v>26.845976858</v>
      </c>
      <c r="AW36" s="266">
        <v>22.286478494000001</v>
      </c>
      <c r="AX36" s="266">
        <v>8.1639280833000001</v>
      </c>
      <c r="AY36" s="266">
        <v>9.3941736288000008</v>
      </c>
      <c r="AZ36" s="266">
        <v>7.4322777548000003</v>
      </c>
      <c r="BA36" s="266">
        <v>13.69123183</v>
      </c>
      <c r="BB36" s="266">
        <v>23.381949233</v>
      </c>
      <c r="BC36" s="266">
        <v>43.018372288000002</v>
      </c>
      <c r="BD36" s="266">
        <v>137.13712860999999</v>
      </c>
      <c r="BE36" s="309">
        <v>213.63503291999999</v>
      </c>
      <c r="BF36" s="309">
        <v>212.79853080000001</v>
      </c>
      <c r="BG36" s="309">
        <v>132.60728918000001</v>
      </c>
      <c r="BH36" s="309">
        <v>40.320033270000003</v>
      </c>
      <c r="BI36" s="309">
        <v>13.074566882999999</v>
      </c>
      <c r="BJ36" s="309">
        <v>8.5172517844000009</v>
      </c>
      <c r="BK36" s="309">
        <v>7.9464805056000003</v>
      </c>
      <c r="BL36" s="309">
        <v>6.5960524837000003</v>
      </c>
      <c r="BM36" s="309">
        <v>10.101810481999999</v>
      </c>
      <c r="BN36" s="309">
        <v>17.140907384999998</v>
      </c>
      <c r="BO36" s="309">
        <v>44.084796310000002</v>
      </c>
      <c r="BP36" s="309">
        <v>102.29846202</v>
      </c>
      <c r="BQ36" s="309">
        <v>218.71453160999999</v>
      </c>
      <c r="BR36" s="309">
        <v>215.96093422999999</v>
      </c>
      <c r="BS36" s="309">
        <v>134.3353381</v>
      </c>
      <c r="BT36" s="309">
        <v>40.240295920000001</v>
      </c>
      <c r="BU36" s="309">
        <v>13.038728571</v>
      </c>
      <c r="BV36" s="309">
        <v>8.4910049159999996</v>
      </c>
    </row>
    <row r="37" spans="1:74" ht="11.1" customHeight="1" x14ac:dyDescent="0.2">
      <c r="A37" s="9" t="s">
        <v>566</v>
      </c>
      <c r="B37" s="206" t="s">
        <v>466</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42.347858189</v>
      </c>
      <c r="AE37" s="266">
        <v>105.08832404</v>
      </c>
      <c r="AF37" s="266">
        <v>246.08638837000001</v>
      </c>
      <c r="AG37" s="266">
        <v>397.00141890999998</v>
      </c>
      <c r="AH37" s="266">
        <v>355.92674697000001</v>
      </c>
      <c r="AI37" s="266">
        <v>180.2752543</v>
      </c>
      <c r="AJ37" s="266">
        <v>82.057159463000005</v>
      </c>
      <c r="AK37" s="266">
        <v>31.800515035</v>
      </c>
      <c r="AL37" s="266">
        <v>6.9458995190000001</v>
      </c>
      <c r="AM37" s="266">
        <v>9.7294110982999999</v>
      </c>
      <c r="AN37" s="266">
        <v>11.979219104</v>
      </c>
      <c r="AO37" s="266">
        <v>28.038668024</v>
      </c>
      <c r="AP37" s="266">
        <v>36.155079823999998</v>
      </c>
      <c r="AQ37" s="266">
        <v>100.61347514000001</v>
      </c>
      <c r="AR37" s="266">
        <v>273.56672603999999</v>
      </c>
      <c r="AS37" s="266">
        <v>345.72648464000002</v>
      </c>
      <c r="AT37" s="266">
        <v>356.76657289000002</v>
      </c>
      <c r="AU37" s="266">
        <v>199.78132667</v>
      </c>
      <c r="AV37" s="266">
        <v>83.696116613000001</v>
      </c>
      <c r="AW37" s="266">
        <v>17.775417088000001</v>
      </c>
      <c r="AX37" s="266">
        <v>25.504948776999999</v>
      </c>
      <c r="AY37" s="266">
        <v>8.5635502197999998</v>
      </c>
      <c r="AZ37" s="266">
        <v>10.996887035</v>
      </c>
      <c r="BA37" s="266">
        <v>26.529191691000001</v>
      </c>
      <c r="BB37" s="266">
        <v>48.326771358999999</v>
      </c>
      <c r="BC37" s="266">
        <v>147.85330429999999</v>
      </c>
      <c r="BD37" s="266">
        <v>266.34983067000002</v>
      </c>
      <c r="BE37" s="309">
        <v>350.98666308000003</v>
      </c>
      <c r="BF37" s="309">
        <v>325.06002412999999</v>
      </c>
      <c r="BG37" s="309">
        <v>176.79939379999999</v>
      </c>
      <c r="BH37" s="309">
        <v>63.685109756999999</v>
      </c>
      <c r="BI37" s="309">
        <v>20.972472866</v>
      </c>
      <c r="BJ37" s="309">
        <v>10.087830779000001</v>
      </c>
      <c r="BK37" s="309">
        <v>10.215261155</v>
      </c>
      <c r="BL37" s="309">
        <v>10.766118671999999</v>
      </c>
      <c r="BM37" s="309">
        <v>21.657799683</v>
      </c>
      <c r="BN37" s="309">
        <v>38.230186615999997</v>
      </c>
      <c r="BO37" s="309">
        <v>116.26532631000001</v>
      </c>
      <c r="BP37" s="309">
        <v>232.94486996000001</v>
      </c>
      <c r="BQ37" s="309">
        <v>341.40839283000003</v>
      </c>
      <c r="BR37" s="309">
        <v>316.52668789000001</v>
      </c>
      <c r="BS37" s="309">
        <v>172.28332717000001</v>
      </c>
      <c r="BT37" s="309">
        <v>63.962603594000001</v>
      </c>
      <c r="BU37" s="309">
        <v>21.083017349999999</v>
      </c>
      <c r="BV37" s="309">
        <v>10.138113597</v>
      </c>
    </row>
    <row r="38" spans="1:74" ht="11.1" customHeight="1" x14ac:dyDescent="0.2">
      <c r="A38" s="9"/>
      <c r="B38" s="190" t="s">
        <v>157</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310"/>
      <c r="BF38" s="310"/>
      <c r="BG38" s="310"/>
      <c r="BH38" s="310"/>
      <c r="BI38" s="310"/>
      <c r="BJ38" s="310"/>
      <c r="BK38" s="310"/>
      <c r="BL38" s="310"/>
      <c r="BM38" s="310"/>
      <c r="BN38" s="310"/>
      <c r="BO38" s="310"/>
      <c r="BP38" s="310"/>
      <c r="BQ38" s="310"/>
      <c r="BR38" s="310"/>
      <c r="BS38" s="310"/>
      <c r="BT38" s="310"/>
      <c r="BU38" s="310"/>
      <c r="BV38" s="310"/>
    </row>
    <row r="39" spans="1:74" ht="11.1" customHeight="1" x14ac:dyDescent="0.2">
      <c r="A39" s="9" t="s">
        <v>144</v>
      </c>
      <c r="B39" s="206" t="s">
        <v>431</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12.127852646999999</v>
      </c>
      <c r="AR39" s="249">
        <v>68.356398952999996</v>
      </c>
      <c r="AS39" s="249">
        <v>242.32272778999999</v>
      </c>
      <c r="AT39" s="249">
        <v>183.35624813000001</v>
      </c>
      <c r="AU39" s="249">
        <v>48.041316639999998</v>
      </c>
      <c r="AV39" s="249">
        <v>1.1642532468</v>
      </c>
      <c r="AW39" s="249">
        <v>0</v>
      </c>
      <c r="AX39" s="249">
        <v>0</v>
      </c>
      <c r="AY39" s="249">
        <v>0</v>
      </c>
      <c r="AZ39" s="249">
        <v>0</v>
      </c>
      <c r="BA39" s="249">
        <v>0</v>
      </c>
      <c r="BB39" s="249">
        <v>0</v>
      </c>
      <c r="BC39" s="249">
        <v>11.785917477</v>
      </c>
      <c r="BD39" s="249">
        <v>75.482736911000003</v>
      </c>
      <c r="BE39" s="312">
        <v>233.4924</v>
      </c>
      <c r="BF39" s="312">
        <v>190.1773</v>
      </c>
      <c r="BG39" s="312">
        <v>47.81606</v>
      </c>
      <c r="BH39" s="312">
        <v>1.813771</v>
      </c>
      <c r="BI39" s="312">
        <v>0</v>
      </c>
      <c r="BJ39" s="312">
        <v>0</v>
      </c>
      <c r="BK39" s="312">
        <v>0</v>
      </c>
      <c r="BL39" s="312">
        <v>0</v>
      </c>
      <c r="BM39" s="312">
        <v>0</v>
      </c>
      <c r="BN39" s="312">
        <v>0</v>
      </c>
      <c r="BO39" s="312">
        <v>11.50766</v>
      </c>
      <c r="BP39" s="312">
        <v>76.849770000000007</v>
      </c>
      <c r="BQ39" s="312">
        <v>231.23830000000001</v>
      </c>
      <c r="BR39" s="312">
        <v>187.5421</v>
      </c>
      <c r="BS39" s="312">
        <v>48.470509999999997</v>
      </c>
      <c r="BT39" s="312">
        <v>1.981495</v>
      </c>
      <c r="BU39" s="312">
        <v>0</v>
      </c>
      <c r="BV39" s="312">
        <v>0</v>
      </c>
    </row>
    <row r="40" spans="1:74" ht="11.1" customHeight="1" x14ac:dyDescent="0.2">
      <c r="A40" s="9" t="s">
        <v>145</v>
      </c>
      <c r="B40" s="206" t="s">
        <v>464</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36.545301856999998</v>
      </c>
      <c r="AR40" s="249">
        <v>125.85321352</v>
      </c>
      <c r="AS40" s="249">
        <v>300.01121366000001</v>
      </c>
      <c r="AT40" s="249">
        <v>223.84074061000001</v>
      </c>
      <c r="AU40" s="249">
        <v>85.971422472</v>
      </c>
      <c r="AV40" s="249">
        <v>6.2854056598000003</v>
      </c>
      <c r="AW40" s="249">
        <v>0</v>
      </c>
      <c r="AX40" s="249">
        <v>8.6426902882000001E-2</v>
      </c>
      <c r="AY40" s="249">
        <v>0</v>
      </c>
      <c r="AZ40" s="249">
        <v>0</v>
      </c>
      <c r="BA40" s="249">
        <v>0.19748724655</v>
      </c>
      <c r="BB40" s="249">
        <v>0.26161975773000001</v>
      </c>
      <c r="BC40" s="249">
        <v>34.155568396</v>
      </c>
      <c r="BD40" s="249">
        <v>127.50672106</v>
      </c>
      <c r="BE40" s="312">
        <v>290.95429999999999</v>
      </c>
      <c r="BF40" s="312">
        <v>231.14279999999999</v>
      </c>
      <c r="BG40" s="312">
        <v>86.000299999999996</v>
      </c>
      <c r="BH40" s="312">
        <v>8.3127040000000001</v>
      </c>
      <c r="BI40" s="312">
        <v>0</v>
      </c>
      <c r="BJ40" s="312">
        <v>8.6426900000000001E-2</v>
      </c>
      <c r="BK40" s="312">
        <v>0</v>
      </c>
      <c r="BL40" s="312">
        <v>0</v>
      </c>
      <c r="BM40" s="312">
        <v>0</v>
      </c>
      <c r="BN40" s="312">
        <v>0.26161980000000001</v>
      </c>
      <c r="BO40" s="312">
        <v>31.754860000000001</v>
      </c>
      <c r="BP40" s="312">
        <v>128.3511</v>
      </c>
      <c r="BQ40" s="312">
        <v>284.70280000000002</v>
      </c>
      <c r="BR40" s="312">
        <v>230.0445</v>
      </c>
      <c r="BS40" s="312">
        <v>86.320509999999999</v>
      </c>
      <c r="BT40" s="312">
        <v>8.2785650000000004</v>
      </c>
      <c r="BU40" s="312">
        <v>0</v>
      </c>
      <c r="BV40" s="312">
        <v>8.6426900000000001E-2</v>
      </c>
    </row>
    <row r="41" spans="1:74" ht="11.1" customHeight="1" x14ac:dyDescent="0.2">
      <c r="A41" s="9" t="s">
        <v>146</v>
      </c>
      <c r="B41" s="206" t="s">
        <v>432</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66.414803031999995</v>
      </c>
      <c r="AR41" s="249">
        <v>166.52372346999999</v>
      </c>
      <c r="AS41" s="249">
        <v>276.91761152999999</v>
      </c>
      <c r="AT41" s="249">
        <v>208.20633376000001</v>
      </c>
      <c r="AU41" s="249">
        <v>86.946549578000003</v>
      </c>
      <c r="AV41" s="249">
        <v>6.7931536057999997</v>
      </c>
      <c r="AW41" s="249">
        <v>0</v>
      </c>
      <c r="AX41" s="249">
        <v>0.15500339077</v>
      </c>
      <c r="AY41" s="249">
        <v>0</v>
      </c>
      <c r="AZ41" s="249">
        <v>0</v>
      </c>
      <c r="BA41" s="249">
        <v>3.0401490357999998</v>
      </c>
      <c r="BB41" s="249">
        <v>1.1121891223</v>
      </c>
      <c r="BC41" s="249">
        <v>65.077893114999995</v>
      </c>
      <c r="BD41" s="249">
        <v>171.39018512999999</v>
      </c>
      <c r="BE41" s="312">
        <v>263.15469999999999</v>
      </c>
      <c r="BF41" s="312">
        <v>214.72749999999999</v>
      </c>
      <c r="BG41" s="312">
        <v>93.231930000000006</v>
      </c>
      <c r="BH41" s="312">
        <v>9.2746460000000006</v>
      </c>
      <c r="BI41" s="312">
        <v>0</v>
      </c>
      <c r="BJ41" s="312">
        <v>0.21066869999999999</v>
      </c>
      <c r="BK41" s="312">
        <v>0</v>
      </c>
      <c r="BL41" s="312">
        <v>0</v>
      </c>
      <c r="BM41" s="312">
        <v>0.92572560000000004</v>
      </c>
      <c r="BN41" s="312">
        <v>1.001109</v>
      </c>
      <c r="BO41" s="312">
        <v>61.952069999999999</v>
      </c>
      <c r="BP41" s="312">
        <v>172.04159999999999</v>
      </c>
      <c r="BQ41" s="312">
        <v>247.8434</v>
      </c>
      <c r="BR41" s="312">
        <v>216.33070000000001</v>
      </c>
      <c r="BS41" s="312">
        <v>95.282300000000006</v>
      </c>
      <c r="BT41" s="312">
        <v>9.8226420000000001</v>
      </c>
      <c r="BU41" s="312">
        <v>0</v>
      </c>
      <c r="BV41" s="312">
        <v>0.21066869999999999</v>
      </c>
    </row>
    <row r="42" spans="1:74" ht="11.1" customHeight="1" x14ac:dyDescent="0.2">
      <c r="A42" s="9" t="s">
        <v>147</v>
      </c>
      <c r="B42" s="206" t="s">
        <v>433</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5.7076668296999999</v>
      </c>
      <c r="AQ42" s="249">
        <v>68.485883663999999</v>
      </c>
      <c r="AR42" s="249">
        <v>219.83877734999999</v>
      </c>
      <c r="AS42" s="249">
        <v>326.77987223999997</v>
      </c>
      <c r="AT42" s="249">
        <v>242.41255869</v>
      </c>
      <c r="AU42" s="249">
        <v>116.62787213999999</v>
      </c>
      <c r="AV42" s="249">
        <v>10.058068539000001</v>
      </c>
      <c r="AW42" s="249">
        <v>0.22652121352999999</v>
      </c>
      <c r="AX42" s="249">
        <v>0</v>
      </c>
      <c r="AY42" s="249">
        <v>0</v>
      </c>
      <c r="AZ42" s="249">
        <v>0.30389143184</v>
      </c>
      <c r="BA42" s="249">
        <v>7.1627925343000003</v>
      </c>
      <c r="BB42" s="249">
        <v>5.4000263112000004</v>
      </c>
      <c r="BC42" s="249">
        <v>68.130336545000006</v>
      </c>
      <c r="BD42" s="249">
        <v>225.05708362999999</v>
      </c>
      <c r="BE42" s="312">
        <v>312.92489999999998</v>
      </c>
      <c r="BF42" s="312">
        <v>242.67310000000001</v>
      </c>
      <c r="BG42" s="312">
        <v>125.47539999999999</v>
      </c>
      <c r="BH42" s="312">
        <v>11.07039</v>
      </c>
      <c r="BI42" s="312">
        <v>0.22652120000000001</v>
      </c>
      <c r="BJ42" s="312">
        <v>0.1275705</v>
      </c>
      <c r="BK42" s="312">
        <v>0</v>
      </c>
      <c r="BL42" s="312">
        <v>0.30389139999999998</v>
      </c>
      <c r="BM42" s="312">
        <v>3.711125</v>
      </c>
      <c r="BN42" s="312">
        <v>4.1694300000000002</v>
      </c>
      <c r="BO42" s="312">
        <v>62.943060000000003</v>
      </c>
      <c r="BP42" s="312">
        <v>226.51429999999999</v>
      </c>
      <c r="BQ42" s="312">
        <v>296.47930000000002</v>
      </c>
      <c r="BR42" s="312">
        <v>244.09450000000001</v>
      </c>
      <c r="BS42" s="312">
        <v>126.7846</v>
      </c>
      <c r="BT42" s="312">
        <v>11.57193</v>
      </c>
      <c r="BU42" s="312">
        <v>0.25501170000000001</v>
      </c>
      <c r="BV42" s="312">
        <v>0.1275705</v>
      </c>
    </row>
    <row r="43" spans="1:74" ht="11.1" customHeight="1" x14ac:dyDescent="0.2">
      <c r="A43" s="9" t="s">
        <v>148</v>
      </c>
      <c r="B43" s="206" t="s">
        <v>465</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100.61600099</v>
      </c>
      <c r="AQ43" s="249">
        <v>218.47453879</v>
      </c>
      <c r="AR43" s="249">
        <v>359.93243851</v>
      </c>
      <c r="AS43" s="249">
        <v>466.40987955000003</v>
      </c>
      <c r="AT43" s="249">
        <v>424.14213243</v>
      </c>
      <c r="AU43" s="249">
        <v>303.63841504999999</v>
      </c>
      <c r="AV43" s="249">
        <v>148.70229019000001</v>
      </c>
      <c r="AW43" s="249">
        <v>62.014555317000003</v>
      </c>
      <c r="AX43" s="249">
        <v>49.233279797999998</v>
      </c>
      <c r="AY43" s="249">
        <v>34.407132058999998</v>
      </c>
      <c r="AZ43" s="249">
        <v>46.579282020000001</v>
      </c>
      <c r="BA43" s="249">
        <v>65.939026588000004</v>
      </c>
      <c r="BB43" s="249">
        <v>97.087425400000001</v>
      </c>
      <c r="BC43" s="249">
        <v>216.17017514</v>
      </c>
      <c r="BD43" s="249">
        <v>354.33000872000002</v>
      </c>
      <c r="BE43" s="312">
        <v>460.1782</v>
      </c>
      <c r="BF43" s="312">
        <v>423.98270000000002</v>
      </c>
      <c r="BG43" s="312">
        <v>303.96109999999999</v>
      </c>
      <c r="BH43" s="312">
        <v>157.1054</v>
      </c>
      <c r="BI43" s="312">
        <v>60.378369999999997</v>
      </c>
      <c r="BJ43" s="312">
        <v>51.344580000000001</v>
      </c>
      <c r="BK43" s="312">
        <v>34.14461</v>
      </c>
      <c r="BL43" s="312">
        <v>46.345709999999997</v>
      </c>
      <c r="BM43" s="312">
        <v>63.530340000000002</v>
      </c>
      <c r="BN43" s="312">
        <v>97.903899999999993</v>
      </c>
      <c r="BO43" s="312">
        <v>215.5282</v>
      </c>
      <c r="BP43" s="312">
        <v>360.87450000000001</v>
      </c>
      <c r="BQ43" s="312">
        <v>455.77780000000001</v>
      </c>
      <c r="BR43" s="312">
        <v>426.55770000000001</v>
      </c>
      <c r="BS43" s="312">
        <v>305.76319999999998</v>
      </c>
      <c r="BT43" s="312">
        <v>158.57689999999999</v>
      </c>
      <c r="BU43" s="312">
        <v>63.64387</v>
      </c>
      <c r="BV43" s="312">
        <v>51.109119999999997</v>
      </c>
    </row>
    <row r="44" spans="1:74" ht="11.1" customHeight="1" x14ac:dyDescent="0.2">
      <c r="A44" s="9" t="s">
        <v>149</v>
      </c>
      <c r="B44" s="206" t="s">
        <v>435</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37.000342406999998</v>
      </c>
      <c r="AQ44" s="249">
        <v>164.30350067000001</v>
      </c>
      <c r="AR44" s="249">
        <v>330.60656781</v>
      </c>
      <c r="AS44" s="249">
        <v>429.77554504</v>
      </c>
      <c r="AT44" s="249">
        <v>384.40435063000001</v>
      </c>
      <c r="AU44" s="249">
        <v>250.57858052</v>
      </c>
      <c r="AV44" s="249">
        <v>63.396208002000002</v>
      </c>
      <c r="AW44" s="249">
        <v>5.7122584342999998</v>
      </c>
      <c r="AX44" s="249">
        <v>5.2126920299000004</v>
      </c>
      <c r="AY44" s="249">
        <v>7.0745049608999997</v>
      </c>
      <c r="AZ44" s="249">
        <v>7.2642659042000002</v>
      </c>
      <c r="BA44" s="249">
        <v>29.23849641</v>
      </c>
      <c r="BB44" s="249">
        <v>33.246251829999999</v>
      </c>
      <c r="BC44" s="249">
        <v>162.23687677999999</v>
      </c>
      <c r="BD44" s="249">
        <v>322.51925112999999</v>
      </c>
      <c r="BE44" s="312">
        <v>420.5967</v>
      </c>
      <c r="BF44" s="312">
        <v>381.75209999999998</v>
      </c>
      <c r="BG44" s="312">
        <v>254.84540000000001</v>
      </c>
      <c r="BH44" s="312">
        <v>70.731819999999999</v>
      </c>
      <c r="BI44" s="312">
        <v>5.3618480000000002</v>
      </c>
      <c r="BJ44" s="312">
        <v>7.5216209999999997</v>
      </c>
      <c r="BK44" s="312">
        <v>6.114439</v>
      </c>
      <c r="BL44" s="312">
        <v>6.9119960000000003</v>
      </c>
      <c r="BM44" s="312">
        <v>22.765550000000001</v>
      </c>
      <c r="BN44" s="312">
        <v>31.198619999999998</v>
      </c>
      <c r="BO44" s="312">
        <v>160.7422</v>
      </c>
      <c r="BP44" s="312">
        <v>329.02850000000001</v>
      </c>
      <c r="BQ44" s="312">
        <v>413.12689999999998</v>
      </c>
      <c r="BR44" s="312">
        <v>385.9042</v>
      </c>
      <c r="BS44" s="312">
        <v>257.79559999999998</v>
      </c>
      <c r="BT44" s="312">
        <v>73.234070000000003</v>
      </c>
      <c r="BU44" s="312">
        <v>5.9715290000000003</v>
      </c>
      <c r="BV44" s="312">
        <v>7.1351979999999999</v>
      </c>
    </row>
    <row r="45" spans="1:74" ht="11.1" customHeight="1" x14ac:dyDescent="0.2">
      <c r="A45" s="9" t="s">
        <v>150</v>
      </c>
      <c r="B45" s="206" t="s">
        <v>436</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118.40155970000001</v>
      </c>
      <c r="AQ45" s="249">
        <v>277.69227706999999</v>
      </c>
      <c r="AR45" s="249">
        <v>484.44818694000003</v>
      </c>
      <c r="AS45" s="249">
        <v>583.79933333999998</v>
      </c>
      <c r="AT45" s="249">
        <v>580.01357818999998</v>
      </c>
      <c r="AU45" s="249">
        <v>403.84072784</v>
      </c>
      <c r="AV45" s="249">
        <v>157.38501943</v>
      </c>
      <c r="AW45" s="249">
        <v>40.607776770999997</v>
      </c>
      <c r="AX45" s="249">
        <v>12.175149018999999</v>
      </c>
      <c r="AY45" s="249">
        <v>16.147870316999999</v>
      </c>
      <c r="AZ45" s="249">
        <v>22.538059360999998</v>
      </c>
      <c r="BA45" s="249">
        <v>74.327652408000006</v>
      </c>
      <c r="BB45" s="249">
        <v>108.35001133</v>
      </c>
      <c r="BC45" s="249">
        <v>272.85789047999998</v>
      </c>
      <c r="BD45" s="249">
        <v>471.75144470999999</v>
      </c>
      <c r="BE45" s="312">
        <v>566.93960000000004</v>
      </c>
      <c r="BF45" s="312">
        <v>563.58439999999996</v>
      </c>
      <c r="BG45" s="312">
        <v>405.52530000000002</v>
      </c>
      <c r="BH45" s="312">
        <v>165.0198</v>
      </c>
      <c r="BI45" s="312">
        <v>39.757680000000001</v>
      </c>
      <c r="BJ45" s="312">
        <v>18.858609999999999</v>
      </c>
      <c r="BK45" s="312">
        <v>14.27881</v>
      </c>
      <c r="BL45" s="312">
        <v>20.88702</v>
      </c>
      <c r="BM45" s="312">
        <v>65.929169999999999</v>
      </c>
      <c r="BN45" s="312">
        <v>106.1105</v>
      </c>
      <c r="BO45" s="312">
        <v>277.3383</v>
      </c>
      <c r="BP45" s="312">
        <v>476.31650000000002</v>
      </c>
      <c r="BQ45" s="312">
        <v>564.6114</v>
      </c>
      <c r="BR45" s="312">
        <v>562.57389999999998</v>
      </c>
      <c r="BS45" s="312">
        <v>405.2604</v>
      </c>
      <c r="BT45" s="312">
        <v>168.20519999999999</v>
      </c>
      <c r="BU45" s="312">
        <v>39.972389999999997</v>
      </c>
      <c r="BV45" s="312">
        <v>18.072099999999999</v>
      </c>
    </row>
    <row r="46" spans="1:74" ht="11.1" customHeight="1" x14ac:dyDescent="0.2">
      <c r="A46" s="9" t="s">
        <v>151</v>
      </c>
      <c r="B46" s="206" t="s">
        <v>437</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48.272318663999997</v>
      </c>
      <c r="AQ46" s="249">
        <v>107.71199608000001</v>
      </c>
      <c r="AR46" s="249">
        <v>285.37502281000002</v>
      </c>
      <c r="AS46" s="249">
        <v>390.17676404999997</v>
      </c>
      <c r="AT46" s="249">
        <v>352.92544591000001</v>
      </c>
      <c r="AU46" s="249">
        <v>205.64010134</v>
      </c>
      <c r="AV46" s="249">
        <v>73.576857989000004</v>
      </c>
      <c r="AW46" s="249">
        <v>11.227323198000001</v>
      </c>
      <c r="AX46" s="249">
        <v>0.11454523375</v>
      </c>
      <c r="AY46" s="249">
        <v>1.0463523964999999</v>
      </c>
      <c r="AZ46" s="249">
        <v>4.2724850679999999</v>
      </c>
      <c r="BA46" s="249">
        <v>17.853544088</v>
      </c>
      <c r="BB46" s="249">
        <v>49.603322622999997</v>
      </c>
      <c r="BC46" s="249">
        <v>112.66065227</v>
      </c>
      <c r="BD46" s="249">
        <v>296.00907970999998</v>
      </c>
      <c r="BE46" s="312">
        <v>393.65320000000003</v>
      </c>
      <c r="BF46" s="312">
        <v>345.77069999999998</v>
      </c>
      <c r="BG46" s="312">
        <v>205.75489999999999</v>
      </c>
      <c r="BH46" s="312">
        <v>70.671449999999993</v>
      </c>
      <c r="BI46" s="312">
        <v>13.1852</v>
      </c>
      <c r="BJ46" s="312">
        <v>0.1145452</v>
      </c>
      <c r="BK46" s="312">
        <v>0.89763559999999998</v>
      </c>
      <c r="BL46" s="312">
        <v>4.214817</v>
      </c>
      <c r="BM46" s="312">
        <v>18.22316</v>
      </c>
      <c r="BN46" s="312">
        <v>50.080939999999998</v>
      </c>
      <c r="BO46" s="312">
        <v>111.4395</v>
      </c>
      <c r="BP46" s="312">
        <v>291.012</v>
      </c>
      <c r="BQ46" s="312">
        <v>393.32799999999997</v>
      </c>
      <c r="BR46" s="312">
        <v>342.20209999999997</v>
      </c>
      <c r="BS46" s="312">
        <v>204.75399999999999</v>
      </c>
      <c r="BT46" s="312">
        <v>69.742829999999998</v>
      </c>
      <c r="BU46" s="312">
        <v>12.51127</v>
      </c>
      <c r="BV46" s="312">
        <v>0.14345810000000001</v>
      </c>
    </row>
    <row r="47" spans="1:74" ht="11.1" customHeight="1" x14ac:dyDescent="0.2">
      <c r="A47" s="9" t="s">
        <v>152</v>
      </c>
      <c r="B47" s="206" t="s">
        <v>438</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23.067705349000001</v>
      </c>
      <c r="AQ47" s="249">
        <v>44.450194211000003</v>
      </c>
      <c r="AR47" s="249">
        <v>125.69343812</v>
      </c>
      <c r="AS47" s="249">
        <v>236.84444968</v>
      </c>
      <c r="AT47" s="249">
        <v>249.58408180000001</v>
      </c>
      <c r="AU47" s="249">
        <v>161.61894662</v>
      </c>
      <c r="AV47" s="249">
        <v>61.212266204999999</v>
      </c>
      <c r="AW47" s="249">
        <v>15.548735411999999</v>
      </c>
      <c r="AX47" s="249">
        <v>9.274523598</v>
      </c>
      <c r="AY47" s="249">
        <v>9.9421874016</v>
      </c>
      <c r="AZ47" s="249">
        <v>8.6619287950999997</v>
      </c>
      <c r="BA47" s="249">
        <v>12.655826195</v>
      </c>
      <c r="BB47" s="249">
        <v>23.788776088999999</v>
      </c>
      <c r="BC47" s="249">
        <v>47.370686364999997</v>
      </c>
      <c r="BD47" s="249">
        <v>136.90807351000001</v>
      </c>
      <c r="BE47" s="312">
        <v>248.5865</v>
      </c>
      <c r="BF47" s="312">
        <v>254.53899999999999</v>
      </c>
      <c r="BG47" s="312">
        <v>162.11439999999999</v>
      </c>
      <c r="BH47" s="312">
        <v>59.437289999999997</v>
      </c>
      <c r="BI47" s="312">
        <v>16.709440000000001</v>
      </c>
      <c r="BJ47" s="312">
        <v>9.1794410000000006</v>
      </c>
      <c r="BK47" s="312">
        <v>9.7898019999999999</v>
      </c>
      <c r="BL47" s="312">
        <v>8.716094</v>
      </c>
      <c r="BM47" s="312">
        <v>13.18929</v>
      </c>
      <c r="BN47" s="312">
        <v>24.288319999999999</v>
      </c>
      <c r="BO47" s="312">
        <v>46.604770000000002</v>
      </c>
      <c r="BP47" s="312">
        <v>141.40469999999999</v>
      </c>
      <c r="BQ47" s="312">
        <v>251.72280000000001</v>
      </c>
      <c r="BR47" s="312">
        <v>247.69470000000001</v>
      </c>
      <c r="BS47" s="312">
        <v>156.31270000000001</v>
      </c>
      <c r="BT47" s="312">
        <v>58.090249999999997</v>
      </c>
      <c r="BU47" s="312">
        <v>16.615300000000001</v>
      </c>
      <c r="BV47" s="312">
        <v>9.1817159999999998</v>
      </c>
    </row>
    <row r="48" spans="1:74" ht="11.1" customHeight="1" x14ac:dyDescent="0.2">
      <c r="A48" s="9" t="s">
        <v>153</v>
      </c>
      <c r="B48" s="207" t="s">
        <v>466</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44.102421012000001</v>
      </c>
      <c r="AQ48" s="247">
        <v>120.86322291</v>
      </c>
      <c r="AR48" s="247">
        <v>248.38498526000001</v>
      </c>
      <c r="AS48" s="247">
        <v>366.85441859999997</v>
      </c>
      <c r="AT48" s="247">
        <v>326.50653333000002</v>
      </c>
      <c r="AU48" s="247">
        <v>198.43417094</v>
      </c>
      <c r="AV48" s="247">
        <v>69.977440154000007</v>
      </c>
      <c r="AW48" s="247">
        <v>20.860180193000001</v>
      </c>
      <c r="AX48" s="247">
        <v>13.015620879</v>
      </c>
      <c r="AY48" s="247">
        <v>10.841704488</v>
      </c>
      <c r="AZ48" s="247">
        <v>14.093708848</v>
      </c>
      <c r="BA48" s="247">
        <v>28.068294903999998</v>
      </c>
      <c r="BB48" s="247">
        <v>42.302551432999998</v>
      </c>
      <c r="BC48" s="247">
        <v>120.24612457000001</v>
      </c>
      <c r="BD48" s="247">
        <v>249.82300957000001</v>
      </c>
      <c r="BE48" s="313">
        <v>361.0129</v>
      </c>
      <c r="BF48" s="313">
        <v>327.21640000000002</v>
      </c>
      <c r="BG48" s="313">
        <v>200.88720000000001</v>
      </c>
      <c r="BH48" s="313">
        <v>73.401730000000001</v>
      </c>
      <c r="BI48" s="313">
        <v>20.80339</v>
      </c>
      <c r="BJ48" s="313">
        <v>14.442310000000001</v>
      </c>
      <c r="BK48" s="313">
        <v>10.49954</v>
      </c>
      <c r="BL48" s="313">
        <v>13.868690000000001</v>
      </c>
      <c r="BM48" s="313">
        <v>25.842919999999999</v>
      </c>
      <c r="BN48" s="313">
        <v>42.267749999999999</v>
      </c>
      <c r="BO48" s="313">
        <v>119.5599</v>
      </c>
      <c r="BP48" s="313">
        <v>253.1722</v>
      </c>
      <c r="BQ48" s="313">
        <v>355.99970000000002</v>
      </c>
      <c r="BR48" s="313">
        <v>326.93630000000002</v>
      </c>
      <c r="BS48" s="313">
        <v>201.20849999999999</v>
      </c>
      <c r="BT48" s="313">
        <v>74.249120000000005</v>
      </c>
      <c r="BU48" s="313">
        <v>21.509509999999999</v>
      </c>
      <c r="BV48" s="313">
        <v>14.312530000000001</v>
      </c>
    </row>
    <row r="49" spans="1:74" s="192" customFormat="1" ht="12" customHeight="1" x14ac:dyDescent="0.2">
      <c r="A49" s="148"/>
      <c r="B49" s="774" t="s">
        <v>807</v>
      </c>
      <c r="C49" s="758"/>
      <c r="D49" s="758"/>
      <c r="E49" s="758"/>
      <c r="F49" s="758"/>
      <c r="G49" s="758"/>
      <c r="H49" s="758"/>
      <c r="I49" s="758"/>
      <c r="J49" s="758"/>
      <c r="K49" s="758"/>
      <c r="L49" s="758"/>
      <c r="M49" s="758"/>
      <c r="N49" s="758"/>
      <c r="O49" s="758"/>
      <c r="P49" s="758"/>
      <c r="Q49" s="758"/>
      <c r="AY49" s="454"/>
      <c r="AZ49" s="454"/>
      <c r="BA49" s="454"/>
      <c r="BB49" s="454"/>
      <c r="BC49" s="673"/>
      <c r="BD49" s="673"/>
      <c r="BE49" s="673"/>
      <c r="BF49" s="673"/>
      <c r="BG49" s="454"/>
      <c r="BH49" s="454"/>
      <c r="BI49" s="454"/>
      <c r="BJ49" s="454"/>
    </row>
    <row r="50" spans="1:74" s="429" customFormat="1" ht="12" customHeight="1" x14ac:dyDescent="0.2">
      <c r="A50" s="426"/>
      <c r="B50" s="778" t="str">
        <f>"Notes: "&amp;"EIA completed modeling and analysis for this report on " &amp;Dates!D2&amp;"."</f>
        <v>Notes: EIA completed modeling and analysis for this report on Thursday July 7, 2022.</v>
      </c>
      <c r="C50" s="778"/>
      <c r="D50" s="778"/>
      <c r="E50" s="778"/>
      <c r="F50" s="778"/>
      <c r="G50" s="778"/>
      <c r="H50" s="778"/>
      <c r="I50" s="778"/>
      <c r="J50" s="778"/>
      <c r="K50" s="778"/>
      <c r="L50" s="778"/>
      <c r="M50" s="778"/>
      <c r="N50" s="778"/>
      <c r="O50" s="778"/>
      <c r="P50" s="778"/>
      <c r="Q50" s="778"/>
      <c r="AY50" s="455"/>
      <c r="AZ50" s="455"/>
      <c r="BA50" s="455"/>
      <c r="BB50" s="455"/>
      <c r="BC50" s="632"/>
      <c r="BD50" s="632"/>
      <c r="BE50" s="632"/>
      <c r="BF50" s="632"/>
      <c r="BG50" s="455"/>
      <c r="BH50" s="455"/>
      <c r="BI50" s="455"/>
      <c r="BJ50" s="455"/>
    </row>
    <row r="51" spans="1:74" s="429" customFormat="1" ht="12" customHeight="1" x14ac:dyDescent="0.2">
      <c r="A51" s="426"/>
      <c r="B51" s="751" t="s">
        <v>350</v>
      </c>
      <c r="C51" s="750"/>
      <c r="D51" s="750"/>
      <c r="E51" s="750"/>
      <c r="F51" s="750"/>
      <c r="G51" s="750"/>
      <c r="H51" s="750"/>
      <c r="I51" s="750"/>
      <c r="J51" s="750"/>
      <c r="K51" s="750"/>
      <c r="L51" s="750"/>
      <c r="M51" s="750"/>
      <c r="N51" s="750"/>
      <c r="O51" s="750"/>
      <c r="P51" s="750"/>
      <c r="Q51" s="750"/>
      <c r="AY51" s="455"/>
      <c r="AZ51" s="455"/>
      <c r="BA51" s="455"/>
      <c r="BB51" s="455"/>
      <c r="BC51" s="632"/>
      <c r="BD51" s="632"/>
      <c r="BE51" s="632"/>
      <c r="BF51" s="632"/>
      <c r="BG51" s="455"/>
      <c r="BH51" s="455"/>
      <c r="BI51" s="455"/>
      <c r="BJ51" s="455"/>
    </row>
    <row r="52" spans="1:74" s="429" customFormat="1" ht="12" customHeight="1" x14ac:dyDescent="0.2">
      <c r="A52" s="430"/>
      <c r="B52" s="778" t="s">
        <v>1350</v>
      </c>
      <c r="C52" s="743"/>
      <c r="D52" s="743"/>
      <c r="E52" s="743"/>
      <c r="F52" s="743"/>
      <c r="G52" s="743"/>
      <c r="H52" s="743"/>
      <c r="I52" s="743"/>
      <c r="J52" s="743"/>
      <c r="K52" s="743"/>
      <c r="L52" s="743"/>
      <c r="M52" s="743"/>
      <c r="N52" s="743"/>
      <c r="O52" s="743"/>
      <c r="P52" s="743"/>
      <c r="Q52" s="737"/>
      <c r="AY52" s="455"/>
      <c r="AZ52" s="455"/>
      <c r="BA52" s="455"/>
      <c r="BB52" s="455"/>
      <c r="BC52" s="455"/>
      <c r="BD52" s="632"/>
      <c r="BE52" s="632"/>
      <c r="BF52" s="632"/>
      <c r="BG52" s="455"/>
      <c r="BH52" s="455"/>
      <c r="BI52" s="455"/>
      <c r="BJ52" s="455"/>
    </row>
    <row r="53" spans="1:74" s="429" customFormat="1" ht="12" customHeight="1" x14ac:dyDescent="0.2">
      <c r="A53" s="430"/>
      <c r="B53" s="778" t="s">
        <v>158</v>
      </c>
      <c r="C53" s="743"/>
      <c r="D53" s="743"/>
      <c r="E53" s="743"/>
      <c r="F53" s="743"/>
      <c r="G53" s="743"/>
      <c r="H53" s="743"/>
      <c r="I53" s="743"/>
      <c r="J53" s="743"/>
      <c r="K53" s="743"/>
      <c r="L53" s="743"/>
      <c r="M53" s="743"/>
      <c r="N53" s="743"/>
      <c r="O53" s="743"/>
      <c r="P53" s="743"/>
      <c r="Q53" s="737"/>
      <c r="AY53" s="455"/>
      <c r="AZ53" s="455"/>
      <c r="BA53" s="455"/>
      <c r="BB53" s="455"/>
      <c r="BC53" s="455"/>
      <c r="BD53" s="632"/>
      <c r="BE53" s="632"/>
      <c r="BF53" s="632"/>
      <c r="BG53" s="455"/>
      <c r="BH53" s="455"/>
      <c r="BI53" s="455"/>
      <c r="BJ53" s="455"/>
    </row>
    <row r="54" spans="1:74" s="429" customFormat="1" ht="12" customHeight="1" x14ac:dyDescent="0.2">
      <c r="A54" s="430"/>
      <c r="B54" s="778" t="s">
        <v>350</v>
      </c>
      <c r="C54" s="743"/>
      <c r="D54" s="743"/>
      <c r="E54" s="743"/>
      <c r="F54" s="743"/>
      <c r="G54" s="743"/>
      <c r="H54" s="743"/>
      <c r="I54" s="743"/>
      <c r="J54" s="743"/>
      <c r="K54" s="743"/>
      <c r="L54" s="743"/>
      <c r="M54" s="743"/>
      <c r="N54" s="743"/>
      <c r="O54" s="743"/>
      <c r="P54" s="743"/>
      <c r="Q54" s="737"/>
      <c r="AY54" s="455"/>
      <c r="AZ54" s="455"/>
      <c r="BA54" s="455"/>
      <c r="BB54" s="455"/>
      <c r="BC54" s="455"/>
      <c r="BD54" s="632"/>
      <c r="BE54" s="632"/>
      <c r="BF54" s="632"/>
      <c r="BG54" s="455"/>
      <c r="BH54" s="455"/>
      <c r="BI54" s="455"/>
      <c r="BJ54" s="455"/>
    </row>
    <row r="55" spans="1:74" s="431" customFormat="1" ht="12" customHeight="1" x14ac:dyDescent="0.2">
      <c r="A55" s="430"/>
      <c r="B55" s="778" t="s">
        <v>159</v>
      </c>
      <c r="C55" s="743"/>
      <c r="D55" s="743"/>
      <c r="E55" s="743"/>
      <c r="F55" s="743"/>
      <c r="G55" s="743"/>
      <c r="H55" s="743"/>
      <c r="I55" s="743"/>
      <c r="J55" s="743"/>
      <c r="K55" s="743"/>
      <c r="L55" s="743"/>
      <c r="M55" s="743"/>
      <c r="N55" s="743"/>
      <c r="O55" s="743"/>
      <c r="P55" s="743"/>
      <c r="Q55" s="737"/>
      <c r="AY55" s="456"/>
      <c r="AZ55" s="456"/>
      <c r="BA55" s="456"/>
      <c r="BB55" s="456"/>
      <c r="BC55" s="456"/>
      <c r="BD55" s="633"/>
      <c r="BE55" s="633"/>
      <c r="BF55" s="633"/>
      <c r="BG55" s="456"/>
      <c r="BH55" s="456"/>
      <c r="BI55" s="456"/>
      <c r="BJ55" s="456"/>
    </row>
    <row r="56" spans="1:74" s="431" customFormat="1" ht="12" customHeight="1" x14ac:dyDescent="0.2">
      <c r="A56" s="430"/>
      <c r="B56" s="744" t="s">
        <v>160</v>
      </c>
      <c r="C56" s="743"/>
      <c r="D56" s="743"/>
      <c r="E56" s="743"/>
      <c r="F56" s="743"/>
      <c r="G56" s="743"/>
      <c r="H56" s="743"/>
      <c r="I56" s="743"/>
      <c r="J56" s="743"/>
      <c r="K56" s="743"/>
      <c r="L56" s="743"/>
      <c r="M56" s="743"/>
      <c r="N56" s="743"/>
      <c r="O56" s="743"/>
      <c r="P56" s="743"/>
      <c r="Q56" s="737"/>
      <c r="AY56" s="456"/>
      <c r="AZ56" s="456"/>
      <c r="BA56" s="456"/>
      <c r="BB56" s="456"/>
      <c r="BC56" s="456"/>
      <c r="BD56" s="633"/>
      <c r="BE56" s="633"/>
      <c r="BF56" s="633"/>
      <c r="BG56" s="456"/>
      <c r="BH56" s="456"/>
      <c r="BI56" s="456"/>
      <c r="BJ56" s="456"/>
    </row>
    <row r="57" spans="1:74" s="431" customFormat="1" ht="12" customHeight="1" x14ac:dyDescent="0.2">
      <c r="A57" s="393"/>
      <c r="B57" s="766" t="s">
        <v>1357</v>
      </c>
      <c r="C57" s="737"/>
      <c r="D57" s="737"/>
      <c r="E57" s="737"/>
      <c r="F57" s="737"/>
      <c r="G57" s="737"/>
      <c r="H57" s="737"/>
      <c r="I57" s="737"/>
      <c r="J57" s="737"/>
      <c r="K57" s="737"/>
      <c r="L57" s="737"/>
      <c r="M57" s="737"/>
      <c r="N57" s="737"/>
      <c r="O57" s="737"/>
      <c r="P57" s="737"/>
      <c r="Q57" s="737"/>
      <c r="AY57" s="456"/>
      <c r="AZ57" s="456"/>
      <c r="BA57" s="456"/>
      <c r="BB57" s="456"/>
      <c r="BC57" s="456"/>
      <c r="BD57" s="633"/>
      <c r="BE57" s="633"/>
      <c r="BF57" s="633"/>
      <c r="BG57" s="456"/>
      <c r="BH57" s="456"/>
      <c r="BI57" s="456"/>
      <c r="BJ57" s="456"/>
    </row>
    <row r="58" spans="1:74" x14ac:dyDescent="0.15">
      <c r="BK58" s="314"/>
      <c r="BL58" s="314"/>
      <c r="BM58" s="314"/>
      <c r="BN58" s="314"/>
      <c r="BO58" s="314"/>
      <c r="BP58" s="314"/>
      <c r="BQ58" s="314"/>
      <c r="BR58" s="314"/>
      <c r="BS58" s="314"/>
      <c r="BT58" s="314"/>
      <c r="BU58" s="314"/>
      <c r="BV58" s="314"/>
    </row>
    <row r="59" spans="1:74" x14ac:dyDescent="0.15">
      <c r="BK59" s="314"/>
      <c r="BL59" s="314"/>
      <c r="BM59" s="314"/>
      <c r="BN59" s="314"/>
      <c r="BO59" s="314"/>
      <c r="BP59" s="314"/>
      <c r="BQ59" s="314"/>
      <c r="BR59" s="314"/>
      <c r="BS59" s="314"/>
      <c r="BT59" s="314"/>
      <c r="BU59" s="314"/>
      <c r="BV59" s="314"/>
    </row>
    <row r="60" spans="1:74" x14ac:dyDescent="0.15">
      <c r="BK60" s="314"/>
      <c r="BL60" s="314"/>
      <c r="BM60" s="314"/>
      <c r="BN60" s="314"/>
      <c r="BO60" s="314"/>
      <c r="BP60" s="314"/>
      <c r="BQ60" s="314"/>
      <c r="BR60" s="314"/>
      <c r="BS60" s="314"/>
      <c r="BT60" s="314"/>
      <c r="BU60" s="314"/>
      <c r="BV60" s="314"/>
    </row>
    <row r="61" spans="1:74" x14ac:dyDescent="0.15">
      <c r="BK61" s="314"/>
      <c r="BL61" s="314"/>
      <c r="BM61" s="314"/>
      <c r="BN61" s="314"/>
      <c r="BO61" s="314"/>
      <c r="BP61" s="314"/>
      <c r="BQ61" s="314"/>
      <c r="BR61" s="314"/>
      <c r="BS61" s="314"/>
      <c r="BT61" s="314"/>
      <c r="BU61" s="314"/>
      <c r="BV61" s="314"/>
    </row>
    <row r="62" spans="1:74" x14ac:dyDescent="0.15">
      <c r="BK62" s="314"/>
      <c r="BL62" s="314"/>
      <c r="BM62" s="314"/>
      <c r="BN62" s="314"/>
      <c r="BO62" s="314"/>
      <c r="BP62" s="314"/>
      <c r="BQ62" s="314"/>
      <c r="BR62" s="314"/>
      <c r="BS62" s="314"/>
      <c r="BT62" s="314"/>
      <c r="BU62" s="314"/>
      <c r="BV62" s="314"/>
    </row>
    <row r="63" spans="1:74" x14ac:dyDescent="0.15">
      <c r="BK63" s="314"/>
      <c r="BL63" s="314"/>
      <c r="BM63" s="314"/>
      <c r="BN63" s="314"/>
      <c r="BO63" s="314"/>
      <c r="BP63" s="314"/>
      <c r="BQ63" s="314"/>
      <c r="BR63" s="314"/>
      <c r="BS63" s="314"/>
      <c r="BT63" s="314"/>
      <c r="BU63" s="314"/>
      <c r="BV63" s="314"/>
    </row>
    <row r="64" spans="1:74" x14ac:dyDescent="0.15">
      <c r="BK64" s="314"/>
      <c r="BL64" s="314"/>
      <c r="BM64" s="314"/>
      <c r="BN64" s="314"/>
      <c r="BO64" s="314"/>
      <c r="BP64" s="314"/>
      <c r="BQ64" s="314"/>
      <c r="BR64" s="314"/>
      <c r="BS64" s="314"/>
      <c r="BT64" s="314"/>
      <c r="BU64" s="314"/>
      <c r="BV64" s="314"/>
    </row>
    <row r="65" spans="63:74" x14ac:dyDescent="0.15">
      <c r="BK65" s="314"/>
      <c r="BL65" s="314"/>
      <c r="BM65" s="314"/>
      <c r="BN65" s="314"/>
      <c r="BO65" s="314"/>
      <c r="BP65" s="314"/>
      <c r="BQ65" s="314"/>
      <c r="BR65" s="314"/>
      <c r="BS65" s="314"/>
      <c r="BT65" s="314"/>
      <c r="BU65" s="314"/>
      <c r="BV65" s="314"/>
    </row>
    <row r="66" spans="63:74" x14ac:dyDescent="0.15">
      <c r="BK66" s="314"/>
      <c r="BL66" s="314"/>
      <c r="BM66" s="314"/>
      <c r="BN66" s="314"/>
      <c r="BO66" s="314"/>
      <c r="BP66" s="314"/>
      <c r="BQ66" s="314"/>
      <c r="BR66" s="314"/>
      <c r="BS66" s="314"/>
      <c r="BT66" s="314"/>
      <c r="BU66" s="314"/>
      <c r="BV66" s="314"/>
    </row>
    <row r="67" spans="63:74" x14ac:dyDescent="0.15">
      <c r="BK67" s="314"/>
      <c r="BL67" s="314"/>
      <c r="BM67" s="314"/>
      <c r="BN67" s="314"/>
      <c r="BO67" s="314"/>
      <c r="BP67" s="314"/>
      <c r="BQ67" s="314"/>
      <c r="BR67" s="314"/>
      <c r="BS67" s="314"/>
      <c r="BT67" s="314"/>
      <c r="BU67" s="314"/>
      <c r="BV67" s="314"/>
    </row>
    <row r="68" spans="63:74" x14ac:dyDescent="0.15">
      <c r="BK68" s="314"/>
      <c r="BL68" s="314"/>
      <c r="BM68" s="314"/>
      <c r="BN68" s="314"/>
      <c r="BO68" s="314"/>
      <c r="BP68" s="314"/>
      <c r="BQ68" s="314"/>
      <c r="BR68" s="314"/>
      <c r="BS68" s="314"/>
      <c r="BT68" s="314"/>
      <c r="BU68" s="314"/>
      <c r="BV68" s="314"/>
    </row>
    <row r="69" spans="63:74" x14ac:dyDescent="0.15">
      <c r="BK69" s="314"/>
      <c r="BL69" s="314"/>
      <c r="BM69" s="314"/>
      <c r="BN69" s="314"/>
      <c r="BO69" s="314"/>
      <c r="BP69" s="314"/>
      <c r="BQ69" s="314"/>
      <c r="BR69" s="314"/>
      <c r="BS69" s="314"/>
      <c r="BT69" s="314"/>
      <c r="BU69" s="314"/>
      <c r="BV69" s="314"/>
    </row>
    <row r="70" spans="63:74" x14ac:dyDescent="0.15">
      <c r="BK70" s="314"/>
      <c r="BL70" s="314"/>
      <c r="BM70" s="314"/>
      <c r="BN70" s="314"/>
      <c r="BO70" s="314"/>
      <c r="BP70" s="314"/>
      <c r="BQ70" s="314"/>
      <c r="BR70" s="314"/>
      <c r="BS70" s="314"/>
      <c r="BT70" s="314"/>
      <c r="BU70" s="314"/>
      <c r="BV70" s="314"/>
    </row>
    <row r="71" spans="63:74" x14ac:dyDescent="0.15">
      <c r="BK71" s="314"/>
      <c r="BL71" s="314"/>
      <c r="BM71" s="314"/>
      <c r="BN71" s="314"/>
      <c r="BO71" s="314"/>
      <c r="BP71" s="314"/>
      <c r="BQ71" s="314"/>
      <c r="BR71" s="314"/>
      <c r="BS71" s="314"/>
      <c r="BT71" s="314"/>
      <c r="BU71" s="314"/>
      <c r="BV71" s="314"/>
    </row>
    <row r="72" spans="63:74" x14ac:dyDescent="0.15">
      <c r="BK72" s="314"/>
      <c r="BL72" s="314"/>
      <c r="BM72" s="314"/>
      <c r="BN72" s="314"/>
      <c r="BO72" s="314"/>
      <c r="BP72" s="314"/>
      <c r="BQ72" s="314"/>
      <c r="BR72" s="314"/>
      <c r="BS72" s="314"/>
      <c r="BT72" s="314"/>
      <c r="BU72" s="314"/>
      <c r="BV72" s="314"/>
    </row>
    <row r="73" spans="63:74" x14ac:dyDescent="0.15">
      <c r="BK73" s="314"/>
      <c r="BL73" s="314"/>
      <c r="BM73" s="314"/>
      <c r="BN73" s="314"/>
      <c r="BO73" s="314"/>
      <c r="BP73" s="314"/>
      <c r="BQ73" s="314"/>
      <c r="BR73" s="314"/>
      <c r="BS73" s="314"/>
      <c r="BT73" s="314"/>
      <c r="BU73" s="314"/>
      <c r="BV73" s="314"/>
    </row>
    <row r="74" spans="63:74" x14ac:dyDescent="0.15">
      <c r="BK74" s="314"/>
      <c r="BL74" s="314"/>
      <c r="BM74" s="314"/>
      <c r="BN74" s="314"/>
      <c r="BO74" s="314"/>
      <c r="BP74" s="314"/>
      <c r="BQ74" s="314"/>
      <c r="BR74" s="314"/>
      <c r="BS74" s="314"/>
      <c r="BT74" s="314"/>
      <c r="BU74" s="314"/>
      <c r="BV74" s="314"/>
    </row>
    <row r="75" spans="63:74" x14ac:dyDescent="0.15">
      <c r="BK75" s="314"/>
      <c r="BL75" s="314"/>
      <c r="BM75" s="314"/>
      <c r="BN75" s="314"/>
      <c r="BO75" s="314"/>
      <c r="BP75" s="314"/>
      <c r="BQ75" s="314"/>
      <c r="BR75" s="314"/>
      <c r="BS75" s="314"/>
      <c r="BT75" s="314"/>
      <c r="BU75" s="314"/>
      <c r="BV75" s="314"/>
    </row>
    <row r="76" spans="63:74" x14ac:dyDescent="0.15">
      <c r="BK76" s="314"/>
      <c r="BL76" s="314"/>
      <c r="BM76" s="314"/>
      <c r="BN76" s="314"/>
      <c r="BO76" s="314"/>
      <c r="BP76" s="314"/>
      <c r="BQ76" s="314"/>
      <c r="BR76" s="314"/>
      <c r="BS76" s="314"/>
      <c r="BT76" s="314"/>
      <c r="BU76" s="314"/>
      <c r="BV76" s="314"/>
    </row>
    <row r="77" spans="63:74" x14ac:dyDescent="0.15">
      <c r="BK77" s="314"/>
      <c r="BL77" s="314"/>
      <c r="BM77" s="314"/>
      <c r="BN77" s="314"/>
      <c r="BO77" s="314"/>
      <c r="BP77" s="314"/>
      <c r="BQ77" s="314"/>
      <c r="BR77" s="314"/>
      <c r="BS77" s="314"/>
      <c r="BT77" s="314"/>
      <c r="BU77" s="314"/>
      <c r="BV77" s="314"/>
    </row>
    <row r="78" spans="63:74" x14ac:dyDescent="0.15">
      <c r="BK78" s="314"/>
      <c r="BL78" s="314"/>
      <c r="BM78" s="314"/>
      <c r="BN78" s="314"/>
      <c r="BO78" s="314"/>
      <c r="BP78" s="314"/>
      <c r="BQ78" s="314"/>
      <c r="BR78" s="314"/>
      <c r="BS78" s="314"/>
      <c r="BT78" s="314"/>
      <c r="BU78" s="314"/>
      <c r="BV78" s="314"/>
    </row>
    <row r="79" spans="63:74" x14ac:dyDescent="0.15">
      <c r="BK79" s="314"/>
      <c r="BL79" s="314"/>
      <c r="BM79" s="314"/>
      <c r="BN79" s="314"/>
      <c r="BO79" s="314"/>
      <c r="BP79" s="314"/>
      <c r="BQ79" s="314"/>
      <c r="BR79" s="314"/>
      <c r="BS79" s="314"/>
      <c r="BT79" s="314"/>
      <c r="BU79" s="314"/>
      <c r="BV79" s="314"/>
    </row>
    <row r="80" spans="63:74" x14ac:dyDescent="0.15">
      <c r="BK80" s="314"/>
      <c r="BL80" s="314"/>
      <c r="BM80" s="314"/>
      <c r="BN80" s="314"/>
      <c r="BO80" s="314"/>
      <c r="BP80" s="314"/>
      <c r="BQ80" s="314"/>
      <c r="BR80" s="314"/>
      <c r="BS80" s="314"/>
      <c r="BT80" s="314"/>
      <c r="BU80" s="314"/>
      <c r="BV80" s="314"/>
    </row>
    <row r="81" spans="63:74" x14ac:dyDescent="0.15">
      <c r="BK81" s="314"/>
      <c r="BL81" s="314"/>
      <c r="BM81" s="314"/>
      <c r="BN81" s="314"/>
      <c r="BO81" s="314"/>
      <c r="BP81" s="314"/>
      <c r="BQ81" s="314"/>
      <c r="BR81" s="314"/>
      <c r="BS81" s="314"/>
      <c r="BT81" s="314"/>
      <c r="BU81" s="314"/>
      <c r="BV81" s="314"/>
    </row>
    <row r="82" spans="63:74" x14ac:dyDescent="0.15">
      <c r="BK82" s="314"/>
      <c r="BL82" s="314"/>
      <c r="BM82" s="314"/>
      <c r="BN82" s="314"/>
      <c r="BO82" s="314"/>
      <c r="BP82" s="314"/>
      <c r="BQ82" s="314"/>
      <c r="BR82" s="314"/>
      <c r="BS82" s="314"/>
      <c r="BT82" s="314"/>
      <c r="BU82" s="314"/>
      <c r="BV82" s="314"/>
    </row>
    <row r="83" spans="63:74" x14ac:dyDescent="0.15">
      <c r="BK83" s="314"/>
      <c r="BL83" s="314"/>
      <c r="BM83" s="314"/>
      <c r="BN83" s="314"/>
      <c r="BO83" s="314"/>
      <c r="BP83" s="314"/>
      <c r="BQ83" s="314"/>
      <c r="BR83" s="314"/>
      <c r="BS83" s="314"/>
      <c r="BT83" s="314"/>
      <c r="BU83" s="314"/>
      <c r="BV83" s="314"/>
    </row>
    <row r="84" spans="63:74" x14ac:dyDescent="0.15">
      <c r="BK84" s="314"/>
      <c r="BL84" s="314"/>
      <c r="BM84" s="314"/>
      <c r="BN84" s="314"/>
      <c r="BO84" s="314"/>
      <c r="BP84" s="314"/>
      <c r="BQ84" s="314"/>
      <c r="BR84" s="314"/>
      <c r="BS84" s="314"/>
      <c r="BT84" s="314"/>
      <c r="BU84" s="314"/>
      <c r="BV84" s="314"/>
    </row>
    <row r="85" spans="63:74" x14ac:dyDescent="0.15">
      <c r="BK85" s="314"/>
      <c r="BL85" s="314"/>
      <c r="BM85" s="314"/>
      <c r="BN85" s="314"/>
      <c r="BO85" s="314"/>
      <c r="BP85" s="314"/>
      <c r="BQ85" s="314"/>
      <c r="BR85" s="314"/>
      <c r="BS85" s="314"/>
      <c r="BT85" s="314"/>
      <c r="BU85" s="314"/>
      <c r="BV85" s="314"/>
    </row>
    <row r="86" spans="63:74" x14ac:dyDescent="0.15">
      <c r="BK86" s="314"/>
      <c r="BL86" s="314"/>
      <c r="BM86" s="314"/>
      <c r="BN86" s="314"/>
      <c r="BO86" s="314"/>
      <c r="BP86" s="314"/>
      <c r="BQ86" s="314"/>
      <c r="BR86" s="314"/>
      <c r="BS86" s="314"/>
      <c r="BT86" s="314"/>
      <c r="BU86" s="314"/>
      <c r="BV86" s="314"/>
    </row>
    <row r="87" spans="63:74" x14ac:dyDescent="0.15">
      <c r="BK87" s="314"/>
      <c r="BL87" s="314"/>
      <c r="BM87" s="314"/>
      <c r="BN87" s="314"/>
      <c r="BO87" s="314"/>
      <c r="BP87" s="314"/>
      <c r="BQ87" s="314"/>
      <c r="BR87" s="314"/>
      <c r="BS87" s="314"/>
      <c r="BT87" s="314"/>
      <c r="BU87" s="314"/>
      <c r="BV87" s="314"/>
    </row>
    <row r="88" spans="63:74" x14ac:dyDescent="0.15">
      <c r="BK88" s="314"/>
      <c r="BL88" s="314"/>
      <c r="BM88" s="314"/>
      <c r="BN88" s="314"/>
      <c r="BO88" s="314"/>
      <c r="BP88" s="314"/>
      <c r="BQ88" s="314"/>
      <c r="BR88" s="314"/>
      <c r="BS88" s="314"/>
      <c r="BT88" s="314"/>
      <c r="BU88" s="314"/>
      <c r="BV88" s="314"/>
    </row>
    <row r="89" spans="63:74" x14ac:dyDescent="0.15">
      <c r="BK89" s="314"/>
      <c r="BL89" s="314"/>
      <c r="BM89" s="314"/>
      <c r="BN89" s="314"/>
      <c r="BO89" s="314"/>
      <c r="BP89" s="314"/>
      <c r="BQ89" s="314"/>
      <c r="BR89" s="314"/>
      <c r="BS89" s="314"/>
      <c r="BT89" s="314"/>
      <c r="BU89" s="314"/>
      <c r="BV89" s="314"/>
    </row>
    <row r="90" spans="63:74" x14ac:dyDescent="0.15">
      <c r="BK90" s="314"/>
      <c r="BL90" s="314"/>
      <c r="BM90" s="314"/>
      <c r="BN90" s="314"/>
      <c r="BO90" s="314"/>
      <c r="BP90" s="314"/>
      <c r="BQ90" s="314"/>
      <c r="BR90" s="314"/>
      <c r="BS90" s="314"/>
      <c r="BT90" s="314"/>
      <c r="BU90" s="314"/>
      <c r="BV90" s="314"/>
    </row>
    <row r="91" spans="63:74" x14ac:dyDescent="0.15">
      <c r="BK91" s="314"/>
      <c r="BL91" s="314"/>
      <c r="BM91" s="314"/>
      <c r="BN91" s="314"/>
      <c r="BO91" s="314"/>
      <c r="BP91" s="314"/>
      <c r="BQ91" s="314"/>
      <c r="BR91" s="314"/>
      <c r="BS91" s="314"/>
      <c r="BT91" s="314"/>
      <c r="BU91" s="314"/>
      <c r="BV91" s="314"/>
    </row>
    <row r="92" spans="63:74" x14ac:dyDescent="0.15">
      <c r="BK92" s="314"/>
      <c r="BL92" s="314"/>
      <c r="BM92" s="314"/>
      <c r="BN92" s="314"/>
      <c r="BO92" s="314"/>
      <c r="BP92" s="314"/>
      <c r="BQ92" s="314"/>
      <c r="BR92" s="314"/>
      <c r="BS92" s="314"/>
      <c r="BT92" s="314"/>
      <c r="BU92" s="314"/>
      <c r="BV92" s="314"/>
    </row>
    <row r="93" spans="63:74" x14ac:dyDescent="0.15">
      <c r="BK93" s="314"/>
      <c r="BL93" s="314"/>
      <c r="BM93" s="314"/>
      <c r="BN93" s="314"/>
      <c r="BO93" s="314"/>
      <c r="BP93" s="314"/>
      <c r="BQ93" s="314"/>
      <c r="BR93" s="314"/>
      <c r="BS93" s="314"/>
      <c r="BT93" s="314"/>
      <c r="BU93" s="314"/>
      <c r="BV93" s="314"/>
    </row>
    <row r="94" spans="63:74" x14ac:dyDescent="0.15">
      <c r="BK94" s="314"/>
      <c r="BL94" s="314"/>
      <c r="BM94" s="314"/>
      <c r="BN94" s="314"/>
      <c r="BO94" s="314"/>
      <c r="BP94" s="314"/>
      <c r="BQ94" s="314"/>
      <c r="BR94" s="314"/>
      <c r="BS94" s="314"/>
      <c r="BT94" s="314"/>
      <c r="BU94" s="314"/>
      <c r="BV94" s="314"/>
    </row>
    <row r="95" spans="63:74" x14ac:dyDescent="0.15">
      <c r="BK95" s="314"/>
      <c r="BL95" s="314"/>
      <c r="BM95" s="314"/>
      <c r="BN95" s="314"/>
      <c r="BO95" s="314"/>
      <c r="BP95" s="314"/>
      <c r="BQ95" s="314"/>
      <c r="BR95" s="314"/>
      <c r="BS95" s="314"/>
      <c r="BT95" s="314"/>
      <c r="BU95" s="314"/>
      <c r="BV95" s="314"/>
    </row>
    <row r="96" spans="63:74" x14ac:dyDescent="0.15">
      <c r="BK96" s="314"/>
      <c r="BL96" s="314"/>
      <c r="BM96" s="314"/>
      <c r="BN96" s="314"/>
      <c r="BO96" s="314"/>
      <c r="BP96" s="314"/>
      <c r="BQ96" s="314"/>
      <c r="BR96" s="314"/>
      <c r="BS96" s="314"/>
      <c r="BT96" s="314"/>
      <c r="BU96" s="314"/>
      <c r="BV96" s="314"/>
    </row>
    <row r="97" spans="63:74" x14ac:dyDescent="0.15">
      <c r="BK97" s="314"/>
      <c r="BL97" s="314"/>
      <c r="BM97" s="314"/>
      <c r="BN97" s="314"/>
      <c r="BO97" s="314"/>
      <c r="BP97" s="314"/>
      <c r="BQ97" s="314"/>
      <c r="BR97" s="314"/>
      <c r="BS97" s="314"/>
      <c r="BT97" s="314"/>
      <c r="BU97" s="314"/>
      <c r="BV97" s="314"/>
    </row>
    <row r="98" spans="63:74" x14ac:dyDescent="0.15">
      <c r="BK98" s="314"/>
      <c r="BL98" s="314"/>
      <c r="BM98" s="314"/>
      <c r="BN98" s="314"/>
      <c r="BO98" s="314"/>
      <c r="BP98" s="314"/>
      <c r="BQ98" s="314"/>
      <c r="BR98" s="314"/>
      <c r="BS98" s="314"/>
      <c r="BT98" s="314"/>
      <c r="BU98" s="314"/>
      <c r="BV98" s="314"/>
    </row>
    <row r="99" spans="63:74" x14ac:dyDescent="0.15">
      <c r="BK99" s="314"/>
      <c r="BL99" s="314"/>
      <c r="BM99" s="314"/>
      <c r="BN99" s="314"/>
      <c r="BO99" s="314"/>
      <c r="BP99" s="314"/>
      <c r="BQ99" s="314"/>
      <c r="BR99" s="314"/>
      <c r="BS99" s="314"/>
      <c r="BT99" s="314"/>
      <c r="BU99" s="314"/>
      <c r="BV99" s="314"/>
    </row>
    <row r="100" spans="63:74" x14ac:dyDescent="0.15">
      <c r="BK100" s="314"/>
      <c r="BL100" s="314"/>
      <c r="BM100" s="314"/>
      <c r="BN100" s="314"/>
      <c r="BO100" s="314"/>
      <c r="BP100" s="314"/>
      <c r="BQ100" s="314"/>
      <c r="BR100" s="314"/>
      <c r="BS100" s="314"/>
      <c r="BT100" s="314"/>
      <c r="BU100" s="314"/>
      <c r="BV100" s="314"/>
    </row>
    <row r="101" spans="63:74" x14ac:dyDescent="0.15">
      <c r="BK101" s="314"/>
      <c r="BL101" s="314"/>
      <c r="BM101" s="314"/>
      <c r="BN101" s="314"/>
      <c r="BO101" s="314"/>
      <c r="BP101" s="314"/>
      <c r="BQ101" s="314"/>
      <c r="BR101" s="314"/>
      <c r="BS101" s="314"/>
      <c r="BT101" s="314"/>
      <c r="BU101" s="314"/>
      <c r="BV101" s="314"/>
    </row>
    <row r="102" spans="63:74" x14ac:dyDescent="0.15">
      <c r="BK102" s="314"/>
      <c r="BL102" s="314"/>
      <c r="BM102" s="314"/>
      <c r="BN102" s="314"/>
      <c r="BO102" s="314"/>
      <c r="BP102" s="314"/>
      <c r="BQ102" s="314"/>
      <c r="BR102" s="314"/>
      <c r="BS102" s="314"/>
      <c r="BT102" s="314"/>
      <c r="BU102" s="314"/>
      <c r="BV102" s="314"/>
    </row>
    <row r="103" spans="63:74" x14ac:dyDescent="0.15">
      <c r="BK103" s="314"/>
      <c r="BL103" s="314"/>
      <c r="BM103" s="314"/>
      <c r="BN103" s="314"/>
      <c r="BO103" s="314"/>
      <c r="BP103" s="314"/>
      <c r="BQ103" s="314"/>
      <c r="BR103" s="314"/>
      <c r="BS103" s="314"/>
      <c r="BT103" s="314"/>
      <c r="BU103" s="314"/>
      <c r="BV103" s="314"/>
    </row>
    <row r="104" spans="63:74" x14ac:dyDescent="0.15">
      <c r="BK104" s="314"/>
      <c r="BL104" s="314"/>
      <c r="BM104" s="314"/>
      <c r="BN104" s="314"/>
      <c r="BO104" s="314"/>
      <c r="BP104" s="314"/>
      <c r="BQ104" s="314"/>
      <c r="BR104" s="314"/>
      <c r="BS104" s="314"/>
      <c r="BT104" s="314"/>
      <c r="BU104" s="314"/>
      <c r="BV104" s="314"/>
    </row>
    <row r="105" spans="63:74" x14ac:dyDescent="0.15">
      <c r="BK105" s="314"/>
      <c r="BL105" s="314"/>
      <c r="BM105" s="314"/>
      <c r="BN105" s="314"/>
      <c r="BO105" s="314"/>
      <c r="BP105" s="314"/>
      <c r="BQ105" s="314"/>
      <c r="BR105" s="314"/>
      <c r="BS105" s="314"/>
      <c r="BT105" s="314"/>
      <c r="BU105" s="314"/>
      <c r="BV105" s="314"/>
    </row>
    <row r="106" spans="63:74" x14ac:dyDescent="0.15">
      <c r="BK106" s="314"/>
      <c r="BL106" s="314"/>
      <c r="BM106" s="314"/>
      <c r="BN106" s="314"/>
      <c r="BO106" s="314"/>
      <c r="BP106" s="314"/>
      <c r="BQ106" s="314"/>
      <c r="BR106" s="314"/>
      <c r="BS106" s="314"/>
      <c r="BT106" s="314"/>
      <c r="BU106" s="314"/>
      <c r="BV106" s="314"/>
    </row>
    <row r="107" spans="63:74" x14ac:dyDescent="0.15">
      <c r="BK107" s="314"/>
      <c r="BL107" s="314"/>
      <c r="BM107" s="314"/>
      <c r="BN107" s="314"/>
      <c r="BO107" s="314"/>
      <c r="BP107" s="314"/>
      <c r="BQ107" s="314"/>
      <c r="BR107" s="314"/>
      <c r="BS107" s="314"/>
      <c r="BT107" s="314"/>
      <c r="BU107" s="314"/>
      <c r="BV107" s="314"/>
    </row>
    <row r="108" spans="63:74" x14ac:dyDescent="0.15">
      <c r="BK108" s="314"/>
      <c r="BL108" s="314"/>
      <c r="BM108" s="314"/>
      <c r="BN108" s="314"/>
      <c r="BO108" s="314"/>
      <c r="BP108" s="314"/>
      <c r="BQ108" s="314"/>
      <c r="BR108" s="314"/>
      <c r="BS108" s="314"/>
      <c r="BT108" s="314"/>
      <c r="BU108" s="314"/>
      <c r="BV108" s="314"/>
    </row>
    <row r="109" spans="63:74" x14ac:dyDescent="0.15">
      <c r="BK109" s="314"/>
      <c r="BL109" s="314"/>
      <c r="BM109" s="314"/>
      <c r="BN109" s="314"/>
      <c r="BO109" s="314"/>
      <c r="BP109" s="314"/>
      <c r="BQ109" s="314"/>
      <c r="BR109" s="314"/>
      <c r="BS109" s="314"/>
      <c r="BT109" s="314"/>
      <c r="BU109" s="314"/>
      <c r="BV109" s="314"/>
    </row>
    <row r="110" spans="63:74" x14ac:dyDescent="0.15">
      <c r="BK110" s="314"/>
      <c r="BL110" s="314"/>
      <c r="BM110" s="314"/>
      <c r="BN110" s="314"/>
      <c r="BO110" s="314"/>
      <c r="BP110" s="314"/>
      <c r="BQ110" s="314"/>
      <c r="BR110" s="314"/>
      <c r="BS110" s="314"/>
      <c r="BT110" s="314"/>
      <c r="BU110" s="314"/>
      <c r="BV110" s="314"/>
    </row>
    <row r="111" spans="63:74" x14ac:dyDescent="0.15">
      <c r="BK111" s="314"/>
      <c r="BL111" s="314"/>
      <c r="BM111" s="314"/>
      <c r="BN111" s="314"/>
      <c r="BO111" s="314"/>
      <c r="BP111" s="314"/>
      <c r="BQ111" s="314"/>
      <c r="BR111" s="314"/>
      <c r="BS111" s="314"/>
      <c r="BT111" s="314"/>
      <c r="BU111" s="314"/>
      <c r="BV111" s="314"/>
    </row>
    <row r="112" spans="63:74" x14ac:dyDescent="0.15">
      <c r="BK112" s="314"/>
      <c r="BL112" s="314"/>
      <c r="BM112" s="314"/>
      <c r="BN112" s="314"/>
      <c r="BO112" s="314"/>
      <c r="BP112" s="314"/>
      <c r="BQ112" s="314"/>
      <c r="BR112" s="314"/>
      <c r="BS112" s="314"/>
      <c r="BT112" s="314"/>
      <c r="BU112" s="314"/>
      <c r="BV112" s="314"/>
    </row>
    <row r="113" spans="63:74" x14ac:dyDescent="0.15">
      <c r="BK113" s="314"/>
      <c r="BL113" s="314"/>
      <c r="BM113" s="314"/>
      <c r="BN113" s="314"/>
      <c r="BO113" s="314"/>
      <c r="BP113" s="314"/>
      <c r="BQ113" s="314"/>
      <c r="BR113" s="314"/>
      <c r="BS113" s="314"/>
      <c r="BT113" s="314"/>
      <c r="BU113" s="314"/>
      <c r="BV113" s="314"/>
    </row>
    <row r="114" spans="63:74" x14ac:dyDescent="0.15">
      <c r="BK114" s="314"/>
      <c r="BL114" s="314"/>
      <c r="BM114" s="314"/>
      <c r="BN114" s="314"/>
      <c r="BO114" s="314"/>
      <c r="BP114" s="314"/>
      <c r="BQ114" s="314"/>
      <c r="BR114" s="314"/>
      <c r="BS114" s="314"/>
      <c r="BT114" s="314"/>
      <c r="BU114" s="314"/>
      <c r="BV114" s="314"/>
    </row>
    <row r="115" spans="63:74" x14ac:dyDescent="0.15">
      <c r="BK115" s="314"/>
      <c r="BL115" s="314"/>
      <c r="BM115" s="314"/>
      <c r="BN115" s="314"/>
      <c r="BO115" s="314"/>
      <c r="BP115" s="314"/>
      <c r="BQ115" s="314"/>
      <c r="BR115" s="314"/>
      <c r="BS115" s="314"/>
      <c r="BT115" s="314"/>
      <c r="BU115" s="314"/>
      <c r="BV115" s="314"/>
    </row>
    <row r="116" spans="63:74" x14ac:dyDescent="0.15">
      <c r="BK116" s="314"/>
      <c r="BL116" s="314"/>
      <c r="BM116" s="314"/>
      <c r="BN116" s="314"/>
      <c r="BO116" s="314"/>
      <c r="BP116" s="314"/>
      <c r="BQ116" s="314"/>
      <c r="BR116" s="314"/>
      <c r="BS116" s="314"/>
      <c r="BT116" s="314"/>
      <c r="BU116" s="314"/>
      <c r="BV116" s="314"/>
    </row>
    <row r="117" spans="63:74" x14ac:dyDescent="0.15">
      <c r="BK117" s="314"/>
      <c r="BL117" s="314"/>
      <c r="BM117" s="314"/>
      <c r="BN117" s="314"/>
      <c r="BO117" s="314"/>
      <c r="BP117" s="314"/>
      <c r="BQ117" s="314"/>
      <c r="BR117" s="314"/>
      <c r="BS117" s="314"/>
      <c r="BT117" s="314"/>
      <c r="BU117" s="314"/>
      <c r="BV117" s="314"/>
    </row>
    <row r="118" spans="63:74" x14ac:dyDescent="0.15">
      <c r="BK118" s="314"/>
      <c r="BL118" s="314"/>
      <c r="BM118" s="314"/>
      <c r="BN118" s="314"/>
      <c r="BO118" s="314"/>
      <c r="BP118" s="314"/>
      <c r="BQ118" s="314"/>
      <c r="BR118" s="314"/>
      <c r="BS118" s="314"/>
      <c r="BT118" s="314"/>
      <c r="BU118" s="314"/>
      <c r="BV118" s="314"/>
    </row>
    <row r="119" spans="63:74" x14ac:dyDescent="0.15">
      <c r="BK119" s="314"/>
      <c r="BL119" s="314"/>
      <c r="BM119" s="314"/>
      <c r="BN119" s="314"/>
      <c r="BO119" s="314"/>
      <c r="BP119" s="314"/>
      <c r="BQ119" s="314"/>
      <c r="BR119" s="314"/>
      <c r="BS119" s="314"/>
      <c r="BT119" s="314"/>
      <c r="BU119" s="314"/>
      <c r="BV119" s="314"/>
    </row>
    <row r="120" spans="63:74" x14ac:dyDescent="0.15">
      <c r="BK120" s="314"/>
      <c r="BL120" s="314"/>
      <c r="BM120" s="314"/>
      <c r="BN120" s="314"/>
      <c r="BO120" s="314"/>
      <c r="BP120" s="314"/>
      <c r="BQ120" s="314"/>
      <c r="BR120" s="314"/>
      <c r="BS120" s="314"/>
      <c r="BT120" s="314"/>
      <c r="BU120" s="314"/>
      <c r="BV120" s="314"/>
    </row>
    <row r="121" spans="63:74" x14ac:dyDescent="0.15">
      <c r="BK121" s="314"/>
      <c r="BL121" s="314"/>
      <c r="BM121" s="314"/>
      <c r="BN121" s="314"/>
      <c r="BO121" s="314"/>
      <c r="BP121" s="314"/>
      <c r="BQ121" s="314"/>
      <c r="BR121" s="314"/>
      <c r="BS121" s="314"/>
      <c r="BT121" s="314"/>
      <c r="BU121" s="314"/>
      <c r="BV121" s="314"/>
    </row>
    <row r="122" spans="63:74" x14ac:dyDescent="0.15">
      <c r="BK122" s="314"/>
      <c r="BL122" s="314"/>
      <c r="BM122" s="314"/>
      <c r="BN122" s="314"/>
      <c r="BO122" s="314"/>
      <c r="BP122" s="314"/>
      <c r="BQ122" s="314"/>
      <c r="BR122" s="314"/>
      <c r="BS122" s="314"/>
      <c r="BT122" s="314"/>
      <c r="BU122" s="314"/>
      <c r="BV122" s="314"/>
    </row>
    <row r="123" spans="63:74" x14ac:dyDescent="0.15">
      <c r="BK123" s="314"/>
      <c r="BL123" s="314"/>
      <c r="BM123" s="314"/>
      <c r="BN123" s="314"/>
      <c r="BO123" s="314"/>
      <c r="BP123" s="314"/>
      <c r="BQ123" s="314"/>
      <c r="BR123" s="314"/>
      <c r="BS123" s="314"/>
      <c r="BT123" s="314"/>
      <c r="BU123" s="314"/>
      <c r="BV123" s="314"/>
    </row>
    <row r="124" spans="63:74" x14ac:dyDescent="0.15">
      <c r="BK124" s="314"/>
      <c r="BL124" s="314"/>
      <c r="BM124" s="314"/>
      <c r="BN124" s="314"/>
      <c r="BO124" s="314"/>
      <c r="BP124" s="314"/>
      <c r="BQ124" s="314"/>
      <c r="BR124" s="314"/>
      <c r="BS124" s="314"/>
      <c r="BT124" s="314"/>
      <c r="BU124" s="314"/>
      <c r="BV124" s="314"/>
    </row>
    <row r="125" spans="63:74" x14ac:dyDescent="0.15">
      <c r="BK125" s="314"/>
      <c r="BL125" s="314"/>
      <c r="BM125" s="314"/>
      <c r="BN125" s="314"/>
      <c r="BO125" s="314"/>
      <c r="BP125" s="314"/>
      <c r="BQ125" s="314"/>
      <c r="BR125" s="314"/>
      <c r="BS125" s="314"/>
      <c r="BT125" s="314"/>
      <c r="BU125" s="314"/>
      <c r="BV125" s="314"/>
    </row>
    <row r="126" spans="63:74" x14ac:dyDescent="0.15">
      <c r="BK126" s="314"/>
      <c r="BL126" s="314"/>
      <c r="BM126" s="314"/>
      <c r="BN126" s="314"/>
      <c r="BO126" s="314"/>
      <c r="BP126" s="314"/>
      <c r="BQ126" s="314"/>
      <c r="BR126" s="314"/>
      <c r="BS126" s="314"/>
      <c r="BT126" s="314"/>
      <c r="BU126" s="314"/>
      <c r="BV126" s="314"/>
    </row>
    <row r="127" spans="63:74" x14ac:dyDescent="0.15">
      <c r="BK127" s="314"/>
      <c r="BL127" s="314"/>
      <c r="BM127" s="314"/>
      <c r="BN127" s="314"/>
      <c r="BO127" s="314"/>
      <c r="BP127" s="314"/>
      <c r="BQ127" s="314"/>
      <c r="BR127" s="314"/>
      <c r="BS127" s="314"/>
      <c r="BT127" s="314"/>
      <c r="BU127" s="314"/>
      <c r="BV127" s="314"/>
    </row>
    <row r="128" spans="63:74" x14ac:dyDescent="0.15">
      <c r="BK128" s="314"/>
      <c r="BL128" s="314"/>
      <c r="BM128" s="314"/>
      <c r="BN128" s="314"/>
      <c r="BO128" s="314"/>
      <c r="BP128" s="314"/>
      <c r="BQ128" s="314"/>
      <c r="BR128" s="314"/>
      <c r="BS128" s="314"/>
      <c r="BT128" s="314"/>
      <c r="BU128" s="314"/>
      <c r="BV128" s="314"/>
    </row>
    <row r="129" spans="63:74" x14ac:dyDescent="0.15">
      <c r="BK129" s="314"/>
      <c r="BL129" s="314"/>
      <c r="BM129" s="314"/>
      <c r="BN129" s="314"/>
      <c r="BO129" s="314"/>
      <c r="BP129" s="314"/>
      <c r="BQ129" s="314"/>
      <c r="BR129" s="314"/>
      <c r="BS129" s="314"/>
      <c r="BT129" s="314"/>
      <c r="BU129" s="314"/>
      <c r="BV129" s="314"/>
    </row>
    <row r="130" spans="63:74" x14ac:dyDescent="0.15">
      <c r="BK130" s="314"/>
      <c r="BL130" s="314"/>
      <c r="BM130" s="314"/>
      <c r="BN130" s="314"/>
      <c r="BO130" s="314"/>
      <c r="BP130" s="314"/>
      <c r="BQ130" s="314"/>
      <c r="BR130" s="314"/>
      <c r="BS130" s="314"/>
      <c r="BT130" s="314"/>
      <c r="BU130" s="314"/>
      <c r="BV130" s="314"/>
    </row>
    <row r="131" spans="63:74" x14ac:dyDescent="0.15">
      <c r="BK131" s="314"/>
      <c r="BL131" s="314"/>
      <c r="BM131" s="314"/>
      <c r="BN131" s="314"/>
      <c r="BO131" s="314"/>
      <c r="BP131" s="314"/>
      <c r="BQ131" s="314"/>
      <c r="BR131" s="314"/>
      <c r="BS131" s="314"/>
      <c r="BT131" s="314"/>
      <c r="BU131" s="314"/>
      <c r="BV131" s="314"/>
    </row>
    <row r="132" spans="63:74" x14ac:dyDescent="0.15">
      <c r="BK132" s="314"/>
      <c r="BL132" s="314"/>
      <c r="BM132" s="314"/>
      <c r="BN132" s="314"/>
      <c r="BO132" s="314"/>
      <c r="BP132" s="314"/>
      <c r="BQ132" s="314"/>
      <c r="BR132" s="314"/>
      <c r="BS132" s="314"/>
      <c r="BT132" s="314"/>
      <c r="BU132" s="314"/>
      <c r="BV132" s="314"/>
    </row>
    <row r="133" spans="63:74" x14ac:dyDescent="0.15">
      <c r="BK133" s="314"/>
      <c r="BL133" s="314"/>
      <c r="BM133" s="314"/>
      <c r="BN133" s="314"/>
      <c r="BO133" s="314"/>
      <c r="BP133" s="314"/>
      <c r="BQ133" s="314"/>
      <c r="BR133" s="314"/>
      <c r="BS133" s="314"/>
      <c r="BT133" s="314"/>
      <c r="BU133" s="314"/>
      <c r="BV133" s="314"/>
    </row>
    <row r="134" spans="63:74" x14ac:dyDescent="0.15">
      <c r="BK134" s="314"/>
      <c r="BL134" s="314"/>
      <c r="BM134" s="314"/>
      <c r="BN134" s="314"/>
      <c r="BO134" s="314"/>
      <c r="BP134" s="314"/>
      <c r="BQ134" s="314"/>
      <c r="BR134" s="314"/>
      <c r="BS134" s="314"/>
      <c r="BT134" s="314"/>
      <c r="BU134" s="314"/>
      <c r="BV134" s="314"/>
    </row>
    <row r="135" spans="63:74" x14ac:dyDescent="0.15">
      <c r="BK135" s="314"/>
      <c r="BL135" s="314"/>
      <c r="BM135" s="314"/>
      <c r="BN135" s="314"/>
      <c r="BO135" s="314"/>
      <c r="BP135" s="314"/>
      <c r="BQ135" s="314"/>
      <c r="BR135" s="314"/>
      <c r="BS135" s="314"/>
      <c r="BT135" s="314"/>
      <c r="BU135" s="314"/>
      <c r="BV135" s="314"/>
    </row>
    <row r="136" spans="63:74" x14ac:dyDescent="0.15">
      <c r="BK136" s="314"/>
      <c r="BL136" s="314"/>
      <c r="BM136" s="314"/>
      <c r="BN136" s="314"/>
      <c r="BO136" s="314"/>
      <c r="BP136" s="314"/>
      <c r="BQ136" s="314"/>
      <c r="BR136" s="314"/>
      <c r="BS136" s="314"/>
      <c r="BT136" s="314"/>
      <c r="BU136" s="314"/>
      <c r="BV136" s="314"/>
    </row>
    <row r="137" spans="63:74" x14ac:dyDescent="0.15">
      <c r="BK137" s="314"/>
      <c r="BL137" s="314"/>
      <c r="BM137" s="314"/>
      <c r="BN137" s="314"/>
      <c r="BO137" s="314"/>
      <c r="BP137" s="314"/>
      <c r="BQ137" s="314"/>
      <c r="BR137" s="314"/>
      <c r="BS137" s="314"/>
      <c r="BT137" s="314"/>
      <c r="BU137" s="314"/>
      <c r="BV137" s="314"/>
    </row>
    <row r="138" spans="63:74" x14ac:dyDescent="0.15">
      <c r="BK138" s="314"/>
      <c r="BL138" s="314"/>
      <c r="BM138" s="314"/>
      <c r="BN138" s="314"/>
      <c r="BO138" s="314"/>
      <c r="BP138" s="314"/>
      <c r="BQ138" s="314"/>
      <c r="BR138" s="314"/>
      <c r="BS138" s="314"/>
      <c r="BT138" s="314"/>
      <c r="BU138" s="314"/>
      <c r="BV138" s="314"/>
    </row>
    <row r="139" spans="63:74" x14ac:dyDescent="0.15">
      <c r="BK139" s="314"/>
      <c r="BL139" s="314"/>
      <c r="BM139" s="314"/>
      <c r="BN139" s="314"/>
      <c r="BO139" s="314"/>
      <c r="BP139" s="314"/>
      <c r="BQ139" s="314"/>
      <c r="BR139" s="314"/>
      <c r="BS139" s="314"/>
      <c r="BT139" s="314"/>
      <c r="BU139" s="314"/>
      <c r="BV139" s="314"/>
    </row>
    <row r="140" spans="63:74" x14ac:dyDescent="0.15">
      <c r="BK140" s="314"/>
      <c r="BL140" s="314"/>
      <c r="BM140" s="314"/>
      <c r="BN140" s="314"/>
      <c r="BO140" s="314"/>
      <c r="BP140" s="314"/>
      <c r="BQ140" s="314"/>
      <c r="BR140" s="314"/>
      <c r="BS140" s="314"/>
      <c r="BT140" s="314"/>
      <c r="BU140" s="314"/>
      <c r="BV140" s="314"/>
    </row>
    <row r="141" spans="63:74" x14ac:dyDescent="0.15">
      <c r="BK141" s="314"/>
      <c r="BL141" s="314"/>
      <c r="BM141" s="314"/>
      <c r="BN141" s="314"/>
      <c r="BO141" s="314"/>
      <c r="BP141" s="314"/>
      <c r="BQ141" s="314"/>
      <c r="BR141" s="314"/>
      <c r="BS141" s="314"/>
      <c r="BT141" s="314"/>
      <c r="BU141" s="314"/>
      <c r="BV141" s="314"/>
    </row>
    <row r="142" spans="63:74" x14ac:dyDescent="0.15">
      <c r="BK142" s="314"/>
      <c r="BL142" s="314"/>
      <c r="BM142" s="314"/>
      <c r="BN142" s="314"/>
      <c r="BO142" s="314"/>
      <c r="BP142" s="314"/>
      <c r="BQ142" s="314"/>
      <c r="BR142" s="314"/>
      <c r="BS142" s="314"/>
      <c r="BT142" s="314"/>
      <c r="BU142" s="314"/>
      <c r="BV142" s="314"/>
    </row>
    <row r="143" spans="63:74" x14ac:dyDescent="0.15">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2022-07-12T15:11:13Z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