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A:\Apr25\"/>
    </mc:Choice>
  </mc:AlternateContent>
  <xr:revisionPtr revIDLastSave="0" documentId="13_ncr:1_{08540F30-1CC8-48B6-9F63-7974B9CB6763}" xr6:coauthVersionLast="47" xr6:coauthVersionMax="47" xr10:uidLastSave="{00000000-0000-0000-0000-000000000000}"/>
  <bookViews>
    <workbookView xWindow="-108" yWindow="-108" windowWidth="23256" windowHeight="14016" tabRatio="824" activeTab="1" xr2:uid="{00000000-000D-0000-FFFF-FFFF00000000}"/>
  </bookViews>
  <sheets>
    <sheet name="Dates" sheetId="33" r:id="rId1"/>
    <sheet name="Contents" sheetId="41" r:id="rId2"/>
    <sheet name="1tab" sheetId="47" r:id="rId3"/>
    <sheet name="2tab" sheetId="14" r:id="rId4"/>
    <sheet name="3atab" sheetId="39" r:id="rId5"/>
    <sheet name="3btab" sheetId="38" r:id="rId6"/>
    <sheet name="3ctab" sheetId="40" r:id="rId7"/>
    <sheet name="3dtab" sheetId="42" r:id="rId8"/>
    <sheet name="3etab" sheetId="49" r:id="rId9"/>
    <sheet name="4atab" sheetId="13" r:id="rId10"/>
    <sheet name="4btab" sheetId="35" r:id="rId11"/>
    <sheet name="4ctab" sheetId="30" r:id="rId12"/>
    <sheet name="4dtab" sheetId="52" r:id="rId13"/>
    <sheet name="5atab" sheetId="15" r:id="rId14"/>
    <sheet name="5btab" sheetId="26" r:id="rId15"/>
    <sheet name="6tab" sheetId="20" r:id="rId16"/>
    <sheet name="7atab" sheetId="18" r:id="rId17"/>
    <sheet name="7btab" sheetId="25" r:id="rId18"/>
    <sheet name="7ctab" sheetId="24" r:id="rId19"/>
    <sheet name="7d(1)tab" sheetId="43" r:id="rId20"/>
    <sheet name="7d(2)tab" sheetId="44" r:id="rId21"/>
    <sheet name="7etab" sheetId="48" r:id="rId22"/>
    <sheet name="8tab" sheetId="45" r:id="rId23"/>
    <sheet name="9atab" sheetId="17" r:id="rId24"/>
    <sheet name="9btab" sheetId="31" r:id="rId25"/>
    <sheet name="9ctab" sheetId="37" r:id="rId26"/>
    <sheet name="10atab" sheetId="50" r:id="rId27"/>
    <sheet name="10btab" sheetId="51" r:id="rId28"/>
  </sheets>
  <definedNames>
    <definedName name="_Order1" hidden="1">255</definedName>
    <definedName name="_Order2" hidden="1">255</definedName>
    <definedName name="_Regression_Int" localSheetId="26" hidden="1">1</definedName>
    <definedName name="_Regression_Int" localSheetId="27" hidden="1">1</definedName>
    <definedName name="_Regression_Int" localSheetId="2" hidden="1">1</definedName>
    <definedName name="_Regression_Int" localSheetId="3" hidden="1">1</definedName>
    <definedName name="_Regression_Int" localSheetId="9"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Regression_Int" localSheetId="20" hidden="1">1</definedName>
    <definedName name="_Regression_Int" localSheetId="23" hidden="1">1</definedName>
    <definedName name="_Regression_Int" localSheetId="24" hidden="1">1</definedName>
    <definedName name="HTML_CodePage" hidden="1">1252</definedName>
    <definedName name="HTML_Description" hidden="1">""</definedName>
    <definedName name="HTML_Email" hidden="1">""</definedName>
    <definedName name="HTML_Header" localSheetId="3" hidden="1">"US_PRICE"</definedName>
    <definedName name="HTML_Header" localSheetId="15" hidden="1">"US_COAL"</definedName>
    <definedName name="HTML_Header" hidden="1">""</definedName>
    <definedName name="HTML_LastUpdate" localSheetId="3" hidden="1">"5/28/98"</definedName>
    <definedName name="HTML_LastUpdate" localSheetId="15" hidden="1">"5/15/98"</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localSheetId="3" hidden="1">"H:\PRJ\STEO_NEW\MyHTML.htm"</definedName>
    <definedName name="HTML_PathFile" localSheetId="15" hidden="1">"H:\PRJ\STEO_NEW\9tabb.htm"</definedName>
    <definedName name="HTML_PathFile" hidden="1">"H:\PRJ\STEO_NEW\5TABB.htm"</definedName>
    <definedName name="HTML_Title" localSheetId="3" hidden="1">"us_price"</definedName>
    <definedName name="HTML_Title" localSheetId="15" hidden="1">"Us_coal"</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6">'10atab'!$B$1:$AL$91</definedName>
    <definedName name="_xlnm.Print_Area" localSheetId="27">'10btab'!$B$1:$AL$27</definedName>
    <definedName name="_xlnm.Print_Area" localSheetId="2">'1tab'!$B$1:$AL$68</definedName>
    <definedName name="_xlnm.Print_Area" localSheetId="3">'2tab'!$B$1:$AL$40</definedName>
    <definedName name="_xlnm.Print_Area" localSheetId="4">'3atab'!$B$1:$AL$43</definedName>
    <definedName name="_xlnm.Print_Area" localSheetId="5">'3btab'!$B$1:$AL$43</definedName>
    <definedName name="_xlnm.Print_Area" localSheetId="6">'3ctab'!$B$1:$AL$38</definedName>
    <definedName name="_xlnm.Print_Area" localSheetId="7">'3dtab'!$B$1:$BV$50</definedName>
    <definedName name="_xlnm.Print_Area" localSheetId="8">'3etab'!$B$1:$Q$39</definedName>
    <definedName name="_xlnm.Print_Area" localSheetId="9">'4atab'!$B$1:$AL$66</definedName>
    <definedName name="_xlnm.Print_Area" localSheetId="10">'4btab'!$B$1:$AL$58</definedName>
    <definedName name="_xlnm.Print_Area" localSheetId="11">'4ctab'!$B$1:$AL$23</definedName>
    <definedName name="_xlnm.Print_Area" localSheetId="12">'4dtab'!$B$1:$AL$59</definedName>
    <definedName name="_xlnm.Print_Area" localSheetId="13">'5atab'!$B$1:$AL$46</definedName>
    <definedName name="_xlnm.Print_Area" localSheetId="14">'5btab'!$B$1:$AL$42</definedName>
    <definedName name="_xlnm.Print_Area" localSheetId="15">'6tab'!$B$1:$AL$42</definedName>
    <definedName name="_xlnm.Print_Area" localSheetId="16">'7atab'!$B$1:$AL$57</definedName>
    <definedName name="_xlnm.Print_Area" localSheetId="17">'7btab'!$B$1:$AL$52</definedName>
    <definedName name="_xlnm.Print_Area" localSheetId="18">'7ctab'!$B$1:$AL$51</definedName>
    <definedName name="_xlnm.Print_Area" localSheetId="19">'7d(1)tab'!$B$1:$N$72</definedName>
    <definedName name="_xlnm.Print_Area" localSheetId="20">'7d(2)tab'!$B$1:$N$64</definedName>
    <definedName name="_xlnm.Print_Area" localSheetId="21">'7etab'!$B$1:$B$50</definedName>
    <definedName name="_xlnm.Print_Area" localSheetId="22">'8tab'!$B$1:$N$60</definedName>
    <definedName name="_xlnm.Print_Area" localSheetId="23">'9atab'!$B$1:$AL$57</definedName>
    <definedName name="_xlnm.Print_Area" localSheetId="24">'9btab'!$B$1:$AL$54</definedName>
    <definedName name="_xlnm.Print_Area" localSheetId="25">'9ctab'!$B$1:$AL$51</definedName>
    <definedName name="_xlnm.Print_Area" localSheetId="1">Contents!$A$3:$B$32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2" l="1"/>
  <c r="B2" i="52"/>
  <c r="B50" i="48"/>
  <c r="A4" i="51"/>
  <c r="B2" i="51"/>
  <c r="A4" i="50"/>
  <c r="B2" i="50"/>
  <c r="B2" i="49" l="1"/>
  <c r="A4" i="37"/>
  <c r="A4" i="31"/>
  <c r="A4" i="17"/>
  <c r="A4" i="45"/>
  <c r="A4" i="48"/>
  <c r="A4" i="44"/>
  <c r="A4" i="43"/>
  <c r="A4" i="24"/>
  <c r="A4" i="25"/>
  <c r="A4" i="18"/>
  <c r="A4" i="20"/>
  <c r="A4" i="26"/>
  <c r="A4" i="15"/>
  <c r="A4" i="30"/>
  <c r="A4" i="35"/>
  <c r="A4" i="13"/>
  <c r="A4" i="42"/>
  <c r="A4" i="40"/>
  <c r="A4" i="38"/>
  <c r="A4" i="39"/>
  <c r="A4" i="14"/>
  <c r="A4" i="47"/>
  <c r="G2" i="33"/>
  <c r="B69" i="52" s="1"/>
  <c r="B2" i="48"/>
  <c r="B2" i="47"/>
  <c r="D7" i="33"/>
  <c r="D3" i="33"/>
  <c r="B2" i="37"/>
  <c r="B2" i="31"/>
  <c r="B2" i="17"/>
  <c r="B2" i="45"/>
  <c r="B2" i="44"/>
  <c r="B2" i="43"/>
  <c r="B2" i="24"/>
  <c r="B2" i="25"/>
  <c r="B2" i="18"/>
  <c r="B2" i="20"/>
  <c r="B2" i="26"/>
  <c r="B2" i="15"/>
  <c r="B2" i="30"/>
  <c r="B2" i="35"/>
  <c r="B2" i="13"/>
  <c r="B2" i="42"/>
  <c r="B2" i="40"/>
  <c r="B2" i="38"/>
  <c r="B2" i="39"/>
  <c r="B2" i="14"/>
  <c r="B6" i="41"/>
  <c r="C3" i="42" l="1"/>
  <c r="O3" i="42" s="1"/>
  <c r="AA3" i="42" s="1"/>
  <c r="AM3" i="42" s="1"/>
  <c r="AY3" i="42" s="1"/>
  <c r="BK3" i="42" s="1"/>
  <c r="C3" i="52"/>
  <c r="O3" i="52" s="1"/>
  <c r="AA3" i="52" s="1"/>
  <c r="AM3" i="52" s="1"/>
  <c r="AY3" i="52" s="1"/>
  <c r="BK3" i="52" s="1"/>
  <c r="B30" i="51"/>
  <c r="B73" i="43"/>
  <c r="B45" i="14"/>
  <c r="B97" i="50"/>
  <c r="B54" i="24"/>
  <c r="B76" i="47"/>
  <c r="B47" i="38"/>
  <c r="B53" i="37"/>
  <c r="B55" i="25"/>
  <c r="B56" i="31"/>
  <c r="B63" i="18"/>
  <c r="B48" i="20"/>
  <c r="B68" i="17"/>
  <c r="B55" i="45"/>
  <c r="B56" i="42"/>
  <c r="B45" i="48"/>
  <c r="B43" i="40"/>
  <c r="B66" i="44"/>
  <c r="C3" i="26"/>
  <c r="O3" i="26" s="1"/>
  <c r="AA3" i="26" s="1"/>
  <c r="AM3" i="26" s="1"/>
  <c r="AY3" i="26" s="1"/>
  <c r="BK3" i="26" s="1"/>
  <c r="D5" i="33"/>
  <c r="C11" i="33" s="1"/>
  <c r="C3" i="48"/>
  <c r="O3" i="48" s="1"/>
  <c r="AA3" i="48" s="1"/>
  <c r="AM3" i="48" s="1"/>
  <c r="AY3" i="48" s="1"/>
  <c r="BK3" i="48" s="1"/>
  <c r="C3" i="45"/>
  <c r="O3" i="45" s="1"/>
  <c r="AA3" i="45" s="1"/>
  <c r="AM3" i="45" s="1"/>
  <c r="AY3" i="45" s="1"/>
  <c r="BK3" i="45" s="1"/>
  <c r="C3" i="18"/>
  <c r="O3" i="18" s="1"/>
  <c r="AA3" i="18" s="1"/>
  <c r="AM3" i="18" s="1"/>
  <c r="AY3" i="18" s="1"/>
  <c r="BK3" i="18" s="1"/>
  <c r="C3" i="43"/>
  <c r="O3" i="43" s="1"/>
  <c r="AA3" i="43" s="1"/>
  <c r="AM3" i="43" s="1"/>
  <c r="AY3" i="43" s="1"/>
  <c r="BK3" i="43" s="1"/>
  <c r="C3" i="37"/>
  <c r="O3" i="37" s="1"/>
  <c r="AA3" i="37" s="1"/>
  <c r="AM3" i="37" s="1"/>
  <c r="AY3" i="37" s="1"/>
  <c r="BK3" i="37" s="1"/>
  <c r="C3" i="47"/>
  <c r="O3" i="47" s="1"/>
  <c r="AA3" i="47" s="1"/>
  <c r="AM3" i="47" s="1"/>
  <c r="AY3" i="47" s="1"/>
  <c r="BK3" i="47" s="1"/>
  <c r="C3" i="25"/>
  <c r="O3" i="25" s="1"/>
  <c r="AA3" i="25" s="1"/>
  <c r="AM3" i="25" s="1"/>
  <c r="AY3" i="25" s="1"/>
  <c r="BK3" i="25" s="1"/>
  <c r="C3" i="20"/>
  <c r="O3" i="20" s="1"/>
  <c r="AA3" i="20" s="1"/>
  <c r="AM3" i="20" s="1"/>
  <c r="AY3" i="20" s="1"/>
  <c r="BK3" i="20" s="1"/>
  <c r="C3" i="30"/>
  <c r="O3" i="30" s="1"/>
  <c r="AA3" i="30" s="1"/>
  <c r="AM3" i="30" s="1"/>
  <c r="AY3" i="30" s="1"/>
  <c r="BK3" i="30" s="1"/>
  <c r="C3" i="35"/>
  <c r="O3" i="35" s="1"/>
  <c r="AA3" i="35" s="1"/>
  <c r="AM3" i="35" s="1"/>
  <c r="AY3" i="35" s="1"/>
  <c r="BK3" i="35" s="1"/>
  <c r="C3" i="17"/>
  <c r="O3" i="17" s="1"/>
  <c r="AA3" i="17" s="1"/>
  <c r="AM3" i="17" s="1"/>
  <c r="AY3" i="17" s="1"/>
  <c r="BK3" i="17" s="1"/>
  <c r="C3" i="14"/>
  <c r="O3" i="14" s="1"/>
  <c r="AA3" i="14" s="1"/>
  <c r="AM3" i="14" s="1"/>
  <c r="AY3" i="14" s="1"/>
  <c r="BK3" i="14" s="1"/>
  <c r="C3" i="39"/>
  <c r="O3" i="39" s="1"/>
  <c r="AA3" i="39" s="1"/>
  <c r="AM3" i="39" s="1"/>
  <c r="AY3" i="39" s="1"/>
  <c r="BK3" i="39" s="1"/>
  <c r="C3" i="40"/>
  <c r="O3" i="40" s="1"/>
  <c r="AA3" i="40" s="1"/>
  <c r="AM3" i="40" s="1"/>
  <c r="AY3" i="40" s="1"/>
  <c r="BK3" i="40" s="1"/>
  <c r="C3" i="24"/>
  <c r="O3" i="24" s="1"/>
  <c r="AA3" i="24" s="1"/>
  <c r="AM3" i="24" s="1"/>
  <c r="AY3" i="24" s="1"/>
  <c r="BK3" i="24" s="1"/>
  <c r="C3" i="31"/>
  <c r="O3" i="31" s="1"/>
  <c r="AA3" i="31" s="1"/>
  <c r="AM3" i="31" s="1"/>
  <c r="AY3" i="31" s="1"/>
  <c r="BK3" i="31" s="1"/>
  <c r="C3" i="13"/>
  <c r="O3" i="13" s="1"/>
  <c r="AA3" i="13" s="1"/>
  <c r="AM3" i="13" s="1"/>
  <c r="AY3" i="13" s="1"/>
  <c r="BK3" i="13" s="1"/>
  <c r="C3" i="38"/>
  <c r="O3" i="38" s="1"/>
  <c r="AA3" i="38" s="1"/>
  <c r="AM3" i="38" s="1"/>
  <c r="AY3" i="38" s="1"/>
  <c r="BK3" i="38" s="1"/>
  <c r="B61" i="35"/>
  <c r="B77" i="13"/>
  <c r="B45" i="26"/>
  <c r="B54" i="15"/>
  <c r="B27" i="30"/>
  <c r="C3" i="49"/>
  <c r="O3" i="49" s="1"/>
  <c r="AA3" i="49" s="1"/>
  <c r="AM3" i="49" s="1"/>
  <c r="AY3" i="49" s="1"/>
  <c r="BK3" i="49" s="1"/>
  <c r="C3" i="51"/>
  <c r="O3" i="51" s="1"/>
  <c r="AA3" i="51" s="1"/>
  <c r="AM3" i="51" s="1"/>
  <c r="AY3" i="51" s="1"/>
  <c r="BK3" i="51" s="1"/>
  <c r="C3" i="50"/>
  <c r="O3" i="50" s="1"/>
  <c r="AA3" i="50" s="1"/>
  <c r="AM3" i="50" s="1"/>
  <c r="AY3" i="50" s="1"/>
  <c r="BK3" i="50" s="1"/>
  <c r="C3" i="15"/>
  <c r="O3" i="15" s="1"/>
  <c r="AA3" i="15" s="1"/>
  <c r="AM3" i="15" s="1"/>
  <c r="AY3" i="15" s="1"/>
  <c r="BK3" i="15" s="1"/>
  <c r="B49" i="39"/>
  <c r="B35" i="49"/>
  <c r="C3" i="44"/>
  <c r="O3" i="44" s="1"/>
  <c r="AA3" i="44" s="1"/>
  <c r="AM3" i="44" s="1"/>
  <c r="AY3" i="44" s="1"/>
  <c r="BK3" i="44" s="1"/>
  <c r="D11" i="33" l="1"/>
  <c r="O11" i="33"/>
  <c r="C13" i="33"/>
  <c r="E11" i="33"/>
  <c r="D13" i="33"/>
  <c r="P11" i="33" l="1"/>
  <c r="O13" i="33"/>
  <c r="AA11" i="33"/>
  <c r="P13" i="33"/>
  <c r="Q11" i="33"/>
  <c r="E13" i="33"/>
  <c r="F11" i="33"/>
  <c r="AA13" i="33" l="1"/>
  <c r="AB11" i="33"/>
  <c r="AM11" i="33"/>
  <c r="G11" i="33"/>
  <c r="F13" i="33"/>
  <c r="R11" i="33"/>
  <c r="Q13" i="33"/>
  <c r="AY11" i="33" l="1"/>
  <c r="AN11" i="33"/>
  <c r="AM13" i="33"/>
  <c r="AC11" i="33"/>
  <c r="AB13" i="33"/>
  <c r="S11" i="33"/>
  <c r="R13" i="33"/>
  <c r="G13" i="33"/>
  <c r="H11" i="33"/>
  <c r="AD11" i="33" l="1"/>
  <c r="AC13" i="33"/>
  <c r="AN13" i="33"/>
  <c r="AO11" i="33"/>
  <c r="AZ11" i="33"/>
  <c r="AY13" i="33"/>
  <c r="BK11" i="33"/>
  <c r="S13" i="33"/>
  <c r="T11" i="33"/>
  <c r="H13" i="33"/>
  <c r="I11" i="33"/>
  <c r="BL11" i="33" l="1"/>
  <c r="BK13" i="33"/>
  <c r="AE11" i="33"/>
  <c r="AD13" i="33"/>
  <c r="AZ13" i="33"/>
  <c r="BA11" i="33"/>
  <c r="AO13" i="33"/>
  <c r="AP11" i="33"/>
  <c r="U11" i="33"/>
  <c r="T13" i="33"/>
  <c r="J11" i="33"/>
  <c r="I13" i="33"/>
  <c r="AP13" i="33" l="1"/>
  <c r="AQ11" i="33"/>
  <c r="BB11" i="33"/>
  <c r="BA13" i="33"/>
  <c r="AE13" i="33"/>
  <c r="AF11" i="33"/>
  <c r="BM11" i="33"/>
  <c r="BL13" i="33"/>
  <c r="K11" i="33"/>
  <c r="J13" i="33"/>
  <c r="U13" i="33"/>
  <c r="V11" i="33"/>
  <c r="BM13" i="33" l="1"/>
  <c r="BN11" i="33"/>
  <c r="AG11" i="33"/>
  <c r="AF13" i="33"/>
  <c r="BA5" i="49"/>
  <c r="BB13" i="33"/>
  <c r="BC11" i="33"/>
  <c r="AQ13" i="33"/>
  <c r="AR11" i="33"/>
  <c r="K13" i="33"/>
  <c r="L11" i="33"/>
  <c r="V13" i="33"/>
  <c r="W11" i="33"/>
  <c r="AS11" i="33" l="1"/>
  <c r="AR13" i="33"/>
  <c r="BD11" i="33"/>
  <c r="BC13" i="33"/>
  <c r="AH11" i="33"/>
  <c r="AG13" i="33"/>
  <c r="BO11" i="33"/>
  <c r="BN13" i="33"/>
  <c r="M11" i="33"/>
  <c r="L13" i="33"/>
  <c r="W13" i="33"/>
  <c r="X11" i="33"/>
  <c r="BP11" i="33" l="1"/>
  <c r="BO13" i="33"/>
  <c r="AI11" i="33"/>
  <c r="AH13" i="33"/>
  <c r="BD13" i="33"/>
  <c r="BE11" i="33"/>
  <c r="AT11" i="33"/>
  <c r="AS13" i="33"/>
  <c r="Y11" i="33"/>
  <c r="X13" i="33"/>
  <c r="M13" i="33"/>
  <c r="N11" i="33"/>
  <c r="BP13" i="33" l="1"/>
  <c r="BQ11" i="33"/>
  <c r="AT13" i="33"/>
  <c r="AU11" i="33"/>
  <c r="BF11" i="33"/>
  <c r="BE13" i="33"/>
  <c r="AJ11" i="33"/>
  <c r="AI13" i="33"/>
  <c r="N13" i="33"/>
  <c r="Z11" i="33"/>
  <c r="Y13" i="33"/>
  <c r="BR11" i="33" l="1"/>
  <c r="BQ13" i="33"/>
  <c r="AK11" i="33"/>
  <c r="AJ13" i="33"/>
  <c r="BG11" i="33"/>
  <c r="BF13" i="33"/>
  <c r="AU13" i="33"/>
  <c r="AV11" i="33"/>
  <c r="Z13" i="33"/>
  <c r="AL11" i="33" l="1"/>
  <c r="AK13" i="33"/>
  <c r="BS11" i="33"/>
  <c r="BR13" i="33"/>
  <c r="AV13" i="33"/>
  <c r="AW11" i="33"/>
  <c r="BG13" i="33"/>
  <c r="BH11" i="33"/>
  <c r="BI11" i="33" l="1"/>
  <c r="BH13" i="33"/>
  <c r="AW13" i="33"/>
  <c r="AX11" i="33"/>
  <c r="BT11" i="33"/>
  <c r="BS13" i="33"/>
  <c r="AL13" i="33"/>
  <c r="AX13" i="33" l="1"/>
  <c r="BT13" i="33"/>
  <c r="BU11" i="33"/>
  <c r="BI13" i="33"/>
  <c r="BJ11" i="33"/>
  <c r="BJ13" i="33" l="1"/>
  <c r="BV11" i="33"/>
  <c r="BU13" i="33"/>
  <c r="BV13" i="33" l="1"/>
</calcChain>
</file>

<file path=xl/sharedStrings.xml><?xml version="1.0" encoding="utf-8"?>
<sst xmlns="http://schemas.openxmlformats.org/spreadsheetml/2006/main" count="6942" uniqueCount="1603">
  <si>
    <t>U.S. Cooling Degree-Days</t>
  </si>
  <si>
    <t>ESICUUS</t>
  </si>
  <si>
    <t>ESCMUUS</t>
  </si>
  <si>
    <t>Residential Sector</t>
  </si>
  <si>
    <t>Commercial Sector</t>
  </si>
  <si>
    <t>Percent change from prior year</t>
  </si>
  <si>
    <t>NGNWPUS</t>
  </si>
  <si>
    <t>DKEUDUS</t>
  </si>
  <si>
    <t>Price Indexes</t>
  </si>
  <si>
    <t>Producer Price Index: All Commodities</t>
  </si>
  <si>
    <t>REICBUS</t>
  </si>
  <si>
    <t>OWICBUS</t>
  </si>
  <si>
    <t>WWCCBUS</t>
  </si>
  <si>
    <t>SORCBUS</t>
  </si>
  <si>
    <t>RERCBUS</t>
  </si>
  <si>
    <t>RETCBUS</t>
  </si>
  <si>
    <t>GDPQXUS_PCT</t>
  </si>
  <si>
    <t>GDPDIUS_PCT</t>
  </si>
  <si>
    <t>YD87OUS_PCT</t>
  </si>
  <si>
    <t>ZOMNIUS_PCT</t>
  </si>
  <si>
    <t>Industrial Sector</t>
  </si>
  <si>
    <t>HVTCBUS</t>
  </si>
  <si>
    <t>GETCBUS</t>
  </si>
  <si>
    <t>SOTCBUS</t>
  </si>
  <si>
    <t>WWTCBUS</t>
  </si>
  <si>
    <t>OWTCBUS</t>
  </si>
  <si>
    <t>ZWCD_NEC</t>
  </si>
  <si>
    <t>ZWCD_MAC</t>
  </si>
  <si>
    <t>ZWCD_ENC</t>
  </si>
  <si>
    <t>ZWCD_WNC</t>
  </si>
  <si>
    <t>ZWCD_ESC</t>
  </si>
  <si>
    <t>ZWCD_WSC</t>
  </si>
  <si>
    <t>EOTCBUS</t>
  </si>
  <si>
    <t>ZWCD_MTN</t>
  </si>
  <si>
    <t>ZWCD_PAC</t>
  </si>
  <si>
    <t>Vehicle Miles Traveled (a)</t>
  </si>
  <si>
    <t>WWICBUS</t>
  </si>
  <si>
    <t>CLMRHUS</t>
  </si>
  <si>
    <t>CLSOPUS</t>
  </si>
  <si>
    <t>CLSKPUS</t>
  </si>
  <si>
    <t>CLPS_EP</t>
  </si>
  <si>
    <t>GECCBUS</t>
  </si>
  <si>
    <t>GEECBUS</t>
  </si>
  <si>
    <t>ZWHD_NEC</t>
  </si>
  <si>
    <t>ZWHD_MAC</t>
  </si>
  <si>
    <t>ZWHD_ENC</t>
  </si>
  <si>
    <t>ZWHD_WNC</t>
  </si>
  <si>
    <t>ZWHD_ESC</t>
  </si>
  <si>
    <t>ZWHD_WSC</t>
  </si>
  <si>
    <t>ZWHD_MTN</t>
  </si>
  <si>
    <t>ZWHD_PAC</t>
  </si>
  <si>
    <t>RFPS_EP</t>
  </si>
  <si>
    <t>DKPS_EP</t>
  </si>
  <si>
    <t>(million barrels per day)</t>
  </si>
  <si>
    <t>(billion cubic feet per day)</t>
  </si>
  <si>
    <t>BREPUUS</t>
  </si>
  <si>
    <t>(billion kilowatt hours per day)</t>
  </si>
  <si>
    <t>(quadrillion Btu)</t>
  </si>
  <si>
    <t>WNTCBUS</t>
  </si>
  <si>
    <t>WNECBUS</t>
  </si>
  <si>
    <r>
      <t>Table 9a.  U.S. Macroeconomic Indicators and CO</t>
    </r>
    <r>
      <rPr>
        <u/>
        <vertAlign val="subscript"/>
        <sz val="10"/>
        <color indexed="12"/>
        <rFont val="Arial"/>
        <family val="2"/>
      </rPr>
      <t>2</t>
    </r>
    <r>
      <rPr>
        <u/>
        <sz val="10"/>
        <color indexed="12"/>
        <rFont val="Arial"/>
        <family val="2"/>
      </rPr>
      <t xml:space="preserve"> Emissions </t>
    </r>
  </si>
  <si>
    <t>(dollars per barrel)</t>
  </si>
  <si>
    <t>(dollars per million Btu)</t>
  </si>
  <si>
    <t xml:space="preserve">Table Beginning Year--- </t>
  </si>
  <si>
    <t>Crude Oil Production (a)</t>
  </si>
  <si>
    <t>Coal (b)</t>
  </si>
  <si>
    <t>Energy Prices</t>
  </si>
  <si>
    <t>Prices are not adjusted for inflation.</t>
  </si>
  <si>
    <t>Prices</t>
  </si>
  <si>
    <r>
      <t>Natural Gas</t>
    </r>
    <r>
      <rPr>
        <sz val="8"/>
        <color indexed="8"/>
        <rFont val="Arial"/>
        <family val="2"/>
      </rPr>
      <t/>
    </r>
  </si>
  <si>
    <t>NGHHUUS</t>
  </si>
  <si>
    <t>ZWHD_NEC_10YR</t>
  </si>
  <si>
    <t>ZWHD_MAC_10YR</t>
  </si>
  <si>
    <t>ZWHD_ENC_10YR</t>
  </si>
  <si>
    <t>ZWHD_WNC_10YR</t>
  </si>
  <si>
    <t>ZWHD_SAC_10YR</t>
  </si>
  <si>
    <t>ZWHD_ESC_10YR</t>
  </si>
  <si>
    <t>ZWHD_WSC_10YR</t>
  </si>
  <si>
    <t>ZWHD_MTN_10YR</t>
  </si>
  <si>
    <t>ZWHD_PAC_10YR</t>
  </si>
  <si>
    <t>ZWHD_US_10YR</t>
  </si>
  <si>
    <t>ZWCD_NEC_10YR</t>
  </si>
  <si>
    <t>ZWCD_MAC_10YR</t>
  </si>
  <si>
    <t>ZWCD_ENC_10YR</t>
  </si>
  <si>
    <t>ZWCD_WNC_10YR</t>
  </si>
  <si>
    <t>ZWCD_SAC_10YR</t>
  </si>
  <si>
    <t>ZWCD_ESC_10YR</t>
  </si>
  <si>
    <t>ZWCD_WSC_10YR</t>
  </si>
  <si>
    <t>ZWCD_MTN_10YR</t>
  </si>
  <si>
    <t>ZWCD_PAC_10YR</t>
  </si>
  <si>
    <t>ZWCD_US_10YR</t>
  </si>
  <si>
    <t>Heating Degree Days</t>
  </si>
  <si>
    <t>Cooling Degree Days</t>
  </si>
  <si>
    <r>
      <t xml:space="preserve">See </t>
    </r>
    <r>
      <rPr>
        <i/>
        <sz val="8"/>
        <rFont val="Arial"/>
        <family val="2"/>
      </rPr>
      <t>Change in Regional and U.S. Degree-Day Calculations</t>
    </r>
    <r>
      <rPr>
        <sz val="8"/>
        <rFont val="Arial"/>
        <family val="2"/>
      </rPr>
      <t xml:space="preserve"> (http://www.eia.gov/forecasts/steo/special/pdf/2012_sp_04.pdf) for more information.</t>
    </r>
  </si>
  <si>
    <t>Regions refer to U.S. Census divisions.  See "Census division" in EIA’s Energy Glossary (http://www.eia.gov/tools/glossary/) for a list of states in each region.</t>
  </si>
  <si>
    <t>Discrepancy (c)</t>
  </si>
  <si>
    <t>JFNIPUS</t>
  </si>
  <si>
    <t>DFNIPUS</t>
  </si>
  <si>
    <t>RFNIPUS</t>
  </si>
  <si>
    <t>UONIPUS</t>
  </si>
  <si>
    <t>PPNIPUS</t>
  </si>
  <si>
    <t>OHNIPUS</t>
  </si>
  <si>
    <t>PSNIPUS</t>
  </si>
  <si>
    <t>EXRCH_US</t>
  </si>
  <si>
    <t>ESTCU_NEC</t>
  </si>
  <si>
    <t>ESTCU_MAC</t>
  </si>
  <si>
    <t>ESTCU_ENC</t>
  </si>
  <si>
    <t>ESTCU_WNC</t>
  </si>
  <si>
    <t>ESTCU_SAC</t>
  </si>
  <si>
    <t>ESTCU_ESC</t>
  </si>
  <si>
    <t>ESTCU_WSC</t>
  </si>
  <si>
    <t>ESTCU_MTN</t>
  </si>
  <si>
    <t>ESTCU_PAC</t>
  </si>
  <si>
    <t>ESTCU_US</t>
  </si>
  <si>
    <t>CLSHPUS</t>
  </si>
  <si>
    <t>CLPRPUS_TON</t>
  </si>
  <si>
    <t>CLPRPAR_TON</t>
  </si>
  <si>
    <t>CLPRPIR_TON</t>
  </si>
  <si>
    <t>CLPRPWR_TON</t>
  </si>
  <si>
    <t>CLSD_DRAW_TON</t>
  </si>
  <si>
    <t>CLIMPUS_TON</t>
  </si>
  <si>
    <t>CLEXPUS_TON</t>
  </si>
  <si>
    <t>CLEXPMC_TON</t>
  </si>
  <si>
    <t>CLEXPSC_TON</t>
  </si>
  <si>
    <t>CLNSPUS_TON</t>
  </si>
  <si>
    <t>CLST_DRAW_TON</t>
  </si>
  <si>
    <t>CLWCPUS_TON</t>
  </si>
  <si>
    <t>CLTSPUS_TON</t>
  </si>
  <si>
    <t>CLKCPUS_TON</t>
  </si>
  <si>
    <t>CLEPCON_TON</t>
  </si>
  <si>
    <t>CLZCPUS_TON</t>
  </si>
  <si>
    <t>CLHCPUS_TON</t>
  </si>
  <si>
    <t>CLYCPUS_TON</t>
  </si>
  <si>
    <t>CLTCPUS_TON</t>
  </si>
  <si>
    <t>CLAJPUS_TON</t>
  </si>
  <si>
    <t>REECBUS</t>
  </si>
  <si>
    <t>RECCBUS</t>
  </si>
  <si>
    <t>Forecast Month -</t>
  </si>
  <si>
    <t>Domestic Tables:</t>
  </si>
  <si>
    <t>Renewables (c)</t>
  </si>
  <si>
    <t>Total Energy Consumption (d)</t>
  </si>
  <si>
    <t>Column</t>
  </si>
  <si>
    <t xml:space="preserve">Table 1.  U.S. Energy Markets Summary </t>
  </si>
  <si>
    <t>Table 5a.  U.S. Natural Gas Supply, Consumption, and Inventories</t>
  </si>
  <si>
    <t>Table 6.  U.S. Coal Supply, Consumption, and Inventories</t>
  </si>
  <si>
    <t>papr_CA</t>
  </si>
  <si>
    <t>papr_MX</t>
  </si>
  <si>
    <t>papr_US</t>
  </si>
  <si>
    <t>papr_AR</t>
  </si>
  <si>
    <t>papr_BR</t>
  </si>
  <si>
    <t>papr_CO</t>
  </si>
  <si>
    <t>papr_NO</t>
  </si>
  <si>
    <t>papr_AJ</t>
  </si>
  <si>
    <t>papr_KZ</t>
  </si>
  <si>
    <t>papr_RS</t>
  </si>
  <si>
    <t>papr_MU</t>
  </si>
  <si>
    <t>papr_CH</t>
  </si>
  <si>
    <t>papr_IN</t>
  </si>
  <si>
    <t>papr_MY</t>
  </si>
  <si>
    <t>papr_EG</t>
  </si>
  <si>
    <t>CXTCCO2</t>
  </si>
  <si>
    <t>patc_us</t>
  </si>
  <si>
    <t>patc_ust</t>
  </si>
  <si>
    <t>patc_ca</t>
  </si>
  <si>
    <t>patc_oecd_europe</t>
  </si>
  <si>
    <t>patc_ja</t>
  </si>
  <si>
    <t>patc_other_oecd</t>
  </si>
  <si>
    <t>patc_oecd</t>
  </si>
  <si>
    <t>patc_fsu</t>
  </si>
  <si>
    <t>patc_nonoecd_europe</t>
  </si>
  <si>
    <t>patc_ch</t>
  </si>
  <si>
    <t>patc_other_asia</t>
  </si>
  <si>
    <t>patc_other_nonoecd</t>
  </si>
  <si>
    <t>patc_non_oecd</t>
  </si>
  <si>
    <t>patc_world</t>
  </si>
  <si>
    <t>papr_us</t>
  </si>
  <si>
    <t>papr_mx</t>
  </si>
  <si>
    <t>papr_opec</t>
  </si>
  <si>
    <t>copr_opec</t>
  </si>
  <si>
    <t>papr_world</t>
  </si>
  <si>
    <t>pasc_oecd_t3</t>
  </si>
  <si>
    <t>t3_stchange_us</t>
  </si>
  <si>
    <t>t3_stchange_ooecd</t>
  </si>
  <si>
    <t>t3_stchange_noecd</t>
  </si>
  <si>
    <t>t3_stchange_world</t>
  </si>
  <si>
    <t>copr_ku</t>
  </si>
  <si>
    <t>copr_ly</t>
  </si>
  <si>
    <t>copr_ni</t>
  </si>
  <si>
    <t>copr_sa</t>
  </si>
  <si>
    <t>copr_tc</t>
  </si>
  <si>
    <t>copr_ve</t>
  </si>
  <si>
    <t>copr_iz</t>
  </si>
  <si>
    <t>ZWCD_SAC</t>
  </si>
  <si>
    <t>ZWHD_SAC</t>
  </si>
  <si>
    <t>Malaysia</t>
  </si>
  <si>
    <t>Mexico</t>
  </si>
  <si>
    <t>United States</t>
  </si>
  <si>
    <t>t3b_papr_r03</t>
  </si>
  <si>
    <t>The approximate break between historical and forecast values is shown with historical data printed in bold; estimates and forecasts in italics.</t>
  </si>
  <si>
    <t>EOACBUS</t>
  </si>
  <si>
    <t>BFACBUS</t>
  </si>
  <si>
    <t>t3b_papr_r02</t>
  </si>
  <si>
    <t>t3b_papr_r01</t>
  </si>
  <si>
    <t>Azerbaijan</t>
  </si>
  <si>
    <t>Kazakhstan</t>
  </si>
  <si>
    <t>Russia</t>
  </si>
  <si>
    <t>t3b_papr_r04</t>
  </si>
  <si>
    <t>Oman</t>
  </si>
  <si>
    <t>t3b_papr_r05</t>
  </si>
  <si>
    <t>t3b_papr_r07</t>
  </si>
  <si>
    <t>t3b_papr_r06</t>
  </si>
  <si>
    <t>opec_nc</t>
  </si>
  <si>
    <t>papr_nonopec</t>
  </si>
  <si>
    <t>Total Supply</t>
  </si>
  <si>
    <t>DFPSPUS</t>
  </si>
  <si>
    <t>Jan</t>
  </si>
  <si>
    <t>Feb</t>
  </si>
  <si>
    <t>Mar</t>
  </si>
  <si>
    <t>Apr</t>
  </si>
  <si>
    <t>May</t>
  </si>
  <si>
    <t>Jun</t>
  </si>
  <si>
    <t>Jul</t>
  </si>
  <si>
    <t>Aug</t>
  </si>
  <si>
    <t>Sep</t>
  </si>
  <si>
    <t>Oct</t>
  </si>
  <si>
    <t>Nov</t>
  </si>
  <si>
    <t>Dec</t>
  </si>
  <si>
    <t>MGTSPP1</t>
  </si>
  <si>
    <t>MGTSPP2</t>
  </si>
  <si>
    <t>MGTSPP3</t>
  </si>
  <si>
    <t>MGTSPP4</t>
  </si>
  <si>
    <t>MGTSPP5</t>
  </si>
  <si>
    <t>MGTSPUS</t>
  </si>
  <si>
    <t>COPRPUS</t>
  </si>
  <si>
    <t>PAPRPAK</t>
  </si>
  <si>
    <t>PAPRPGLF</t>
  </si>
  <si>
    <t>PAPR48NGOM</t>
  </si>
  <si>
    <t xml:space="preserve"> </t>
  </si>
  <si>
    <t>COUNPUS</t>
  </si>
  <si>
    <t>CORIPUS</t>
  </si>
  <si>
    <t>NLPRPUS</t>
  </si>
  <si>
    <t>PAGLPUS</t>
  </si>
  <si>
    <t>PANIPUS</t>
  </si>
  <si>
    <t>MGTCPUSX</t>
  </si>
  <si>
    <t>JFTCPUS</t>
  </si>
  <si>
    <t>DFTCPUS</t>
  </si>
  <si>
    <t>RFTCPUS</t>
  </si>
  <si>
    <t>PATCPUSX</t>
  </si>
  <si>
    <t>COSXPUS</t>
  </si>
  <si>
    <t>JFPSPUS</t>
  </si>
  <si>
    <t>RFPSPUS</t>
  </si>
  <si>
    <t>PASXPUS</t>
  </si>
  <si>
    <t>COSQPUS</t>
  </si>
  <si>
    <t>RAIMUUS</t>
  </si>
  <si>
    <t>WTIPUUS</t>
  </si>
  <si>
    <t>CLEUDUS</t>
  </si>
  <si>
    <t>RFEUDUS</t>
  </si>
  <si>
    <t>NGEUDUS</t>
  </si>
  <si>
    <t>NGRCUUS</t>
  </si>
  <si>
    <t>ESRCUUS</t>
  </si>
  <si>
    <t>NGPRPUS</t>
  </si>
  <si>
    <t>Liquid Fuels</t>
  </si>
  <si>
    <t>NGIMPUS_PIPE</t>
  </si>
  <si>
    <t>NGIMPUS_LNG</t>
  </si>
  <si>
    <t>NGSFPUS</t>
  </si>
  <si>
    <t>NGWGPUS</t>
  </si>
  <si>
    <t>BALIT</t>
  </si>
  <si>
    <t>NGRCPUS</t>
  </si>
  <si>
    <t>NGCCPUS</t>
  </si>
  <si>
    <t>NGLPPUS</t>
  </si>
  <si>
    <t>NGINX</t>
  </si>
  <si>
    <t>NGEPCON</t>
  </si>
  <si>
    <t>NGTCPUS</t>
  </si>
  <si>
    <t>NGACPUS</t>
  </si>
  <si>
    <t>copc_opec_r05</t>
  </si>
  <si>
    <t>cops_opec_r05</t>
  </si>
  <si>
    <t>NGVHPUS</t>
  </si>
  <si>
    <t>Real Gross Domestic Product</t>
  </si>
  <si>
    <t>GDPQXUS</t>
  </si>
  <si>
    <t>GDP Implicit Price Deflator</t>
  </si>
  <si>
    <t>GDPDIUS</t>
  </si>
  <si>
    <t>Real Disposable Personal Income</t>
  </si>
  <si>
    <t>YD87OUS</t>
  </si>
  <si>
    <t>ZOMNIUS</t>
  </si>
  <si>
    <t>ZWHDPUS</t>
  </si>
  <si>
    <t>copc_opec</t>
  </si>
  <si>
    <t>pasc_us</t>
  </si>
  <si>
    <t>ZWCDPUS</t>
  </si>
  <si>
    <t>I87RXUS</t>
  </si>
  <si>
    <t>Business Inventory Change</t>
  </si>
  <si>
    <t>KRDRXUS</t>
  </si>
  <si>
    <t>WPCPIUS</t>
  </si>
  <si>
    <t>CICPIUS</t>
  </si>
  <si>
    <t>WP57IUS</t>
  </si>
  <si>
    <t>Non-Farm Employment</t>
  </si>
  <si>
    <t>EMNFPUS</t>
  </si>
  <si>
    <t>Total Industrial Production</t>
  </si>
  <si>
    <t>ZOTOIUS</t>
  </si>
  <si>
    <t>Miscellaneous</t>
  </si>
  <si>
    <t>MVVMPUS</t>
  </si>
  <si>
    <t>Raw Steel Production</t>
  </si>
  <si>
    <t>RSPRPUS</t>
  </si>
  <si>
    <t>patc_r01</t>
  </si>
  <si>
    <t>patc_mx</t>
  </si>
  <si>
    <t>patc_r02</t>
  </si>
  <si>
    <t>patc_br</t>
  </si>
  <si>
    <t>patc_r03</t>
  </si>
  <si>
    <t>patc_r04</t>
  </si>
  <si>
    <t>patc_rs</t>
  </si>
  <si>
    <t>patc_r05</t>
  </si>
  <si>
    <t>patc_r07</t>
  </si>
  <si>
    <t>patc_in</t>
  </si>
  <si>
    <t>patc_r06</t>
  </si>
  <si>
    <t>ESTXPUS</t>
  </si>
  <si>
    <t>Petroleum</t>
  </si>
  <si>
    <t>Natural Gas</t>
  </si>
  <si>
    <t>TETCFUEL</t>
  </si>
  <si>
    <t>GERCBUS</t>
  </si>
  <si>
    <t>GEICBUS</t>
  </si>
  <si>
    <t>HVICBUS</t>
  </si>
  <si>
    <t>WWEPCONB</t>
  </si>
  <si>
    <t>OWEPCONB</t>
  </si>
  <si>
    <t>CLSDPUS</t>
  </si>
  <si>
    <t>CLSTPUS</t>
  </si>
  <si>
    <t>ESRCU_NEC</t>
  </si>
  <si>
    <t>ESRCU_MAC</t>
  </si>
  <si>
    <t>ESRCU_ENC</t>
  </si>
  <si>
    <t>ESRCU_WNC</t>
  </si>
  <si>
    <t>ESRCU_SAC</t>
  </si>
  <si>
    <t>ESRCU_ESC</t>
  </si>
  <si>
    <t>ESRCU_WSC</t>
  </si>
  <si>
    <t>ESRCU_MTN</t>
  </si>
  <si>
    <t>ESRCU_PAC</t>
  </si>
  <si>
    <t>ESRCU_US</t>
  </si>
  <si>
    <t>ESCMU_NEC</t>
  </si>
  <si>
    <t>ESCMU_MAC</t>
  </si>
  <si>
    <t>ESCMU_ENC</t>
  </si>
  <si>
    <t>ESCMU_WNC</t>
  </si>
  <si>
    <t>ESCMU_SAC</t>
  </si>
  <si>
    <t>ESCMU_ESC</t>
  </si>
  <si>
    <t>ESCMU_WSC</t>
  </si>
  <si>
    <t>ESCMU_MTN</t>
  </si>
  <si>
    <t>ESCMU_PAC</t>
  </si>
  <si>
    <t>ESCMU_US</t>
  </si>
  <si>
    <t>ESICU_NEC</t>
  </si>
  <si>
    <t>ESICU_MAC</t>
  </si>
  <si>
    <t>ESICU_ENC</t>
  </si>
  <si>
    <t>ESICU_WNC</t>
  </si>
  <si>
    <t>ESICU_SAC</t>
  </si>
  <si>
    <t>ESICU_ESC</t>
  </si>
  <si>
    <t>ESICU_WSC</t>
  </si>
  <si>
    <t>ESICU_MTN</t>
  </si>
  <si>
    <t>ESICU_PAC</t>
  </si>
  <si>
    <t>ESICU_US</t>
  </si>
  <si>
    <t>NGRCU_NEC</t>
  </si>
  <si>
    <t>NGRCU_MAC</t>
  </si>
  <si>
    <t>NGRCU_ENC</t>
  </si>
  <si>
    <t>NGRCU_WNC</t>
  </si>
  <si>
    <t>NGRCU_SAC</t>
  </si>
  <si>
    <t>NGRCU_ESC</t>
  </si>
  <si>
    <t>NGRCU_WSC</t>
  </si>
  <si>
    <t>NGRCU_MTN</t>
  </si>
  <si>
    <t>NGRCU_PAC</t>
  </si>
  <si>
    <t>NGCCU_NEC</t>
  </si>
  <si>
    <t>NGCCU_MAC</t>
  </si>
  <si>
    <t>NGCCU_ENC</t>
  </si>
  <si>
    <t>NGCCU_WNC</t>
  </si>
  <si>
    <t>NGCCU_SAC</t>
  </si>
  <si>
    <t>NGCCU_ESC</t>
  </si>
  <si>
    <t>NGCCU_WSC</t>
  </si>
  <si>
    <t>NGCCU_MTN</t>
  </si>
  <si>
    <t>NGCCU_PAC</t>
  </si>
  <si>
    <t>NGCCUUS</t>
  </si>
  <si>
    <t>NGICU_NEC</t>
  </si>
  <si>
    <t>NGICU_MAC</t>
  </si>
  <si>
    <t>NGICU_ENC</t>
  </si>
  <si>
    <t>NGICU_WNC</t>
  </si>
  <si>
    <t>NGICU_SAC</t>
  </si>
  <si>
    <t>NGICU_ESC</t>
  </si>
  <si>
    <t>NGICU_WSC</t>
  </si>
  <si>
    <t>NGICU_MTN</t>
  </si>
  <si>
    <t>NGICU_PAC</t>
  </si>
  <si>
    <t>NGICUUS</t>
  </si>
  <si>
    <t>Producer Price Index: Petroleum</t>
  </si>
  <si>
    <t>CGSP_NEC</t>
  </si>
  <si>
    <t>CGSP_MAC</t>
  </si>
  <si>
    <t>CGSP_ENC</t>
  </si>
  <si>
    <t>CGSP_WNC</t>
  </si>
  <si>
    <t>CGSP_SAC</t>
  </si>
  <si>
    <t>CGSP_ESC</t>
  </si>
  <si>
    <t>CGSP_WSC</t>
  </si>
  <si>
    <t>CGSP_MTN</t>
  </si>
  <si>
    <t>CGSP_PAC</t>
  </si>
  <si>
    <t>IPMFG_NEC</t>
  </si>
  <si>
    <t>IPMFG_MAC</t>
  </si>
  <si>
    <t>IPMFG_ENC</t>
  </si>
  <si>
    <t>IPMFG_WNC</t>
  </si>
  <si>
    <t>IPMFG_SAC</t>
  </si>
  <si>
    <t>IPMFG_ESC</t>
  </si>
  <si>
    <t>IPMFG_WSC</t>
  </si>
  <si>
    <t>IPMFG_MTN</t>
  </si>
  <si>
    <t>IPMFG_PAC</t>
  </si>
  <si>
    <t>CYRPIC_NEC</t>
  </si>
  <si>
    <t>CYRPIC_MAC</t>
  </si>
  <si>
    <t>CYRPIC_ENC</t>
  </si>
  <si>
    <t>CYRPIC_WNC</t>
  </si>
  <si>
    <t>CYRPIC_SAC</t>
  </si>
  <si>
    <t>CYRPIC_ESC</t>
  </si>
  <si>
    <t>CYRPIC_WSC</t>
  </si>
  <si>
    <t>CYRPIC_MTN</t>
  </si>
  <si>
    <t>CYRPIC_PAC</t>
  </si>
  <si>
    <t>QHALLC_NEC</t>
  </si>
  <si>
    <t>QHALLC_MAC</t>
  </si>
  <si>
    <t>QHALLC_ENC</t>
  </si>
  <si>
    <t>QHALLC_WNC</t>
  </si>
  <si>
    <t>QHALLC_SAC</t>
  </si>
  <si>
    <t>QHALLC_ESC</t>
  </si>
  <si>
    <t>QHALLC_WSC</t>
  </si>
  <si>
    <t>QHALLC_MTN</t>
  </si>
  <si>
    <t>QHALLC_PAC</t>
  </si>
  <si>
    <t>EE_NEC</t>
  </si>
  <si>
    <t>EE_MAC</t>
  </si>
  <si>
    <t>EE_ENC</t>
  </si>
  <si>
    <t>EE_WNC</t>
  </si>
  <si>
    <t>EE_SAC</t>
  </si>
  <si>
    <t>EE_ESC</t>
  </si>
  <si>
    <t>EE_WSC</t>
  </si>
  <si>
    <t>EE_MTN</t>
  </si>
  <si>
    <t>EE_PAC</t>
  </si>
  <si>
    <t>WWRCBUS</t>
  </si>
  <si>
    <t>NGHHMCF</t>
  </si>
  <si>
    <t>CONIPUS</t>
  </si>
  <si>
    <t>COSX_DRAW</t>
  </si>
  <si>
    <t>COSQ_DRAW</t>
  </si>
  <si>
    <t>PROD_DRAW</t>
  </si>
  <si>
    <t>PSTCPUS</t>
  </si>
  <si>
    <t>PAIMPORT</t>
  </si>
  <si>
    <t>PASUPPLY</t>
  </si>
  <si>
    <t>UOPSPUS</t>
  </si>
  <si>
    <t>PPPSPUS</t>
  </si>
  <si>
    <t>OHPSPUS</t>
  </si>
  <si>
    <t>PSPSPUS</t>
  </si>
  <si>
    <t>AAAA_DATEX or AAAA_YEAR</t>
  </si>
  <si>
    <t>HVECBUS</t>
  </si>
  <si>
    <t>SOECBUS</t>
  </si>
  <si>
    <t>UORIPUS</t>
  </si>
  <si>
    <t>MBRIPUS</t>
  </si>
  <si>
    <t>PARIPUS</t>
  </si>
  <si>
    <t>MGROPUS</t>
  </si>
  <si>
    <t>JFROPUS</t>
  </si>
  <si>
    <t>DFROPUS</t>
  </si>
  <si>
    <t>RFROPUS</t>
  </si>
  <si>
    <t>PSROPUS</t>
  </si>
  <si>
    <t>PAROPUS</t>
  </si>
  <si>
    <t>ORCAPUS</t>
  </si>
  <si>
    <t>ORUTCUS</t>
  </si>
  <si>
    <t>CODIPUS</t>
  </si>
  <si>
    <t>Supply (million barrels per day)</t>
  </si>
  <si>
    <t>Consumption (million barrels per day)</t>
  </si>
  <si>
    <t>NGPSUPP</t>
  </si>
  <si>
    <t>NGSUPP</t>
  </si>
  <si>
    <t>NGMPPUS</t>
  </si>
  <si>
    <t>NGMPPAK</t>
  </si>
  <si>
    <t>PATCCO2</t>
  </si>
  <si>
    <t>NGTCCO2</t>
  </si>
  <si>
    <t>NGMPPGLF</t>
  </si>
  <si>
    <t>NGMP48NGOM</t>
  </si>
  <si>
    <t>Supply (billion cubic feet per day)</t>
  </si>
  <si>
    <t>Consumption (billion cubic feet per day)</t>
  </si>
  <si>
    <t>RACPUUS</t>
  </si>
  <si>
    <t>EOPRPUS</t>
  </si>
  <si>
    <t>Electricity</t>
  </si>
  <si>
    <t>Coal Production</t>
  </si>
  <si>
    <t xml:space="preserve">Energy Consumption  </t>
  </si>
  <si>
    <t>Coal</t>
  </si>
  <si>
    <t>Macroeconomic</t>
  </si>
  <si>
    <t>Manufacturing Production Index</t>
  </si>
  <si>
    <t>Weather</t>
  </si>
  <si>
    <t>U.S. Heating Degree-Days</t>
  </si>
  <si>
    <t>Table of Contents</t>
  </si>
  <si>
    <t>(million short tons)</t>
  </si>
  <si>
    <t>Table 7a.  U.S. Electricity Industry Overview</t>
  </si>
  <si>
    <t>cops_opec</t>
  </si>
  <si>
    <t>- = no data available</t>
  </si>
  <si>
    <t>Natural Gas Henry Hub Spot</t>
  </si>
  <si>
    <t>Real Personal Consumption Expend.</t>
  </si>
  <si>
    <t>CONSRUS</t>
  </si>
  <si>
    <t>Civilian Unemployment Rate</t>
  </si>
  <si>
    <t>XRUNR</t>
  </si>
  <si>
    <t>Housing Starts</t>
  </si>
  <si>
    <t>HSTCXUS</t>
  </si>
  <si>
    <t>SAAR = Seasonally-adjusted annual rate</t>
  </si>
  <si>
    <t xml:space="preserve">Minor discrepancies with published historical data are due to independent rounding. </t>
  </si>
  <si>
    <t>OWCCBUS</t>
  </si>
  <si>
    <t>See “Petroleum for Administration Defense District” in EIA’s Energy Glossary (http://www.eia.doe.gov/glossary/index.html) for a list of States in each region.</t>
  </si>
  <si>
    <t xml:space="preserve">Regions refer to U.S. Census divisions.  </t>
  </si>
  <si>
    <t>See "Census division" in EIA’s Energy Glossary (http://www.eia.doe.gov/glossary/index.html) for a list of States in each region.</t>
  </si>
  <si>
    <t>PARNPUS</t>
  </si>
  <si>
    <t>PAFPPUS</t>
  </si>
  <si>
    <t>OHRIPUS</t>
  </si>
  <si>
    <t>Consumer Price Index (all urban consumers)</t>
  </si>
  <si>
    <t>QSIC_CL</t>
  </si>
  <si>
    <t>QSIC_DF</t>
  </si>
  <si>
    <t>QSIC_EL</t>
  </si>
  <si>
    <t>QSIC_NG</t>
  </si>
  <si>
    <t>ZO311IUS</t>
  </si>
  <si>
    <t>ZO322IUS</t>
  </si>
  <si>
    <t>ZO324IUS</t>
  </si>
  <si>
    <t>ZO325IUS</t>
  </si>
  <si>
    <t>ZO327IUS</t>
  </si>
  <si>
    <t>ZO331IUS</t>
  </si>
  <si>
    <t>EOTCPUS</t>
  </si>
  <si>
    <t>Real Government Expenditures</t>
  </si>
  <si>
    <t>Real Exports of Goods &amp; Services</t>
  </si>
  <si>
    <t>GOVXRUS</t>
  </si>
  <si>
    <t>TREXRUS</t>
  </si>
  <si>
    <t>TRIMRUS</t>
  </si>
  <si>
    <t>Real Imports of Goods &amp; Services</t>
  </si>
  <si>
    <t>ETFPPUS</t>
  </si>
  <si>
    <t>PRFPPUS</t>
  </si>
  <si>
    <t>C4FPPUS</t>
  </si>
  <si>
    <t>PPFPPUS</t>
  </si>
  <si>
    <t>ETROPUS</t>
  </si>
  <si>
    <t>C4ROPUS</t>
  </si>
  <si>
    <t>PPPRPUS</t>
  </si>
  <si>
    <t>ETNIPUS</t>
  </si>
  <si>
    <t>PRNIPUS</t>
  </si>
  <si>
    <t>C4NIPUS</t>
  </si>
  <si>
    <t>ETTCPUS</t>
  </si>
  <si>
    <t>C4TCPUS</t>
  </si>
  <si>
    <t>ETPSPUS</t>
  </si>
  <si>
    <t>C4PSPUS</t>
  </si>
  <si>
    <t>NGEXPUS_LNG</t>
  </si>
  <si>
    <t>NGEXPUS_PIPE</t>
  </si>
  <si>
    <t>NLTCPUS</t>
  </si>
  <si>
    <t>NLPSPUS</t>
  </si>
  <si>
    <t>NLNIPUS</t>
  </si>
  <si>
    <t>NLRIPUS</t>
  </si>
  <si>
    <t>NLROPUS</t>
  </si>
  <si>
    <t>BFLCBUS</t>
  </si>
  <si>
    <t>Table 4b.  U.S. Hydrocarbon Gas Liquids (HGL) and Petroleum Refinery Balances  (million barrels per day, except inventories and utilization factor)</t>
  </si>
  <si>
    <t>Table 4b.  U.S. Hydrocarbon Gas Liquids (HGL) and Petroleum Refinery Balances</t>
  </si>
  <si>
    <t>Total Energy (c)</t>
  </si>
  <si>
    <t>TETCCO2</t>
  </si>
  <si>
    <t>Table 2.  Energy Prices</t>
  </si>
  <si>
    <t>U.S. Electricity</t>
  </si>
  <si>
    <t>.</t>
  </si>
  <si>
    <t>Crude Oil West Texas Intermediate Spot</t>
  </si>
  <si>
    <t>NGWG_EAST</t>
  </si>
  <si>
    <t>NGWG_MW</t>
  </si>
  <si>
    <t>NGWG_SC</t>
  </si>
  <si>
    <t>NGWG_MTN</t>
  </si>
  <si>
    <t>NGWG_PAC</t>
  </si>
  <si>
    <t>NGWG_AK</t>
  </si>
  <si>
    <t>copr_ag</t>
  </si>
  <si>
    <t>copr_gb</t>
  </si>
  <si>
    <t>copc_opec_rot</t>
  </si>
  <si>
    <t>cops_opec_rot</t>
  </si>
  <si>
    <t>papr_ID</t>
  </si>
  <si>
    <t>Consumption (million barrels per day) (c)</t>
  </si>
  <si>
    <t>papr_UK</t>
  </si>
  <si>
    <t>South Sudan</t>
  </si>
  <si>
    <t xml:space="preserve">Table Beginning Month--- </t>
  </si>
  <si>
    <t>Historical</t>
  </si>
  <si>
    <t xml:space="preserve">Last Historical Month--- </t>
  </si>
  <si>
    <t>SOICBUS</t>
  </si>
  <si>
    <t>SOCCBUS</t>
  </si>
  <si>
    <t>SODTP_US</t>
  </si>
  <si>
    <t>SODRP_US</t>
  </si>
  <si>
    <t>SODCP_US</t>
  </si>
  <si>
    <t>SODIP_US</t>
  </si>
  <si>
    <t>copr_ek</t>
  </si>
  <si>
    <t>C3ROPUS</t>
  </si>
  <si>
    <t>P3ROPUS</t>
  </si>
  <si>
    <t>C3TCPUS</t>
  </si>
  <si>
    <t>P3TCPUS</t>
  </si>
  <si>
    <t>C3PSPUS</t>
  </si>
  <si>
    <t>P3PSPUS</t>
  </si>
  <si>
    <t>copr_cf</t>
  </si>
  <si>
    <t>Real Private Fixed Investment</t>
  </si>
  <si>
    <t>papr_QA</t>
  </si>
  <si>
    <t>TSEOTWH</t>
  </si>
  <si>
    <t>EPEOTWH</t>
  </si>
  <si>
    <t>ELNITWH</t>
  </si>
  <si>
    <t>ELSUTWH</t>
  </si>
  <si>
    <t>TDLOTWH</t>
  </si>
  <si>
    <t>ELTCTWH</t>
  </si>
  <si>
    <t>ELDUTWH</t>
  </si>
  <si>
    <t>ELCOTWH</t>
  </si>
  <si>
    <t>ELWHU_TX</t>
  </si>
  <si>
    <t>ELWHU_CA</t>
  </si>
  <si>
    <t>ELWHU_NE</t>
  </si>
  <si>
    <t>ELWHU_NY</t>
  </si>
  <si>
    <t>ELWHU_PJ</t>
  </si>
  <si>
    <t>ELWHU_MW</t>
  </si>
  <si>
    <t>ELWHU_SP</t>
  </si>
  <si>
    <t>ELWHU_SE</t>
  </si>
  <si>
    <t>ELWHU_FL</t>
  </si>
  <si>
    <t>ELWHU_NW</t>
  </si>
  <si>
    <t>ELWHU_SW</t>
  </si>
  <si>
    <t>ELRCP_NEC</t>
  </si>
  <si>
    <t>ELRCP_MAC</t>
  </si>
  <si>
    <t>ELRCP_ENC</t>
  </si>
  <si>
    <t>ELRCP_WNC</t>
  </si>
  <si>
    <t>ELRCP_SAC</t>
  </si>
  <si>
    <t>ELRCP_ESC</t>
  </si>
  <si>
    <t>ELRCP_WSC</t>
  </si>
  <si>
    <t>ELRCP_MTN</t>
  </si>
  <si>
    <t>ELRCP_PAC</t>
  </si>
  <si>
    <t>ELRCP_HAK</t>
  </si>
  <si>
    <t>ELRCP_US</t>
  </si>
  <si>
    <t>ELCCP_NEC</t>
  </si>
  <si>
    <t>ELCCP_MAC</t>
  </si>
  <si>
    <t>ELCCP_ENC</t>
  </si>
  <si>
    <t>ELCCP_WNC</t>
  </si>
  <si>
    <t>ELCCP_SAC</t>
  </si>
  <si>
    <t>ELCCP_ESC</t>
  </si>
  <si>
    <t>ELCCP_WSC</t>
  </si>
  <si>
    <t>ELCCP_MTN</t>
  </si>
  <si>
    <t>ELCCP_PAC</t>
  </si>
  <si>
    <t>ELCCP_HAK</t>
  </si>
  <si>
    <t>ELCCP_US</t>
  </si>
  <si>
    <t>ELICP_NEC</t>
  </si>
  <si>
    <t>ELICP_MAC</t>
  </si>
  <si>
    <t>ELICP_ENC</t>
  </si>
  <si>
    <t>ELICP_WNC</t>
  </si>
  <si>
    <t>ELICP_SAC</t>
  </si>
  <si>
    <t>ELICP_ESC</t>
  </si>
  <si>
    <t>ELICP_WSC</t>
  </si>
  <si>
    <t>ELICP_MTN</t>
  </si>
  <si>
    <t>ELICP_PAC</t>
  </si>
  <si>
    <t>ELICP_HAK</t>
  </si>
  <si>
    <t>ELICP_US</t>
  </si>
  <si>
    <t>ELTCP_NEC</t>
  </si>
  <si>
    <t>ELTCP_MAC</t>
  </si>
  <si>
    <t>ELTCP_ENC</t>
  </si>
  <si>
    <t>ELTCP_WNC</t>
  </si>
  <si>
    <t>ELTCP_SAC</t>
  </si>
  <si>
    <t>ELTCP_ESC</t>
  </si>
  <si>
    <t>ELTCP_WSC</t>
  </si>
  <si>
    <t>ELTCP_MTN</t>
  </si>
  <si>
    <t>ELTCP_PAC</t>
  </si>
  <si>
    <t>ELTCP_HAK</t>
  </si>
  <si>
    <t>ELTCP_US</t>
  </si>
  <si>
    <t>NGEPGEN_US</t>
  </si>
  <si>
    <t>CLEPGEN_US</t>
  </si>
  <si>
    <t>NUEPGEN_US</t>
  </si>
  <si>
    <t>RTEPGEN_US</t>
  </si>
  <si>
    <t>HVEPGEN_US</t>
  </si>
  <si>
    <t>WNEPGEN_US</t>
  </si>
  <si>
    <t>SOEPGEN_US</t>
  </si>
  <si>
    <t>GEEPGEN_US</t>
  </si>
  <si>
    <t>HPEPGEN_US</t>
  </si>
  <si>
    <t>PAEPGEN_US</t>
  </si>
  <si>
    <t>OGEPGEN_US</t>
  </si>
  <si>
    <t>TOEPGEN_US</t>
  </si>
  <si>
    <t>NGEPGEN_NE</t>
  </si>
  <si>
    <t>CLEPGEN_NE</t>
  </si>
  <si>
    <t>NUEPGEN_NE</t>
  </si>
  <si>
    <t>HVEPGEN_NE</t>
  </si>
  <si>
    <t>RNEPGEN_NE</t>
  </si>
  <si>
    <t>XXEPGEN_NE</t>
  </si>
  <si>
    <t>TOEPGEN_NE</t>
  </si>
  <si>
    <t>ELLOAD_NE</t>
  </si>
  <si>
    <t>NGEPGEN_NY</t>
  </si>
  <si>
    <t>CLEPGEN_NY</t>
  </si>
  <si>
    <t>NUEPGEN_NY</t>
  </si>
  <si>
    <t>HVEPGEN_NY</t>
  </si>
  <si>
    <t>RNEPGEN_NY</t>
  </si>
  <si>
    <t>XXEPGEN_NY</t>
  </si>
  <si>
    <t>TOEPGEN_NY</t>
  </si>
  <si>
    <t>ELLOAD_NY</t>
  </si>
  <si>
    <t>NGEPGEN_PJ</t>
  </si>
  <si>
    <t>CLEPGEN_PJ</t>
  </si>
  <si>
    <t>NUEPGEN_PJ</t>
  </si>
  <si>
    <t>HVEPGEN_PJ</t>
  </si>
  <si>
    <t>RNEPGEN_PJ</t>
  </si>
  <si>
    <t>XXEPGEN_PJ</t>
  </si>
  <si>
    <t>TOEPGEN_PJ</t>
  </si>
  <si>
    <t>ELLOAD_PJ</t>
  </si>
  <si>
    <t>Southeast (SERC)</t>
  </si>
  <si>
    <t>NGEPGEN_SE</t>
  </si>
  <si>
    <t>CLEPGEN_SE</t>
  </si>
  <si>
    <t>NUEPGEN_SE</t>
  </si>
  <si>
    <t>HVEPGEN_SE</t>
  </si>
  <si>
    <t>RNEPGEN_SE</t>
  </si>
  <si>
    <t>XXEPGEN_SE</t>
  </si>
  <si>
    <t>TOEPGEN_SE</t>
  </si>
  <si>
    <t>ELLOAD_SE</t>
  </si>
  <si>
    <t>Florida (FRCC)</t>
  </si>
  <si>
    <t>NGEPGEN_FL</t>
  </si>
  <si>
    <t>CLEPGEN_FL</t>
  </si>
  <si>
    <t>NUEPGEN_FL</t>
  </si>
  <si>
    <t>HVEPGEN_FL</t>
  </si>
  <si>
    <t>RNEPGEN_FL</t>
  </si>
  <si>
    <t>XXEPGEN_FL</t>
  </si>
  <si>
    <t>TOEPGEN_FL</t>
  </si>
  <si>
    <t>ELLOAD_FL</t>
  </si>
  <si>
    <t>NGEPGEN_MW</t>
  </si>
  <si>
    <t>CLEPGEN_MW</t>
  </si>
  <si>
    <t>NUEPGEN_MW</t>
  </si>
  <si>
    <t>HVEPGEN_MW</t>
  </si>
  <si>
    <t>RNEPGEN_MW</t>
  </si>
  <si>
    <t>XXEPGEN_MW</t>
  </si>
  <si>
    <t>TOEPGEN_MW</t>
  </si>
  <si>
    <t>ELLOAD_MW</t>
  </si>
  <si>
    <t>NGEPGEN_SP</t>
  </si>
  <si>
    <t>CLEPGEN_SP</t>
  </si>
  <si>
    <t>NUEPGEN_SP</t>
  </si>
  <si>
    <t>HVEPGEN_SP</t>
  </si>
  <si>
    <t>RNEPGEN_SP</t>
  </si>
  <si>
    <t>XXEPGEN_SP</t>
  </si>
  <si>
    <t>TOEPGEN_SP</t>
  </si>
  <si>
    <t>ELLOAD_SP</t>
  </si>
  <si>
    <t>NGEPGEN_TX</t>
  </si>
  <si>
    <t>CLEPGEN_TX</t>
  </si>
  <si>
    <t>NUEPGEN_TX</t>
  </si>
  <si>
    <t>HVEPGEN_TX</t>
  </si>
  <si>
    <t>RNEPGEN_TX</t>
  </si>
  <si>
    <t>XXEPGEN_TX</t>
  </si>
  <si>
    <t>TOEPGEN_TX</t>
  </si>
  <si>
    <t>ELLOAD_TX</t>
  </si>
  <si>
    <t>NGEPGEN_NW</t>
  </si>
  <si>
    <t>CLEPGEN_NW</t>
  </si>
  <si>
    <t>NUEPGEN_NW</t>
  </si>
  <si>
    <t>HVEPGEN_NW</t>
  </si>
  <si>
    <t>RNEPGEN_NW</t>
  </si>
  <si>
    <t>XXEPGEN_NW</t>
  </si>
  <si>
    <t>TOEPGEN_NW</t>
  </si>
  <si>
    <t>ELLOAD_NW</t>
  </si>
  <si>
    <t>Southwest</t>
  </si>
  <si>
    <t>NGEPGEN_SW</t>
  </si>
  <si>
    <t>CLEPGEN_SW</t>
  </si>
  <si>
    <t>NUEPGEN_SW</t>
  </si>
  <si>
    <t>HVEPGEN_SW</t>
  </si>
  <si>
    <t>RNEPGEN_SW</t>
  </si>
  <si>
    <t>XXEPGEN_SW</t>
  </si>
  <si>
    <t>TOEPGEN_SW</t>
  </si>
  <si>
    <t>ELLOAD_SW</t>
  </si>
  <si>
    <t>California</t>
  </si>
  <si>
    <t>NGEPGEN_CA</t>
  </si>
  <si>
    <t>CLEPGEN_CA</t>
  </si>
  <si>
    <t>NUEPGEN_CA</t>
  </si>
  <si>
    <t>HVEPGEN_CA</t>
  </si>
  <si>
    <t>RNEPGEN_CA</t>
  </si>
  <si>
    <t>XXEPGEN_CA</t>
  </si>
  <si>
    <t>TOEPGEN_CA</t>
  </si>
  <si>
    <t>ELLOAD_CA</t>
  </si>
  <si>
    <t>OWEPGEN_US</t>
  </si>
  <si>
    <t>WWEPGEN_US</t>
  </si>
  <si>
    <t>New England (ISO-NE)</t>
  </si>
  <si>
    <t>New York (NYISO)</t>
  </si>
  <si>
    <t>Mid-Atlantic (PJM)</t>
  </si>
  <si>
    <t>Texas (ERCOT)</t>
  </si>
  <si>
    <r>
      <t xml:space="preserve">Table 7d part 1.  U.S. Regional Electricity Generation, Electric Power Sector (billion kilowatthours), </t>
    </r>
    <r>
      <rPr>
        <i/>
        <sz val="10"/>
        <color indexed="8"/>
        <rFont val="Arial"/>
        <family val="2"/>
      </rPr>
      <t>continues on Table 7d part 2</t>
    </r>
  </si>
  <si>
    <t>OBEPGEN_US</t>
  </si>
  <si>
    <t>INEOTWH</t>
  </si>
  <si>
    <t>CMEOTWH</t>
  </si>
  <si>
    <t>Central (Southwest Power Pool)</t>
  </si>
  <si>
    <t>Northwest</t>
  </si>
  <si>
    <r>
      <t xml:space="preserve">Table 7d part 2.  U.S. Regional Electricity Generation, Electric Power Sector (billion kilowatthours), </t>
    </r>
    <r>
      <rPr>
        <i/>
        <sz val="10"/>
        <color indexed="8"/>
        <rFont val="Arial"/>
        <family val="2"/>
      </rPr>
      <t>continued from Table 7d part 1</t>
    </r>
  </si>
  <si>
    <t>Table 9b.  U.S. Regional Macroeconomic Data</t>
  </si>
  <si>
    <t>Table 9c.  U.S. Regional Weather Data</t>
  </si>
  <si>
    <t xml:space="preserve">Modeling and analysis completion - </t>
  </si>
  <si>
    <t>Regional degree days for each period are calculated by EIA as contemporaneous period population-weighted averages of state degree day data published by the National Oceanic and Atmospheric Administration (NOAA).</t>
  </si>
  <si>
    <t>Table 4c.  U.S. Regional Gasoline Prices and Inventories</t>
  </si>
  <si>
    <t>Prices are not adjusted for inflation; prices exclude taxes unless otherwise noted.</t>
  </si>
  <si>
    <t>(Index, 2017=100)</t>
  </si>
  <si>
    <t>Industrial Production Indices (Index, 2017=100)</t>
  </si>
  <si>
    <t>Production (million barrels per day) (a)</t>
  </si>
  <si>
    <t>Energy Production</t>
  </si>
  <si>
    <t>ELACP_US</t>
  </si>
  <si>
    <t>OHTCPUS</t>
  </si>
  <si>
    <t>BTTCBUS</t>
  </si>
  <si>
    <t>Table 7b.  U.S. Regional Electricity Sales to Ultimate Customers (billion kilowatthours)</t>
  </si>
  <si>
    <t>Table 7c.  U.S. Regional Electricity Prices to Ultimate Customers (Cents per Kilowatthour)</t>
  </si>
  <si>
    <t>Dry Natural Gas Production</t>
  </si>
  <si>
    <t>Forecast date:</t>
  </si>
  <si>
    <t>Table 2.  Nominal Energy Prices</t>
  </si>
  <si>
    <t>papr_GY</t>
  </si>
  <si>
    <t>NGEPCGW_US</t>
  </si>
  <si>
    <t>CLEPCGW_US</t>
  </si>
  <si>
    <t>PAEPCGW_US</t>
  </si>
  <si>
    <t>OGEPCGW_US</t>
  </si>
  <si>
    <t>WNEPCGW_US</t>
  </si>
  <si>
    <t>SPEPCGWX_US</t>
  </si>
  <si>
    <t>STEPCGW_US</t>
  </si>
  <si>
    <t>WWEPCGW_US</t>
  </si>
  <si>
    <t>OWEPCGW_US</t>
  </si>
  <si>
    <t>GEEPCGW_US</t>
  </si>
  <si>
    <t>HVEPCGW_US</t>
  </si>
  <si>
    <t>HPEPCGW_US</t>
  </si>
  <si>
    <t>NUEPCGW_US</t>
  </si>
  <si>
    <t>BAEPCGW_US</t>
  </si>
  <si>
    <t>OTEPCGW_US</t>
  </si>
  <si>
    <t>NGCHCGW_US</t>
  </si>
  <si>
    <t>CLCHCGW_US</t>
  </si>
  <si>
    <t>PACHCGW_US</t>
  </si>
  <si>
    <t>OGCHCGW_US</t>
  </si>
  <si>
    <t>WWCHCGW_US</t>
  </si>
  <si>
    <t>OWCHCGW_US</t>
  </si>
  <si>
    <t>SOCHCGW_US</t>
  </si>
  <si>
    <t>WNCHCGW_US</t>
  </si>
  <si>
    <t>GECHCGW_US</t>
  </si>
  <si>
    <t>HVCHCGW_US</t>
  </si>
  <si>
    <t>BACHCGW_US</t>
  </si>
  <si>
    <t>OTCHCGW_US</t>
  </si>
  <si>
    <t>SODRG_US</t>
  </si>
  <si>
    <t>SODCG_US</t>
  </si>
  <si>
    <t>SODIG_US</t>
  </si>
  <si>
    <t>SODTG_US</t>
  </si>
  <si>
    <t>Weather forecasts from National Oceanic and Atmospheric Administration and Energy Information Administration.</t>
  </si>
  <si>
    <t xml:space="preserve">      EIA does not estimate or project end-use consumption of non-marketed renewable energy.</t>
  </si>
  <si>
    <t xml:space="preserve">      Review (MER). Consequently, the historical data may not precisely match those published in the MER.</t>
  </si>
  <si>
    <t>PADD = Petroleum Administration for Defense District (PADD).</t>
  </si>
  <si>
    <t>Table 5b.  U.S. Regional Natural Gas Prices  (dollars per thousand cubic feet)</t>
  </si>
  <si>
    <t>kWh = kilowatthours. Btu = British thermal units.</t>
  </si>
  <si>
    <t xml:space="preserve">Minor discrepancies with published historical data are due to independent rounding and possible revisions not yet reflected in the STEO. </t>
  </si>
  <si>
    <t>Electricity sales to ultimate customers are sold by electric utilities and power marketers for direct consumption by the customer
 and not available for resale. Includes electric sales to end users by third-party owners of behind-the-meter solar photovoltaic systems.</t>
  </si>
  <si>
    <t xml:space="preserve">Regions refer to U.S. Census divisions (https://www.eia.gov/tools/glossary/index.php?id=C#census_division).  </t>
  </si>
  <si>
    <t>COTRPUS</t>
  </si>
  <si>
    <t>PATRPUS</t>
  </si>
  <si>
    <t>copr_opecplus</t>
  </si>
  <si>
    <t>(billion chained 2017 dollars - SAAR)</t>
  </si>
  <si>
    <t>papr_AO</t>
  </si>
  <si>
    <t>Dataprep timestamp---</t>
  </si>
  <si>
    <t>Notes:</t>
  </si>
  <si>
    <t>World total</t>
  </si>
  <si>
    <t>copr_world</t>
  </si>
  <si>
    <t>world_nc</t>
  </si>
  <si>
    <t>copr_nonopec</t>
  </si>
  <si>
    <t>nonopec_nc</t>
  </si>
  <si>
    <t>Total crude oil and other liquids inventory net withdrawals (million barrels per day)</t>
  </si>
  <si>
    <t>End-of-period commercial crude oil and other liquids inventories (million barrels)</t>
  </si>
  <si>
    <t>OECD total</t>
  </si>
  <si>
    <t>pasc_ooecd_t3</t>
  </si>
  <si>
    <r>
      <rPr>
        <b/>
        <sz val="8"/>
        <rFont val="Arial"/>
        <family val="2"/>
      </rPr>
      <t>(a)</t>
    </r>
    <r>
      <rPr>
        <sz val="8"/>
        <rFont val="Arial"/>
        <family val="2"/>
      </rPr>
      <t xml:space="preserve"> Includes crude oil, lease condensate, natural gas plant liquids, other liquids, refinery processing gain, and other unaccounted-for liquids. Differences in the reported historical production data across countries could result in some inconsistencies in the delineation between crude oil and other liquid fuels.</t>
    </r>
  </si>
  <si>
    <r>
      <rPr>
        <b/>
        <sz val="8"/>
        <rFont val="Arial"/>
        <family val="2"/>
      </rPr>
      <t>(b)</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</si>
  <si>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(c)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</si>
  <si>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(d)</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</si>
  <si>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Sources:</t>
  </si>
  <si>
    <r>
      <t xml:space="preserve">Historical data: Energy Information Administration </t>
    </r>
    <r>
      <rPr>
        <i/>
        <sz val="8"/>
        <rFont val="Arial"/>
        <family val="2"/>
      </rPr>
      <t>International Energy Statistics</t>
    </r>
    <r>
      <rPr>
        <sz val="8"/>
        <rFont val="Arial"/>
        <family val="2"/>
      </rPr>
      <t xml:space="preserve"> (https://www.eia.gov/international/data/world).</t>
    </r>
  </si>
  <si>
    <t xml:space="preserve">Forecasts: EIA Short-Term Integrated Forecasting System. </t>
  </si>
  <si>
    <r>
      <rPr>
        <b/>
        <sz val="8"/>
        <rFont val="Arial"/>
        <family val="2"/>
      </rPr>
      <t>(a)</t>
    </r>
    <r>
      <rPr>
        <sz val="8"/>
        <rFont val="Arial"/>
        <family val="2"/>
      </rPr>
      <t xml:space="preserve"> Includes crude oil, lease condensate, natural gas plant liquids, other liquids, refinery processing gain, and other unaccounted-for liquids.</t>
    </r>
  </si>
  <si>
    <r>
      <rPr>
        <b/>
        <sz val="8"/>
        <rFont val="Arial"/>
        <family val="2"/>
      </rPr>
      <t>(b)</t>
    </r>
    <r>
      <rPr>
        <sz val="8"/>
        <rFont val="Arial"/>
        <family val="2"/>
      </rPr>
      <t xml:space="preserve"> OPEC+ total = OPEC members subject to OPEC+ agreements plus Azerbaijan, Bahrain, Brunei, Kazakhstan, Malaysia, Mexico, Oman, Russia, South Sudan, and Sudan.</t>
    </r>
  </si>
  <si>
    <r>
      <rPr>
        <b/>
        <sz val="8"/>
        <rFont val="Arial"/>
        <family val="2"/>
      </rPr>
      <t>(c)</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</si>
  <si>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(a) </t>
    </r>
    <r>
      <rPr>
        <sz val="8"/>
        <rFont val="Arial"/>
        <family val="2"/>
      </rPr>
      <t>Differences in the reported historical production data across countries could result in some inconsistencies in the delineation between crude oil and other liquid fuels.</t>
    </r>
  </si>
  <si>
    <r>
      <rPr>
        <b/>
        <sz val="8"/>
        <rFont val="Arial"/>
        <family val="2"/>
      </rPr>
      <t>(d)</t>
    </r>
    <r>
      <rPr>
        <sz val="8"/>
        <rFont val="Arial"/>
        <family val="2"/>
      </rPr>
      <t xml:space="preserve"> Iran, Libya, and Venezuela are not sbuject to the OPEC+ agreements.</t>
    </r>
  </si>
  <si>
    <t>Non-OPEC total (b)</t>
  </si>
  <si>
    <t>Unplanned production outages</t>
  </si>
  <si>
    <t>padi_nonOPEC</t>
  </si>
  <si>
    <t>Non-OPEC total</t>
  </si>
  <si>
    <t>papr_opecplus</t>
  </si>
  <si>
    <t>papr_nonopecplus_xus</t>
  </si>
  <si>
    <t>OPEC total (c)</t>
  </si>
  <si>
    <t>papr_ag</t>
  </si>
  <si>
    <t>papr_cf</t>
  </si>
  <si>
    <t>papr_ek</t>
  </si>
  <si>
    <t>papr_gb</t>
  </si>
  <si>
    <t>papr_IR</t>
  </si>
  <si>
    <t>papr_iz</t>
  </si>
  <si>
    <t>papr_ku</t>
  </si>
  <si>
    <t>papr_ly</t>
  </si>
  <si>
    <t>papr_ni</t>
  </si>
  <si>
    <t>papr_sa</t>
  </si>
  <si>
    <t>papr_tc</t>
  </si>
  <si>
    <t>papr_ve</t>
  </si>
  <si>
    <t>OPEC+ total (b)</t>
  </si>
  <si>
    <t>papr_opecplus_opec</t>
  </si>
  <si>
    <t>papr_opecplus_other</t>
  </si>
  <si>
    <t>papr_aj</t>
  </si>
  <si>
    <t>papr_ba</t>
  </si>
  <si>
    <t>Bahrain</t>
  </si>
  <si>
    <t>papr_bx</t>
  </si>
  <si>
    <t>Brunei</t>
  </si>
  <si>
    <t>papr_kz</t>
  </si>
  <si>
    <t>papr_my</t>
  </si>
  <si>
    <t>papr_mu</t>
  </si>
  <si>
    <t>papr_rs</t>
  </si>
  <si>
    <t>papr_od</t>
  </si>
  <si>
    <t>papr_su</t>
  </si>
  <si>
    <t>Sudan</t>
  </si>
  <si>
    <t>Crude oil production (a)</t>
  </si>
  <si>
    <t>coprpus</t>
  </si>
  <si>
    <t>copr_nonopecplus_xus</t>
  </si>
  <si>
    <t>copr_IR</t>
  </si>
  <si>
    <t>copr_opecplus_opec</t>
  </si>
  <si>
    <t>copr_opecplus_other</t>
  </si>
  <si>
    <t>copr_aj</t>
  </si>
  <si>
    <t>copr_ba</t>
  </si>
  <si>
    <t>copr_bx</t>
  </si>
  <si>
    <t>copr_kz</t>
  </si>
  <si>
    <t>copr_my</t>
  </si>
  <si>
    <t>copr_mx</t>
  </si>
  <si>
    <t>copr_mu</t>
  </si>
  <si>
    <t>copr_rs</t>
  </si>
  <si>
    <t>copr_od</t>
  </si>
  <si>
    <t>copr_su</t>
  </si>
  <si>
    <t>Crude oil production capacity</t>
  </si>
  <si>
    <t>OPEC total</t>
  </si>
  <si>
    <t>Surplus crude oil production capacity</t>
  </si>
  <si>
    <t>padi_OPEC</t>
  </si>
  <si>
    <t>Table 3e.  World Petroleum and Other Liquid Fuels Consumption (million barrels per day)</t>
  </si>
  <si>
    <r>
      <rPr>
        <b/>
        <sz val="8"/>
        <rFont val="Arial"/>
        <family val="2"/>
      </rPr>
      <t xml:space="preserve">(a)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</si>
  <si>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(b)</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</si>
  <si>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Table 4a.  U.S. Petroleum and Other Liquid Fuels Supply, Consumption, and Inventories</t>
  </si>
  <si>
    <t>Table 3a.  World Petroleum and Other Liquid Fuels Production, Consumption, and Inventories</t>
  </si>
  <si>
    <t>Table 3b.  Non-OPEC Petroleum and Other Liquid Fuels Production  (million barrels per day)</t>
  </si>
  <si>
    <t>Table 3c.  World Petroleum and Other Liquid Fuels Production (million barrels per day)</t>
  </si>
  <si>
    <t>Petroleum and other liquid fuels production (a)</t>
  </si>
  <si>
    <t>Table 3d.  World Crude Oil Production (million barrels per day)</t>
  </si>
  <si>
    <t>Petroleum and other liquid fuels consumption (a)</t>
  </si>
  <si>
    <t>Table 3e.  World Petroleum and Other Liquid Fuels Consumption</t>
  </si>
  <si>
    <t>Table 3d.  World Crude Oil Production</t>
  </si>
  <si>
    <t>Table 3c.  World Petroleum and Other Liquid Fuels Production</t>
  </si>
  <si>
    <t>Table 3b.  Non-OPEC Petroleum and Other Liquid Fuels Production</t>
  </si>
  <si>
    <t>Table 4c.  U.S. Regional Motor Gasoline Prices and Inventories</t>
  </si>
  <si>
    <t>Table 5b.  U.S. Regional Natural Gas Prices</t>
  </si>
  <si>
    <t>Table 7b.  U.S. Regional Electricity Retail Sales</t>
  </si>
  <si>
    <t>Table 7c.  U.S. Regional Electricity Prices</t>
  </si>
  <si>
    <t>Table 7d(1).  U.S. Regional Electricity Generation, Electric Power Sector</t>
  </si>
  <si>
    <t>Table 7d(2).  U.S. Regional Electricity Generation, Electric Power Sector, continued</t>
  </si>
  <si>
    <t>Table 7e.  U.S. Electricity Generating Capacity</t>
  </si>
  <si>
    <t>Table 8. U.S.  Renewable Energy Consumption</t>
  </si>
  <si>
    <t>Table 7e.  U.S. Electricity Generating Capacity (gigawatts at end of period)</t>
  </si>
  <si>
    <t>Gasoline</t>
  </si>
  <si>
    <t>Diesel Fuel</t>
  </si>
  <si>
    <t>Fuel Oil</t>
  </si>
  <si>
    <t>Jet Fuel</t>
  </si>
  <si>
    <t>No. 6 Residual Fuel Oil (a)</t>
  </si>
  <si>
    <t>Gasoline Regular Grade (b)</t>
  </si>
  <si>
    <t>Gasoline All Grades (b)</t>
  </si>
  <si>
    <t>On-highway Diesel Fuel</t>
  </si>
  <si>
    <t>Heating Oil</t>
  </si>
  <si>
    <t xml:space="preserve">Natural Gas </t>
  </si>
  <si>
    <t>Residual Fuel Oil (c)</t>
  </si>
  <si>
    <t>Distillate Fuel Oil</t>
  </si>
  <si>
    <t>West Texas Intermediate Spot Average</t>
  </si>
  <si>
    <t>Brent Spot Average</t>
  </si>
  <si>
    <t>U.S. Imported Average</t>
  </si>
  <si>
    <t>U.S. Refiner Average Acquisition Cost</t>
  </si>
  <si>
    <t>Wholesale Petroleum Product Prices</t>
  </si>
  <si>
    <t>Propane</t>
  </si>
  <si>
    <t>Retail Prices Including Taxes</t>
  </si>
  <si>
    <t>Henry Hub Spot (dollars per thousand cubic feet)</t>
  </si>
  <si>
    <t xml:space="preserve">Henry Hub Spot (dollars per million Btu) </t>
  </si>
  <si>
    <t xml:space="preserve">U.S. Retail Prices (dollars per thousand cubic feet) </t>
  </si>
  <si>
    <t>Power Generation Fuel Costs (dollars per million Btu)</t>
  </si>
  <si>
    <t>Prices to Ultimate Customers (cents per kilowatthour)</t>
  </si>
  <si>
    <t>Crude Oil (dollars per barrel)</t>
  </si>
  <si>
    <t>Crude oil</t>
  </si>
  <si>
    <t>Other liquids</t>
  </si>
  <si>
    <t>OECD total (d)</t>
  </si>
  <si>
    <t>Non-OECD total</t>
  </si>
  <si>
    <t>Other OECD</t>
  </si>
  <si>
    <t>Other inventory draws and balance</t>
  </si>
  <si>
    <t>OPEC total (b)</t>
  </si>
  <si>
    <t>Canada</t>
  </si>
  <si>
    <t>Europe</t>
  </si>
  <si>
    <t>Japan</t>
  </si>
  <si>
    <t>U.S. Territories</t>
  </si>
  <si>
    <t>China</t>
  </si>
  <si>
    <t>Eurasia</t>
  </si>
  <si>
    <t>Other Asia</t>
  </si>
  <si>
    <t>Other non-OECD</t>
  </si>
  <si>
    <t>Argentina</t>
  </si>
  <si>
    <t>Brazil</t>
  </si>
  <si>
    <t>Colombia</t>
  </si>
  <si>
    <t>Guyana</t>
  </si>
  <si>
    <t>Norway</t>
  </si>
  <si>
    <t>United Kingdom</t>
  </si>
  <si>
    <t>Qatar</t>
  </si>
  <si>
    <t>Angola</t>
  </si>
  <si>
    <t>Egypt</t>
  </si>
  <si>
    <t>India</t>
  </si>
  <si>
    <t>Indonesia</t>
  </si>
  <si>
    <t>North America total</t>
  </si>
  <si>
    <t>Central and South America total</t>
  </si>
  <si>
    <t>Europe total</t>
  </si>
  <si>
    <t>Eurasia total</t>
  </si>
  <si>
    <t>Middle East total</t>
  </si>
  <si>
    <t>Africa total</t>
  </si>
  <si>
    <t>Asia and Oceania total</t>
  </si>
  <si>
    <t>OPEC members subject to OPEC+ agreements (d)</t>
  </si>
  <si>
    <t>OPEC+ other participants total</t>
  </si>
  <si>
    <t>Non-OPEC+ excluding United States</t>
  </si>
  <si>
    <t>Algeria</t>
  </si>
  <si>
    <t>Congo (Brazzaville)</t>
  </si>
  <si>
    <t>Equatorial Guinea</t>
  </si>
  <si>
    <t>Gabon</t>
  </si>
  <si>
    <t>Iran</t>
  </si>
  <si>
    <t>Iraq</t>
  </si>
  <si>
    <t>Kuwait</t>
  </si>
  <si>
    <t>Libya</t>
  </si>
  <si>
    <t>Nigeria</t>
  </si>
  <si>
    <t>Saudi Arabia</t>
  </si>
  <si>
    <t>United Arab Emirates</t>
  </si>
  <si>
    <t>Venezuela</t>
  </si>
  <si>
    <t>Middle East</t>
  </si>
  <si>
    <t>Other</t>
  </si>
  <si>
    <t>OECD total (b)</t>
  </si>
  <si>
    <t>Appalachia</t>
  </si>
  <si>
    <t>Interior</t>
  </si>
  <si>
    <t>Western</t>
  </si>
  <si>
    <t>Electric power sector</t>
  </si>
  <si>
    <t>Industrial sector</t>
  </si>
  <si>
    <t>Commercial sector</t>
  </si>
  <si>
    <t xml:space="preserve">Residential sector </t>
  </si>
  <si>
    <t xml:space="preserve">Commercial sector </t>
  </si>
  <si>
    <t xml:space="preserve">Industrial sector </t>
  </si>
  <si>
    <t>ERCOT North hub</t>
  </si>
  <si>
    <t>CAISO SP15 zone</t>
  </si>
  <si>
    <t>ISO-NE Internal hub</t>
  </si>
  <si>
    <t>NYISO Hudson Valley zone</t>
  </si>
  <si>
    <t>PJM Western hub</t>
  </si>
  <si>
    <t>Midcontinent ISO Illinois hub</t>
  </si>
  <si>
    <t>SPP ISO South hub</t>
  </si>
  <si>
    <t>SERC index, Into Southern</t>
  </si>
  <si>
    <t>FRCC index, Florida Reliability</t>
  </si>
  <si>
    <t>Northwest index, Mid-Columbia</t>
  </si>
  <si>
    <t>Southwest index, Palo Verde</t>
  </si>
  <si>
    <t>Electricity generation (a)</t>
  </si>
  <si>
    <t xml:space="preserve">Net imports  </t>
  </si>
  <si>
    <t>Total utility-scale power supply</t>
  </si>
  <si>
    <t>Small-scale solar generation (c)</t>
  </si>
  <si>
    <t>New England</t>
  </si>
  <si>
    <t>Middle Atlantic</t>
  </si>
  <si>
    <t>E. N. Central</t>
  </si>
  <si>
    <t>W. N. Central</t>
  </si>
  <si>
    <t>S. Atlantic</t>
  </si>
  <si>
    <t>E. S. Central</t>
  </si>
  <si>
    <t>W. S. Central</t>
  </si>
  <si>
    <t>Mountain</t>
  </si>
  <si>
    <t>Pacific contiguous</t>
  </si>
  <si>
    <t>AK and HI</t>
  </si>
  <si>
    <t>Pacific</t>
  </si>
  <si>
    <t>Conventional hydropower</t>
  </si>
  <si>
    <t>Wind</t>
  </si>
  <si>
    <t xml:space="preserve">Solar (a) </t>
  </si>
  <si>
    <t>Geothermal</t>
  </si>
  <si>
    <t>Waste biomass</t>
  </si>
  <si>
    <t>Wood biomass</t>
  </si>
  <si>
    <t>Natural gas</t>
  </si>
  <si>
    <t>Nuclear</t>
  </si>
  <si>
    <t>Renewable energy sources:</t>
  </si>
  <si>
    <t>Pumped storage hydropower</t>
  </si>
  <si>
    <t xml:space="preserve">Petroleum (b) </t>
  </si>
  <si>
    <t>Other nonrenewable fuels (c)</t>
  </si>
  <si>
    <t>Total generation</t>
  </si>
  <si>
    <t xml:space="preserve">Nonhydro renewables (d) </t>
  </si>
  <si>
    <t xml:space="preserve">Other energy sources (e) </t>
  </si>
  <si>
    <t xml:space="preserve">Net energy for load (f) </t>
  </si>
  <si>
    <t>Solar photovoltaic</t>
  </si>
  <si>
    <t>Solar thermal</t>
  </si>
  <si>
    <t>Conventional hydroelectric</t>
  </si>
  <si>
    <t>Solar</t>
  </si>
  <si>
    <t>All sectors total</t>
  </si>
  <si>
    <t>Fossil fuel energy sources</t>
  </si>
  <si>
    <t>Renewable energy sources</t>
  </si>
  <si>
    <t>Residential sector</t>
  </si>
  <si>
    <t>Pumped storage hydroelectric</t>
  </si>
  <si>
    <t>Battery storage</t>
  </si>
  <si>
    <t>Other nonrenewable sources (a)</t>
  </si>
  <si>
    <t>Electric power sector (power plants larger than one megawatt)</t>
  </si>
  <si>
    <t>Industrial and commercial sectors (combined heat and power plants larger than one megawatt)</t>
  </si>
  <si>
    <t>Small-scale solar photovoltaic capacity (systems smaller than one megawatt)</t>
  </si>
  <si>
    <t xml:space="preserve">Geothermal  </t>
  </si>
  <si>
    <t xml:space="preserve">Solar (b) </t>
  </si>
  <si>
    <t xml:space="preserve">Wind </t>
  </si>
  <si>
    <t>Solar (b)</t>
  </si>
  <si>
    <t xml:space="preserve">Solar (b)  </t>
  </si>
  <si>
    <t>Solar (f)</t>
  </si>
  <si>
    <t>Ethanol (g)</t>
  </si>
  <si>
    <t>Ethanol (f)</t>
  </si>
  <si>
    <t xml:space="preserve">Solar (b)(f) </t>
  </si>
  <si>
    <t xml:space="preserve">Food </t>
  </si>
  <si>
    <t xml:space="preserve">Paper </t>
  </si>
  <si>
    <t>Chemicals</t>
  </si>
  <si>
    <t>(millions)</t>
  </si>
  <si>
    <t>(percent)</t>
  </si>
  <si>
    <t>(millions - SAAR)</t>
  </si>
  <si>
    <t>Manufacturing</t>
  </si>
  <si>
    <t>(index, 1982-1984=1.00)</t>
  </si>
  <si>
    <t>(index, 1982=1.00)</t>
  </si>
  <si>
    <t>(index, 2017=100)</t>
  </si>
  <si>
    <t>(million miles/day)</t>
  </si>
  <si>
    <t>(million short tons per day)</t>
  </si>
  <si>
    <t>South Atlantic</t>
  </si>
  <si>
    <r>
      <rPr>
        <b/>
        <sz val="8"/>
        <rFont val="Arial"/>
        <family val="2"/>
      </rPr>
      <t xml:space="preserve">(a) </t>
    </r>
    <r>
      <rPr>
        <sz val="8"/>
        <rFont val="Arial"/>
        <family val="2"/>
      </rPr>
      <t>Includes lease condensate.</t>
    </r>
  </si>
  <si>
    <r>
      <rPr>
        <b/>
        <sz val="8"/>
        <rFont val="Arial"/>
        <family val="2"/>
      </rPr>
      <t>(c)</t>
    </r>
    <r>
      <rPr>
        <sz val="8"/>
        <rFont val="Arial"/>
        <family val="2"/>
      </rPr>
      <t xml:space="preserve"> Regional production in this table is based on geographic regions and not geologic formations.</t>
    </r>
  </si>
  <si>
    <r>
      <rPr>
        <b/>
        <sz val="8"/>
        <rFont val="Arial"/>
        <family val="2"/>
      </rPr>
      <t>(d)</t>
    </r>
    <r>
      <rPr>
        <sz val="8"/>
        <rFont val="Arial"/>
        <family val="2"/>
      </rPr>
      <t xml:space="preserve"> Net imports equal gross imports minus gross exports.</t>
    </r>
  </si>
  <si>
    <r>
      <rPr>
        <b/>
        <sz val="8"/>
        <rFont val="Arial"/>
        <family val="2"/>
      </rPr>
      <t>(e)</t>
    </r>
    <r>
      <rPr>
        <sz val="8"/>
        <rFont val="Arial"/>
        <family val="2"/>
      </rPr>
      <t xml:space="preserve"> SPR: Strategic Petroleum Reserve</t>
    </r>
  </si>
  <si>
    <r>
      <rPr>
        <b/>
        <sz val="8"/>
        <rFont val="Arial"/>
        <family val="2"/>
      </rPr>
      <t>(f)</t>
    </r>
    <r>
      <rPr>
        <sz val="8"/>
        <rFont val="Arial"/>
        <family val="2"/>
      </rPr>
      <t xml:space="preserve"> The crude oil adjustment equals the sum of disposition items (e.g. refinery inputs) minus the sum of supply items (e.g. production).</t>
    </r>
  </si>
  <si>
    <r>
      <rPr>
        <b/>
        <sz val="8"/>
        <rFont val="Arial"/>
        <family val="2"/>
      </rPr>
      <t xml:space="preserve">(g) </t>
    </r>
    <r>
      <rPr>
        <sz val="8"/>
        <rFont val="Arial"/>
        <family val="2"/>
      </rPr>
      <t>Renewables and oxygenate production includes pentanes plus, oxygenates (excluding fuel ethanol), and renewable fuels. Beginning in January 2021, renewable fuels includes biodiesel, renewable diesel, renewable jet fuel, renewable heating oil, renewable naphtha and gasoline, and other renewable fuels. For December 2020 and prior, renewable fuels includes only biodiesel.</t>
    </r>
  </si>
  <si>
    <r>
      <rPr>
        <b/>
        <sz val="8"/>
        <rFont val="Arial"/>
        <family val="2"/>
      </rPr>
      <t>(h)</t>
    </r>
    <r>
      <rPr>
        <sz val="8"/>
        <rFont val="Arial"/>
        <family val="2"/>
      </rPr>
      <t xml:space="preserve"> Petroleum products adjustment includes hydrogen/oxygenates/renewables/other hydrocarbons, motor gasoline blending components, and finished motor gasoline.</t>
    </r>
  </si>
  <si>
    <r>
      <rPr>
        <b/>
        <sz val="8"/>
        <rFont val="Arial"/>
        <family val="2"/>
      </rPr>
      <t xml:space="preserve">(i) </t>
    </r>
    <r>
      <rPr>
        <sz val="8"/>
        <rFont val="Arial"/>
        <family val="2"/>
      </rPr>
      <t>Other oils includes aviation gasoline blending components, finished aviation gasoline, kerosene, petrochemical feedstocks, special naphthas, lubricants, waxes, petroleum coke, asphalt and road oil, still gas, and miscellaneous products.</t>
    </r>
  </si>
  <si>
    <r>
      <rPr>
        <sz val="8"/>
        <rFont val="Arial"/>
        <family val="2"/>
      </rPr>
      <t>Forecasts:</t>
    </r>
    <r>
      <rPr>
        <b/>
        <sz val="8"/>
        <rFont val="Arial"/>
        <family val="2"/>
      </rPr>
      <t xml:space="preserve"> </t>
    </r>
    <r>
      <rPr>
        <sz val="8"/>
        <rFont val="Arial"/>
        <family val="2"/>
      </rPr>
      <t xml:space="preserve">EIA Short-Term Integrated Forecasting System. </t>
    </r>
  </si>
  <si>
    <t>U.S. total crude oil production (a)</t>
  </si>
  <si>
    <t>Alaska</t>
  </si>
  <si>
    <t>COPRAP</t>
  </si>
  <si>
    <t>Appalachia region</t>
  </si>
  <si>
    <t>COPRBK</t>
  </si>
  <si>
    <t>Bakken region</t>
  </si>
  <si>
    <t>COPREF</t>
  </si>
  <si>
    <t>Eagle Ford region</t>
  </si>
  <si>
    <t>COPRHA</t>
  </si>
  <si>
    <t>Haynesville region</t>
  </si>
  <si>
    <t>COPRPM</t>
  </si>
  <si>
    <t>Permian region</t>
  </si>
  <si>
    <t>COPRR48</t>
  </si>
  <si>
    <t>Rest of Lower 48 States</t>
  </si>
  <si>
    <t>Crude oil input to refineries</t>
  </si>
  <si>
    <t>Transfers to crude oil supply</t>
  </si>
  <si>
    <t>Crude oil net imports (d)</t>
  </si>
  <si>
    <t>SPR net withdrawals (e)</t>
  </si>
  <si>
    <t>Commercial inventory net withdrawals</t>
  </si>
  <si>
    <t>Crude oil adjustment (f)</t>
  </si>
  <si>
    <t>Refinery processing gain</t>
  </si>
  <si>
    <t>Natural Gas Plant Liquids Production</t>
  </si>
  <si>
    <t>Renewables and oxygenate production (g)</t>
  </si>
  <si>
    <t>Fuel ethanol production</t>
  </si>
  <si>
    <t>Petroleum products adjustment (h)</t>
  </si>
  <si>
    <t>Petroleum products transfers to crude oil supply</t>
  </si>
  <si>
    <t>Petroleum product net imports (d)</t>
  </si>
  <si>
    <t>Hydrocarbon gas liquids</t>
  </si>
  <si>
    <t>Unfinished oils</t>
  </si>
  <si>
    <t>Other hydrocarbons and oxygenates</t>
  </si>
  <si>
    <t>Motor gasoline blending components</t>
  </si>
  <si>
    <t>Finished motor gasoline</t>
  </si>
  <si>
    <t>Jet fuel</t>
  </si>
  <si>
    <t>Distillate fuel oil</t>
  </si>
  <si>
    <t>Residual fuel oil</t>
  </si>
  <si>
    <t>Other oils (i)</t>
  </si>
  <si>
    <t>Petroleum product inventory net withdrawals</t>
  </si>
  <si>
    <t>U.S. total petroleum products consumption</t>
  </si>
  <si>
    <t>Motor gasoline</t>
  </si>
  <si>
    <t>Fuel ethanol blended into motor gasoline</t>
  </si>
  <si>
    <t>Total petroleum and other liquid fuels net imports (d)</t>
  </si>
  <si>
    <t>End-of-period inventories (million barrels)</t>
  </si>
  <si>
    <t>Total commercial inventory</t>
  </si>
  <si>
    <t>Crude oil (excluding SPR)</t>
  </si>
  <si>
    <t>Total motor gasoline</t>
  </si>
  <si>
    <t>Crude oil in SPR (e)</t>
  </si>
  <si>
    <t>HGL production, consumption, and inventories</t>
  </si>
  <si>
    <t>HGPRPUS</t>
  </si>
  <si>
    <t>Total HGL production</t>
  </si>
  <si>
    <t>Natural gas processing plant production</t>
  </si>
  <si>
    <t>Ethane</t>
  </si>
  <si>
    <t>Butanes</t>
  </si>
  <si>
    <t>Natural gasoline (pentanes plus)</t>
  </si>
  <si>
    <t>Refinery and blender net production</t>
  </si>
  <si>
    <t>Ethane/ethylene</t>
  </si>
  <si>
    <t>Propylene (refinery-grade)</t>
  </si>
  <si>
    <t>Butanes/butylenes</t>
  </si>
  <si>
    <t>Renewable/oxygenate plant net production of natural gasoline</t>
  </si>
  <si>
    <t>Total HGL consumption</t>
  </si>
  <si>
    <t>Ethane/Ethylene</t>
  </si>
  <si>
    <t>HGL net imports</t>
  </si>
  <si>
    <t>Propane/propylene</t>
  </si>
  <si>
    <t>HGL inventories (million barrels)</t>
  </si>
  <si>
    <t>Propylene (at refineries only)</t>
  </si>
  <si>
    <t>Refining</t>
  </si>
  <si>
    <t>Total refinery and blender net inputs</t>
  </si>
  <si>
    <t>HGL</t>
  </si>
  <si>
    <t>Other hydrocarbons/oxygenates</t>
  </si>
  <si>
    <t>Refinery Processing Gain</t>
  </si>
  <si>
    <t>Total refinery and blender net production</t>
  </si>
  <si>
    <t>Other oils (a)</t>
  </si>
  <si>
    <t>Refinery distillation inputs</t>
  </si>
  <si>
    <t>Refinery operable distillation capacity</t>
  </si>
  <si>
    <t xml:space="preserve">Refinery distillation utilization factor </t>
  </si>
  <si>
    <r>
      <rPr>
        <b/>
        <sz val="8"/>
        <rFont val="Arial"/>
        <family val="2"/>
      </rPr>
      <t>(a)</t>
    </r>
    <r>
      <rPr>
        <sz val="8"/>
        <rFont val="Arial"/>
        <family val="2"/>
      </rPr>
      <t xml:space="preserve"> Other oils include aviation gasoline blending components, finished aviation gasoline, kerosene, petrochemical feedstocks, special naphthas, lubricants, waxes, petroleum coke, asphalt and road oil, still gas, and miscellaneous products.</t>
    </r>
  </si>
  <si>
    <t>Wholesale price (dollars per gallon)</t>
  </si>
  <si>
    <t>MGWHUUS_$</t>
  </si>
  <si>
    <t>United States average</t>
  </si>
  <si>
    <t>Retail prices (dollars per gallon) (a)</t>
  </si>
  <si>
    <t>MGEIAUS_$</t>
  </si>
  <si>
    <t>All grades United States average</t>
  </si>
  <si>
    <t>MGRARUS_$</t>
  </si>
  <si>
    <t>Regular grade United States average</t>
  </si>
  <si>
    <t>MGRARP1_$</t>
  </si>
  <si>
    <t>PADD 1</t>
  </si>
  <si>
    <t>MGRARP2_$</t>
  </si>
  <si>
    <t>PADD 2</t>
  </si>
  <si>
    <t>MGRARP3_$</t>
  </si>
  <si>
    <t>PADD 3</t>
  </si>
  <si>
    <t>MGRARP4_$</t>
  </si>
  <si>
    <t>PADD 4</t>
  </si>
  <si>
    <t>MGRARP5_$</t>
  </si>
  <si>
    <t>PADD 5</t>
  </si>
  <si>
    <t>End-of-period inventories (million barrels) (b)</t>
  </si>
  <si>
    <t>Total U.S. gasoline inventories</t>
  </si>
  <si>
    <t>U.S. total marketed natural gas production</t>
  </si>
  <si>
    <t>NGMPAP</t>
  </si>
  <si>
    <t>NGMPBK</t>
  </si>
  <si>
    <t>NGMPEF</t>
  </si>
  <si>
    <t>NGMPHA</t>
  </si>
  <si>
    <t>NGMPPM</t>
  </si>
  <si>
    <t>NGMPR48</t>
  </si>
  <si>
    <t>Total primary supply</t>
  </si>
  <si>
    <t>Balancing item (c)</t>
  </si>
  <si>
    <t>Total supply</t>
  </si>
  <si>
    <t>U.S. total dry natural gas production</t>
  </si>
  <si>
    <t>Net inventory withdrawals</t>
  </si>
  <si>
    <t>Supplemental gaseous fuels</t>
  </si>
  <si>
    <t>NGNIPUS</t>
  </si>
  <si>
    <t>Net imports</t>
  </si>
  <si>
    <t>LNG gross imports (d)</t>
  </si>
  <si>
    <t>LNG gross exports (d)</t>
  </si>
  <si>
    <t>Pipeline gross imports</t>
  </si>
  <si>
    <t>Pipeline gross exports</t>
  </si>
  <si>
    <t>Total consumption</t>
  </si>
  <si>
    <t>Residential</t>
  </si>
  <si>
    <t>Commercial</t>
  </si>
  <si>
    <t>Industrial</t>
  </si>
  <si>
    <t>Electric power (e)</t>
  </si>
  <si>
    <t>Lease and plant fuel</t>
  </si>
  <si>
    <t>Pipeline and distribution</t>
  </si>
  <si>
    <t>Vehicle</t>
  </si>
  <si>
    <t>End-of-period working natural gas inventories (billion cubic feet) (f)</t>
  </si>
  <si>
    <t>United States total</t>
  </si>
  <si>
    <t>East region</t>
  </si>
  <si>
    <t xml:space="preserve">Midwest region </t>
  </si>
  <si>
    <t xml:space="preserve">South Central region </t>
  </si>
  <si>
    <t xml:space="preserve">Mountain region </t>
  </si>
  <si>
    <t>Pacific region</t>
  </si>
  <si>
    <t>Wholesale price</t>
  </si>
  <si>
    <t>Henry Hub spot price</t>
  </si>
  <si>
    <t>Residential retail (a)</t>
  </si>
  <si>
    <t>East North Central</t>
  </si>
  <si>
    <t>West North Central</t>
  </si>
  <si>
    <t>East South Central</t>
  </si>
  <si>
    <t>West South Central</t>
  </si>
  <si>
    <t>Commercial retail (a)</t>
  </si>
  <si>
    <t>Industrial retail (a)</t>
  </si>
  <si>
    <r>
      <rPr>
        <b/>
        <sz val="8"/>
        <rFont val="Arial"/>
        <family val="2"/>
      </rPr>
      <t>(a)</t>
    </r>
    <r>
      <rPr>
        <sz val="8"/>
        <rFont val="Arial"/>
        <family val="2"/>
      </rPr>
      <t xml:space="preserve"> For a list of states in each region see "Census division" in EIA’s Energy Glossary (http://www.eia.doe.gov/glossary/index.html).</t>
    </r>
  </si>
  <si>
    <r>
      <rPr>
        <b/>
        <sz val="8"/>
        <rFont val="Arial"/>
        <family val="2"/>
      </rPr>
      <t xml:space="preserve">(b) </t>
    </r>
    <r>
      <rPr>
        <sz val="8"/>
        <rFont val="Arial"/>
        <family val="2"/>
      </rPr>
      <t>Regional production in this table is based on geographic regions and not geologic formations.</t>
    </r>
  </si>
  <si>
    <r>
      <rPr>
        <b/>
        <sz val="8"/>
        <rFont val="Arial"/>
        <family val="2"/>
      </rPr>
      <t>(c)</t>
    </r>
    <r>
      <rPr>
        <sz val="8"/>
        <rFont val="Arial"/>
        <family val="2"/>
      </rPr>
      <t xml:space="preserve"> The balancing item is the difference between total natural gas consumption (NGTCPUS) and total natural gas supply (NGPSUPP).</t>
    </r>
  </si>
  <si>
    <r>
      <rPr>
        <b/>
        <sz val="8"/>
        <rFont val="Arial"/>
        <family val="2"/>
      </rPr>
      <t>(d)</t>
    </r>
    <r>
      <rPr>
        <sz val="8"/>
        <rFont val="Arial"/>
        <family val="2"/>
      </rPr>
      <t xml:space="preserve"> LNG: liquefied natural gas</t>
    </r>
  </si>
  <si>
    <r>
      <rPr>
        <b/>
        <sz val="8"/>
        <rFont val="Arial"/>
        <family val="2"/>
      </rPr>
      <t>(e)</t>
    </r>
    <r>
      <rPr>
        <sz val="8"/>
        <rFont val="Arial"/>
        <family val="2"/>
      </rPr>
      <t xml:space="preserve"> Natural gas used for electricity generation and (a limited amount of) useful thermal output by electric utilities and independent power producers.</t>
    </r>
  </si>
  <si>
    <r>
      <rPr>
        <b/>
        <sz val="8"/>
        <rFont val="Arial"/>
        <family val="2"/>
      </rPr>
      <t>(f)</t>
    </r>
    <r>
      <rPr>
        <sz val="8"/>
        <rFont val="Arial"/>
        <family val="2"/>
      </rPr>
      <t xml:space="preserve"> For a list of states in each inventory region refer to </t>
    </r>
    <r>
      <rPr>
        <i/>
        <sz val="8"/>
        <rFont val="Arial"/>
        <family val="2"/>
      </rPr>
      <t>Weekly Natural Gas Storage Report, Notes and Definitions (http://ir.eia.gov/ngs/notes.html)</t>
    </r>
    <r>
      <rPr>
        <sz val="8"/>
        <rFont val="Arial"/>
        <family val="2"/>
      </rPr>
      <t>.</t>
    </r>
  </si>
  <si>
    <r>
      <rPr>
        <b/>
        <sz val="8"/>
        <rFont val="Arial"/>
        <family val="2"/>
      </rPr>
      <t>(a)</t>
    </r>
    <r>
      <rPr>
        <sz val="8"/>
        <rFont val="Arial"/>
        <family val="2"/>
      </rPr>
      <t xml:space="preserve"> Retail prices include all federal, state, and local taxes.</t>
    </r>
  </si>
  <si>
    <r>
      <rPr>
        <b/>
        <sz val="8"/>
        <rFont val="Arial"/>
        <family val="2"/>
      </rPr>
      <t xml:space="preserve">(b) </t>
    </r>
    <r>
      <rPr>
        <sz val="8"/>
        <rFont val="Arial"/>
        <family val="2"/>
      </rPr>
      <t>Inventories include both finished motor gasoline and motor gasoline blending components</t>
    </r>
  </si>
  <si>
    <r>
      <rPr>
        <b/>
        <sz val="8"/>
        <rFont val="Arial"/>
        <family val="2"/>
      </rPr>
      <t>(a)</t>
    </r>
    <r>
      <rPr>
        <sz val="8"/>
        <rFont val="Arial"/>
        <family val="2"/>
      </rPr>
      <t xml:space="preserve"> The Production From Newly Completed Wells and the Existing Production Change data series are reported as smoothed monthly data over a twelve-month period. The smoothing is done using the Locally Weighted Scatterplot Smoothing (LOWESS) function. LOWESS calculates a locally weighted average for each point, giving more weight to nearby monthly data and less weights to distant data. The smoothed data may change each month according to updated data.</t>
    </r>
  </si>
  <si>
    <r>
      <rPr>
        <b/>
        <sz val="8"/>
        <rFont val="Arial"/>
        <family val="2"/>
      </rPr>
      <t>(b)</t>
    </r>
    <r>
      <rPr>
        <sz val="8"/>
        <rFont val="Arial"/>
        <family val="2"/>
      </rPr>
      <t xml:space="preserve"> The most recent six months of well-level data is incomplete due to known lags in reporting. For these months, the values are imputed based on historical reporting patterns and other relevant factors.</t>
    </r>
  </si>
  <si>
    <r>
      <rPr>
        <b/>
        <sz val="8"/>
        <rFont val="Arial"/>
        <family val="2"/>
      </rPr>
      <t>(c)</t>
    </r>
    <r>
      <rPr>
        <sz val="8"/>
        <rFont val="Arial"/>
        <family val="2"/>
      </rPr>
      <t xml:space="preserve"> The sum of "Production from Newly Completed Wells" and "Existing Production Change" may not equal the month-over-month crude oil or natural gas production changes reported in tables 4a and 5a, respectively. This discrepancy arises from the statistical smoothing techniques applied to aggregated basin level data, variations in data imputation methodologies, and utilizing different data sources.</t>
    </r>
  </si>
  <si>
    <r>
      <rPr>
        <b/>
        <sz val="8"/>
        <rFont val="Arial"/>
        <family val="2"/>
      </rPr>
      <t>(d)</t>
    </r>
    <r>
      <rPr>
        <sz val="8"/>
        <rFont val="Arial"/>
        <family val="2"/>
      </rPr>
      <t xml:space="preserve"> Natural gas production in this table is marketed natural gas production.</t>
    </r>
  </si>
  <si>
    <t>Historical data: Latest data available from Baker Hughes, Enervus, FracFocus.org.</t>
  </si>
  <si>
    <t>Table 10a.  Drilling Productivity Metrics</t>
  </si>
  <si>
    <t>Active rigs</t>
  </si>
  <si>
    <t>RIGSAP</t>
  </si>
  <si>
    <t>RIGSBK</t>
  </si>
  <si>
    <t>RIGSEF</t>
  </si>
  <si>
    <t>RIGSHA</t>
  </si>
  <si>
    <t>RIGSPM</t>
  </si>
  <si>
    <t>RIGSR48</t>
  </si>
  <si>
    <t>New wells drilled</t>
  </si>
  <si>
    <t>NWDAP</t>
  </si>
  <si>
    <t>NWDBK</t>
  </si>
  <si>
    <t>NWDEF</t>
  </si>
  <si>
    <t>NWDHA</t>
  </si>
  <si>
    <t>NWDPM</t>
  </si>
  <si>
    <t>NWDR48</t>
  </si>
  <si>
    <t>New wells drilled per rig</t>
  </si>
  <si>
    <t>NWRAP</t>
  </si>
  <si>
    <t>NWRBK</t>
  </si>
  <si>
    <t>NWREF</t>
  </si>
  <si>
    <t>NWRHA</t>
  </si>
  <si>
    <t>NWRPM</t>
  </si>
  <si>
    <t>NWRR48</t>
  </si>
  <si>
    <t>New wells completed</t>
  </si>
  <si>
    <t>NWCAP</t>
  </si>
  <si>
    <t>NWCBK</t>
  </si>
  <si>
    <t>NWCEF</t>
  </si>
  <si>
    <t>NWCHA</t>
  </si>
  <si>
    <t>NWCPM</t>
  </si>
  <si>
    <t>NWCR48</t>
  </si>
  <si>
    <t xml:space="preserve">Cumulative drilled but uncompleted wells </t>
  </si>
  <si>
    <t>DUCSAP</t>
  </si>
  <si>
    <t>DUCSBK</t>
  </si>
  <si>
    <t>DUCSEF</t>
  </si>
  <si>
    <t>DUCSHA</t>
  </si>
  <si>
    <t>DUCSPM</t>
  </si>
  <si>
    <t>DUCSR48</t>
  </si>
  <si>
    <t>Crude oil production from newly completed wells, one-year trend (thousand barrels per day) (a) (c)</t>
  </si>
  <si>
    <t>CONWAP</t>
  </si>
  <si>
    <t>CONWBK</t>
  </si>
  <si>
    <t>CONWEF</t>
  </si>
  <si>
    <t>CONWHA</t>
  </si>
  <si>
    <t>CONWPM</t>
  </si>
  <si>
    <t>CONWR48</t>
  </si>
  <si>
    <t>Crude oil production from newly completed wells per rig, one-year trend (thousand barrels per day) (a)</t>
  </si>
  <si>
    <t>CONWRAP</t>
  </si>
  <si>
    <t>CONWRBK</t>
  </si>
  <si>
    <t>CONWREF</t>
  </si>
  <si>
    <t>CONWRHA</t>
  </si>
  <si>
    <t>CONWRPM</t>
  </si>
  <si>
    <t>CONWRR48</t>
  </si>
  <si>
    <t>Existing crude oil production change, one-year trend (thousand barrels per day) (a) (c)</t>
  </si>
  <si>
    <t>COEOPAP</t>
  </si>
  <si>
    <t>COEOPBK</t>
  </si>
  <si>
    <t>COEOPEF</t>
  </si>
  <si>
    <t>COEOPHA</t>
  </si>
  <si>
    <t>COEOPPM</t>
  </si>
  <si>
    <t>COEOPR48</t>
  </si>
  <si>
    <t>NGNWAP</t>
  </si>
  <si>
    <t>NGNWBK</t>
  </si>
  <si>
    <t>NGNWEF</t>
  </si>
  <si>
    <t>NGNWHA</t>
  </si>
  <si>
    <t>NGNWPM</t>
  </si>
  <si>
    <t>NGNWR48</t>
  </si>
  <si>
    <t>NGNWRAP</t>
  </si>
  <si>
    <t>NGNWRBK</t>
  </si>
  <si>
    <t>NGNWREF</t>
  </si>
  <si>
    <t>NGNWRHA</t>
  </si>
  <si>
    <t>NGNWRPM</t>
  </si>
  <si>
    <t>NGNWRR48</t>
  </si>
  <si>
    <t>Existing natural gas production change, one-year trend (million cubic feet per day) (a) (c) (d)</t>
  </si>
  <si>
    <t>NGEOPAP</t>
  </si>
  <si>
    <t>NGEOPBK</t>
  </si>
  <si>
    <t>NGEOPEF</t>
  </si>
  <si>
    <t>NGEOPHA</t>
  </si>
  <si>
    <t>NGEOPPM</t>
  </si>
  <si>
    <t>NGEOPR48</t>
  </si>
  <si>
    <t>Table 10b. Crude Oil and Natural Gas Production from Shale and Tight Formations</t>
  </si>
  <si>
    <r>
      <rPr>
        <b/>
        <sz val="8"/>
        <rFont val="Arial"/>
        <family val="2"/>
      </rPr>
      <t xml:space="preserve">(a) </t>
    </r>
    <r>
      <rPr>
        <sz val="8"/>
        <rFont val="Arial"/>
        <family val="2"/>
      </rPr>
      <t>These production estimates are based on geologic formations, not geographic regions</t>
    </r>
  </si>
  <si>
    <t>Historical data: Latest data available from Enverus state administrative data.</t>
  </si>
  <si>
    <t>TOPRL48</t>
  </si>
  <si>
    <t>Total U.S. tight oil production (million barrels per day) (a)</t>
  </si>
  <si>
    <t>TOPRAC</t>
  </si>
  <si>
    <t>Austin Chalk formation</t>
  </si>
  <si>
    <t>TOPRBK</t>
  </si>
  <si>
    <t>Bakken formation</t>
  </si>
  <si>
    <t>TOPREF</t>
  </si>
  <si>
    <t>Eagle Ford formation</t>
  </si>
  <si>
    <t>TOPRMP</t>
  </si>
  <si>
    <t>Mississippian formation</t>
  </si>
  <si>
    <t>TOPRNI</t>
  </si>
  <si>
    <t>Niobrara Codell formation</t>
  </si>
  <si>
    <t>TOPRPM</t>
  </si>
  <si>
    <t>Permian formations</t>
  </si>
  <si>
    <t>TOPRWF</t>
  </si>
  <si>
    <t>Woodford formation</t>
  </si>
  <si>
    <t>TOPRR48</t>
  </si>
  <si>
    <t>Other U.S. formations</t>
  </si>
  <si>
    <t>SNGPRL48</t>
  </si>
  <si>
    <t>Total U.S. shale dry natural gas production (billion cubic feet per day) (a)</t>
  </si>
  <si>
    <t>SNGPRBK</t>
  </si>
  <si>
    <t>SNGPRBN</t>
  </si>
  <si>
    <t>Barnett formation</t>
  </si>
  <si>
    <t>SNGPREF</t>
  </si>
  <si>
    <t>SNGPRFY</t>
  </si>
  <si>
    <t>Fayetteville formation</t>
  </si>
  <si>
    <t>SNGPRHA</t>
  </si>
  <si>
    <t>Haynesville formation</t>
  </si>
  <si>
    <t>SNGPRMC</t>
  </si>
  <si>
    <t>Marcellus formation</t>
  </si>
  <si>
    <t>SNGPRMP</t>
  </si>
  <si>
    <t>SNGPRNI</t>
  </si>
  <si>
    <t>SNGPRPM</t>
  </si>
  <si>
    <t>SNGPRUA</t>
  </si>
  <si>
    <t>Utica formation</t>
  </si>
  <si>
    <t>SNGPRWF</t>
  </si>
  <si>
    <t>SNGPRR48</t>
  </si>
  <si>
    <t>-</t>
  </si>
  <si>
    <t>Natural gas production from newly completed wells, one-year trend (million cubic feet per day) (a) (d)</t>
  </si>
  <si>
    <t>Natural gas production from newly completed wells per rig, one-year trend (million cubic feet per day) (a) (d)</t>
  </si>
  <si>
    <t>Table 6.  U.S. Coal Supply, Consumption, and Inventories (million short tons)</t>
  </si>
  <si>
    <t>Supply</t>
  </si>
  <si>
    <t>Secondary inventory withdrawals</t>
  </si>
  <si>
    <t>Waste coal (a)</t>
  </si>
  <si>
    <t>U.S. total coal production</t>
  </si>
  <si>
    <t>Gross imports</t>
  </si>
  <si>
    <t>Gross exports</t>
  </si>
  <si>
    <t>Metallurgical coal</t>
  </si>
  <si>
    <t>Steam coal</t>
  </si>
  <si>
    <t>Primary inventory withdrawals</t>
  </si>
  <si>
    <t>Consumption</t>
  </si>
  <si>
    <t xml:space="preserve">U.S. total coal consumption </t>
  </si>
  <si>
    <t>Coke plants</t>
  </si>
  <si>
    <t>Electric power sector (b)</t>
  </si>
  <si>
    <t>Retail and other industry</t>
  </si>
  <si>
    <t>Residential and commercial</t>
  </si>
  <si>
    <t>Other industrial</t>
  </si>
  <si>
    <t>End-of-period inventories</t>
  </si>
  <si>
    <t>Primary inventories (d)</t>
  </si>
  <si>
    <t>Secondary inventories</t>
  </si>
  <si>
    <t>Retail and general industry</t>
  </si>
  <si>
    <t>Commercial &amp; institutional</t>
  </si>
  <si>
    <t>Coal market indicators</t>
  </si>
  <si>
    <t>Coal miner productivity (tons per hour)</t>
  </si>
  <si>
    <t>Cost of coal to electric utilities (dollars per million Btu)</t>
  </si>
  <si>
    <t>Electricity supply (billion kilowatthours)</t>
  </si>
  <si>
    <t xml:space="preserve">Losses and unaccounted for (b) </t>
  </si>
  <si>
    <t>Electricity consumption (billion kilowatthours)</t>
  </si>
  <si>
    <t xml:space="preserve">Total consumption </t>
  </si>
  <si>
    <t>Sales to ultimate customers</t>
  </si>
  <si>
    <t>Transportation sector</t>
  </si>
  <si>
    <t>Direct use (d)</t>
  </si>
  <si>
    <t>Average residential electricity usage per customer (kWh)</t>
  </si>
  <si>
    <t>End-of-period fuel inventories held by electric power sector</t>
  </si>
  <si>
    <t>Coal (million short tons)</t>
  </si>
  <si>
    <t>Residual fuel (million barrels)</t>
  </si>
  <si>
    <t>Distillate fuel (million barrels)</t>
  </si>
  <si>
    <t>Power generation fuel costs (dollars per million Btu)</t>
  </si>
  <si>
    <t>Prices to ultimate customers (cents per kilowatthour)</t>
  </si>
  <si>
    <t>Wholesale electricity prices (dollars per megawatthour)</t>
  </si>
  <si>
    <t>All sectors (a)</t>
  </si>
  <si>
    <r>
      <t>All sectors</t>
    </r>
    <r>
      <rPr>
        <sz val="8"/>
        <rFont val="Arial"/>
        <family val="2"/>
      </rPr>
      <t xml:space="preserve"> (a)</t>
    </r>
  </si>
  <si>
    <t>Midwest (MISO)</t>
  </si>
  <si>
    <t>All Sectors</t>
  </si>
  <si>
    <t>Biodiesel, renewable diesel, and other (g)</t>
  </si>
  <si>
    <t>Biofuel losses and co-products (d)</t>
  </si>
  <si>
    <t xml:space="preserve">Hydroelectric power (a) </t>
  </si>
  <si>
    <t>Waste biomass (c)</t>
  </si>
  <si>
    <t xml:space="preserve">Wood biomass </t>
  </si>
  <si>
    <t>Industrial sector (e)</t>
  </si>
  <si>
    <t>Commercial sector (e)</t>
  </si>
  <si>
    <t>Table 8.  U.S. Renewable Energy Consumption (quadrillion Btu)</t>
  </si>
  <si>
    <r>
      <t>Carbon Dioxide (CO</t>
    </r>
    <r>
      <rPr>
        <b/>
        <vertAlign val="subscript"/>
        <sz val="8"/>
        <rFont val="Arial"/>
        <family val="2"/>
      </rPr>
      <t>2</t>
    </r>
    <r>
      <rPr>
        <b/>
        <sz val="8"/>
        <rFont val="Arial"/>
        <family val="2"/>
      </rPr>
      <t>) Emissions (million metric tons)</t>
    </r>
  </si>
  <si>
    <r>
      <t>Table 9a.  U.S. Macroeconomic Indicators and CO</t>
    </r>
    <r>
      <rPr>
        <b/>
        <vertAlign val="subscript"/>
        <sz val="10"/>
        <color rgb="FF000000"/>
        <rFont val="Arial"/>
        <family val="2"/>
      </rPr>
      <t>2</t>
    </r>
    <r>
      <rPr>
        <b/>
        <sz val="10"/>
        <color indexed="8"/>
        <rFont val="Arial"/>
        <family val="2"/>
      </rPr>
      <t xml:space="preserve"> Emissions</t>
    </r>
  </si>
  <si>
    <t>Petroleum and coal products</t>
  </si>
  <si>
    <t xml:space="preserve">Nonmetallic mineral products </t>
  </si>
  <si>
    <t>Primary metals</t>
  </si>
  <si>
    <t>Coal-weighted manufacturing (a)</t>
  </si>
  <si>
    <t>Distillate-weighted manufacturing (a)</t>
  </si>
  <si>
    <t>Electricity-weighted manufacturing (a)</t>
  </si>
  <si>
    <t>Natural Gas-weighted manufacturing (a)</t>
  </si>
  <si>
    <t>Real Gross State Product (billion $2017)</t>
  </si>
  <si>
    <t>Industrial Output, Manufacturing (Iindex, year 2017=100)</t>
  </si>
  <si>
    <t>Real Personal Income (billion $2017)</t>
  </si>
  <si>
    <t>Households (thousands)</t>
  </si>
  <si>
    <t>Total Non-farm Employment (millions)</t>
  </si>
  <si>
    <t>Heating Degree Days, Prior 10-year average</t>
  </si>
  <si>
    <t>Cooling Degree Days, Prior 10-year average</t>
  </si>
  <si>
    <t>The approximate break between historical and forecast values is shown with historical data with no shading; estimates and forecasts are shaded gray.</t>
  </si>
  <si>
    <t xml:space="preserve">Forecasts: EIA Short-Term Integrated Forecasting System. U.S. macroeconomic forecasts are based on the S&amp;P Global model of the U.S. Economy. </t>
  </si>
  <si>
    <r>
      <rPr>
        <b/>
        <sz val="8"/>
        <rFont val="Arial"/>
        <family val="2"/>
      </rPr>
      <t>(a)</t>
    </r>
    <r>
      <rPr>
        <sz val="8"/>
        <rFont val="Arial"/>
        <family val="2"/>
      </rPr>
      <t xml:space="preserve"> Includes lease condensate.</t>
    </r>
  </si>
  <si>
    <r>
      <rPr>
        <b/>
        <sz val="8"/>
        <rFont val="Arial"/>
        <family val="2"/>
      </rPr>
      <t>(b)</t>
    </r>
    <r>
      <rPr>
        <sz val="8"/>
        <rFont val="Arial"/>
        <family val="2"/>
      </rPr>
      <t xml:space="preserve"> Total consumption includes Independent Power Producer (IPP) consumption.</t>
    </r>
  </si>
  <si>
    <r>
      <rPr>
        <b/>
        <sz val="8"/>
        <rFont val="Arial"/>
        <family val="2"/>
      </rPr>
      <t>(c)</t>
    </r>
    <r>
      <rPr>
        <sz val="8"/>
        <rFont val="Arial"/>
        <family val="2"/>
      </rPr>
      <t xml:space="preserve"> Renewable energy includes minor components of non-marketed renewable energy that is neither bought nor sold, either directly or indirectly, as inputs to marketed energy.</t>
    </r>
  </si>
  <si>
    <r>
      <rPr>
        <b/>
        <sz val="8"/>
        <rFont val="Arial"/>
        <family val="2"/>
      </rPr>
      <t>(d)</t>
    </r>
    <r>
      <rPr>
        <sz val="8"/>
        <rFont val="Arial"/>
        <family val="2"/>
      </rPr>
      <t xml:space="preserve"> The conversion from physical units to Btu is calculated using a subset of conversion factors used in the calculations of gross energy consumption in EIA’s </t>
    </r>
    <r>
      <rPr>
        <i/>
        <sz val="8"/>
        <rFont val="Arial"/>
        <family val="2"/>
      </rPr>
      <t xml:space="preserve">Monthly Energy </t>
    </r>
  </si>
  <si>
    <r>
      <rPr>
        <b/>
        <sz val="8"/>
        <rFont val="Arial"/>
        <family val="2"/>
      </rPr>
      <t>(a)</t>
    </r>
    <r>
      <rPr>
        <sz val="8"/>
        <rFont val="Arial"/>
        <family val="2"/>
      </rPr>
      <t xml:space="preserve"> Average for all sulfur contents.</t>
    </r>
  </si>
  <si>
    <r>
      <rPr>
        <b/>
        <sz val="8"/>
        <rFont val="Arial"/>
        <family val="2"/>
      </rPr>
      <t>(b)</t>
    </r>
    <r>
      <rPr>
        <sz val="8"/>
        <rFont val="Arial"/>
        <family val="2"/>
      </rPr>
      <t xml:space="preserve"> Average self-service cash price.</t>
    </r>
  </si>
  <si>
    <r>
      <rPr>
        <b/>
        <sz val="8"/>
        <rFont val="Arial"/>
        <family val="2"/>
      </rPr>
      <t>(c)</t>
    </r>
    <r>
      <rPr>
        <sz val="8"/>
        <rFont val="Arial"/>
        <family val="2"/>
      </rPr>
      <t xml:space="preserve"> Includes fuel oils No. 4, No. 5, No. 6, and topped crude.</t>
    </r>
  </si>
  <si>
    <r>
      <rPr>
        <b/>
        <sz val="8"/>
        <rFont val="Arial"/>
        <family val="2"/>
      </rPr>
      <t>(a)</t>
    </r>
    <r>
      <rPr>
        <sz val="8"/>
        <rFont val="Arial"/>
        <family val="2"/>
      </rPr>
      <t xml:space="preserve"> Waste coal includes waste coal and cloal slurry reprocessed into briquettes.</t>
    </r>
  </si>
  <si>
    <r>
      <rPr>
        <b/>
        <sz val="8"/>
        <rFont val="Arial"/>
        <family val="2"/>
      </rPr>
      <t>(b)</t>
    </r>
    <r>
      <rPr>
        <sz val="8"/>
        <rFont val="Arial"/>
        <family val="2"/>
      </rPr>
      <t xml:space="preserve"> Coal used for electricity generation and (a limited amount of) useful thermal output by electric utilities and independent power producers.</t>
    </r>
  </si>
  <si>
    <r>
      <rPr>
        <b/>
        <sz val="8"/>
        <rFont val="Arial"/>
        <family val="2"/>
      </rPr>
      <t>(c)</t>
    </r>
    <r>
      <rPr>
        <sz val="8"/>
        <rFont val="Arial"/>
        <family val="2"/>
      </rPr>
      <t xml:space="preserve"> The discrepancy reflects an unaccounted-for shipper and receiver reporting difference, assumed to be zero in the forecast period.</t>
    </r>
  </si>
  <si>
    <r>
      <rPr>
        <b/>
        <sz val="8"/>
        <rFont val="Arial"/>
        <family val="2"/>
      </rPr>
      <t>(d)</t>
    </r>
    <r>
      <rPr>
        <sz val="8"/>
        <rFont val="Arial"/>
        <family val="2"/>
      </rPr>
      <t xml:space="preserve"> Primary stocks are held at the mines and distribution points.</t>
    </r>
  </si>
  <si>
    <t>Historical data: Latest data available from EIA databases supporting the following reports: Electric Power Monthly and Electric Power Annual (electricity supply and 
consumption, fuel inventories and costs, and retail electricity prices); S&amp;P Global Market Intelligence (wholesale electricity prices).</t>
  </si>
  <si>
    <r>
      <rPr>
        <b/>
        <sz val="8"/>
        <rFont val="Arial"/>
        <family val="2"/>
      </rPr>
      <t>(a)</t>
    </r>
    <r>
      <rPr>
        <sz val="8"/>
        <rFont val="Arial"/>
        <family val="2"/>
      </rPr>
      <t xml:space="preserve"> Generation supplied by utility-scale power plants with capacity of at least one megawatt.</t>
    </r>
  </si>
  <si>
    <r>
      <rPr>
        <b/>
        <sz val="8"/>
        <rFont val="Arial"/>
        <family val="2"/>
      </rPr>
      <t>(b)</t>
    </r>
    <r>
      <rPr>
        <sz val="8"/>
        <rFont val="Arial"/>
        <family val="2"/>
      </rPr>
      <t xml:space="preserve"> Includes transmission and distribution losses, data collection time-frame differences, and estimation error.</t>
    </r>
  </si>
  <si>
    <r>
      <rPr>
        <b/>
        <sz val="8"/>
        <rFont val="Arial"/>
        <family val="2"/>
      </rPr>
      <t>(c)</t>
    </r>
    <r>
      <rPr>
        <sz val="8"/>
        <rFont val="Arial"/>
        <family val="2"/>
      </rPr>
      <t xml:space="preserve"> Solar photovoltaic systems smaller than one megawatt such as those installed on rooftops.</t>
    </r>
  </si>
  <si>
    <t>Historical data: Latest data available from EIA databases supporting the following reports: Electric Power Monthly and Electric Power Annual.</t>
  </si>
  <si>
    <t xml:space="preserve">Forecast data: EIA Short-Term Integrated Forecasting System. </t>
  </si>
  <si>
    <r>
      <rPr>
        <b/>
        <sz val="8"/>
        <rFont val="Arial"/>
        <family val="2"/>
      </rPr>
      <t xml:space="preserve">(a) </t>
    </r>
    <r>
      <rPr>
        <sz val="8"/>
        <rFont val="Arial"/>
        <family val="2"/>
      </rPr>
      <t>Total includes sales of electricity to ultimate customers in transportation sector (not shown), as well as residential, commercial, and industrial sectors.</t>
    </r>
  </si>
  <si>
    <t>Historical data for average price of electricity to ultimate consumers represents the cost per unit of electricity sold and is calculated by dividing electric revenue from ultimate consumers by the corresponding sales of electricity.</t>
  </si>
  <si>
    <r>
      <rPr>
        <b/>
        <sz val="8"/>
        <rFont val="Arial"/>
        <family val="2"/>
      </rPr>
      <t>(a)</t>
    </r>
    <r>
      <rPr>
        <sz val="8"/>
        <rFont val="Arial"/>
        <family val="2"/>
      </rPr>
      <t xml:space="preserve"> Average price to all sectors is weighted by sales of electricity to ultimate customers in the residential, commercial, industrial and transportation (not shown) sectors.</t>
    </r>
  </si>
  <si>
    <t>The electric power sector includes utility-scale generating power plants (total capacity is larger than 1 megawatt) operated by electric utilities and independent power producers whose primary business is to sell electricity over the transmission grid for consumption by the public.</t>
  </si>
  <si>
    <r>
      <rPr>
        <b/>
        <sz val="8"/>
        <rFont val="Arial"/>
        <family val="2"/>
      </rPr>
      <t>(a)</t>
    </r>
    <r>
      <rPr>
        <sz val="8"/>
        <rFont val="Arial"/>
        <family val="2"/>
      </rPr>
      <t xml:space="preserve"> Generation from utility-scale (larger than 1 megawatt) solar photovoltaic and solar thermal power plants. Excludes generation from small-scale solar photovoltaic systems (see Table 7a).</t>
    </r>
  </si>
  <si>
    <r>
      <rPr>
        <b/>
        <sz val="8"/>
        <rFont val="Arial"/>
        <family val="2"/>
      </rPr>
      <t>(b)</t>
    </r>
    <r>
      <rPr>
        <sz val="8"/>
        <rFont val="Arial"/>
        <family val="2"/>
      </rPr>
      <t xml:space="preserve"> Residual fuel oil, distillate fuel oil, petroleum coke, and other petroleum liquids.</t>
    </r>
  </si>
  <si>
    <r>
      <rPr>
        <b/>
        <sz val="8"/>
        <rFont val="Arial"/>
        <family val="2"/>
      </rPr>
      <t>(c)</t>
    </r>
    <r>
      <rPr>
        <sz val="8"/>
        <rFont val="Arial"/>
        <family val="2"/>
      </rPr>
      <t xml:space="preserve"> Batteries, chemicals, hydrogen, pitch, purchased steam, sulfur, nonrenewable waste, and miscellaneous technologies.</t>
    </r>
  </si>
  <si>
    <r>
      <rPr>
        <b/>
        <sz val="8"/>
        <rFont val="Arial"/>
        <family val="2"/>
      </rPr>
      <t>(d)</t>
    </r>
    <r>
      <rPr>
        <sz val="8"/>
        <rFont val="Arial"/>
        <family val="2"/>
      </rPr>
      <t xml:space="preserve"> Wind, large-scale solar, biomass, and geothermal</t>
    </r>
  </si>
  <si>
    <r>
      <rPr>
        <b/>
        <sz val="8"/>
        <rFont val="Arial"/>
        <family val="2"/>
      </rPr>
      <t>(f)</t>
    </r>
    <r>
      <rPr>
        <sz val="8"/>
        <rFont val="Arial"/>
        <family val="2"/>
      </rPr>
      <t xml:space="preserve"> Includes regional generation from generating units operated by electric power sector, plus energy receipts from neighboring U.S. balancing authorities outside region minus energy deliveries to neighboring balancing authorities.</t>
    </r>
  </si>
  <si>
    <t xml:space="preserve">Forecast: EIA Short-Term Integrated Forecasting System. </t>
  </si>
  <si>
    <r>
      <rPr>
        <b/>
        <sz val="8"/>
        <rFont val="Arial"/>
        <family val="2"/>
      </rPr>
      <t xml:space="preserve">(a) </t>
    </r>
    <r>
      <rPr>
        <sz val="8"/>
        <rFont val="Arial"/>
        <family val="2"/>
      </rPr>
      <t>Generation from utility-scale (larger than 1 megawatt) solar photovoltaic and solar thermal power plants. Excludes generation from small-scale solar photovoltaic systems (see Table 7a).</t>
    </r>
  </si>
  <si>
    <r>
      <rPr>
        <b/>
        <sz val="8"/>
        <rFont val="Arial"/>
        <family val="2"/>
      </rPr>
      <t>(d)</t>
    </r>
    <r>
      <rPr>
        <sz val="8"/>
        <rFont val="Arial"/>
        <family val="2"/>
      </rPr>
      <t xml:space="preserve"> Direct use represents commercial and industrial facility use of onsite net electricity generation; and electrical sales or transfers to adjacent or colocated facilities for which revenue information is not available. See Table 7.6 of the EIA Monthly Energy Review.</t>
    </r>
  </si>
  <si>
    <t>Capacity values represent the amount of generating capacity that is operating (or expected to be operating) at the end of each period.</t>
  </si>
  <si>
    <t>Changes in capacity reflect various factors including new generators coming online, retiring generators, capacity uprates and derates, delayed planned capacity projects, cancelled projects, and other factors.</t>
  </si>
  <si>
    <t>Small-scale solar capacity (systems smaller than one megawatt): Form EIA-861M Monthly Electric Power Industry Report.</t>
  </si>
  <si>
    <t>Historical capacity data may differ from other EIA publications due to frequent updates to the Preliminary Monthly Electric Generator Inventory.</t>
  </si>
  <si>
    <t>Forecasts: Estimates of future capacity may include adjustments to reflect recent changes in market information or regulatory policy.</t>
  </si>
  <si>
    <r>
      <rPr>
        <b/>
        <sz val="8"/>
        <rFont val="Arial"/>
        <family val="2"/>
      </rPr>
      <t>(a)</t>
    </r>
    <r>
      <rPr>
        <sz val="8"/>
        <rFont val="Arial"/>
        <family val="2"/>
      </rPr>
      <t xml:space="preserve"> Other sources include hydrogen, pitch, chemicals, sulfur, purchased steam, nonrenewable waste, and miscellaneous technologies.</t>
    </r>
  </si>
  <si>
    <t>Historical data: Latest data available from EIA databases supporting the following reports: Electric Power Monthly, Electric Power Annual, 
Monthly Energy Review, and Petroleum Supply Monthly.</t>
  </si>
  <si>
    <r>
      <rPr>
        <b/>
        <sz val="8"/>
        <rFont val="Arial"/>
        <family val="2"/>
      </rPr>
      <t>(a)</t>
    </r>
    <r>
      <rPr>
        <sz val="8"/>
        <rFont val="Arial"/>
        <family val="2"/>
      </rPr>
      <t xml:space="preserve"> Energy consumption for conventional hydroelectric power only.  Hydroelectricity generated by pumped storage is not included in renewable energy.</t>
    </r>
  </si>
  <si>
    <r>
      <rPr>
        <b/>
        <sz val="8"/>
        <rFont val="Arial"/>
        <family val="2"/>
      </rPr>
      <t>(b)</t>
    </r>
    <r>
      <rPr>
        <sz val="8"/>
        <rFont val="Arial"/>
        <family val="2"/>
      </rPr>
      <t xml:space="preserve"> Solar energy consumption by utility-scale power plants (capacity greater than or equal to 1 megawatt) in the electric power, commercial, and industrial sectors and energy consumption by small-scale solar photovoltaic systems (less than 1 megawatts in size).</t>
    </r>
  </si>
  <si>
    <r>
      <rPr>
        <b/>
        <sz val="8"/>
        <rFont val="Arial"/>
        <family val="2"/>
      </rPr>
      <t>(c)</t>
    </r>
    <r>
      <rPr>
        <sz val="8"/>
        <rFont val="Arial"/>
        <family val="2"/>
      </rPr>
      <t xml:space="preserve"> Municipal solid waste from biogenic sources, landfill gas, sludge waste, agricultural byproducts, and other biomass.</t>
    </r>
  </si>
  <si>
    <r>
      <rPr>
        <b/>
        <sz val="8"/>
        <rFont val="Arial"/>
        <family val="2"/>
      </rPr>
      <t>(d)</t>
    </r>
    <r>
      <rPr>
        <sz val="8"/>
        <rFont val="Arial"/>
        <family val="2"/>
      </rPr>
      <t xml:space="preserve"> Losses and co-products from the production of fuel ethanol and biomass-based diesel</t>
    </r>
  </si>
  <si>
    <r>
      <rPr>
        <b/>
        <sz val="8"/>
        <rFont val="Arial"/>
        <family val="2"/>
      </rPr>
      <t>(e)</t>
    </r>
    <r>
      <rPr>
        <sz val="8"/>
        <rFont val="Arial"/>
        <family val="2"/>
      </rPr>
      <t xml:space="preserve"> Subtotals for the industrial and commercial sectors might not equal the sum of the components. The subtotal for the industrial sector includes ethanol consumption that is not shown separately. The subtotal for the commercial sector includes ethanol and hydroelectric consumption that are not shown separately. </t>
    </r>
  </si>
  <si>
    <r>
      <rPr>
        <b/>
        <sz val="8"/>
        <rFont val="Arial"/>
        <family val="2"/>
      </rPr>
      <t>(f)</t>
    </r>
    <r>
      <rPr>
        <sz val="8"/>
        <rFont val="Arial"/>
        <family val="2"/>
      </rPr>
      <t xml:space="preserve"> Solar consumption in the residential sector includes energy from small-scale solar photovoltaic systems (&lt;1 megawatt), and it includes solar heating consumption in all sectors.</t>
    </r>
  </si>
  <si>
    <r>
      <rPr>
        <b/>
        <sz val="8"/>
        <rFont val="Arial"/>
        <family val="2"/>
      </rPr>
      <t xml:space="preserve">(g) </t>
    </r>
    <r>
      <rPr>
        <sz val="8"/>
        <rFont val="Arial"/>
        <family val="2"/>
      </rPr>
      <t>Fuel ethanol and biodiesel, renewable diesel, and other biofuels consumption in the transportation sector includes production, stock change, and imports less exports. 
Some biomass-based diesel may be consumed in the residential sector in heating oil.</t>
    </r>
  </si>
  <si>
    <t>Historical data: Latest data available from U.S. Department of Commerce, Bureau of Economic Analysis; Federal Reserve System, Statistical release G17; Federal Highway Administration; 
and Federal Aviation Administration.</t>
  </si>
  <si>
    <r>
      <rPr>
        <b/>
        <sz val="8"/>
        <rFont val="Arial"/>
        <family val="2"/>
      </rPr>
      <t>(a)</t>
    </r>
    <r>
      <rPr>
        <sz val="8"/>
        <rFont val="Arial"/>
        <family val="2"/>
      </rPr>
      <t xml:space="preserve"> Fuel share weights of individual sector indices based on EIA </t>
    </r>
    <r>
      <rPr>
        <i/>
        <sz val="8"/>
        <rFont val="Arial"/>
        <family val="2"/>
      </rPr>
      <t>Manufacturing Energy Consumption Survey</t>
    </r>
    <r>
      <rPr>
        <sz val="8"/>
        <rFont val="Arial"/>
        <family val="2"/>
      </rPr>
      <t>.</t>
    </r>
  </si>
  <si>
    <r>
      <rPr>
        <b/>
        <sz val="8"/>
        <rFont val="Arial"/>
        <family val="2"/>
      </rPr>
      <t>(b)</t>
    </r>
    <r>
      <rPr>
        <sz val="8"/>
        <rFont val="Arial"/>
        <family val="2"/>
      </rPr>
      <t xml:space="preserve"> Total highway travel includes gasoline and diesel fuel vehicles.</t>
    </r>
  </si>
  <si>
    <r>
      <rPr>
        <b/>
        <sz val="8"/>
        <rFont val="Arial"/>
        <family val="2"/>
      </rPr>
      <t>(c)</t>
    </r>
    <r>
      <rPr>
        <sz val="8"/>
        <rFont val="Arial"/>
        <family val="2"/>
      </rPr>
      <t xml:space="preserve"> Includes electric power sector use of geothermal energy and non-biomass waste.</t>
    </r>
  </si>
  <si>
    <t>Historical data: Latest data available from U.S. Department of Commerce, Bureau of Economic Analysis; Federal Reserve System, Statistical release G17.</t>
  </si>
  <si>
    <t xml:space="preserve">Forecasts: U.S. macroeconomic forecasts are based on the IHS Markit model of the U.S. Economy. </t>
  </si>
  <si>
    <t>Historical data: Latest data available from U.S. Department of Commerce, National Oceanic and Atmospheric Association (NOAA).</t>
  </si>
  <si>
    <t>Forecasts: Current month based on forecasts by the NOAA Climate Prediction Center (http://www.cpc.ncep.noaa.gov/pacdir/DDdir/NHOME3.shtml). Remaining months based on the 30-year trend.</t>
  </si>
  <si>
    <t>CLPS_TOT</t>
  </si>
  <si>
    <t>U.S. Liquid Fuels (dollars per gallon)</t>
  </si>
  <si>
    <t>DSWHUUS_$</t>
  </si>
  <si>
    <t>D2WHUUS_$</t>
  </si>
  <si>
    <t>JKTCUUS_$</t>
  </si>
  <si>
    <t>RFTCUUS_$</t>
  </si>
  <si>
    <t>PRMBUUS_$</t>
  </si>
  <si>
    <t>DSRTUUS_$</t>
  </si>
  <si>
    <t>D2RCAUS_$</t>
  </si>
  <si>
    <t>CLNIPUS_TON</t>
  </si>
  <si>
    <t>Total raw steel production (million short tons)</t>
  </si>
  <si>
    <t>Propane Mont Belvieu Spot</t>
  </si>
  <si>
    <t>Propane Residential</t>
  </si>
  <si>
    <t>PRRCAUS</t>
  </si>
  <si>
    <t>WTI and Brent crude oil spot prices, the Mt. Belvieu propane spot price, and the Henry Hub natural gas spot price are from Refinitiv,an LSEG company, via EIA (https://www.eia.gov/dnav/pet/pet_pri_spt_s1_d.htm).</t>
  </si>
  <si>
    <r>
      <t xml:space="preserve">Retail heating oil prices are from the Bureau of Labor Statistics, </t>
    </r>
    <r>
      <rPr>
        <i/>
        <sz val="8"/>
        <rFont val="Arial"/>
        <family val="2"/>
      </rPr>
      <t>Consumer Price Index.</t>
    </r>
  </si>
  <si>
    <t>Table 4d.  U.S. Biofuel Supply, Consumption, and Inventories</t>
  </si>
  <si>
    <r>
      <rPr>
        <b/>
        <sz val="8"/>
        <rFont val="Arial"/>
        <family val="2"/>
      </rPr>
      <t xml:space="preserve">(a) </t>
    </r>
    <r>
      <rPr>
        <sz val="8"/>
        <rFont val="Arial"/>
        <family val="2"/>
      </rPr>
      <t>Includes renewable heating oil, renewable jet fuel (sustainable aviation fuel, alternative jet fuel, and biojet), renewable naphtha, renewable gasoline, and other emerging biofuels that are in various stages of development and commercialization</t>
    </r>
  </si>
  <si>
    <t>BDPRPUS</t>
  </si>
  <si>
    <t>RDPRPUS</t>
  </si>
  <si>
    <t>OBPRPUS</t>
  </si>
  <si>
    <t>EONIPUS</t>
  </si>
  <si>
    <t>BDNIPUS</t>
  </si>
  <si>
    <t>RDNIPUS</t>
  </si>
  <si>
    <t>OBNIPUS</t>
  </si>
  <si>
    <t>BDRIPUS</t>
  </si>
  <si>
    <t>RDRIPUS</t>
  </si>
  <si>
    <t>Total biofuels consumption</t>
  </si>
  <si>
    <t>BDTCPUS</t>
  </si>
  <si>
    <t>BDTCPUS_PS</t>
  </si>
  <si>
    <t>RDTCPUS</t>
  </si>
  <si>
    <t>RDTCPUS_PS</t>
  </si>
  <si>
    <t>OBTCPUS</t>
  </si>
  <si>
    <t>Total motor gasoline consumption</t>
  </si>
  <si>
    <t>Petroleum-based gasoline</t>
  </si>
  <si>
    <t>DATCPUS</t>
  </si>
  <si>
    <t>Petroleum-based distillate</t>
  </si>
  <si>
    <t>Total biofuels inventories</t>
  </si>
  <si>
    <t>EOPSPUS</t>
  </si>
  <si>
    <t>Ethanol</t>
  </si>
  <si>
    <t>BDPSPUS</t>
  </si>
  <si>
    <t>Biodiesel</t>
  </si>
  <si>
    <t>RDPSPUS</t>
  </si>
  <si>
    <t>OBPSPUS</t>
  </si>
  <si>
    <t>Other biofuels</t>
  </si>
  <si>
    <t>Total distillate fuel oil inventories</t>
  </si>
  <si>
    <t>Biodiesel production</t>
  </si>
  <si>
    <t>Renewable diesel production</t>
  </si>
  <si>
    <t>Other biofuel production (a)</t>
  </si>
  <si>
    <t>Fuel ethanol net imports</t>
  </si>
  <si>
    <t>Biodiesel net imports</t>
  </si>
  <si>
    <t>Renewable diesel net imports</t>
  </si>
  <si>
    <t>Renewable diesel net inputs</t>
  </si>
  <si>
    <t>Biodiesel consumption</t>
  </si>
  <si>
    <t>Renewable diesel consumption</t>
  </si>
  <si>
    <t>Renewable diesel product supplied</t>
  </si>
  <si>
    <t>Other biofuel consumption</t>
  </si>
  <si>
    <t>Renewable diesel</t>
  </si>
  <si>
    <t>BFSUPPLY</t>
  </si>
  <si>
    <t>DASUPPLY</t>
  </si>
  <si>
    <t>Distillate fuel production</t>
  </si>
  <si>
    <t>Distillate fuel oil net imports</t>
  </si>
  <si>
    <t>BFTCPUS</t>
  </si>
  <si>
    <t>MGTCPUSX_P</t>
  </si>
  <si>
    <t>DFTCPUS_P</t>
  </si>
  <si>
    <t>BFPSPUS</t>
  </si>
  <si>
    <t>DAPSPUS</t>
  </si>
  <si>
    <t>Total biofuels supply</t>
  </si>
  <si>
    <t>Biofuel stock draw</t>
  </si>
  <si>
    <t>BFPSPUS_DRAW</t>
  </si>
  <si>
    <t>DAPSPUS_DRAW</t>
  </si>
  <si>
    <t>Total distillate fuel stock draw</t>
  </si>
  <si>
    <t>Renewable diesel net imports (b)</t>
  </si>
  <si>
    <t>Other biofuel net imports (b)</t>
  </si>
  <si>
    <r>
      <rPr>
        <b/>
        <sz val="8"/>
        <rFont val="Arial"/>
        <family val="2"/>
      </rPr>
      <t>(b)</t>
    </r>
    <r>
      <rPr>
        <sz val="8"/>
        <rFont val="Arial"/>
        <family val="2"/>
      </rPr>
      <t xml:space="preserve"> Renewable diesel net imports and other biofuel net imports equal imports because we do not collect or receive export data for those fuels.</t>
    </r>
  </si>
  <si>
    <t>Total distillate fuel oil supply (c)</t>
  </si>
  <si>
    <t>Biodiesel product supplied (d)</t>
  </si>
  <si>
    <t xml:space="preserve">Biodiesel net inputs (e) </t>
  </si>
  <si>
    <t>Total distillate fuel oil consumption (f)</t>
  </si>
  <si>
    <t xml:space="preserve">Biodiesel net inputs (g) </t>
  </si>
  <si>
    <t>Biodiesel product supplied (h)</t>
  </si>
  <si>
    <t>Renewable diesel product supplied (h)</t>
  </si>
  <si>
    <r>
      <rPr>
        <b/>
        <sz val="8"/>
        <rFont val="Arial"/>
        <family val="2"/>
      </rPr>
      <t>(d)</t>
    </r>
    <r>
      <rPr>
        <sz val="8"/>
        <rFont val="Arial"/>
        <family val="2"/>
      </rPr>
      <t xml:space="preserve"> The volumes of renewable fuels that are not reported as blended with petroleum fuels.</t>
    </r>
  </si>
  <si>
    <r>
      <rPr>
        <b/>
        <sz val="8"/>
        <rFont val="Arial"/>
        <family val="2"/>
      </rPr>
      <t>(e)</t>
    </r>
    <r>
      <rPr>
        <sz val="8"/>
        <rFont val="Arial"/>
        <family val="2"/>
      </rPr>
      <t xml:space="preserve"> The volumes of renewable fuels that are reported as blended with petroleum fuels.</t>
    </r>
  </si>
  <si>
    <r>
      <rPr>
        <b/>
        <sz val="8"/>
        <rFont val="Arial"/>
        <family val="2"/>
      </rPr>
      <t>(f)</t>
    </r>
    <r>
      <rPr>
        <sz val="8"/>
        <rFont val="Arial"/>
        <family val="2"/>
      </rPr>
      <t xml:space="preserve"> Equals the sum of distillate fuel oil, biodiesel product supplied, and renewable diesel product supplied. </t>
    </r>
  </si>
  <si>
    <r>
      <rPr>
        <b/>
        <sz val="8"/>
        <rFont val="Arial"/>
        <family val="2"/>
      </rPr>
      <t>(g)</t>
    </r>
    <r>
      <rPr>
        <sz val="8"/>
        <rFont val="Arial"/>
        <family val="2"/>
      </rPr>
      <t xml:space="preserve"> Prior to 2021, we did not publish biodiesel product supplied and instead included it as part of distillate fuel oil product supplied.</t>
    </r>
  </si>
  <si>
    <r>
      <rPr>
        <b/>
        <sz val="8"/>
        <rFont val="Arial"/>
        <family val="2"/>
      </rPr>
      <t>(h)</t>
    </r>
    <r>
      <rPr>
        <sz val="8"/>
        <rFont val="Arial"/>
        <family val="2"/>
      </rPr>
      <t xml:space="preserve"> Prior to 2021, we did not publish renewable diesel product supplied, and STEO values for that period are taken from the U.S. Environmental Protection Agency’s Moderated Transaction System.</t>
    </r>
  </si>
  <si>
    <r>
      <rPr>
        <b/>
        <sz val="8"/>
        <rFont val="Arial"/>
        <family val="2"/>
      </rPr>
      <t>(c)</t>
    </r>
    <r>
      <rPr>
        <sz val="8"/>
        <rFont val="Arial"/>
        <family val="2"/>
      </rPr>
      <t xml:space="preserve"> Total distillate fuel oil supply equals the sum of the seven components shown minus refiner and blender net inputs of biodiesel and renewable diesel, which are listed in rows 44 and 45 of this table.</t>
    </r>
  </si>
  <si>
    <t>Table 4d. U.S. Biofuel Supply, Consumption, and Inventories</t>
  </si>
  <si>
    <t>MGTNIPUS</t>
  </si>
  <si>
    <t>Other fossil gases</t>
  </si>
  <si>
    <r>
      <rPr>
        <b/>
        <sz val="8"/>
        <rFont val="Arial"/>
        <family val="2"/>
      </rPr>
      <t>(e)</t>
    </r>
    <r>
      <rPr>
        <sz val="8"/>
        <rFont val="Arial"/>
        <family val="2"/>
      </rPr>
      <t xml:space="preserve"> Pumped storage hydroelectric, petroleum, other fossil gases, batteries, and other nonrenewable fuels. See notes (b) and (c).</t>
    </r>
  </si>
  <si>
    <r>
      <rPr>
        <b/>
        <sz val="8"/>
        <rFont val="Arial"/>
        <family val="2"/>
      </rPr>
      <t xml:space="preserve">(e) </t>
    </r>
    <r>
      <rPr>
        <sz val="8"/>
        <rFont val="Arial"/>
        <family val="2"/>
      </rPr>
      <t>Pumped storage hydroelectric, petroleum, other fossil gases, batteries, and other nonrenewable fuels. See notes (b) and (c).</t>
    </r>
  </si>
  <si>
    <t>Historical data: Latest data available from Energy Information Administration databases supporting the following reports: Petroleum Supply Monthly;</t>
  </si>
  <si>
    <t xml:space="preserve">Historical data: Latest data available from Energy Information Administration databases supporting the following reports:  Petroleum Supply Monthly; </t>
  </si>
  <si>
    <t xml:space="preserve">Historical data: Latest data available from Energy Information Administration databases supporting the following reports:  Petroleum Supply Monthly; Petroleum Supply Annual; and Weekly Petroleum Status Report. </t>
  </si>
  <si>
    <t>Petroleum Supply Annual; Weekly Petroleum Status Report.</t>
  </si>
  <si>
    <t>Petroleum Supply Monthly; Petroleum Supply Annual; and Weekly Petroleum Status Report.</t>
  </si>
  <si>
    <t xml:space="preserve">Historical data:  Latest data available from Energy Information Administration databases supporting the following reports:  Petroleum Supply Monthly; Petroleum Supply Annual; and Weekly Petroleum Status Report. </t>
  </si>
  <si>
    <t xml:space="preserve">Historical data: Latest data available from Energy Information Administration databases supporting the following reports: Petroleum Marketing Monthly; </t>
  </si>
  <si>
    <t xml:space="preserve">Petroleum Supply Annual; Weekly Petroleum Status Report; Petroleum Marketing Monthly; Natural Gas Monthly; </t>
  </si>
  <si>
    <t>Historical data: Latest data available from Energy Information Administration databases supporting the Natural Gas Monthly. Henry Hub spot price is from Refinitiv,an LSEG company, via EIA (https://www.eia.gov/dnav/pet/pet_pri_spt_s1_d.htm).</t>
  </si>
  <si>
    <t>Historical data: Latest data available from Energy Information Administration databases supporting the following reports: Natural Gas Monthly; and Electric Power Monthly.</t>
  </si>
  <si>
    <t>Historical data: Latest data available from Energy Information Administration databases supporting the following reports: Quarterly Coal Report; and Electric Power Monthly.</t>
  </si>
  <si>
    <t>Electric Power Monthly; Quarterly Coal Report; and International Petroleum Monthly.</t>
  </si>
  <si>
    <t>Weekly Petroleum Status Report; Natural Gas Monthly; Electric Power Monthly;  Monthly Energy Review; Heating Oil and Propoane Update.</t>
  </si>
  <si>
    <t>Lower 48 States (excl GOA) (c)</t>
  </si>
  <si>
    <t>Lower 48 States (excl GOA) (b)</t>
  </si>
  <si>
    <t>Rest of Lower 48 States, excluding GOA</t>
  </si>
  <si>
    <r>
      <rPr>
        <b/>
        <sz val="8"/>
        <rFont val="Arial"/>
        <family val="2"/>
      </rPr>
      <t>(b)</t>
    </r>
    <r>
      <rPr>
        <sz val="8"/>
        <rFont val="Arial"/>
        <family val="2"/>
      </rPr>
      <t xml:space="preserve"> Crude oil production from U.S. Federal leases in the Gulf of America (GOA).</t>
    </r>
  </si>
  <si>
    <r>
      <rPr>
        <b/>
        <sz val="8"/>
        <rFont val="Arial"/>
        <family val="2"/>
      </rPr>
      <t xml:space="preserve">(a) </t>
    </r>
    <r>
      <rPr>
        <sz val="8"/>
        <rFont val="Arial"/>
        <family val="2"/>
      </rPr>
      <t>Marketed production from U.S. Federal leases in the Gulf of America.</t>
    </r>
  </si>
  <si>
    <t>Federal Gulf of America (a)</t>
  </si>
  <si>
    <t>Federal Gulf of America (b)</t>
  </si>
  <si>
    <t>April 2025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</si>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</sst>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
    <numFmt numFmtId="165" formatCode="0.0"/>
    <numFmt numFmtId="166" formatCode="0.00_)"/>
    <numFmt numFmtId="167" formatCode="0_)"/>
    <numFmt numFmtId="168" formatCode="#.00"/>
    <numFmt numFmtId="169" formatCode="0.0_)"/>
    <numFmt numFmtId="170" formatCode="0.000_)"/>
    <numFmt numFmtId="171" formatCode="@&quot; .&quot;*."/>
    <numFmt numFmtId="172" formatCode="#,##0.0"/>
    <numFmt numFmtId="173" formatCode="mmm\ yyyy"/>
    <numFmt numFmtId="174" formatCode="0.0000000"/>
    <numFmt numFmtId="175" formatCode="0.0000"/>
    <numFmt numFmtId="176" formatCode="[$-409]mmmm\ d\,\ yyyy;@"/>
  </numFmts>
  <fonts count="55"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
      <color indexed="8"/>
      <name val="Courier"/>
      <family val="3"/>
    </font>
    <font>
      <b/>
      <sz val="1"/>
      <color indexed="8"/>
      <name val="Courier"/>
      <family val="3"/>
    </font>
    <font>
      <sz val="8"/>
      <name val="Courier"/>
      <family val="3"/>
    </font>
    <font>
      <sz val="7"/>
      <name val="Helvetica"/>
      <family val="2"/>
    </font>
    <font>
      <sz val="8"/>
      <name val="Arial"/>
      <family val="2"/>
    </font>
    <font>
      <sz val="8"/>
      <name val="Helvetica"/>
      <family val="2"/>
    </font>
    <font>
      <u/>
      <sz val="8"/>
      <color indexed="12"/>
      <name val="Courier"/>
      <family val="3"/>
    </font>
    <font>
      <b/>
      <sz val="10"/>
      <color indexed="8"/>
      <name val="Helvetica"/>
      <family val="2"/>
    </font>
    <font>
      <b/>
      <sz val="8"/>
      <name val="Helvetica"/>
      <family val="2"/>
    </font>
    <font>
      <b/>
      <sz val="10"/>
      <name val="Helvetica"/>
      <family val="2"/>
    </font>
    <font>
      <b/>
      <sz val="10"/>
      <name val="Arial"/>
      <family val="2"/>
    </font>
    <font>
      <b/>
      <sz val="10"/>
      <color indexed="8"/>
      <name val="Arial"/>
      <family val="2"/>
    </font>
    <font>
      <b/>
      <sz val="8"/>
      <name val="Arial"/>
      <family val="2"/>
    </font>
    <font>
      <sz val="10"/>
      <name val="Arial"/>
      <family val="2"/>
    </font>
    <font>
      <i/>
      <sz val="8"/>
      <color indexed="8"/>
      <name val="Arial"/>
      <family val="2"/>
    </font>
    <font>
      <b/>
      <sz val="8"/>
      <color indexed="8"/>
      <name val="Arial"/>
      <family val="2"/>
    </font>
    <font>
      <sz val="8"/>
      <color indexed="8"/>
      <name val="Arial"/>
      <family val="2"/>
    </font>
    <font>
      <sz val="7"/>
      <color indexed="8"/>
      <name val="Arial"/>
      <family val="2"/>
    </font>
    <font>
      <b/>
      <i/>
      <sz val="8"/>
      <color indexed="8"/>
      <name val="Arial"/>
      <family val="2"/>
    </font>
    <font>
      <sz val="8"/>
      <color indexed="10"/>
      <name val="Arial"/>
      <family val="2"/>
    </font>
    <font>
      <b/>
      <sz val="12"/>
      <name val="Arial"/>
      <family val="2"/>
    </font>
    <font>
      <sz val="10"/>
      <name val="Arial"/>
      <family val="2"/>
    </font>
    <font>
      <sz val="10"/>
      <name val="Arial"/>
      <family val="2"/>
    </font>
    <font>
      <u/>
      <sz val="10"/>
      <color indexed="12"/>
      <name val="Arial"/>
      <family val="2"/>
    </font>
    <font>
      <b/>
      <u/>
      <sz val="9"/>
      <color indexed="12"/>
      <name val="Arial"/>
      <family val="2"/>
    </font>
    <font>
      <i/>
      <sz val="8"/>
      <name val="Arial"/>
      <family val="2"/>
    </font>
    <font>
      <i/>
      <sz val="8"/>
      <name val="Helvetica"/>
      <family val="2"/>
    </font>
    <font>
      <i/>
      <sz val="8"/>
      <name val="Courier"/>
      <family val="3"/>
    </font>
    <font>
      <i/>
      <sz val="8"/>
      <name val="Arial"/>
      <family val="2"/>
    </font>
    <font>
      <i/>
      <sz val="7"/>
      <name val="Helvetica"/>
      <family val="2"/>
    </font>
    <font>
      <u/>
      <vertAlign val="subscript"/>
      <sz val="10"/>
      <color indexed="12"/>
      <name val="Arial"/>
      <family val="2"/>
    </font>
    <font>
      <b/>
      <sz val="8"/>
      <name val="Courier"/>
      <family val="3"/>
    </font>
    <font>
      <b/>
      <sz val="7"/>
      <name val="Helvetica"/>
      <family val="2"/>
    </font>
    <font>
      <b/>
      <i/>
      <sz val="8"/>
      <name val="Arial"/>
      <family val="2"/>
    </font>
    <font>
      <sz val="10"/>
      <color theme="1"/>
      <name val="Arial"/>
      <family val="2"/>
    </font>
    <font>
      <b/>
      <sz val="10"/>
      <color theme="1"/>
      <name val="Arial"/>
      <family val="2"/>
    </font>
    <font>
      <sz val="8"/>
      <color theme="1"/>
      <name val="Arial"/>
      <family val="2"/>
    </font>
    <font>
      <b/>
      <sz val="8"/>
      <color theme="1"/>
      <name val="Arial"/>
      <family val="2"/>
    </font>
    <font>
      <i/>
      <sz val="10"/>
      <color indexed="8"/>
      <name val="Arial"/>
      <family val="2"/>
    </font>
    <font>
      <sz val="10"/>
      <name val="Arial"/>
      <family val="2"/>
    </font>
    <font>
      <sz val="8"/>
      <name val="Calibri"/>
      <family val="2"/>
    </font>
    <font>
      <i/>
      <sz val="10"/>
      <name val="Arial"/>
      <family val="2"/>
    </font>
    <font>
      <sz val="11"/>
      <name val="Arial"/>
      <family val="2"/>
    </font>
    <font>
      <b/>
      <sz val="11"/>
      <color theme="1"/>
      <name val="Calibri"/>
      <family val="2"/>
      <scheme val="minor"/>
    </font>
    <font>
      <sz val="7"/>
      <color indexed="8"/>
      <name val="Helvetica"/>
      <family val="2"/>
    </font>
    <font>
      <sz val="7"/>
      <name val="Arial"/>
      <family val="2"/>
    </font>
    <font>
      <sz val="8"/>
      <name val="Arial"/>
      <family val="2"/>
    </font>
    <font>
      <b/>
      <vertAlign val="subscript"/>
      <sz val="8"/>
      <name val="Arial"/>
      <family val="2"/>
    </font>
    <font>
      <b/>
      <vertAlign val="subscript"/>
      <sz val="10"/>
      <color rgb="FF000000"/>
      <name val="Arial"/>
      <family val="2"/>
    </font>
    <font>
      <sz val="10"/>
      <name val="Arial"/>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BFBFB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20">
    <border>
      <left/>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top/>
      <bottom style="thin">
        <color indexed="64"/>
      </bottom>
      <diagonal/>
    </border>
  </borders>
  <cellStyleXfs count="31">
    <xf numFmtId="0" fontId="0" fillId="0" borderId="0"/>
    <xf numFmtId="0" fontId="5" fillId="0" borderId="0">
      <protection locked="0"/>
    </xf>
    <xf numFmtId="168" fontId="5" fillId="0" borderId="0">
      <protection locked="0"/>
    </xf>
    <xf numFmtId="0" fontId="6" fillId="0" borderId="0">
      <protection locked="0"/>
    </xf>
    <xf numFmtId="0" fontId="6" fillId="0" borderId="0">
      <protection locked="0"/>
    </xf>
    <xf numFmtId="0" fontId="11" fillId="0" borderId="0" applyNumberFormat="0" applyFill="0" applyBorder="0" applyAlignment="0" applyProtection="0">
      <alignment vertical="top"/>
      <protection locked="0"/>
    </xf>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1">
      <protection locked="0"/>
    </xf>
    <xf numFmtId="0" fontId="2" fillId="0" borderId="0"/>
    <xf numFmtId="9" fontId="44" fillId="0" borderId="0" applyFont="0" applyFill="0" applyBorder="0" applyAlignment="0" applyProtection="0"/>
    <xf numFmtId="0" fontId="3" fillId="0" borderId="0"/>
    <xf numFmtId="0" fontId="3" fillId="0" borderId="0"/>
    <xf numFmtId="43" fontId="54" fillId="0" borderId="0" applyFont="0" applyFill="0" applyBorder="0" applyAlignment="0" applyProtection="0"/>
  </cellStyleXfs>
  <cellXfs count="1142">
    <xf numFmtId="0" fontId="0" fillId="0" borderId="0" xfId="0"/>
    <xf numFmtId="0" fontId="4" fillId="2" borderId="0" xfId="11" applyFont="1" applyFill="1"/>
    <xf numFmtId="0" fontId="7" fillId="0" borderId="0" xfId="11"/>
    <xf numFmtId="0" fontId="8" fillId="3" borderId="0" xfId="11" applyFont="1" applyFill="1" applyAlignment="1">
      <alignment horizontal="center"/>
    </xf>
    <xf numFmtId="0" fontId="7" fillId="0" borderId="0" xfId="23"/>
    <xf numFmtId="0" fontId="9" fillId="0" borderId="0" xfId="13" applyFont="1"/>
    <xf numFmtId="0" fontId="10" fillId="2" borderId="0" xfId="9" applyFont="1" applyFill="1"/>
    <xf numFmtId="0" fontId="9" fillId="0" borderId="0" xfId="17" applyFont="1"/>
    <xf numFmtId="0" fontId="9" fillId="0" borderId="0" xfId="22" applyFont="1"/>
    <xf numFmtId="0" fontId="20" fillId="0" borderId="2" xfId="17" applyFont="1" applyBorder="1"/>
    <xf numFmtId="0" fontId="9" fillId="2" borderId="0" xfId="17" applyFont="1" applyFill="1"/>
    <xf numFmtId="0" fontId="20" fillId="0" borderId="3" xfId="17" applyFont="1" applyBorder="1"/>
    <xf numFmtId="0" fontId="20" fillId="0" borderId="4" xfId="19" applyFont="1" applyBorder="1" applyAlignment="1">
      <alignment horizontal="center"/>
    </xf>
    <xf numFmtId="0" fontId="9" fillId="2" borderId="0" xfId="17" applyFont="1" applyFill="1" applyAlignment="1">
      <alignment horizontal="left"/>
    </xf>
    <xf numFmtId="0" fontId="20" fillId="0" borderId="0" xfId="17" applyFont="1"/>
    <xf numFmtId="0" fontId="21" fillId="0" borderId="0" xfId="17" applyFont="1"/>
    <xf numFmtId="0" fontId="21" fillId="0" borderId="0" xfId="17" quotePrefix="1" applyFont="1"/>
    <xf numFmtId="0" fontId="22" fillId="2" borderId="0" xfId="20" applyFont="1" applyFill="1"/>
    <xf numFmtId="0" fontId="21" fillId="0" borderId="0" xfId="20" applyFont="1"/>
    <xf numFmtId="171" fontId="21" fillId="0" borderId="0" xfId="20" applyNumberFormat="1" applyFont="1"/>
    <xf numFmtId="0" fontId="9" fillId="0" borderId="0" xfId="20" applyFont="1"/>
    <xf numFmtId="0" fontId="9" fillId="0" borderId="0" xfId="23" applyFont="1" applyAlignment="1">
      <alignment horizontal="left"/>
    </xf>
    <xf numFmtId="0" fontId="21" fillId="0" borderId="0" xfId="9" applyFont="1"/>
    <xf numFmtId="0" fontId="19" fillId="0" borderId="0" xfId="9" applyFont="1"/>
    <xf numFmtId="0" fontId="9" fillId="0" borderId="0" xfId="23" applyFont="1"/>
    <xf numFmtId="167" fontId="21" fillId="0" borderId="5" xfId="9" applyNumberFormat="1" applyFont="1" applyBorder="1"/>
    <xf numFmtId="0" fontId="9" fillId="2" borderId="0" xfId="22" applyFont="1" applyFill="1"/>
    <xf numFmtId="0" fontId="20" fillId="0" borderId="0" xfId="22" applyFont="1"/>
    <xf numFmtId="166" fontId="19" fillId="0" borderId="0" xfId="22" applyNumberFormat="1" applyFont="1" applyAlignment="1">
      <alignment horizontal="center"/>
    </xf>
    <xf numFmtId="0" fontId="9" fillId="2" borderId="0" xfId="22" applyFont="1" applyFill="1" applyAlignment="1">
      <alignment horizontal="left"/>
    </xf>
    <xf numFmtId="0" fontId="20" fillId="0" borderId="0" xfId="22" quotePrefix="1" applyFont="1" applyAlignment="1">
      <alignment horizontal="left"/>
    </xf>
    <xf numFmtId="0" fontId="20" fillId="0" borderId="0" xfId="23" applyFont="1"/>
    <xf numFmtId="0" fontId="9" fillId="2" borderId="0" xfId="23" applyFont="1" applyFill="1" applyAlignment="1">
      <alignment horizontal="left"/>
    </xf>
    <xf numFmtId="0" fontId="24" fillId="0" borderId="0" xfId="23" applyFont="1"/>
    <xf numFmtId="165" fontId="20" fillId="0" borderId="0" xfId="23" applyNumberFormat="1" applyFont="1" applyAlignment="1">
      <alignment horizontal="right"/>
    </xf>
    <xf numFmtId="0" fontId="9" fillId="0" borderId="0" xfId="21" applyFont="1"/>
    <xf numFmtId="0" fontId="23" fillId="2" borderId="0" xfId="21" applyFont="1" applyFill="1"/>
    <xf numFmtId="0" fontId="20" fillId="0" borderId="0" xfId="21" applyFont="1"/>
    <xf numFmtId="0" fontId="9" fillId="2" borderId="0" xfId="21" applyFont="1" applyFill="1" applyAlignment="1">
      <alignment horizontal="left"/>
    </xf>
    <xf numFmtId="0" fontId="17" fillId="0" borderId="0" xfId="21" applyFont="1" applyAlignment="1">
      <alignment horizontal="left"/>
    </xf>
    <xf numFmtId="166" fontId="9" fillId="0" borderId="0" xfId="21" applyNumberFormat="1" applyFont="1"/>
    <xf numFmtId="166" fontId="21" fillId="0" borderId="0" xfId="21" applyNumberFormat="1" applyFont="1" applyAlignment="1">
      <alignment horizontal="right"/>
    </xf>
    <xf numFmtId="166" fontId="20" fillId="0" borderId="0" xfId="21" applyNumberFormat="1" applyFont="1" applyAlignment="1">
      <alignment horizontal="right"/>
    </xf>
    <xf numFmtId="0" fontId="21" fillId="0" borderId="0" xfId="21" applyFont="1" applyAlignment="1">
      <alignment horizontal="right"/>
    </xf>
    <xf numFmtId="0" fontId="17" fillId="3" borderId="0" xfId="13" applyFont="1" applyFill="1"/>
    <xf numFmtId="0" fontId="17" fillId="0" borderId="0" xfId="13" applyFont="1"/>
    <xf numFmtId="0" fontId="9" fillId="0" borderId="0" xfId="16" applyFont="1"/>
    <xf numFmtId="0" fontId="9" fillId="2" borderId="0" xfId="16" applyFont="1" applyFill="1"/>
    <xf numFmtId="0" fontId="9" fillId="2" borderId="0" xfId="16" applyFont="1" applyFill="1" applyAlignment="1">
      <alignment horizontal="left"/>
    </xf>
    <xf numFmtId="169" fontId="9" fillId="2" borderId="0" xfId="16" applyNumberFormat="1" applyFont="1" applyFill="1" applyAlignment="1">
      <alignment horizontal="left"/>
    </xf>
    <xf numFmtId="0" fontId="9" fillId="0" borderId="0" xfId="18" applyFont="1"/>
    <xf numFmtId="0" fontId="9" fillId="2" borderId="0" xfId="18" applyFont="1" applyFill="1"/>
    <xf numFmtId="0" fontId="9" fillId="2" borderId="0" xfId="18" applyFont="1" applyFill="1" applyAlignment="1">
      <alignment horizontal="left"/>
    </xf>
    <xf numFmtId="0" fontId="17" fillId="0" borderId="0" xfId="18" applyFont="1" applyAlignment="1">
      <alignment horizontal="left"/>
    </xf>
    <xf numFmtId="0" fontId="9" fillId="2" borderId="3" xfId="22" applyFont="1" applyFill="1" applyBorder="1" applyAlignment="1">
      <alignment horizontal="left"/>
    </xf>
    <xf numFmtId="0" fontId="9" fillId="2" borderId="0" xfId="7" applyFont="1" applyFill="1"/>
    <xf numFmtId="0" fontId="9" fillId="0" borderId="0" xfId="7" applyFont="1"/>
    <xf numFmtId="0" fontId="17" fillId="3" borderId="0" xfId="7" applyFont="1" applyFill="1"/>
    <xf numFmtId="0" fontId="17" fillId="0" borderId="0" xfId="7" applyFont="1"/>
    <xf numFmtId="0" fontId="9" fillId="2" borderId="0" xfId="8" applyFont="1" applyFill="1"/>
    <xf numFmtId="0" fontId="9" fillId="0" borderId="0" xfId="8" applyFont="1"/>
    <xf numFmtId="0" fontId="17" fillId="0" borderId="0" xfId="8" applyFont="1"/>
    <xf numFmtId="0" fontId="9" fillId="3" borderId="0" xfId="8" applyFont="1" applyFill="1"/>
    <xf numFmtId="165" fontId="21" fillId="0" borderId="0" xfId="8" applyNumberFormat="1" applyFont="1" applyAlignment="1">
      <alignment horizontal="center"/>
    </xf>
    <xf numFmtId="0" fontId="9" fillId="0" borderId="0" xfId="8" quotePrefix="1" applyFont="1"/>
    <xf numFmtId="165" fontId="9" fillId="0" borderId="0" xfId="8" quotePrefix="1" applyNumberFormat="1" applyFont="1"/>
    <xf numFmtId="165" fontId="9" fillId="0" borderId="0" xfId="8" applyNumberFormat="1" applyFont="1"/>
    <xf numFmtId="0" fontId="20" fillId="0" borderId="0" xfId="14" applyFont="1" applyAlignment="1">
      <alignment horizontal="left"/>
    </xf>
    <xf numFmtId="0" fontId="17" fillId="0" borderId="0" xfId="14" applyFont="1" applyAlignment="1">
      <alignment horizontal="left"/>
    </xf>
    <xf numFmtId="0" fontId="17" fillId="2" borderId="0" xfId="15" applyFont="1" applyFill="1"/>
    <xf numFmtId="0" fontId="9" fillId="2" borderId="0" xfId="15" applyFont="1" applyFill="1" applyAlignment="1">
      <alignment horizontal="left"/>
    </xf>
    <xf numFmtId="0" fontId="9" fillId="2" borderId="0" xfId="19" applyFont="1" applyFill="1"/>
    <xf numFmtId="0" fontId="9" fillId="0" borderId="0" xfId="19" applyFont="1"/>
    <xf numFmtId="0" fontId="20" fillId="0" borderId="0" xfId="19" applyFont="1"/>
    <xf numFmtId="0" fontId="21" fillId="0" borderId="2" xfId="19" applyFont="1" applyBorder="1" applyAlignment="1">
      <alignment horizontal="center"/>
    </xf>
    <xf numFmtId="0" fontId="21" fillId="0" borderId="0" xfId="19" applyFont="1" applyAlignment="1">
      <alignment horizontal="center"/>
    </xf>
    <xf numFmtId="0" fontId="9" fillId="0" borderId="0" xfId="19" applyFont="1" applyAlignment="1">
      <alignment horizontal="left"/>
    </xf>
    <xf numFmtId="0" fontId="9" fillId="2" borderId="0" xfId="19" applyFont="1" applyFill="1" applyAlignment="1">
      <alignment horizontal="left"/>
    </xf>
    <xf numFmtId="165" fontId="9" fillId="2" borderId="0" xfId="19" applyNumberFormat="1" applyFont="1" applyFill="1" applyAlignment="1">
      <alignment horizontal="left"/>
    </xf>
    <xf numFmtId="165" fontId="9" fillId="0" borderId="0" xfId="19" applyNumberFormat="1" applyFont="1"/>
    <xf numFmtId="169" fontId="9" fillId="2" borderId="0" xfId="19" applyNumberFormat="1" applyFont="1" applyFill="1"/>
    <xf numFmtId="167" fontId="9" fillId="2" borderId="0" xfId="19" applyNumberFormat="1" applyFont="1" applyFill="1" applyAlignment="1">
      <alignment horizontal="left"/>
    </xf>
    <xf numFmtId="0" fontId="9" fillId="2" borderId="0" xfId="9" applyFont="1" applyFill="1"/>
    <xf numFmtId="0" fontId="9" fillId="2" borderId="3" xfId="9" applyFont="1" applyFill="1" applyBorder="1"/>
    <xf numFmtId="0" fontId="4" fillId="4" borderId="0" xfId="0" applyFont="1" applyFill="1"/>
    <xf numFmtId="0" fontId="9" fillId="4" borderId="0" xfId="23" applyFont="1" applyFill="1"/>
    <xf numFmtId="0" fontId="20" fillId="4" borderId="0" xfId="23" applyFont="1" applyFill="1"/>
    <xf numFmtId="0" fontId="9" fillId="4" borderId="0" xfId="23" applyFont="1" applyFill="1" applyAlignment="1">
      <alignment horizontal="left"/>
    </xf>
    <xf numFmtId="0" fontId="24" fillId="4" borderId="0" xfId="23" applyFont="1" applyFill="1"/>
    <xf numFmtId="164" fontId="9" fillId="4" borderId="0" xfId="23" applyNumberFormat="1" applyFont="1" applyFill="1"/>
    <xf numFmtId="0" fontId="4" fillId="2" borderId="0" xfId="0" applyFont="1" applyFill="1"/>
    <xf numFmtId="0" fontId="9" fillId="0" borderId="0" xfId="9" applyFont="1"/>
    <xf numFmtId="0" fontId="17" fillId="0" borderId="0" xfId="9" applyFont="1"/>
    <xf numFmtId="0" fontId="17" fillId="4" borderId="0" xfId="15" applyFont="1" applyFill="1"/>
    <xf numFmtId="0" fontId="20" fillId="4" borderId="0" xfId="24" applyFont="1" applyFill="1"/>
    <xf numFmtId="171" fontId="17" fillId="0" borderId="0" xfId="23" quotePrefix="1" applyNumberFormat="1" applyFont="1" applyAlignment="1">
      <alignment horizontal="left"/>
    </xf>
    <xf numFmtId="0" fontId="7" fillId="4" borderId="0" xfId="9" applyFill="1"/>
    <xf numFmtId="0" fontId="7" fillId="4" borderId="0" xfId="22" applyFill="1"/>
    <xf numFmtId="0" fontId="13" fillId="4" borderId="0" xfId="9" applyFont="1" applyFill="1"/>
    <xf numFmtId="0" fontId="9" fillId="2" borderId="0" xfId="13" applyFont="1" applyFill="1" applyAlignment="1">
      <alignment wrapText="1"/>
    </xf>
    <xf numFmtId="171" fontId="9" fillId="0" borderId="0" xfId="19" applyNumberFormat="1" applyFont="1" applyAlignment="1">
      <alignment horizontal="left"/>
    </xf>
    <xf numFmtId="2" fontId="20" fillId="4" borderId="0" xfId="23" applyNumberFormat="1" applyFont="1" applyFill="1" applyAlignment="1">
      <alignment horizontal="right"/>
    </xf>
    <xf numFmtId="2" fontId="20" fillId="4" borderId="3" xfId="23" applyNumberFormat="1" applyFont="1" applyFill="1" applyBorder="1" applyAlignment="1">
      <alignment horizontal="right"/>
    </xf>
    <xf numFmtId="2" fontId="20" fillId="0" borderId="0" xfId="23" applyNumberFormat="1" applyFont="1" applyAlignment="1">
      <alignment horizontal="right"/>
    </xf>
    <xf numFmtId="3" fontId="21" fillId="0" borderId="0" xfId="19" applyNumberFormat="1" applyFont="1" applyAlignment="1">
      <alignment horizontal="right"/>
    </xf>
    <xf numFmtId="164" fontId="20" fillId="0" borderId="0" xfId="14" applyNumberFormat="1" applyFont="1" applyAlignment="1">
      <alignment horizontal="right"/>
    </xf>
    <xf numFmtId="166" fontId="20" fillId="4" borderId="0" xfId="23" applyNumberFormat="1" applyFont="1" applyFill="1" applyAlignment="1">
      <alignment horizontal="right"/>
    </xf>
    <xf numFmtId="166" fontId="20" fillId="4" borderId="3" xfId="23" applyNumberFormat="1" applyFont="1" applyFill="1" applyBorder="1" applyAlignment="1">
      <alignment horizontal="right"/>
    </xf>
    <xf numFmtId="3" fontId="20" fillId="4" borderId="0" xfId="23" applyNumberFormat="1" applyFont="1" applyFill="1" applyAlignment="1">
      <alignment horizontal="right"/>
    </xf>
    <xf numFmtId="0" fontId="10" fillId="2" borderId="0" xfId="8" applyFont="1" applyFill="1"/>
    <xf numFmtId="0" fontId="0" fillId="0" borderId="0" xfId="0" applyAlignment="1">
      <alignment horizontal="left"/>
    </xf>
    <xf numFmtId="0" fontId="18" fillId="0" borderId="0" xfId="22" applyFont="1"/>
    <xf numFmtId="164" fontId="20" fillId="4" borderId="0" xfId="23" applyNumberFormat="1" applyFont="1" applyFill="1" applyAlignment="1">
      <alignment horizontal="right"/>
    </xf>
    <xf numFmtId="0" fontId="9" fillId="4" borderId="0" xfId="18" applyFont="1" applyFill="1"/>
    <xf numFmtId="0" fontId="7" fillId="4" borderId="0" xfId="11" applyFill="1"/>
    <xf numFmtId="0" fontId="9" fillId="4" borderId="0" xfId="21" applyFont="1" applyFill="1"/>
    <xf numFmtId="0" fontId="9" fillId="4" borderId="0" xfId="13" applyFont="1" applyFill="1"/>
    <xf numFmtId="0" fontId="9" fillId="4" borderId="0" xfId="16" applyFont="1" applyFill="1"/>
    <xf numFmtId="0" fontId="18" fillId="0" borderId="0" xfId="0" applyFont="1"/>
    <xf numFmtId="0" fontId="0" fillId="4" borderId="0" xfId="0" applyFill="1"/>
    <xf numFmtId="173" fontId="25" fillId="4" borderId="0" xfId="0" applyNumberFormat="1" applyFont="1" applyFill="1"/>
    <xf numFmtId="0" fontId="18" fillId="4" borderId="0" xfId="0" applyFont="1" applyFill="1"/>
    <xf numFmtId="0" fontId="28" fillId="4" borderId="0" xfId="5" applyFont="1" applyFill="1" applyBorder="1" applyAlignment="1" applyProtection="1"/>
    <xf numFmtId="0" fontId="26" fillId="4" borderId="0" xfId="0" applyFont="1" applyFill="1"/>
    <xf numFmtId="0" fontId="18" fillId="4" borderId="0" xfId="23" applyFont="1" applyFill="1"/>
    <xf numFmtId="0" fontId="28" fillId="4" borderId="0" xfId="5" applyFont="1" applyFill="1" applyBorder="1" applyAlignment="1" applyProtection="1">
      <alignment horizontal="left"/>
    </xf>
    <xf numFmtId="0" fontId="18" fillId="4" borderId="0" xfId="16" applyFont="1" applyFill="1"/>
    <xf numFmtId="0" fontId="26" fillId="4" borderId="0" xfId="0" applyFont="1" applyFill="1" applyAlignment="1">
      <alignment horizontal="left"/>
    </xf>
    <xf numFmtId="0" fontId="9" fillId="4" borderId="0" xfId="24" applyFont="1" applyFill="1"/>
    <xf numFmtId="0" fontId="27" fillId="4" borderId="0" xfId="0" applyFont="1" applyFill="1"/>
    <xf numFmtId="0" fontId="17" fillId="0" borderId="0" xfId="19" applyFont="1" applyAlignment="1">
      <alignment horizontal="left"/>
    </xf>
    <xf numFmtId="0" fontId="21" fillId="2" borderId="0" xfId="20" applyFont="1" applyFill="1"/>
    <xf numFmtId="0" fontId="30" fillId="0" borderId="0" xfId="17" applyFont="1"/>
    <xf numFmtId="0" fontId="32" fillId="4" borderId="0" xfId="9" applyFont="1" applyFill="1"/>
    <xf numFmtId="0" fontId="30" fillId="0" borderId="0" xfId="9" applyFont="1"/>
    <xf numFmtId="0" fontId="30" fillId="0" borderId="0" xfId="19" applyFont="1"/>
    <xf numFmtId="164" fontId="19" fillId="0" borderId="0" xfId="14" applyNumberFormat="1" applyFont="1" applyAlignment="1">
      <alignment horizontal="right"/>
    </xf>
    <xf numFmtId="165" fontId="19" fillId="0" borderId="0" xfId="8" applyNumberFormat="1" applyFont="1" applyAlignment="1">
      <alignment horizontal="center"/>
    </xf>
    <xf numFmtId="0" fontId="30" fillId="0" borderId="0" xfId="8" applyFont="1"/>
    <xf numFmtId="0" fontId="30" fillId="0" borderId="0" xfId="8" quotePrefix="1" applyFont="1"/>
    <xf numFmtId="165" fontId="30" fillId="0" borderId="0" xfId="8" quotePrefix="1" applyNumberFormat="1" applyFont="1"/>
    <xf numFmtId="165" fontId="30" fillId="0" borderId="0" xfId="8" applyNumberFormat="1" applyFont="1"/>
    <xf numFmtId="0" fontId="30" fillId="0" borderId="0" xfId="7" applyFont="1"/>
    <xf numFmtId="0" fontId="30" fillId="0" borderId="0" xfId="18" applyFont="1"/>
    <xf numFmtId="0" fontId="30" fillId="0" borderId="0" xfId="16" applyFont="1"/>
    <xf numFmtId="0" fontId="30" fillId="0" borderId="0" xfId="13" applyFont="1"/>
    <xf numFmtId="166" fontId="19" fillId="0" borderId="0" xfId="21" applyNumberFormat="1" applyFont="1" applyAlignment="1">
      <alignment horizontal="right"/>
    </xf>
    <xf numFmtId="0" fontId="30" fillId="0" borderId="0" xfId="21" applyFont="1"/>
    <xf numFmtId="0" fontId="32" fillId="0" borderId="0" xfId="11" applyFont="1"/>
    <xf numFmtId="164" fontId="30" fillId="4" borderId="0" xfId="23" applyNumberFormat="1" applyFont="1" applyFill="1"/>
    <xf numFmtId="0" fontId="30" fillId="4" borderId="0" xfId="23" applyFont="1" applyFill="1"/>
    <xf numFmtId="0" fontId="30" fillId="0" borderId="0" xfId="23" applyFont="1"/>
    <xf numFmtId="166" fontId="19" fillId="4" borderId="0" xfId="23" applyNumberFormat="1" applyFont="1" applyFill="1" applyAlignment="1">
      <alignment horizontal="right"/>
    </xf>
    <xf numFmtId="0" fontId="33" fillId="4" borderId="0" xfId="0" applyFont="1" applyFill="1"/>
    <xf numFmtId="0" fontId="30" fillId="0" borderId="0" xfId="22" applyFont="1"/>
    <xf numFmtId="0" fontId="9" fillId="2" borderId="0" xfId="17" applyFont="1" applyFill="1" applyAlignment="1">
      <alignment vertical="top"/>
    </xf>
    <xf numFmtId="0" fontId="9" fillId="4" borderId="0" xfId="17" applyFont="1" applyFill="1" applyAlignment="1">
      <alignment vertical="top"/>
    </xf>
    <xf numFmtId="0" fontId="9" fillId="0" borderId="0" xfId="17" applyFont="1" applyAlignment="1">
      <alignment vertical="top"/>
    </xf>
    <xf numFmtId="0" fontId="9" fillId="2" borderId="0" xfId="22" applyFont="1" applyFill="1" applyAlignment="1">
      <alignment horizontal="left" vertical="top"/>
    </xf>
    <xf numFmtId="0" fontId="9" fillId="4" borderId="0" xfId="22" applyFont="1" applyFill="1" applyAlignment="1">
      <alignment vertical="top"/>
    </xf>
    <xf numFmtId="0" fontId="9" fillId="2" borderId="0" xfId="15" applyFont="1" applyFill="1" applyAlignment="1">
      <alignment horizontal="left" vertical="top"/>
    </xf>
    <xf numFmtId="0" fontId="4" fillId="2" borderId="0" xfId="0" applyFont="1" applyFill="1" applyAlignment="1">
      <alignment vertical="top" wrapText="1"/>
    </xf>
    <xf numFmtId="0" fontId="4" fillId="4" borderId="0" xfId="0" applyFont="1" applyFill="1" applyAlignment="1">
      <alignment vertical="top" wrapText="1"/>
    </xf>
    <xf numFmtId="0" fontId="4" fillId="4" borderId="0" xfId="0" applyFont="1" applyFill="1" applyAlignment="1">
      <alignment vertical="top"/>
    </xf>
    <xf numFmtId="0" fontId="4" fillId="2" borderId="0" xfId="0" applyFont="1" applyFill="1" applyAlignment="1">
      <alignment vertical="top"/>
    </xf>
    <xf numFmtId="0" fontId="9" fillId="2" borderId="0" xfId="23" applyFont="1" applyFill="1" applyAlignment="1">
      <alignment horizontal="left" vertical="top"/>
    </xf>
    <xf numFmtId="0" fontId="9" fillId="4" borderId="0" xfId="23" applyFont="1" applyFill="1" applyAlignment="1">
      <alignment vertical="top"/>
    </xf>
    <xf numFmtId="0" fontId="9" fillId="0" borderId="0" xfId="23" applyFont="1" applyAlignment="1">
      <alignment vertical="top"/>
    </xf>
    <xf numFmtId="0" fontId="7" fillId="2" borderId="0" xfId="11" applyFill="1" applyAlignment="1">
      <alignment vertical="top"/>
    </xf>
    <xf numFmtId="0" fontId="7" fillId="4" borderId="0" xfId="11" applyFill="1" applyAlignment="1">
      <alignment vertical="top"/>
    </xf>
    <xf numFmtId="0" fontId="7" fillId="0" borderId="0" xfId="11" applyAlignment="1">
      <alignment vertical="top"/>
    </xf>
    <xf numFmtId="0" fontId="23" fillId="2" borderId="0" xfId="21" applyFont="1" applyFill="1" applyAlignment="1">
      <alignment vertical="top"/>
    </xf>
    <xf numFmtId="0" fontId="9" fillId="4" borderId="0" xfId="21" applyFont="1" applyFill="1" applyAlignment="1">
      <alignment vertical="top"/>
    </xf>
    <xf numFmtId="0" fontId="9" fillId="0" borderId="0" xfId="21" applyFont="1" applyAlignment="1">
      <alignment vertical="top"/>
    </xf>
    <xf numFmtId="0" fontId="9" fillId="2" borderId="0" xfId="13" applyFont="1" applyFill="1" applyAlignment="1">
      <alignment vertical="top" wrapText="1"/>
    </xf>
    <xf numFmtId="0" fontId="9" fillId="4" borderId="0" xfId="13" applyFont="1" applyFill="1" applyAlignment="1">
      <alignment vertical="top"/>
    </xf>
    <xf numFmtId="0" fontId="9" fillId="2" borderId="0" xfId="13" applyFont="1" applyFill="1" applyAlignment="1">
      <alignment vertical="top"/>
    </xf>
    <xf numFmtId="0" fontId="9" fillId="0" borderId="0" xfId="13" applyFont="1" applyAlignment="1">
      <alignment vertical="top"/>
    </xf>
    <xf numFmtId="0" fontId="9" fillId="2" borderId="0" xfId="16" applyFont="1" applyFill="1" applyAlignment="1">
      <alignment horizontal="left" vertical="top"/>
    </xf>
    <xf numFmtId="0" fontId="9" fillId="4" borderId="0" xfId="16" applyFont="1" applyFill="1" applyAlignment="1">
      <alignment vertical="top"/>
    </xf>
    <xf numFmtId="0" fontId="9" fillId="0" borderId="0" xfId="16" applyFont="1" applyAlignment="1">
      <alignment vertical="top"/>
    </xf>
    <xf numFmtId="0" fontId="9" fillId="2" borderId="0" xfId="18" applyFont="1" applyFill="1" applyAlignment="1">
      <alignment vertical="top"/>
    </xf>
    <xf numFmtId="0" fontId="9" fillId="4" borderId="0" xfId="18" applyFont="1" applyFill="1" applyAlignment="1">
      <alignment vertical="top"/>
    </xf>
    <xf numFmtId="0" fontId="9" fillId="2" borderId="0" xfId="18" applyFont="1" applyFill="1" applyAlignment="1">
      <alignment horizontal="left" vertical="top"/>
    </xf>
    <xf numFmtId="0" fontId="9" fillId="0" borderId="0" xfId="15" applyFont="1" applyAlignment="1">
      <alignment vertical="top"/>
    </xf>
    <xf numFmtId="0" fontId="9" fillId="2" borderId="0" xfId="7" applyFont="1" applyFill="1" applyAlignment="1">
      <alignment vertical="top"/>
    </xf>
    <xf numFmtId="0" fontId="9" fillId="4" borderId="0" xfId="7" applyFont="1" applyFill="1" applyAlignment="1">
      <alignment vertical="top"/>
    </xf>
    <xf numFmtId="0" fontId="9" fillId="2" borderId="0" xfId="8" applyFont="1" applyFill="1" applyAlignment="1">
      <alignment vertical="top"/>
    </xf>
    <xf numFmtId="0" fontId="9" fillId="4" borderId="0" xfId="8" applyFont="1" applyFill="1" applyAlignment="1">
      <alignment vertical="top"/>
    </xf>
    <xf numFmtId="0" fontId="9" fillId="2" borderId="0" xfId="19" applyFont="1" applyFill="1" applyAlignment="1">
      <alignment vertical="top"/>
    </xf>
    <xf numFmtId="0" fontId="9" fillId="0" borderId="0" xfId="19" applyFont="1" applyAlignment="1">
      <alignment vertical="top"/>
    </xf>
    <xf numFmtId="0" fontId="9" fillId="2" borderId="0" xfId="9" applyFont="1" applyFill="1" applyAlignment="1">
      <alignment vertical="top"/>
    </xf>
    <xf numFmtId="0" fontId="9" fillId="0" borderId="0" xfId="9" applyFont="1" applyAlignment="1">
      <alignment vertical="top"/>
    </xf>
    <xf numFmtId="0" fontId="7" fillId="4" borderId="0" xfId="9" applyFill="1" applyAlignment="1">
      <alignment vertical="top"/>
    </xf>
    <xf numFmtId="0" fontId="10" fillId="2" borderId="0" xfId="9" applyFont="1" applyFill="1" applyAlignment="1">
      <alignment vertical="top"/>
    </xf>
    <xf numFmtId="0" fontId="21" fillId="4" borderId="2" xfId="22" applyFont="1" applyFill="1" applyBorder="1"/>
    <xf numFmtId="0" fontId="9" fillId="4" borderId="3" xfId="22" applyFont="1" applyFill="1" applyBorder="1"/>
    <xf numFmtId="0" fontId="30" fillId="4" borderId="0" xfId="0" applyFont="1" applyFill="1"/>
    <xf numFmtId="0" fontId="30" fillId="4" borderId="0" xfId="17" applyFont="1" applyFill="1" applyAlignment="1">
      <alignment vertical="top"/>
    </xf>
    <xf numFmtId="0" fontId="30" fillId="0" borderId="0" xfId="17" applyFont="1" applyAlignment="1">
      <alignment vertical="top"/>
    </xf>
    <xf numFmtId="0" fontId="30" fillId="4" borderId="0" xfId="22" applyFont="1" applyFill="1" applyAlignment="1">
      <alignment vertical="top"/>
    </xf>
    <xf numFmtId="0" fontId="32" fillId="4" borderId="0" xfId="22" applyFont="1" applyFill="1"/>
    <xf numFmtId="0" fontId="32" fillId="4" borderId="0" xfId="9" applyFont="1" applyFill="1" applyAlignment="1">
      <alignment vertical="top"/>
    </xf>
    <xf numFmtId="0" fontId="30" fillId="0" borderId="0" xfId="9" applyFont="1" applyAlignment="1">
      <alignment vertical="top"/>
    </xf>
    <xf numFmtId="0" fontId="30" fillId="0" borderId="0" xfId="19" applyFont="1" applyAlignment="1">
      <alignment vertical="top"/>
    </xf>
    <xf numFmtId="0" fontId="30" fillId="0" borderId="0" xfId="15" applyFont="1" applyAlignment="1">
      <alignment vertical="top"/>
    </xf>
    <xf numFmtId="0" fontId="30" fillId="4" borderId="0" xfId="8" applyFont="1" applyFill="1" applyAlignment="1">
      <alignment vertical="top"/>
    </xf>
    <xf numFmtId="0" fontId="30" fillId="4" borderId="0" xfId="7" applyFont="1" applyFill="1" applyAlignment="1">
      <alignment vertical="top"/>
    </xf>
    <xf numFmtId="0" fontId="30" fillId="4" borderId="0" xfId="18" applyFont="1" applyFill="1"/>
    <xf numFmtId="0" fontId="30" fillId="4" borderId="0" xfId="18" applyFont="1" applyFill="1" applyAlignment="1">
      <alignment vertical="top"/>
    </xf>
    <xf numFmtId="0" fontId="30" fillId="4" borderId="0" xfId="16" applyFont="1" applyFill="1"/>
    <xf numFmtId="0" fontId="30" fillId="4" borderId="0" xfId="16" applyFont="1" applyFill="1" applyAlignment="1">
      <alignment vertical="top"/>
    </xf>
    <xf numFmtId="0" fontId="30" fillId="0" borderId="0" xfId="16" applyFont="1" applyAlignment="1">
      <alignment vertical="top"/>
    </xf>
    <xf numFmtId="0" fontId="30" fillId="4" borderId="0" xfId="13" applyFont="1" applyFill="1"/>
    <xf numFmtId="0" fontId="30" fillId="4" borderId="0" xfId="13" applyFont="1" applyFill="1" applyAlignment="1">
      <alignment vertical="top"/>
    </xf>
    <xf numFmtId="0" fontId="30" fillId="0" borderId="0" xfId="13" applyFont="1" applyAlignment="1">
      <alignment vertical="top"/>
    </xf>
    <xf numFmtId="0" fontId="30" fillId="4" borderId="0" xfId="21" applyFont="1" applyFill="1"/>
    <xf numFmtId="0" fontId="30" fillId="4" borderId="0" xfId="21" applyFont="1" applyFill="1" applyAlignment="1">
      <alignment vertical="top"/>
    </xf>
    <xf numFmtId="0" fontId="30" fillId="0" borderId="0" xfId="21" applyFont="1" applyAlignment="1">
      <alignment vertical="top"/>
    </xf>
    <xf numFmtId="0" fontId="19" fillId="0" borderId="0" xfId="21" applyFont="1" applyAlignment="1">
      <alignment horizontal="right"/>
    </xf>
    <xf numFmtId="0" fontId="32" fillId="0" borderId="0" xfId="23" applyFont="1"/>
    <xf numFmtId="0" fontId="32" fillId="4" borderId="0" xfId="11" applyFont="1" applyFill="1"/>
    <xf numFmtId="0" fontId="32" fillId="4" borderId="0" xfId="11" applyFont="1" applyFill="1" applyAlignment="1">
      <alignment vertical="top"/>
    </xf>
    <xf numFmtId="0" fontId="32" fillId="0" borderId="0" xfId="11" applyFont="1" applyAlignment="1">
      <alignment vertical="top"/>
    </xf>
    <xf numFmtId="0" fontId="30" fillId="4" borderId="0" xfId="23" applyFont="1" applyFill="1" applyAlignment="1">
      <alignment vertical="top"/>
    </xf>
    <xf numFmtId="0" fontId="30" fillId="0" borderId="0" xfId="23" applyFont="1" applyAlignment="1">
      <alignment vertical="top"/>
    </xf>
    <xf numFmtId="0" fontId="30" fillId="4" borderId="0" xfId="0" applyFont="1" applyFill="1" applyAlignment="1">
      <alignment vertical="top"/>
    </xf>
    <xf numFmtId="0" fontId="30" fillId="4" borderId="0" xfId="0" applyFont="1" applyFill="1" applyAlignment="1">
      <alignment vertical="top" wrapText="1"/>
    </xf>
    <xf numFmtId="0" fontId="18" fillId="0" borderId="3" xfId="22" applyFont="1" applyBorder="1"/>
    <xf numFmtId="0" fontId="0" fillId="0" borderId="3" xfId="0" applyBorder="1"/>
    <xf numFmtId="0" fontId="18" fillId="0" borderId="3" xfId="22" applyFont="1" applyBorder="1" applyAlignment="1">
      <alignment wrapText="1"/>
    </xf>
    <xf numFmtId="0" fontId="0" fillId="0" borderId="3" xfId="0" applyBorder="1" applyAlignment="1">
      <alignment wrapText="1"/>
    </xf>
    <xf numFmtId="0" fontId="16" fillId="0" borderId="0" xfId="14" applyFont="1"/>
    <xf numFmtId="0" fontId="4" fillId="0" borderId="0" xfId="14" applyFont="1"/>
    <xf numFmtId="0" fontId="18" fillId="0" borderId="3" xfId="6" applyBorder="1"/>
    <xf numFmtId="0" fontId="4" fillId="2" borderId="0" xfId="14" applyFont="1" applyFill="1"/>
    <xf numFmtId="0" fontId="21" fillId="0" borderId="2" xfId="14" applyFont="1" applyBorder="1" applyAlignment="1">
      <alignment horizontal="center"/>
    </xf>
    <xf numFmtId="0" fontId="4" fillId="0" borderId="3" xfId="14" applyFont="1" applyBorder="1" applyAlignment="1">
      <alignment horizontal="center"/>
    </xf>
    <xf numFmtId="0" fontId="4" fillId="0" borderId="2" xfId="14" applyFont="1" applyBorder="1" applyAlignment="1">
      <alignment horizontal="right"/>
    </xf>
    <xf numFmtId="0" fontId="19" fillId="0" borderId="2" xfId="14" applyFont="1" applyBorder="1" applyAlignment="1">
      <alignment horizontal="right"/>
    </xf>
    <xf numFmtId="0" fontId="4" fillId="2" borderId="0" xfId="14" applyFont="1" applyFill="1" applyAlignment="1">
      <alignment horizontal="left"/>
    </xf>
    <xf numFmtId="0" fontId="4" fillId="2" borderId="0" xfId="18" applyFont="1" applyFill="1" applyAlignment="1">
      <alignment horizontal="left"/>
    </xf>
    <xf numFmtId="0" fontId="4" fillId="2" borderId="3" xfId="14" applyFont="1" applyFill="1" applyBorder="1" applyAlignment="1">
      <alignment horizontal="left"/>
    </xf>
    <xf numFmtId="0" fontId="18" fillId="0" borderId="0" xfId="6" applyAlignment="1">
      <alignment horizontal="left"/>
    </xf>
    <xf numFmtId="0" fontId="19" fillId="2" borderId="0" xfId="14" applyFont="1" applyFill="1"/>
    <xf numFmtId="0" fontId="18" fillId="0" borderId="0" xfId="6"/>
    <xf numFmtId="0" fontId="4" fillId="0" borderId="0" xfId="23" applyFont="1"/>
    <xf numFmtId="0" fontId="4" fillId="0" borderId="0" xfId="18" applyFont="1"/>
    <xf numFmtId="0" fontId="4" fillId="0" borderId="0" xfId="23" applyFont="1" applyAlignment="1">
      <alignment horizontal="left"/>
    </xf>
    <xf numFmtId="1" fontId="4" fillId="0" borderId="0" xfId="23" applyNumberFormat="1" applyFont="1"/>
    <xf numFmtId="1" fontId="4" fillId="0" borderId="0" xfId="14" applyNumberFormat="1" applyFont="1"/>
    <xf numFmtId="164" fontId="4" fillId="0" borderId="0" xfId="14" applyNumberFormat="1" applyFont="1"/>
    <xf numFmtId="3" fontId="4" fillId="0" borderId="0" xfId="14" applyNumberFormat="1" applyFont="1"/>
    <xf numFmtId="0" fontId="16" fillId="4" borderId="0" xfId="24" applyFont="1" applyFill="1"/>
    <xf numFmtId="0" fontId="4" fillId="4" borderId="0" xfId="24" applyFont="1" applyFill="1"/>
    <xf numFmtId="0" fontId="4" fillId="4" borderId="0" xfId="15" applyFont="1" applyFill="1"/>
    <xf numFmtId="0" fontId="4" fillId="2" borderId="0" xfId="15" applyFont="1" applyFill="1"/>
    <xf numFmtId="0" fontId="21" fillId="4" borderId="2" xfId="15" applyFont="1" applyFill="1" applyBorder="1" applyAlignment="1">
      <alignment horizontal="center"/>
    </xf>
    <xf numFmtId="0" fontId="17" fillId="4" borderId="3" xfId="15" applyFont="1" applyFill="1" applyBorder="1" applyAlignment="1">
      <alignment horizontal="center"/>
    </xf>
    <xf numFmtId="0" fontId="4" fillId="2" borderId="0" xfId="24" applyFont="1" applyFill="1"/>
    <xf numFmtId="0" fontId="4" fillId="2" borderId="0" xfId="24" applyFont="1" applyFill="1" applyAlignment="1">
      <alignment horizontal="left"/>
    </xf>
    <xf numFmtId="0" fontId="4" fillId="2" borderId="0" xfId="15" applyFont="1" applyFill="1" applyAlignment="1">
      <alignment horizontal="left" vertical="top"/>
    </xf>
    <xf numFmtId="0" fontId="18" fillId="4" borderId="0" xfId="6" applyFill="1" applyAlignment="1">
      <alignment vertical="top"/>
    </xf>
    <xf numFmtId="0" fontId="4" fillId="4" borderId="0" xfId="15" applyFont="1" applyFill="1" applyAlignment="1">
      <alignment vertical="top"/>
    </xf>
    <xf numFmtId="0" fontId="4" fillId="4" borderId="0" xfId="15" quotePrefix="1" applyFont="1" applyFill="1" applyAlignment="1">
      <alignment horizontal="left" vertical="top"/>
    </xf>
    <xf numFmtId="0" fontId="17" fillId="4" borderId="0" xfId="17" applyFont="1" applyFill="1" applyAlignment="1">
      <alignment vertical="top"/>
    </xf>
    <xf numFmtId="0" fontId="18" fillId="0" borderId="0" xfId="6" applyAlignment="1">
      <alignment vertical="top"/>
    </xf>
    <xf numFmtId="0" fontId="0" fillId="0" borderId="7" xfId="0" applyBorder="1"/>
    <xf numFmtId="0" fontId="9" fillId="0" borderId="7" xfId="23" applyFont="1" applyBorder="1"/>
    <xf numFmtId="0" fontId="30" fillId="0" borderId="7" xfId="23" applyFont="1" applyBorder="1"/>
    <xf numFmtId="0" fontId="9" fillId="0" borderId="8" xfId="23" applyFont="1" applyBorder="1"/>
    <xf numFmtId="0" fontId="4" fillId="2" borderId="0" xfId="17" applyFont="1" applyFill="1"/>
    <xf numFmtId="0" fontId="4" fillId="2" borderId="0" xfId="17" applyFont="1" applyFill="1" applyAlignment="1">
      <alignment horizontal="left"/>
    </xf>
    <xf numFmtId="0" fontId="4" fillId="2" borderId="0" xfId="19" applyFont="1" applyFill="1" applyAlignment="1">
      <alignment horizontal="left"/>
    </xf>
    <xf numFmtId="0" fontId="4" fillId="2" borderId="0" xfId="10" applyFont="1" applyFill="1"/>
    <xf numFmtId="0" fontId="4" fillId="2" borderId="0" xfId="21" applyFont="1" applyFill="1" applyAlignment="1">
      <alignment horizontal="left"/>
    </xf>
    <xf numFmtId="171" fontId="4" fillId="0" borderId="0" xfId="21" applyNumberFormat="1" applyFont="1" applyAlignment="1">
      <alignment horizontal="left"/>
    </xf>
    <xf numFmtId="0" fontId="4" fillId="2" borderId="0" xfId="23" applyFont="1" applyFill="1"/>
    <xf numFmtId="0" fontId="4" fillId="2" borderId="0" xfId="23" applyFont="1" applyFill="1" applyAlignment="1">
      <alignment horizontal="left"/>
    </xf>
    <xf numFmtId="171" fontId="4" fillId="0" borderId="0" xfId="23" applyNumberFormat="1" applyFont="1" applyAlignment="1">
      <alignment horizontal="left"/>
    </xf>
    <xf numFmtId="0" fontId="17" fillId="4" borderId="0" xfId="0" applyFont="1" applyFill="1"/>
    <xf numFmtId="3" fontId="30" fillId="4" borderId="0" xfId="21" applyNumberFormat="1" applyFont="1" applyFill="1" applyAlignment="1">
      <alignment vertical="top"/>
    </xf>
    <xf numFmtId="0" fontId="17" fillId="4" borderId="0" xfId="0" applyFont="1" applyFill="1" applyAlignment="1">
      <alignment vertical="top"/>
    </xf>
    <xf numFmtId="0" fontId="17" fillId="4" borderId="0" xfId="0" applyFont="1" applyFill="1" applyAlignment="1">
      <alignment vertical="top" wrapText="1"/>
    </xf>
    <xf numFmtId="0" fontId="17" fillId="0" borderId="0" xfId="22" applyFont="1"/>
    <xf numFmtId="0" fontId="17" fillId="4" borderId="0" xfId="22" applyFont="1" applyFill="1" applyAlignment="1">
      <alignment vertical="top"/>
    </xf>
    <xf numFmtId="0" fontId="17" fillId="0" borderId="7" xfId="23" applyFont="1" applyBorder="1"/>
    <xf numFmtId="0" fontId="17" fillId="0" borderId="0" xfId="23" applyFont="1"/>
    <xf numFmtId="0" fontId="17" fillId="4" borderId="0" xfId="23" applyFont="1" applyFill="1"/>
    <xf numFmtId="0" fontId="36" fillId="0" borderId="0" xfId="11" applyFont="1"/>
    <xf numFmtId="0" fontId="36" fillId="0" borderId="0" xfId="23" applyFont="1"/>
    <xf numFmtId="0" fontId="17" fillId="0" borderId="0" xfId="21" applyFont="1"/>
    <xf numFmtId="0" fontId="17" fillId="4" borderId="0" xfId="21" applyFont="1" applyFill="1" applyAlignment="1">
      <alignment vertical="top"/>
    </xf>
    <xf numFmtId="0" fontId="17" fillId="0" borderId="0" xfId="21" applyFont="1" applyAlignment="1">
      <alignment vertical="top"/>
    </xf>
    <xf numFmtId="0" fontId="20" fillId="0" borderId="0" xfId="21" applyFont="1" applyAlignment="1">
      <alignment horizontal="right"/>
    </xf>
    <xf numFmtId="0" fontId="17" fillId="0" borderId="0" xfId="16" applyFont="1"/>
    <xf numFmtId="0" fontId="17" fillId="0" borderId="0" xfId="18" applyFont="1"/>
    <xf numFmtId="0" fontId="15" fillId="0" borderId="3" xfId="6" applyFont="1" applyBorder="1"/>
    <xf numFmtId="0" fontId="15" fillId="0" borderId="0" xfId="6" applyFont="1"/>
    <xf numFmtId="1" fontId="17" fillId="0" borderId="0" xfId="23" applyNumberFormat="1" applyFont="1"/>
    <xf numFmtId="1" fontId="17" fillId="0" borderId="0" xfId="14" applyNumberFormat="1" applyFont="1"/>
    <xf numFmtId="164" fontId="17" fillId="0" borderId="0" xfId="14" applyNumberFormat="1" applyFont="1"/>
    <xf numFmtId="3" fontId="17" fillId="0" borderId="0" xfId="14" applyNumberFormat="1" applyFont="1"/>
    <xf numFmtId="0" fontId="17" fillId="0" borderId="0" xfId="14" applyFont="1"/>
    <xf numFmtId="0" fontId="17" fillId="4" borderId="0" xfId="24" applyFont="1" applyFill="1"/>
    <xf numFmtId="0" fontId="17" fillId="0" borderId="0" xfId="19" applyFont="1"/>
    <xf numFmtId="0" fontId="36" fillId="4" borderId="0" xfId="9" applyFont="1" applyFill="1" applyAlignment="1">
      <alignment vertical="top"/>
    </xf>
    <xf numFmtId="3" fontId="9" fillId="4" borderId="0" xfId="21" applyNumberFormat="1" applyFont="1" applyFill="1" applyAlignment="1">
      <alignment vertical="top"/>
    </xf>
    <xf numFmtId="166" fontId="21" fillId="4" borderId="0" xfId="23" applyNumberFormat="1" applyFont="1" applyFill="1" applyAlignment="1">
      <alignment horizontal="right"/>
    </xf>
    <xf numFmtId="49" fontId="0" fillId="0" borderId="0" xfId="0" applyNumberFormat="1" applyAlignment="1">
      <alignment horizontal="left"/>
    </xf>
    <xf numFmtId="0" fontId="2" fillId="0" borderId="0" xfId="26"/>
    <xf numFmtId="0" fontId="42" fillId="0" borderId="0" xfId="26" applyFont="1"/>
    <xf numFmtId="0" fontId="41" fillId="5" borderId="0" xfId="26" applyFont="1" applyFill="1"/>
    <xf numFmtId="0" fontId="41" fillId="0" borderId="11" xfId="26" applyFont="1" applyBorder="1"/>
    <xf numFmtId="0" fontId="41" fillId="0" borderId="12" xfId="26" applyFont="1" applyBorder="1"/>
    <xf numFmtId="0" fontId="17" fillId="0" borderId="0" xfId="17" applyFont="1"/>
    <xf numFmtId="0" fontId="17" fillId="0" borderId="0" xfId="17" applyFont="1" applyAlignment="1">
      <alignment vertical="top"/>
    </xf>
    <xf numFmtId="0" fontId="18" fillId="6" borderId="3" xfId="22" applyFont="1" applyFill="1" applyBorder="1"/>
    <xf numFmtId="0" fontId="0" fillId="6" borderId="3" xfId="0" applyFill="1" applyBorder="1"/>
    <xf numFmtId="0" fontId="4" fillId="4" borderId="0" xfId="0" applyFont="1" applyFill="1" applyAlignment="1">
      <alignment horizontal="left" vertical="top" wrapText="1"/>
    </xf>
    <xf numFmtId="172" fontId="20" fillId="0" borderId="0" xfId="23" applyNumberFormat="1" applyFont="1" applyAlignment="1">
      <alignment horizontal="right"/>
    </xf>
    <xf numFmtId="172" fontId="20" fillId="0" borderId="3" xfId="23" applyNumberFormat="1" applyFont="1" applyBorder="1" applyAlignment="1">
      <alignment horizontal="right"/>
    </xf>
    <xf numFmtId="172" fontId="20" fillId="4" borderId="0" xfId="23" applyNumberFormat="1" applyFont="1" applyFill="1" applyAlignment="1">
      <alignment horizontal="right"/>
    </xf>
    <xf numFmtId="172" fontId="19" fillId="4" borderId="0" xfId="23" applyNumberFormat="1" applyFont="1" applyFill="1" applyAlignment="1">
      <alignment horizontal="right"/>
    </xf>
    <xf numFmtId="0" fontId="4" fillId="4" borderId="0" xfId="23" applyFont="1" applyFill="1"/>
    <xf numFmtId="2" fontId="9" fillId="4" borderId="0" xfId="23" applyNumberFormat="1" applyFont="1" applyFill="1"/>
    <xf numFmtId="9" fontId="4" fillId="4" borderId="0" xfId="27" applyFont="1" applyFill="1"/>
    <xf numFmtId="2" fontId="4" fillId="4" borderId="0" xfId="23" applyNumberFormat="1" applyFont="1" applyFill="1"/>
    <xf numFmtId="0" fontId="9" fillId="6" borderId="0" xfId="23" applyFont="1" applyFill="1"/>
    <xf numFmtId="0" fontId="20" fillId="6" borderId="2" xfId="17" applyFont="1" applyFill="1" applyBorder="1"/>
    <xf numFmtId="0" fontId="0" fillId="6" borderId="3" xfId="0" applyFill="1" applyBorder="1" applyAlignment="1">
      <alignment wrapText="1"/>
    </xf>
    <xf numFmtId="0" fontId="3" fillId="0" borderId="0" xfId="0" applyFont="1"/>
    <xf numFmtId="0" fontId="45" fillId="0" borderId="0" xfId="0" applyFont="1" applyAlignment="1">
      <alignment horizontal="left" vertical="center" indent="15"/>
    </xf>
    <xf numFmtId="0" fontId="9" fillId="0" borderId="0" xfId="17" applyFont="1" applyAlignment="1">
      <alignment horizontal="left"/>
    </xf>
    <xf numFmtId="165" fontId="20" fillId="4" borderId="0" xfId="23" applyNumberFormat="1" applyFont="1" applyFill="1" applyAlignment="1">
      <alignment horizontal="right"/>
    </xf>
    <xf numFmtId="0" fontId="46" fillId="0" borderId="0" xfId="6" applyFont="1" applyAlignment="1">
      <alignment horizontal="left"/>
    </xf>
    <xf numFmtId="0" fontId="4" fillId="2" borderId="0" xfId="7" applyFont="1" applyFill="1"/>
    <xf numFmtId="175" fontId="20" fillId="4" borderId="0" xfId="23" applyNumberFormat="1" applyFont="1" applyFill="1" applyAlignment="1">
      <alignment horizontal="right"/>
    </xf>
    <xf numFmtId="0" fontId="17" fillId="2" borderId="0" xfId="17" applyFont="1" applyFill="1" applyAlignment="1">
      <alignment horizontal="left"/>
    </xf>
    <xf numFmtId="0" fontId="40" fillId="0" borderId="0" xfId="26" applyFont="1"/>
    <xf numFmtId="0" fontId="39" fillId="0" borderId="3" xfId="26" applyFont="1" applyBorder="1"/>
    <xf numFmtId="0" fontId="4" fillId="2" borderId="0" xfId="18" applyFont="1" applyFill="1"/>
    <xf numFmtId="0" fontId="4" fillId="2" borderId="0" xfId="22" applyFont="1" applyFill="1" applyAlignment="1">
      <alignment horizontal="left"/>
    </xf>
    <xf numFmtId="0" fontId="4" fillId="2" borderId="0" xfId="22" applyFont="1" applyFill="1"/>
    <xf numFmtId="0" fontId="17" fillId="2" borderId="0" xfId="17" applyFont="1" applyFill="1"/>
    <xf numFmtId="0" fontId="4" fillId="2" borderId="0" xfId="28" applyFont="1" applyFill="1"/>
    <xf numFmtId="49" fontId="17" fillId="4" borderId="0" xfId="28" applyNumberFormat="1" applyFont="1" applyFill="1"/>
    <xf numFmtId="171" fontId="4" fillId="4" borderId="0" xfId="28" applyNumberFormat="1" applyFont="1" applyFill="1"/>
    <xf numFmtId="0" fontId="17" fillId="4" borderId="0" xfId="28" applyFont="1" applyFill="1" applyAlignment="1">
      <alignment horizontal="left" vertical="top" wrapText="1"/>
    </xf>
    <xf numFmtId="0" fontId="17" fillId="6" borderId="0" xfId="22" applyFont="1" applyFill="1"/>
    <xf numFmtId="0" fontId="4" fillId="4" borderId="0" xfId="28" applyFont="1" applyFill="1"/>
    <xf numFmtId="166" fontId="21" fillId="4" borderId="3" xfId="23" applyNumberFormat="1" applyFont="1" applyFill="1" applyBorder="1" applyAlignment="1">
      <alignment horizontal="right"/>
    </xf>
    <xf numFmtId="171" fontId="4" fillId="4" borderId="0" xfId="29" applyNumberFormat="1" applyFont="1" applyFill="1" applyAlignment="1">
      <alignment horizontal="left" indent="1"/>
    </xf>
    <xf numFmtId="0" fontId="20" fillId="6" borderId="3" xfId="17" applyFont="1" applyFill="1" applyBorder="1"/>
    <xf numFmtId="0" fontId="20" fillId="6" borderId="0" xfId="17" applyFont="1" applyFill="1"/>
    <xf numFmtId="0" fontId="4" fillId="4" borderId="3" xfId="0" applyFont="1" applyFill="1" applyBorder="1"/>
    <xf numFmtId="0" fontId="0" fillId="6" borderId="6" xfId="0" applyFill="1" applyBorder="1"/>
    <xf numFmtId="0" fontId="4" fillId="2" borderId="0" xfId="29" applyFont="1" applyFill="1"/>
    <xf numFmtId="0" fontId="4" fillId="4" borderId="0" xfId="29" applyFont="1" applyFill="1"/>
    <xf numFmtId="0" fontId="4" fillId="4" borderId="3" xfId="22" applyFont="1" applyFill="1" applyBorder="1"/>
    <xf numFmtId="0" fontId="17" fillId="4" borderId="0" xfId="22" applyFont="1" applyFill="1"/>
    <xf numFmtId="0" fontId="4" fillId="6" borderId="0" xfId="29" applyFont="1" applyFill="1"/>
    <xf numFmtId="1" fontId="21" fillId="0" borderId="0" xfId="23" applyNumberFormat="1" applyFont="1" applyAlignment="1">
      <alignment horizontal="right" indent="1"/>
    </xf>
    <xf numFmtId="2" fontId="21" fillId="0" borderId="0" xfId="23" applyNumberFormat="1" applyFont="1" applyAlignment="1">
      <alignment horizontal="right"/>
    </xf>
    <xf numFmtId="1" fontId="21" fillId="0" borderId="0" xfId="23" applyNumberFormat="1" applyFont="1" applyAlignment="1">
      <alignment horizontal="right"/>
    </xf>
    <xf numFmtId="165" fontId="21" fillId="0" borderId="0" xfId="23" applyNumberFormat="1" applyFont="1" applyAlignment="1">
      <alignment horizontal="right"/>
    </xf>
    <xf numFmtId="166" fontId="21" fillId="0" borderId="0" xfId="23" applyNumberFormat="1" applyFont="1" applyAlignment="1">
      <alignment horizontal="right"/>
    </xf>
    <xf numFmtId="2" fontId="21" fillId="0" borderId="0" xfId="19" applyNumberFormat="1" applyFont="1" applyAlignment="1">
      <alignment horizontal="right"/>
    </xf>
    <xf numFmtId="0" fontId="21" fillId="0" borderId="0" xfId="19" applyFont="1" applyAlignment="1">
      <alignment horizontal="right"/>
    </xf>
    <xf numFmtId="3" fontId="21" fillId="0" borderId="0" xfId="23" applyNumberFormat="1" applyFont="1" applyAlignment="1">
      <alignment horizontal="right"/>
    </xf>
    <xf numFmtId="166" fontId="21" fillId="0" borderId="0" xfId="19" applyNumberFormat="1" applyFont="1" applyAlignment="1">
      <alignment horizontal="right"/>
    </xf>
    <xf numFmtId="3" fontId="21" fillId="0" borderId="3" xfId="23" applyNumberFormat="1" applyFont="1" applyBorder="1" applyAlignment="1">
      <alignment horizontal="right"/>
    </xf>
    <xf numFmtId="1" fontId="21" fillId="8" borderId="0" xfId="23" applyNumberFormat="1" applyFont="1" applyFill="1" applyAlignment="1">
      <alignment horizontal="right" indent="1"/>
    </xf>
    <xf numFmtId="2" fontId="21" fillId="8" borderId="0" xfId="23" applyNumberFormat="1" applyFont="1" applyFill="1" applyAlignment="1">
      <alignment horizontal="right" indent="1"/>
    </xf>
    <xf numFmtId="2" fontId="21" fillId="8" borderId="0" xfId="23" applyNumberFormat="1" applyFont="1" applyFill="1" applyAlignment="1">
      <alignment horizontal="right"/>
    </xf>
    <xf numFmtId="1" fontId="21" fillId="8" borderId="0" xfId="23" applyNumberFormat="1" applyFont="1" applyFill="1" applyAlignment="1">
      <alignment horizontal="right"/>
    </xf>
    <xf numFmtId="165" fontId="21" fillId="8" borderId="0" xfId="23" applyNumberFormat="1" applyFont="1" applyFill="1" applyAlignment="1">
      <alignment horizontal="right"/>
    </xf>
    <xf numFmtId="166" fontId="21" fillId="8" borderId="0" xfId="23" applyNumberFormat="1" applyFont="1" applyFill="1" applyAlignment="1">
      <alignment horizontal="right"/>
    </xf>
    <xf numFmtId="2" fontId="21" fillId="8" borderId="0" xfId="19" applyNumberFormat="1" applyFont="1" applyFill="1" applyAlignment="1">
      <alignment horizontal="right"/>
    </xf>
    <xf numFmtId="0" fontId="21" fillId="8" borderId="0" xfId="19" applyFont="1" applyFill="1" applyAlignment="1">
      <alignment horizontal="right"/>
    </xf>
    <xf numFmtId="3" fontId="21" fillId="8" borderId="0" xfId="23" applyNumberFormat="1" applyFont="1" applyFill="1" applyAlignment="1">
      <alignment horizontal="right"/>
    </xf>
    <xf numFmtId="166" fontId="21" fillId="8" borderId="0" xfId="19" applyNumberFormat="1" applyFont="1" applyFill="1" applyAlignment="1">
      <alignment horizontal="right"/>
    </xf>
    <xf numFmtId="3" fontId="21" fillId="8" borderId="3" xfId="23" applyNumberFormat="1" applyFont="1" applyFill="1" applyBorder="1" applyAlignment="1">
      <alignment horizontal="right"/>
    </xf>
    <xf numFmtId="0" fontId="21" fillId="0" borderId="0" xfId="17" applyFont="1" applyAlignment="1">
      <alignment horizontal="left" indent="1"/>
    </xf>
    <xf numFmtId="171" fontId="21" fillId="0" borderId="0" xfId="17" quotePrefix="1" applyNumberFormat="1" applyFont="1" applyAlignment="1">
      <alignment horizontal="left" wrapText="1" indent="1"/>
    </xf>
    <xf numFmtId="0" fontId="21" fillId="0" borderId="0" xfId="17" quotePrefix="1" applyFont="1" applyAlignment="1">
      <alignment horizontal="left" wrapText="1" indent="1"/>
    </xf>
    <xf numFmtId="0" fontId="21" fillId="0" borderId="0" xfId="17" applyFont="1" applyAlignment="1">
      <alignment horizontal="left" wrapText="1" indent="1"/>
    </xf>
    <xf numFmtId="171" fontId="21" fillId="0" borderId="0" xfId="17" quotePrefix="1" applyNumberFormat="1" applyFont="1" applyAlignment="1">
      <alignment horizontal="left" indent="1"/>
    </xf>
    <xf numFmtId="0" fontId="21" fillId="0" borderId="0" xfId="20" applyFont="1" applyAlignment="1">
      <alignment horizontal="left" indent="1"/>
    </xf>
    <xf numFmtId="171" fontId="21" fillId="0" borderId="0" xfId="20" quotePrefix="1" applyNumberFormat="1" applyFont="1" applyAlignment="1">
      <alignment horizontal="left" indent="1"/>
    </xf>
    <xf numFmtId="171" fontId="21" fillId="0" borderId="0" xfId="20" applyNumberFormat="1" applyFont="1" applyAlignment="1">
      <alignment horizontal="left" indent="1"/>
    </xf>
    <xf numFmtId="0" fontId="21" fillId="0" borderId="0" xfId="17" quotePrefix="1" applyFont="1" applyAlignment="1">
      <alignment horizontal="left" indent="1"/>
    </xf>
    <xf numFmtId="171" fontId="21" fillId="0" borderId="3" xfId="20" applyNumberFormat="1" applyFont="1" applyBorder="1" applyAlignment="1">
      <alignment horizontal="left" indent="1"/>
    </xf>
    <xf numFmtId="0" fontId="21" fillId="0" borderId="0" xfId="22" applyFont="1" applyAlignment="1">
      <alignment horizontal="right"/>
    </xf>
    <xf numFmtId="0" fontId="4" fillId="0" borderId="0" xfId="22" applyFont="1" applyAlignment="1">
      <alignment horizontal="right"/>
    </xf>
    <xf numFmtId="2" fontId="21" fillId="0" borderId="3" xfId="23" applyNumberFormat="1" applyFont="1" applyBorder="1" applyAlignment="1">
      <alignment horizontal="right"/>
    </xf>
    <xf numFmtId="166" fontId="21" fillId="8" borderId="0" xfId="22" applyNumberFormat="1" applyFont="1" applyFill="1" applyAlignment="1">
      <alignment horizontal="center"/>
    </xf>
    <xf numFmtId="0" fontId="21" fillId="8" borderId="0" xfId="22" applyFont="1" applyFill="1" applyAlignment="1">
      <alignment horizontal="right"/>
    </xf>
    <xf numFmtId="0" fontId="4" fillId="8" borderId="0" xfId="22" applyFont="1" applyFill="1" applyAlignment="1">
      <alignment horizontal="right"/>
    </xf>
    <xf numFmtId="174" fontId="4" fillId="8" borderId="0" xfId="22" applyNumberFormat="1" applyFont="1" applyFill="1" applyAlignment="1">
      <alignment horizontal="right"/>
    </xf>
    <xf numFmtId="2" fontId="21" fillId="8" borderId="3" xfId="23" applyNumberFormat="1" applyFont="1" applyFill="1" applyBorder="1" applyAlignment="1">
      <alignment horizontal="right"/>
    </xf>
    <xf numFmtId="171" fontId="9" fillId="0" borderId="0" xfId="22" applyNumberFormat="1" applyFont="1" applyAlignment="1">
      <alignment horizontal="left" indent="1"/>
    </xf>
    <xf numFmtId="171" fontId="4" fillId="0" borderId="0" xfId="22" applyNumberFormat="1" applyFont="1" applyAlignment="1">
      <alignment horizontal="left" indent="1"/>
    </xf>
    <xf numFmtId="0" fontId="20" fillId="0" borderId="0" xfId="22" applyFont="1" applyAlignment="1">
      <alignment horizontal="left" indent="1"/>
    </xf>
    <xf numFmtId="0" fontId="17" fillId="0" borderId="0" xfId="22" applyFont="1" applyAlignment="1">
      <alignment horizontal="left" indent="1"/>
    </xf>
    <xf numFmtId="171" fontId="4" fillId="0" borderId="0" xfId="22" applyNumberFormat="1" applyFont="1" applyAlignment="1">
      <alignment horizontal="left" indent="2"/>
    </xf>
    <xf numFmtId="171" fontId="9" fillId="0" borderId="0" xfId="22" applyNumberFormat="1" applyFont="1" applyAlignment="1">
      <alignment horizontal="left" indent="2"/>
    </xf>
    <xf numFmtId="171" fontId="9" fillId="0" borderId="3" xfId="22" applyNumberFormat="1" applyFont="1" applyBorder="1" applyAlignment="1">
      <alignment horizontal="left" indent="2"/>
    </xf>
    <xf numFmtId="3" fontId="21" fillId="4" borderId="0" xfId="23" applyNumberFormat="1" applyFont="1" applyFill="1" applyAlignment="1">
      <alignment horizontal="right"/>
    </xf>
    <xf numFmtId="3" fontId="21" fillId="4" borderId="3" xfId="23" applyNumberFormat="1" applyFont="1" applyFill="1" applyBorder="1" applyAlignment="1">
      <alignment horizontal="right"/>
    </xf>
    <xf numFmtId="166" fontId="20" fillId="8" borderId="0" xfId="23" applyNumberFormat="1" applyFont="1" applyFill="1" applyAlignment="1">
      <alignment horizontal="right"/>
    </xf>
    <xf numFmtId="171" fontId="17" fillId="4" borderId="0" xfId="28" applyNumberFormat="1" applyFont="1" applyFill="1" applyAlignment="1">
      <alignment horizontal="left" indent="1"/>
    </xf>
    <xf numFmtId="171" fontId="4" fillId="4" borderId="0" xfId="28" applyNumberFormat="1" applyFont="1" applyFill="1" applyAlignment="1">
      <alignment horizontal="left" indent="1"/>
    </xf>
    <xf numFmtId="171" fontId="4" fillId="4" borderId="0" xfId="28" applyNumberFormat="1" applyFont="1" applyFill="1" applyAlignment="1">
      <alignment horizontal="left" indent="2"/>
    </xf>
    <xf numFmtId="171" fontId="17" fillId="4" borderId="0" xfId="28" applyNumberFormat="1" applyFont="1" applyFill="1" applyAlignment="1">
      <alignment horizontal="left" indent="2"/>
    </xf>
    <xf numFmtId="171" fontId="4" fillId="4" borderId="0" xfId="28" applyNumberFormat="1" applyFont="1" applyFill="1" applyAlignment="1">
      <alignment horizontal="left" indent="3"/>
    </xf>
    <xf numFmtId="171" fontId="4" fillId="4" borderId="3" xfId="28" applyNumberFormat="1" applyFont="1" applyFill="1" applyBorder="1" applyAlignment="1">
      <alignment horizontal="left" indent="2"/>
    </xf>
    <xf numFmtId="0" fontId="17" fillId="2" borderId="0" xfId="28" applyFont="1" applyFill="1"/>
    <xf numFmtId="3" fontId="20" fillId="8" borderId="0" xfId="23" applyNumberFormat="1" applyFont="1" applyFill="1" applyAlignment="1">
      <alignment horizontal="right"/>
    </xf>
    <xf numFmtId="171" fontId="17" fillId="4" borderId="3" xfId="28" applyNumberFormat="1" applyFont="1" applyFill="1" applyBorder="1" applyAlignment="1">
      <alignment horizontal="left" indent="1"/>
    </xf>
    <xf numFmtId="0" fontId="38" fillId="4" borderId="0" xfId="0" applyFont="1" applyFill="1"/>
    <xf numFmtId="0" fontId="4" fillId="8" borderId="0" xfId="0" applyFont="1" applyFill="1"/>
    <xf numFmtId="166" fontId="21" fillId="8" borderId="3" xfId="23" applyNumberFormat="1" applyFont="1" applyFill="1" applyBorder="1" applyAlignment="1">
      <alignment horizontal="right"/>
    </xf>
    <xf numFmtId="171" fontId="17" fillId="6" borderId="0" xfId="28" applyNumberFormat="1" applyFont="1" applyFill="1" applyAlignment="1">
      <alignment horizontal="left" indent="2"/>
    </xf>
    <xf numFmtId="171" fontId="4" fillId="6" borderId="0" xfId="28" applyNumberFormat="1" applyFont="1" applyFill="1" applyAlignment="1">
      <alignment horizontal="left" indent="3"/>
    </xf>
    <xf numFmtId="166" fontId="20" fillId="8" borderId="3" xfId="23" applyNumberFormat="1" applyFont="1" applyFill="1" applyBorder="1" applyAlignment="1">
      <alignment horizontal="right"/>
    </xf>
    <xf numFmtId="171" fontId="4" fillId="4" borderId="0" xfId="29" applyNumberFormat="1" applyFont="1" applyFill="1" applyAlignment="1">
      <alignment horizontal="left" indent="2"/>
    </xf>
    <xf numFmtId="49" fontId="17" fillId="4" borderId="0" xfId="28" applyNumberFormat="1" applyFont="1" applyFill="1" applyAlignment="1">
      <alignment horizontal="left" indent="2"/>
    </xf>
    <xf numFmtId="171" fontId="4" fillId="4" borderId="0" xfId="29" applyNumberFormat="1" applyFont="1" applyFill="1" applyAlignment="1">
      <alignment horizontal="left" indent="3"/>
    </xf>
    <xf numFmtId="0" fontId="4" fillId="4" borderId="0" xfId="28" applyFont="1" applyFill="1" applyAlignment="1">
      <alignment horizontal="left" indent="2"/>
    </xf>
    <xf numFmtId="171" fontId="17" fillId="0" borderId="0" xfId="28" applyNumberFormat="1" applyFont="1" applyAlignment="1">
      <alignment horizontal="left" indent="3"/>
    </xf>
    <xf numFmtId="49" fontId="17" fillId="4" borderId="0" xfId="28" applyNumberFormat="1" applyFont="1" applyFill="1" applyAlignment="1">
      <alignment horizontal="left" indent="3"/>
    </xf>
    <xf numFmtId="171" fontId="4" fillId="4" borderId="0" xfId="29" applyNumberFormat="1" applyFont="1" applyFill="1" applyAlignment="1">
      <alignment horizontal="left" indent="4"/>
    </xf>
    <xf numFmtId="171" fontId="4" fillId="4" borderId="3" xfId="29" applyNumberFormat="1" applyFont="1" applyFill="1" applyBorder="1" applyAlignment="1">
      <alignment horizontal="left" indent="4"/>
    </xf>
    <xf numFmtId="171" fontId="17" fillId="4" borderId="0" xfId="29" applyNumberFormat="1" applyFont="1" applyFill="1" applyAlignment="1">
      <alignment horizontal="left" indent="1"/>
    </xf>
    <xf numFmtId="0" fontId="4" fillId="4" borderId="0" xfId="29" applyFont="1" applyFill="1" applyAlignment="1">
      <alignment horizontal="left" indent="1"/>
    </xf>
    <xf numFmtId="49" fontId="17" fillId="4" borderId="0" xfId="29" applyNumberFormat="1" applyFont="1" applyFill="1" applyAlignment="1">
      <alignment horizontal="left" indent="1"/>
    </xf>
    <xf numFmtId="171" fontId="17" fillId="4" borderId="3" xfId="29" applyNumberFormat="1" applyFont="1" applyFill="1" applyBorder="1" applyAlignment="1">
      <alignment horizontal="left" indent="1"/>
    </xf>
    <xf numFmtId="171" fontId="17" fillId="4" borderId="0" xfId="29" applyNumberFormat="1" applyFont="1" applyFill="1" applyAlignment="1">
      <alignment horizontal="left" indent="2"/>
    </xf>
    <xf numFmtId="0" fontId="17" fillId="2" borderId="3" xfId="29" applyFont="1" applyFill="1" applyBorder="1"/>
    <xf numFmtId="0" fontId="17" fillId="2" borderId="0" xfId="29" applyFont="1" applyFill="1"/>
    <xf numFmtId="171" fontId="17" fillId="0" borderId="0" xfId="29" applyNumberFormat="1" applyFont="1" applyAlignment="1">
      <alignment horizontal="left" indent="2"/>
    </xf>
    <xf numFmtId="49" fontId="17" fillId="4" borderId="0" xfId="29" applyNumberFormat="1" applyFont="1" applyFill="1" applyAlignment="1">
      <alignment horizontal="left" indent="2"/>
    </xf>
    <xf numFmtId="49" fontId="17" fillId="4" borderId="0" xfId="29" applyNumberFormat="1" applyFont="1" applyFill="1" applyAlignment="1">
      <alignment horizontal="left"/>
    </xf>
    <xf numFmtId="171" fontId="17" fillId="4" borderId="0" xfId="29" applyNumberFormat="1" applyFont="1" applyFill="1" applyAlignment="1">
      <alignment horizontal="left"/>
    </xf>
    <xf numFmtId="0" fontId="4" fillId="8" borderId="0" xfId="29" applyFont="1" applyFill="1"/>
    <xf numFmtId="0" fontId="21" fillId="6" borderId="0" xfId="19" applyFont="1" applyFill="1" applyAlignment="1">
      <alignment horizontal="center"/>
    </xf>
    <xf numFmtId="0" fontId="17" fillId="4" borderId="0" xfId="29" applyFont="1" applyFill="1"/>
    <xf numFmtId="0" fontId="21" fillId="0" borderId="2" xfId="16" applyFont="1" applyBorder="1" applyAlignment="1">
      <alignment horizontal="right"/>
    </xf>
    <xf numFmtId="172" fontId="21" fillId="0" borderId="0" xfId="16" applyNumberFormat="1" applyFont="1" applyAlignment="1">
      <alignment horizontal="right"/>
    </xf>
    <xf numFmtId="169" fontId="21" fillId="0" borderId="0" xfId="16" applyNumberFormat="1" applyFont="1" applyAlignment="1">
      <alignment horizontal="right"/>
    </xf>
    <xf numFmtId="2" fontId="21" fillId="4" borderId="0" xfId="23" applyNumberFormat="1" applyFont="1" applyFill="1" applyAlignment="1">
      <alignment horizontal="right"/>
    </xf>
    <xf numFmtId="164" fontId="21" fillId="4" borderId="0" xfId="23" applyNumberFormat="1" applyFont="1" applyFill="1" applyAlignment="1">
      <alignment horizontal="right"/>
    </xf>
    <xf numFmtId="2" fontId="21" fillId="4" borderId="3" xfId="23" applyNumberFormat="1" applyFont="1" applyFill="1" applyBorder="1" applyAlignment="1">
      <alignment horizontal="right"/>
    </xf>
    <xf numFmtId="0" fontId="21" fillId="8" borderId="2" xfId="16" applyFont="1" applyFill="1" applyBorder="1" applyAlignment="1">
      <alignment horizontal="right"/>
    </xf>
    <xf numFmtId="172" fontId="21" fillId="8" borderId="0" xfId="16" applyNumberFormat="1" applyFont="1" applyFill="1" applyAlignment="1">
      <alignment horizontal="right"/>
    </xf>
    <xf numFmtId="169" fontId="21" fillId="8" borderId="0" xfId="16" applyNumberFormat="1" applyFont="1" applyFill="1" applyAlignment="1">
      <alignment horizontal="right"/>
    </xf>
    <xf numFmtId="164" fontId="21" fillId="8" borderId="0" xfId="23" applyNumberFormat="1" applyFont="1" applyFill="1" applyAlignment="1">
      <alignment horizontal="right"/>
    </xf>
    <xf numFmtId="0" fontId="17" fillId="2" borderId="0" xfId="16" applyFont="1" applyFill="1" applyAlignment="1">
      <alignment horizontal="left"/>
    </xf>
    <xf numFmtId="165" fontId="20" fillId="8" borderId="0" xfId="23" applyNumberFormat="1" applyFont="1" applyFill="1" applyAlignment="1">
      <alignment horizontal="right"/>
    </xf>
    <xf numFmtId="169" fontId="17" fillId="2" borderId="0" xfId="16" applyNumberFormat="1" applyFont="1" applyFill="1" applyAlignment="1">
      <alignment horizontal="left"/>
    </xf>
    <xf numFmtId="165" fontId="21" fillId="0" borderId="2" xfId="18" applyNumberFormat="1" applyFont="1" applyBorder="1" applyAlignment="1">
      <alignment horizontal="right"/>
    </xf>
    <xf numFmtId="165" fontId="21" fillId="0" borderId="0" xfId="18" applyNumberFormat="1" applyFont="1" applyAlignment="1">
      <alignment horizontal="right"/>
    </xf>
    <xf numFmtId="2" fontId="21" fillId="0" borderId="0" xfId="18" applyNumberFormat="1" applyFont="1" applyAlignment="1">
      <alignment horizontal="right"/>
    </xf>
    <xf numFmtId="165" fontId="21" fillId="8" borderId="2" xfId="18" applyNumberFormat="1" applyFont="1" applyFill="1" applyBorder="1" applyAlignment="1">
      <alignment horizontal="right"/>
    </xf>
    <xf numFmtId="165" fontId="21" fillId="8" borderId="0" xfId="18" applyNumberFormat="1" applyFont="1" applyFill="1" applyAlignment="1">
      <alignment horizontal="right"/>
    </xf>
    <xf numFmtId="2" fontId="21" fillId="8" borderId="0" xfId="18" applyNumberFormat="1" applyFont="1" applyFill="1" applyAlignment="1">
      <alignment horizontal="right"/>
    </xf>
    <xf numFmtId="171" fontId="4" fillId="0" borderId="0" xfId="18" applyNumberFormat="1" applyFont="1" applyAlignment="1">
      <alignment horizontal="left" indent="1"/>
    </xf>
    <xf numFmtId="171" fontId="4" fillId="0" borderId="0" xfId="18" applyNumberFormat="1" applyFont="1" applyAlignment="1">
      <alignment horizontal="left" indent="2"/>
    </xf>
    <xf numFmtId="171" fontId="4" fillId="0" borderId="3" xfId="18" applyNumberFormat="1" applyFont="1" applyBorder="1" applyAlignment="1">
      <alignment horizontal="left" indent="2"/>
    </xf>
    <xf numFmtId="0" fontId="17" fillId="2" borderId="0" xfId="18" applyFont="1" applyFill="1" applyAlignment="1">
      <alignment horizontal="left"/>
    </xf>
    <xf numFmtId="171" fontId="17" fillId="0" borderId="0" xfId="18" applyNumberFormat="1" applyFont="1" applyAlignment="1">
      <alignment horizontal="left" indent="1"/>
    </xf>
    <xf numFmtId="0" fontId="17" fillId="2" borderId="0" xfId="18" applyFont="1" applyFill="1"/>
    <xf numFmtId="0" fontId="4" fillId="0" borderId="0" xfId="7" applyFont="1" applyAlignment="1">
      <alignment horizontal="center"/>
    </xf>
    <xf numFmtId="172" fontId="21" fillId="0" borderId="0" xfId="23" applyNumberFormat="1" applyFont="1" applyAlignment="1">
      <alignment horizontal="right"/>
    </xf>
    <xf numFmtId="172" fontId="4" fillId="3" borderId="0" xfId="7" applyNumberFormat="1" applyFont="1" applyFill="1" applyAlignment="1">
      <alignment horizontal="right"/>
    </xf>
    <xf numFmtId="172" fontId="21" fillId="0" borderId="0" xfId="7" applyNumberFormat="1" applyFont="1" applyAlignment="1">
      <alignment horizontal="right"/>
    </xf>
    <xf numFmtId="0" fontId="4" fillId="8" borderId="0" xfId="7" applyFont="1" applyFill="1" applyAlignment="1">
      <alignment horizontal="center"/>
    </xf>
    <xf numFmtId="172" fontId="21" fillId="8" borderId="0" xfId="23" applyNumberFormat="1" applyFont="1" applyFill="1" applyAlignment="1">
      <alignment horizontal="right"/>
    </xf>
    <xf numFmtId="172" fontId="4" fillId="8" borderId="0" xfId="7" applyNumberFormat="1" applyFont="1" applyFill="1" applyAlignment="1">
      <alignment horizontal="right"/>
    </xf>
    <xf numFmtId="172" fontId="21" fillId="8" borderId="0" xfId="7" applyNumberFormat="1" applyFont="1" applyFill="1" applyAlignment="1">
      <alignment horizontal="right"/>
    </xf>
    <xf numFmtId="172" fontId="21" fillId="8" borderId="3" xfId="23" applyNumberFormat="1" applyFont="1" applyFill="1" applyBorder="1" applyAlignment="1">
      <alignment horizontal="right"/>
    </xf>
    <xf numFmtId="0" fontId="17" fillId="2" borderId="0" xfId="7" applyFont="1" applyFill="1"/>
    <xf numFmtId="172" fontId="20" fillId="8" borderId="3" xfId="23" applyNumberFormat="1" applyFont="1" applyFill="1" applyBorder="1" applyAlignment="1">
      <alignment horizontal="right"/>
    </xf>
    <xf numFmtId="172" fontId="20" fillId="8" borderId="0" xfId="23" applyNumberFormat="1" applyFont="1" applyFill="1" applyAlignment="1">
      <alignment horizontal="right"/>
    </xf>
    <xf numFmtId="0" fontId="4" fillId="8" borderId="0" xfId="8" applyFont="1" applyFill="1" applyAlignment="1">
      <alignment horizontal="center"/>
    </xf>
    <xf numFmtId="2" fontId="4" fillId="8" borderId="0" xfId="8" applyNumberFormat="1" applyFont="1" applyFill="1" applyAlignment="1">
      <alignment horizontal="right"/>
    </xf>
    <xf numFmtId="0" fontId="4" fillId="0" borderId="0" xfId="8" applyFont="1" applyAlignment="1">
      <alignment horizontal="center"/>
    </xf>
    <xf numFmtId="2" fontId="4" fillId="0" borderId="0" xfId="8" applyNumberFormat="1" applyFont="1" applyAlignment="1">
      <alignment horizontal="right"/>
    </xf>
    <xf numFmtId="0" fontId="21" fillId="0" borderId="2" xfId="14" applyFont="1" applyBorder="1" applyAlignment="1">
      <alignment horizontal="right"/>
    </xf>
    <xf numFmtId="172" fontId="21" fillId="4" borderId="0" xfId="23" applyNumberFormat="1" applyFont="1" applyFill="1" applyAlignment="1">
      <alignment horizontal="right"/>
    </xf>
    <xf numFmtId="164" fontId="21" fillId="0" borderId="0" xfId="14" applyNumberFormat="1" applyFont="1" applyAlignment="1">
      <alignment horizontal="right"/>
    </xf>
    <xf numFmtId="172" fontId="21" fillId="4" borderId="3" xfId="23" applyNumberFormat="1" applyFont="1" applyFill="1" applyBorder="1" applyAlignment="1">
      <alignment horizontal="right"/>
    </xf>
    <xf numFmtId="0" fontId="20" fillId="8" borderId="2" xfId="14" applyFont="1" applyFill="1" applyBorder="1" applyAlignment="1">
      <alignment horizontal="right"/>
    </xf>
    <xf numFmtId="0" fontId="21" fillId="8" borderId="2" xfId="14" applyFont="1" applyFill="1" applyBorder="1" applyAlignment="1">
      <alignment horizontal="right"/>
    </xf>
    <xf numFmtId="0" fontId="4" fillId="8" borderId="2" xfId="14" applyFont="1" applyFill="1" applyBorder="1" applyAlignment="1">
      <alignment horizontal="right"/>
    </xf>
    <xf numFmtId="164" fontId="21" fillId="8" borderId="0" xfId="14" applyNumberFormat="1" applyFont="1" applyFill="1" applyAlignment="1">
      <alignment horizontal="right"/>
    </xf>
    <xf numFmtId="0" fontId="17" fillId="2" borderId="0" xfId="14" applyFont="1" applyFill="1" applyAlignment="1">
      <alignment horizontal="left"/>
    </xf>
    <xf numFmtId="171" fontId="4" fillId="0" borderId="0" xfId="14" applyNumberFormat="1" applyFont="1" applyAlignment="1">
      <alignment horizontal="left" indent="1"/>
    </xf>
    <xf numFmtId="171" fontId="17" fillId="0" borderId="0" xfId="14" applyNumberFormat="1" applyFont="1" applyAlignment="1">
      <alignment horizontal="left" indent="1"/>
    </xf>
    <xf numFmtId="171" fontId="4" fillId="0" borderId="0" xfId="14" applyNumberFormat="1" applyFont="1" applyAlignment="1">
      <alignment horizontal="left" indent="2"/>
    </xf>
    <xf numFmtId="171" fontId="4" fillId="0" borderId="3" xfId="14" applyNumberFormat="1" applyFont="1" applyBorder="1" applyAlignment="1">
      <alignment horizontal="left" indent="1"/>
    </xf>
    <xf numFmtId="171" fontId="4" fillId="0" borderId="3" xfId="15" applyNumberFormat="1" applyFont="1" applyBorder="1" applyAlignment="1">
      <alignment horizontal="left" indent="1"/>
    </xf>
    <xf numFmtId="172" fontId="23" fillId="4" borderId="0" xfId="23" applyNumberFormat="1" applyFont="1" applyFill="1" applyAlignment="1">
      <alignment horizontal="right"/>
    </xf>
    <xf numFmtId="0" fontId="42" fillId="5" borderId="0" xfId="26" applyFont="1" applyFill="1"/>
    <xf numFmtId="0" fontId="48" fillId="0" borderId="0" xfId="26" applyFont="1"/>
    <xf numFmtId="171" fontId="41" fillId="0" borderId="0" xfId="26" applyNumberFormat="1" applyFont="1" applyAlignment="1">
      <alignment horizontal="left" indent="2"/>
    </xf>
    <xf numFmtId="0" fontId="42" fillId="0" borderId="0" xfId="26" applyFont="1" applyAlignment="1">
      <alignment horizontal="left" indent="1"/>
    </xf>
    <xf numFmtId="164" fontId="20" fillId="8" borderId="0" xfId="14" applyNumberFormat="1" applyFont="1" applyFill="1" applyAlignment="1">
      <alignment horizontal="right"/>
    </xf>
    <xf numFmtId="0" fontId="20" fillId="8" borderId="0" xfId="15" applyFont="1" applyFill="1" applyAlignment="1">
      <alignment horizontal="right"/>
    </xf>
    <xf numFmtId="164" fontId="21" fillId="8" borderId="0" xfId="15" applyNumberFormat="1" applyFont="1" applyFill="1" applyAlignment="1">
      <alignment horizontal="right"/>
    </xf>
    <xf numFmtId="2" fontId="21" fillId="8" borderId="0" xfId="15" applyNumberFormat="1" applyFont="1" applyFill="1" applyAlignment="1">
      <alignment horizontal="right"/>
    </xf>
    <xf numFmtId="0" fontId="21" fillId="8" borderId="0" xfId="15" applyFont="1" applyFill="1" applyAlignment="1">
      <alignment horizontal="center"/>
    </xf>
    <xf numFmtId="0" fontId="21" fillId="4" borderId="0" xfId="15" applyFont="1" applyFill="1" applyAlignment="1">
      <alignment horizontal="right"/>
    </xf>
    <xf numFmtId="164" fontId="21" fillId="4" borderId="0" xfId="15" applyNumberFormat="1" applyFont="1" applyFill="1" applyAlignment="1">
      <alignment horizontal="right"/>
    </xf>
    <xf numFmtId="2" fontId="21" fillId="4" borderId="0" xfId="15" applyNumberFormat="1" applyFont="1" applyFill="1" applyAlignment="1">
      <alignment horizontal="right"/>
    </xf>
    <xf numFmtId="0" fontId="21" fillId="4" borderId="0" xfId="15" applyFont="1" applyFill="1" applyAlignment="1">
      <alignment horizontal="center"/>
    </xf>
    <xf numFmtId="171" fontId="4" fillId="4" borderId="0" xfId="24" applyNumberFormat="1" applyFont="1" applyFill="1" applyAlignment="1">
      <alignment horizontal="left" indent="1"/>
    </xf>
    <xf numFmtId="0" fontId="17" fillId="2" borderId="0" xfId="24" applyFont="1" applyFill="1" applyAlignment="1">
      <alignment horizontal="left"/>
    </xf>
    <xf numFmtId="171" fontId="17" fillId="4" borderId="0" xfId="24" applyNumberFormat="1" applyFont="1" applyFill="1" applyAlignment="1">
      <alignment horizontal="left" indent="1"/>
    </xf>
    <xf numFmtId="164" fontId="20" fillId="8" borderId="0" xfId="23" applyNumberFormat="1" applyFont="1" applyFill="1" applyAlignment="1">
      <alignment horizontal="right"/>
    </xf>
    <xf numFmtId="0" fontId="17" fillId="2" borderId="0" xfId="24" applyFont="1" applyFill="1"/>
    <xf numFmtId="1" fontId="21" fillId="4" borderId="0" xfId="23" applyNumberFormat="1" applyFont="1" applyFill="1" applyAlignment="1">
      <alignment horizontal="right"/>
    </xf>
    <xf numFmtId="165" fontId="21" fillId="0" borderId="0" xfId="19" applyNumberFormat="1" applyFont="1" applyAlignment="1">
      <alignment horizontal="right"/>
    </xf>
    <xf numFmtId="170" fontId="21" fillId="0" borderId="0" xfId="19" applyNumberFormat="1" applyFont="1" applyAlignment="1">
      <alignment horizontal="right"/>
    </xf>
    <xf numFmtId="0" fontId="21" fillId="8" borderId="2" xfId="19" applyFont="1" applyFill="1" applyBorder="1" applyAlignment="1">
      <alignment horizontal="center"/>
    </xf>
    <xf numFmtId="0" fontId="21" fillId="8" borderId="0" xfId="19" applyFont="1" applyFill="1" applyAlignment="1">
      <alignment horizontal="center"/>
    </xf>
    <xf numFmtId="3" fontId="21" fillId="8" borderId="0" xfId="19" applyNumberFormat="1" applyFont="1" applyFill="1" applyAlignment="1">
      <alignment horizontal="right"/>
    </xf>
    <xf numFmtId="165" fontId="21" fillId="8" borderId="0" xfId="19" applyNumberFormat="1" applyFont="1" applyFill="1" applyAlignment="1">
      <alignment horizontal="right"/>
    </xf>
    <xf numFmtId="170" fontId="21" fillId="8" borderId="0" xfId="19" applyNumberFormat="1" applyFont="1" applyFill="1" applyAlignment="1">
      <alignment horizontal="right"/>
    </xf>
    <xf numFmtId="165" fontId="21" fillId="8" borderId="3" xfId="23" applyNumberFormat="1" applyFont="1" applyFill="1" applyBorder="1" applyAlignment="1">
      <alignment horizontal="right"/>
    </xf>
    <xf numFmtId="0" fontId="17" fillId="2" borderId="0" xfId="19" applyFont="1" applyFill="1" applyAlignment="1">
      <alignment horizontal="left"/>
    </xf>
    <xf numFmtId="0" fontId="9" fillId="0" borderId="0" xfId="19" applyFont="1" applyAlignment="1">
      <alignment horizontal="left" indent="1"/>
    </xf>
    <xf numFmtId="171" fontId="9" fillId="0" borderId="0" xfId="19" applyNumberFormat="1" applyFont="1" applyAlignment="1">
      <alignment horizontal="left" indent="2"/>
    </xf>
    <xf numFmtId="171" fontId="4" fillId="0" borderId="0" xfId="19" applyNumberFormat="1" applyFont="1" applyAlignment="1">
      <alignment horizontal="left" indent="1"/>
    </xf>
    <xf numFmtId="171" fontId="4" fillId="0" borderId="0" xfId="19" applyNumberFormat="1" applyFont="1" applyAlignment="1">
      <alignment horizontal="left" indent="2"/>
    </xf>
    <xf numFmtId="0" fontId="4" fillId="0" borderId="0" xfId="19" applyFont="1" applyAlignment="1">
      <alignment horizontal="left" indent="1"/>
    </xf>
    <xf numFmtId="0" fontId="21" fillId="0" borderId="0" xfId="19" applyFont="1" applyAlignment="1">
      <alignment horizontal="left" indent="1"/>
    </xf>
    <xf numFmtId="171" fontId="21" fillId="0" borderId="0" xfId="20" applyNumberFormat="1" applyFont="1" applyAlignment="1">
      <alignment horizontal="left" indent="2"/>
    </xf>
    <xf numFmtId="171" fontId="10" fillId="3" borderId="0" xfId="10" applyNumberFormat="1" applyFont="1" applyFill="1" applyAlignment="1">
      <alignment horizontal="left" vertical="center" indent="3"/>
    </xf>
    <xf numFmtId="0" fontId="4" fillId="0" borderId="0" xfId="9" applyFont="1" applyAlignment="1">
      <alignment horizontal="center"/>
    </xf>
    <xf numFmtId="165" fontId="4" fillId="0" borderId="0" xfId="9" applyNumberFormat="1" applyFont="1" applyAlignment="1">
      <alignment horizontal="right"/>
    </xf>
    <xf numFmtId="164" fontId="4" fillId="0" borderId="0" xfId="9" applyNumberFormat="1" applyFont="1" applyAlignment="1">
      <alignment horizontal="right"/>
    </xf>
    <xf numFmtId="3" fontId="21" fillId="0" borderId="0" xfId="9" applyNumberFormat="1" applyFont="1" applyAlignment="1">
      <alignment horizontal="right"/>
    </xf>
    <xf numFmtId="164" fontId="21" fillId="0" borderId="0" xfId="9" applyNumberFormat="1" applyFont="1" applyAlignment="1">
      <alignment horizontal="right"/>
    </xf>
    <xf numFmtId="165" fontId="21" fillId="0" borderId="3" xfId="23" applyNumberFormat="1" applyFont="1" applyBorder="1" applyAlignment="1">
      <alignment horizontal="right"/>
    </xf>
    <xf numFmtId="0" fontId="4" fillId="8" borderId="0" xfId="9" applyFont="1" applyFill="1" applyAlignment="1">
      <alignment horizontal="center"/>
    </xf>
    <xf numFmtId="165" fontId="4" fillId="8" borderId="0" xfId="9" applyNumberFormat="1" applyFont="1" applyFill="1" applyAlignment="1">
      <alignment horizontal="right"/>
    </xf>
    <xf numFmtId="164" fontId="4" fillId="8" borderId="0" xfId="9" applyNumberFormat="1" applyFont="1" applyFill="1" applyAlignment="1">
      <alignment horizontal="right"/>
    </xf>
    <xf numFmtId="3" fontId="21" fillId="8" borderId="0" xfId="9" applyNumberFormat="1" applyFont="1" applyFill="1" applyAlignment="1">
      <alignment horizontal="right"/>
    </xf>
    <xf numFmtId="164" fontId="21" fillId="8" borderId="0" xfId="9" applyNumberFormat="1" applyFont="1" applyFill="1" applyAlignment="1">
      <alignment horizontal="right"/>
    </xf>
    <xf numFmtId="171" fontId="9" fillId="0" borderId="0" xfId="9" applyNumberFormat="1" applyFont="1" applyAlignment="1">
      <alignment horizontal="left" indent="1"/>
    </xf>
    <xf numFmtId="171" fontId="9" fillId="0" borderId="3" xfId="9" applyNumberFormat="1" applyFont="1" applyBorder="1" applyAlignment="1">
      <alignment horizontal="left" indent="1"/>
    </xf>
    <xf numFmtId="0" fontId="10" fillId="4" borderId="0" xfId="9" applyFont="1" applyFill="1" applyAlignment="1">
      <alignment horizontal="center"/>
    </xf>
    <xf numFmtId="3" fontId="10" fillId="4" borderId="0" xfId="9" applyNumberFormat="1" applyFont="1" applyFill="1" applyAlignment="1">
      <alignment horizontal="right"/>
    </xf>
    <xf numFmtId="0" fontId="10" fillId="4" borderId="0" xfId="9" applyFont="1" applyFill="1" applyAlignment="1">
      <alignment horizontal="right"/>
    </xf>
    <xf numFmtId="0" fontId="10" fillId="8" borderId="0" xfId="9" applyFont="1" applyFill="1" applyAlignment="1">
      <alignment horizontal="center"/>
    </xf>
    <xf numFmtId="3" fontId="10" fillId="8" borderId="0" xfId="9" applyNumberFormat="1" applyFont="1" applyFill="1" applyAlignment="1">
      <alignment horizontal="right"/>
    </xf>
    <xf numFmtId="0" fontId="10" fillId="8" borderId="0" xfId="9" applyFont="1" applyFill="1" applyAlignment="1">
      <alignment horizontal="right"/>
    </xf>
    <xf numFmtId="171" fontId="10" fillId="4" borderId="0" xfId="9" applyNumberFormat="1" applyFont="1" applyFill="1" applyAlignment="1">
      <alignment horizontal="left" indent="1"/>
    </xf>
    <xf numFmtId="0" fontId="4" fillId="2" borderId="0" xfId="8" applyFont="1" applyFill="1"/>
    <xf numFmtId="171" fontId="4" fillId="3" borderId="0" xfId="8" applyNumberFormat="1" applyFont="1" applyFill="1" applyAlignment="1">
      <alignment horizontal="left" indent="1"/>
    </xf>
    <xf numFmtId="0" fontId="4" fillId="0" borderId="0" xfId="8" applyFont="1"/>
    <xf numFmtId="171" fontId="4" fillId="3" borderId="3" xfId="8" applyNumberFormat="1" applyFont="1" applyFill="1" applyBorder="1" applyAlignment="1">
      <alignment horizontal="left" indent="1"/>
    </xf>
    <xf numFmtId="0" fontId="0" fillId="0" borderId="0" xfId="0" applyAlignment="1">
      <alignment vertical="top" wrapText="1"/>
    </xf>
    <xf numFmtId="0" fontId="4" fillId="4" borderId="0" xfId="23" quotePrefix="1" applyFont="1" applyFill="1" applyAlignment="1">
      <alignment horizontal="left" vertical="top" wrapText="1"/>
    </xf>
    <xf numFmtId="0" fontId="17" fillId="2" borderId="0" xfId="23" applyFont="1" applyFill="1"/>
    <xf numFmtId="171" fontId="17" fillId="0" borderId="0" xfId="23" applyNumberFormat="1" applyFont="1" applyAlignment="1">
      <alignment horizontal="left" indent="1"/>
    </xf>
    <xf numFmtId="171" fontId="4" fillId="0" borderId="0" xfId="23" applyNumberFormat="1" applyFont="1" applyAlignment="1">
      <alignment horizontal="left" indent="2"/>
    </xf>
    <xf numFmtId="171" fontId="4" fillId="0" borderId="0" xfId="21" applyNumberFormat="1" applyFont="1" applyAlignment="1">
      <alignment horizontal="left" indent="3"/>
    </xf>
    <xf numFmtId="171" fontId="4" fillId="0" borderId="0" xfId="21" applyNumberFormat="1" applyFont="1" applyAlignment="1">
      <alignment horizontal="left" indent="1"/>
    </xf>
    <xf numFmtId="0" fontId="17" fillId="2" borderId="0" xfId="23" applyFont="1" applyFill="1" applyAlignment="1">
      <alignment horizontal="left"/>
    </xf>
    <xf numFmtId="171" fontId="17" fillId="0" borderId="0" xfId="23" applyNumberFormat="1" applyFont="1" applyAlignment="1">
      <alignment horizontal="left" indent="2"/>
    </xf>
    <xf numFmtId="171" fontId="4" fillId="0" borderId="0" xfId="23" applyNumberFormat="1" applyFont="1" applyAlignment="1">
      <alignment horizontal="left" indent="3"/>
    </xf>
    <xf numFmtId="0" fontId="4" fillId="0" borderId="0" xfId="23" applyFont="1" applyAlignment="1">
      <alignment horizontal="left" indent="1"/>
    </xf>
    <xf numFmtId="0" fontId="17" fillId="0" borderId="0" xfId="23" quotePrefix="1" applyFont="1" applyAlignment="1">
      <alignment horizontal="left" indent="1"/>
    </xf>
    <xf numFmtId="0" fontId="20" fillId="0" borderId="0" xfId="23" applyFont="1" applyAlignment="1">
      <alignment horizontal="left"/>
    </xf>
    <xf numFmtId="171" fontId="4" fillId="0" borderId="0" xfId="23" applyNumberFormat="1" applyFont="1" applyAlignment="1">
      <alignment horizontal="left" indent="1"/>
    </xf>
    <xf numFmtId="171" fontId="17" fillId="0" borderId="3" xfId="23" applyNumberFormat="1" applyFont="1" applyBorder="1" applyAlignment="1">
      <alignment horizontal="left"/>
    </xf>
    <xf numFmtId="0" fontId="21" fillId="0" borderId="2" xfId="23" applyFont="1" applyBorder="1" applyAlignment="1">
      <alignment horizontal="center"/>
    </xf>
    <xf numFmtId="172" fontId="21" fillId="0" borderId="3" xfId="23" applyNumberFormat="1" applyFont="1" applyBorder="1" applyAlignment="1">
      <alignment horizontal="right"/>
    </xf>
    <xf numFmtId="0" fontId="21" fillId="8" borderId="2" xfId="23" applyFont="1" applyFill="1" applyBorder="1" applyAlignment="1">
      <alignment horizontal="center"/>
    </xf>
    <xf numFmtId="2" fontId="20" fillId="8" borderId="0" xfId="23" applyNumberFormat="1" applyFont="1" applyFill="1" applyAlignment="1">
      <alignment horizontal="right"/>
    </xf>
    <xf numFmtId="0" fontId="20" fillId="4" borderId="0" xfId="23" applyFont="1" applyFill="1" applyAlignment="1">
      <alignment horizontal="left" indent="1"/>
    </xf>
    <xf numFmtId="0" fontId="20" fillId="4" borderId="0" xfId="23" applyFont="1" applyFill="1" applyAlignment="1">
      <alignment horizontal="left" indent="2"/>
    </xf>
    <xf numFmtId="171" fontId="4" fillId="4" borderId="0" xfId="23" applyNumberFormat="1" applyFont="1" applyFill="1" applyAlignment="1">
      <alignment horizontal="left" indent="3"/>
    </xf>
    <xf numFmtId="0" fontId="20" fillId="0" borderId="0" xfId="23" applyFont="1" applyAlignment="1">
      <alignment horizontal="left" indent="2"/>
    </xf>
    <xf numFmtId="171" fontId="4" fillId="4" borderId="0" xfId="23" applyNumberFormat="1" applyFont="1" applyFill="1" applyAlignment="1">
      <alignment horizontal="left" indent="1"/>
    </xf>
    <xf numFmtId="171" fontId="4" fillId="4" borderId="0" xfId="23" applyNumberFormat="1" applyFont="1" applyFill="1" applyAlignment="1">
      <alignment horizontal="left" indent="2"/>
    </xf>
    <xf numFmtId="171" fontId="17" fillId="4" borderId="0" xfId="23" applyNumberFormat="1" applyFont="1" applyFill="1" applyAlignment="1">
      <alignment horizontal="left" indent="1"/>
    </xf>
    <xf numFmtId="0" fontId="4" fillId="4" borderId="0" xfId="23" applyFont="1" applyFill="1" applyAlignment="1">
      <alignment horizontal="left" indent="1"/>
    </xf>
    <xf numFmtId="0" fontId="17" fillId="4" borderId="0" xfId="23" applyFont="1" applyFill="1" applyAlignment="1">
      <alignment horizontal="left" indent="1"/>
    </xf>
    <xf numFmtId="171" fontId="4" fillId="6" borderId="0" xfId="23" applyNumberFormat="1" applyFont="1" applyFill="1" applyAlignment="1">
      <alignment horizontal="left" indent="2"/>
    </xf>
    <xf numFmtId="171" fontId="17" fillId="6" borderId="0" xfId="23" applyNumberFormat="1" applyFont="1" applyFill="1" applyAlignment="1">
      <alignment horizontal="left" indent="1"/>
    </xf>
    <xf numFmtId="171" fontId="17" fillId="6" borderId="3" xfId="23" applyNumberFormat="1" applyFont="1" applyFill="1" applyBorder="1" applyAlignment="1">
      <alignment horizontal="left" indent="1"/>
    </xf>
    <xf numFmtId="0" fontId="17" fillId="6" borderId="0" xfId="28" applyFont="1" applyFill="1" applyAlignment="1">
      <alignment horizontal="left" vertical="top" wrapText="1"/>
    </xf>
    <xf numFmtId="164" fontId="4" fillId="4" borderId="0" xfId="23" applyNumberFormat="1" applyFont="1" applyFill="1"/>
    <xf numFmtId="165" fontId="21" fillId="4" borderId="0" xfId="23" applyNumberFormat="1" applyFont="1" applyFill="1" applyAlignment="1">
      <alignment horizontal="right"/>
    </xf>
    <xf numFmtId="164" fontId="4" fillId="8" borderId="0" xfId="23" applyNumberFormat="1" applyFont="1" applyFill="1"/>
    <xf numFmtId="2" fontId="17" fillId="4" borderId="0" xfId="23" applyNumberFormat="1" applyFont="1" applyFill="1"/>
    <xf numFmtId="2" fontId="20" fillId="8" borderId="3" xfId="23" applyNumberFormat="1" applyFont="1" applyFill="1" applyBorder="1" applyAlignment="1">
      <alignment horizontal="right"/>
    </xf>
    <xf numFmtId="171" fontId="4" fillId="3" borderId="0" xfId="13" applyNumberFormat="1" applyFont="1" applyFill="1" applyAlignment="1">
      <alignment horizontal="left" indent="1"/>
    </xf>
    <xf numFmtId="171" fontId="20" fillId="0" borderId="0" xfId="23" applyNumberFormat="1" applyFont="1" applyAlignment="1">
      <alignment horizontal="left"/>
    </xf>
    <xf numFmtId="0" fontId="17" fillId="2" borderId="0" xfId="11" applyFont="1" applyFill="1"/>
    <xf numFmtId="171" fontId="17" fillId="3" borderId="0" xfId="13" applyNumberFormat="1" applyFont="1" applyFill="1" applyAlignment="1">
      <alignment horizontal="left" indent="1"/>
    </xf>
    <xf numFmtId="0" fontId="20" fillId="0" borderId="0" xfId="23" applyFont="1" applyAlignment="1">
      <alignment horizontal="left" indent="1"/>
    </xf>
    <xf numFmtId="171" fontId="4" fillId="0" borderId="3" xfId="23" applyNumberFormat="1" applyFont="1" applyBorder="1" applyAlignment="1">
      <alignment horizontal="left" indent="2"/>
    </xf>
    <xf numFmtId="4" fontId="20" fillId="0" borderId="0" xfId="23" applyNumberFormat="1" applyFont="1" applyAlignment="1">
      <alignment horizontal="right"/>
    </xf>
    <xf numFmtId="4" fontId="21" fillId="0" borderId="0" xfId="23" applyNumberFormat="1" applyFont="1" applyAlignment="1">
      <alignment horizontal="right"/>
    </xf>
    <xf numFmtId="4" fontId="49" fillId="0" borderId="0" xfId="11" applyNumberFormat="1" applyFont="1" applyAlignment="1">
      <alignment horizontal="right"/>
    </xf>
    <xf numFmtId="165" fontId="49" fillId="0" borderId="0" xfId="11" applyNumberFormat="1" applyFont="1" applyAlignment="1">
      <alignment horizontal="right"/>
    </xf>
    <xf numFmtId="0" fontId="50" fillId="0" borderId="0" xfId="11" applyFont="1" applyAlignment="1">
      <alignment horizontal="right"/>
    </xf>
    <xf numFmtId="0" fontId="8" fillId="8" borderId="0" xfId="11" applyFont="1" applyFill="1" applyAlignment="1">
      <alignment horizontal="center"/>
    </xf>
    <xf numFmtId="4" fontId="21" fillId="8" borderId="0" xfId="23" applyNumberFormat="1" applyFont="1" applyFill="1" applyAlignment="1">
      <alignment horizontal="right"/>
    </xf>
    <xf numFmtId="4" fontId="49" fillId="8" borderId="0" xfId="11" applyNumberFormat="1" applyFont="1" applyFill="1" applyAlignment="1">
      <alignment horizontal="right"/>
    </xf>
    <xf numFmtId="165" fontId="49" fillId="8" borderId="0" xfId="11" applyNumberFormat="1" applyFont="1" applyFill="1" applyAlignment="1">
      <alignment horizontal="right"/>
    </xf>
    <xf numFmtId="0" fontId="50" fillId="8" borderId="0" xfId="11" applyFont="1" applyFill="1" applyAlignment="1">
      <alignment horizontal="right"/>
    </xf>
    <xf numFmtId="4" fontId="20" fillId="8" borderId="0" xfId="23" applyNumberFormat="1" applyFont="1" applyFill="1" applyAlignment="1">
      <alignment horizontal="right"/>
    </xf>
    <xf numFmtId="0" fontId="17" fillId="2" borderId="0" xfId="21" applyFont="1" applyFill="1" applyAlignment="1">
      <alignment horizontal="left"/>
    </xf>
    <xf numFmtId="171" fontId="17" fillId="0" borderId="0" xfId="21" applyNumberFormat="1" applyFont="1" applyAlignment="1">
      <alignment horizontal="left" indent="1"/>
    </xf>
    <xf numFmtId="171" fontId="4" fillId="0" borderId="0" xfId="21" applyNumberFormat="1" applyFont="1" applyAlignment="1">
      <alignment horizontal="left" indent="2"/>
    </xf>
    <xf numFmtId="0" fontId="17" fillId="2" borderId="0" xfId="21" applyFont="1" applyFill="1"/>
    <xf numFmtId="171" fontId="17" fillId="0" borderId="0" xfId="21" applyNumberFormat="1" applyFont="1" applyAlignment="1">
      <alignment horizontal="left" indent="2"/>
    </xf>
    <xf numFmtId="171" fontId="4" fillId="0" borderId="0" xfId="21" applyNumberFormat="1" applyFont="1" applyAlignment="1">
      <alignment horizontal="left" indent="4"/>
    </xf>
    <xf numFmtId="171" fontId="4" fillId="0" borderId="0" xfId="21" applyNumberFormat="1" applyFont="1" applyAlignment="1">
      <alignment horizontal="left" indent="5"/>
    </xf>
    <xf numFmtId="0" fontId="4" fillId="2" borderId="0" xfId="21" applyFont="1" applyFill="1"/>
    <xf numFmtId="171" fontId="4" fillId="0" borderId="3" xfId="21" applyNumberFormat="1" applyFont="1" applyBorder="1" applyAlignment="1">
      <alignment horizontal="left" indent="2"/>
    </xf>
    <xf numFmtId="0" fontId="21" fillId="0" borderId="2" xfId="21" applyFont="1" applyBorder="1" applyAlignment="1">
      <alignment horizontal="right"/>
    </xf>
    <xf numFmtId="0" fontId="4" fillId="0" borderId="0" xfId="21" applyFont="1"/>
    <xf numFmtId="0" fontId="4" fillId="2" borderId="0" xfId="13" applyFont="1" applyFill="1"/>
    <xf numFmtId="171" fontId="4" fillId="3" borderId="0" xfId="13" applyNumberFormat="1" applyFont="1" applyFill="1"/>
    <xf numFmtId="171" fontId="4" fillId="3" borderId="0" xfId="13" applyNumberFormat="1" applyFont="1" applyFill="1" applyAlignment="1">
      <alignment horizontal="left" indent="2"/>
    </xf>
    <xf numFmtId="171" fontId="4" fillId="3" borderId="0" xfId="12" applyNumberFormat="1" applyFont="1" applyFill="1" applyAlignment="1">
      <alignment horizontal="left" indent="2"/>
    </xf>
    <xf numFmtId="0" fontId="4" fillId="0" borderId="0" xfId="13" applyFont="1"/>
    <xf numFmtId="171" fontId="4" fillId="3" borderId="3" xfId="13" applyNumberFormat="1" applyFont="1" applyFill="1" applyBorder="1" applyAlignment="1">
      <alignment horizontal="left" indent="2"/>
    </xf>
    <xf numFmtId="0" fontId="21" fillId="0" borderId="0" xfId="13" applyFont="1" applyAlignment="1">
      <alignment horizontal="center"/>
    </xf>
    <xf numFmtId="0" fontId="4" fillId="0" borderId="0" xfId="13" applyFont="1" applyAlignment="1">
      <alignment horizontal="right"/>
    </xf>
    <xf numFmtId="2" fontId="4" fillId="0" borderId="0" xfId="13" applyNumberFormat="1" applyFont="1" applyAlignment="1">
      <alignment horizontal="right"/>
    </xf>
    <xf numFmtId="0" fontId="21" fillId="8" borderId="0" xfId="13" applyFont="1" applyFill="1" applyAlignment="1">
      <alignment horizontal="center"/>
    </xf>
    <xf numFmtId="0" fontId="4" fillId="8" borderId="0" xfId="13" applyFont="1" applyFill="1" applyAlignment="1">
      <alignment horizontal="right"/>
    </xf>
    <xf numFmtId="2" fontId="4" fillId="8" borderId="0" xfId="13" applyNumberFormat="1" applyFont="1" applyFill="1" applyAlignment="1">
      <alignment horizontal="right"/>
    </xf>
    <xf numFmtId="0" fontId="4" fillId="4" borderId="0" xfId="21" applyFont="1" applyFill="1" applyAlignment="1">
      <alignment vertical="top"/>
    </xf>
    <xf numFmtId="0" fontId="4" fillId="4" borderId="0" xfId="21" applyFont="1" applyFill="1"/>
    <xf numFmtId="171" fontId="17" fillId="0" borderId="0" xfId="23" applyNumberFormat="1" applyFont="1" applyAlignment="1">
      <alignment horizontal="left"/>
    </xf>
    <xf numFmtId="171" fontId="4" fillId="0" borderId="3" xfId="23" applyNumberFormat="1" applyFont="1" applyBorder="1" applyAlignment="1">
      <alignment horizontal="left" indent="1"/>
    </xf>
    <xf numFmtId="171" fontId="17" fillId="0" borderId="0" xfId="21" applyNumberFormat="1" applyFont="1" applyAlignment="1">
      <alignment horizontal="left"/>
    </xf>
    <xf numFmtId="0" fontId="4" fillId="8" borderId="0" xfId="21" applyFont="1" applyFill="1"/>
    <xf numFmtId="169" fontId="21" fillId="8" borderId="0" xfId="23" applyNumberFormat="1" applyFont="1" applyFill="1" applyAlignment="1">
      <alignment horizontal="right"/>
    </xf>
    <xf numFmtId="169" fontId="21" fillId="8" borderId="3" xfId="23" applyNumberFormat="1" applyFont="1" applyFill="1" applyBorder="1" applyAlignment="1">
      <alignment horizontal="right"/>
    </xf>
    <xf numFmtId="167" fontId="21" fillId="4" borderId="0" xfId="23" applyNumberFormat="1" applyFont="1" applyFill="1" applyAlignment="1">
      <alignment horizontal="right"/>
    </xf>
    <xf numFmtId="169" fontId="21" fillId="4" borderId="0" xfId="23" applyNumberFormat="1" applyFont="1" applyFill="1" applyAlignment="1">
      <alignment horizontal="right"/>
    </xf>
    <xf numFmtId="169" fontId="21" fillId="0" borderId="0" xfId="21" applyNumberFormat="1" applyFont="1" applyAlignment="1">
      <alignment horizontal="right"/>
    </xf>
    <xf numFmtId="3" fontId="4" fillId="4" borderId="0" xfId="21" applyNumberFormat="1" applyFont="1" applyFill="1" applyAlignment="1">
      <alignment vertical="top"/>
    </xf>
    <xf numFmtId="3" fontId="4" fillId="0" borderId="0" xfId="21" applyNumberFormat="1" applyFont="1"/>
    <xf numFmtId="172" fontId="4" fillId="0" borderId="0" xfId="21" applyNumberFormat="1" applyFont="1"/>
    <xf numFmtId="0" fontId="17" fillId="6" borderId="0" xfId="17" applyFont="1" applyFill="1"/>
    <xf numFmtId="0" fontId="20" fillId="6" borderId="4" xfId="19" applyFont="1" applyFill="1" applyBorder="1" applyAlignment="1">
      <alignment horizontal="center"/>
    </xf>
    <xf numFmtId="0" fontId="17" fillId="6" borderId="0" xfId="17" applyFont="1" applyFill="1" applyAlignment="1">
      <alignment vertical="top"/>
    </xf>
    <xf numFmtId="0" fontId="17" fillId="6" borderId="0" xfId="0" applyFont="1" applyFill="1" applyAlignment="1">
      <alignment vertical="top" wrapText="1"/>
    </xf>
    <xf numFmtId="0" fontId="17" fillId="6" borderId="0" xfId="22" applyFont="1" applyFill="1" applyAlignment="1">
      <alignment vertical="top"/>
    </xf>
    <xf numFmtId="0" fontId="17" fillId="6" borderId="0" xfId="0" applyFont="1" applyFill="1"/>
    <xf numFmtId="3" fontId="20" fillId="6" borderId="0" xfId="23" applyNumberFormat="1" applyFont="1" applyFill="1" applyAlignment="1">
      <alignment horizontal="right"/>
    </xf>
    <xf numFmtId="0" fontId="17" fillId="6" borderId="0" xfId="0" applyFont="1" applyFill="1" applyAlignment="1">
      <alignment vertical="top"/>
    </xf>
    <xf numFmtId="0" fontId="30" fillId="6" borderId="0" xfId="0" applyFont="1" applyFill="1"/>
    <xf numFmtId="0" fontId="30" fillId="6" borderId="0" xfId="0" applyFont="1" applyFill="1" applyAlignment="1">
      <alignment vertical="top"/>
    </xf>
    <xf numFmtId="166" fontId="19" fillId="6" borderId="0" xfId="23" applyNumberFormat="1" applyFont="1" applyFill="1" applyAlignment="1">
      <alignment horizontal="right"/>
    </xf>
    <xf numFmtId="0" fontId="17" fillId="6" borderId="7" xfId="23" applyFont="1" applyFill="1" applyBorder="1"/>
    <xf numFmtId="0" fontId="4" fillId="6" borderId="0" xfId="0" applyFont="1" applyFill="1"/>
    <xf numFmtId="0" fontId="17" fillId="6" borderId="0" xfId="23" applyFont="1" applyFill="1"/>
    <xf numFmtId="0" fontId="30" fillId="6" borderId="0" xfId="23" applyFont="1" applyFill="1" applyAlignment="1">
      <alignment vertical="top"/>
    </xf>
    <xf numFmtId="0" fontId="30" fillId="6" borderId="0" xfId="23" applyFont="1" applyFill="1"/>
    <xf numFmtId="164" fontId="30" fillId="6" borderId="0" xfId="23" applyNumberFormat="1" applyFont="1" applyFill="1"/>
    <xf numFmtId="0" fontId="36" fillId="6" borderId="0" xfId="11" applyFont="1" applyFill="1"/>
    <xf numFmtId="0" fontId="36" fillId="6" borderId="0" xfId="23" applyFont="1" applyFill="1"/>
    <xf numFmtId="0" fontId="32" fillId="6" borderId="0" xfId="11" applyFont="1" applyFill="1"/>
    <xf numFmtId="0" fontId="32" fillId="6" borderId="0" xfId="11" applyFont="1" applyFill="1" applyAlignment="1">
      <alignment vertical="top"/>
    </xf>
    <xf numFmtId="0" fontId="17" fillId="6" borderId="0" xfId="21" applyFont="1" applyFill="1"/>
    <xf numFmtId="0" fontId="17" fillId="6" borderId="0" xfId="21" applyFont="1" applyFill="1" applyAlignment="1">
      <alignment vertical="top"/>
    </xf>
    <xf numFmtId="166" fontId="20" fillId="6" borderId="0" xfId="21" applyNumberFormat="1" applyFont="1" applyFill="1" applyAlignment="1">
      <alignment horizontal="right"/>
    </xf>
    <xf numFmtId="0" fontId="20" fillId="6" borderId="0" xfId="21" applyFont="1" applyFill="1" applyAlignment="1">
      <alignment horizontal="right"/>
    </xf>
    <xf numFmtId="0" fontId="4" fillId="0" borderId="0" xfId="17" applyFont="1"/>
    <xf numFmtId="0" fontId="21" fillId="8" borderId="2" xfId="21" applyFont="1" applyFill="1" applyBorder="1" applyAlignment="1">
      <alignment horizontal="right"/>
    </xf>
    <xf numFmtId="166" fontId="21" fillId="6" borderId="0" xfId="21" applyNumberFormat="1" applyFont="1" applyFill="1" applyAlignment="1">
      <alignment horizontal="right"/>
    </xf>
    <xf numFmtId="166" fontId="21" fillId="8" borderId="0" xfId="21" applyNumberFormat="1" applyFont="1" applyFill="1" applyAlignment="1">
      <alignment horizontal="right"/>
    </xf>
    <xf numFmtId="0" fontId="4" fillId="6" borderId="0" xfId="21" applyFont="1" applyFill="1" applyAlignment="1">
      <alignment vertical="top"/>
    </xf>
    <xf numFmtId="0" fontId="4" fillId="6" borderId="0" xfId="21" applyFont="1" applyFill="1"/>
    <xf numFmtId="0" fontId="4" fillId="0" borderId="0" xfId="21" applyFont="1" applyAlignment="1">
      <alignment vertical="top"/>
    </xf>
    <xf numFmtId="0" fontId="17" fillId="6" borderId="0" xfId="13" applyFont="1" applyFill="1"/>
    <xf numFmtId="0" fontId="30" fillId="6" borderId="0" xfId="13" applyFont="1" applyFill="1"/>
    <xf numFmtId="0" fontId="30" fillId="6" borderId="0" xfId="13" applyFont="1" applyFill="1" applyAlignment="1">
      <alignment vertical="top"/>
    </xf>
    <xf numFmtId="0" fontId="17" fillId="6" borderId="0" xfId="13" applyFont="1" applyFill="1" applyAlignment="1">
      <alignment vertical="top"/>
    </xf>
    <xf numFmtId="0" fontId="17" fillId="6" borderId="0" xfId="16" applyFont="1" applyFill="1"/>
    <xf numFmtId="0" fontId="30" fillId="6" borderId="0" xfId="16" applyFont="1" applyFill="1" applyAlignment="1">
      <alignment vertical="top"/>
    </xf>
    <xf numFmtId="0" fontId="30" fillId="6" borderId="0" xfId="16" applyFont="1" applyFill="1"/>
    <xf numFmtId="0" fontId="17" fillId="6" borderId="0" xfId="18" applyFont="1" applyFill="1"/>
    <xf numFmtId="0" fontId="30" fillId="6" borderId="0" xfId="18" applyFont="1" applyFill="1" applyAlignment="1">
      <alignment vertical="top"/>
    </xf>
    <xf numFmtId="0" fontId="17" fillId="6" borderId="0" xfId="18" applyFont="1" applyFill="1" applyAlignment="1">
      <alignment vertical="top"/>
    </xf>
    <xf numFmtId="0" fontId="17" fillId="6" borderId="0" xfId="15" applyFont="1" applyFill="1" applyAlignment="1">
      <alignment vertical="top"/>
    </xf>
    <xf numFmtId="0" fontId="17" fillId="6" borderId="0" xfId="7" applyFont="1" applyFill="1"/>
    <xf numFmtId="0" fontId="30" fillId="6" borderId="0" xfId="7" applyFont="1" applyFill="1" applyAlignment="1">
      <alignment vertical="top"/>
    </xf>
    <xf numFmtId="0" fontId="17" fillId="6" borderId="0" xfId="7" applyFont="1" applyFill="1" applyAlignment="1">
      <alignment vertical="top"/>
    </xf>
    <xf numFmtId="0" fontId="17" fillId="6" borderId="0" xfId="8" applyFont="1" applyFill="1"/>
    <xf numFmtId="0" fontId="17" fillId="6" borderId="0" xfId="8" applyFont="1" applyFill="1" applyAlignment="1">
      <alignment vertical="top"/>
    </xf>
    <xf numFmtId="165" fontId="20" fillId="6" borderId="0" xfId="8" applyNumberFormat="1" applyFont="1" applyFill="1" applyAlignment="1">
      <alignment horizontal="center"/>
    </xf>
    <xf numFmtId="0" fontId="17" fillId="6" borderId="0" xfId="8" quotePrefix="1" applyFont="1" applyFill="1"/>
    <xf numFmtId="165" fontId="17" fillId="6" borderId="0" xfId="8" quotePrefix="1" applyNumberFormat="1" applyFont="1" applyFill="1"/>
    <xf numFmtId="165" fontId="17" fillId="6" borderId="0" xfId="8" applyNumberFormat="1" applyFont="1" applyFill="1"/>
    <xf numFmtId="0" fontId="16" fillId="6" borderId="0" xfId="14" applyFont="1" applyFill="1"/>
    <xf numFmtId="0" fontId="15" fillId="6" borderId="3" xfId="6" applyFont="1" applyFill="1" applyBorder="1"/>
    <xf numFmtId="0" fontId="46" fillId="6" borderId="0" xfId="6" applyFont="1" applyFill="1" applyAlignment="1">
      <alignment horizontal="left"/>
    </xf>
    <xf numFmtId="0" fontId="15" fillId="6" borderId="0" xfId="6" applyFont="1" applyFill="1" applyAlignment="1">
      <alignment horizontal="left"/>
    </xf>
    <xf numFmtId="0" fontId="15" fillId="6" borderId="0" xfId="6" applyFont="1" applyFill="1"/>
    <xf numFmtId="1" fontId="17" fillId="6" borderId="0" xfId="23" applyNumberFormat="1" applyFont="1" applyFill="1"/>
    <xf numFmtId="1" fontId="17" fillId="6" borderId="0" xfId="14" applyNumberFormat="1" applyFont="1" applyFill="1"/>
    <xf numFmtId="164" fontId="17" fillId="6" borderId="0" xfId="14" applyNumberFormat="1" applyFont="1" applyFill="1"/>
    <xf numFmtId="3" fontId="17" fillId="6" borderId="0" xfId="14" applyNumberFormat="1" applyFont="1" applyFill="1"/>
    <xf numFmtId="0" fontId="17" fillId="6" borderId="0" xfId="14" applyFont="1" applyFill="1"/>
    <xf numFmtId="0" fontId="18" fillId="6" borderId="0" xfId="6" applyFill="1" applyAlignment="1">
      <alignment horizontal="left"/>
    </xf>
    <xf numFmtId="0" fontId="18" fillId="6" borderId="3" xfId="6" applyFill="1" applyBorder="1"/>
    <xf numFmtId="172" fontId="19" fillId="6" borderId="0" xfId="23" applyNumberFormat="1" applyFont="1" applyFill="1" applyAlignment="1">
      <alignment horizontal="right"/>
    </xf>
    <xf numFmtId="164" fontId="19" fillId="6" borderId="0" xfId="14" applyNumberFormat="1" applyFont="1" applyFill="1" applyAlignment="1">
      <alignment horizontal="right"/>
    </xf>
    <xf numFmtId="0" fontId="18" fillId="6" borderId="0" xfId="6" applyFill="1"/>
    <xf numFmtId="0" fontId="4" fillId="6" borderId="0" xfId="18" applyFont="1" applyFill="1"/>
    <xf numFmtId="1" fontId="4" fillId="6" borderId="0" xfId="23" applyNumberFormat="1" applyFont="1" applyFill="1"/>
    <xf numFmtId="1" fontId="4" fillId="6" borderId="0" xfId="14" applyNumberFormat="1" applyFont="1" applyFill="1"/>
    <xf numFmtId="164" fontId="4" fillId="6" borderId="0" xfId="14" applyNumberFormat="1" applyFont="1" applyFill="1"/>
    <xf numFmtId="3" fontId="4" fillId="6" borderId="0" xfId="14" applyNumberFormat="1" applyFont="1" applyFill="1"/>
    <xf numFmtId="0" fontId="4" fillId="6" borderId="0" xfId="14" applyFont="1" applyFill="1"/>
    <xf numFmtId="0" fontId="17" fillId="6" borderId="0" xfId="24" applyFont="1" applyFill="1"/>
    <xf numFmtId="164" fontId="20" fillId="6" borderId="0" xfId="23" applyNumberFormat="1" applyFont="1" applyFill="1" applyAlignment="1">
      <alignment horizontal="right"/>
    </xf>
    <xf numFmtId="175" fontId="20" fillId="6" borderId="0" xfId="23" applyNumberFormat="1" applyFont="1" applyFill="1" applyAlignment="1">
      <alignment horizontal="right"/>
    </xf>
    <xf numFmtId="0" fontId="15" fillId="6" borderId="0" xfId="6" applyFont="1" applyFill="1" applyAlignment="1">
      <alignment vertical="top"/>
    </xf>
    <xf numFmtId="0" fontId="17" fillId="6" borderId="0" xfId="15" applyFont="1" applyFill="1"/>
    <xf numFmtId="0" fontId="17" fillId="6" borderId="0" xfId="19" applyFont="1" applyFill="1"/>
    <xf numFmtId="0" fontId="30" fillId="6" borderId="0" xfId="19" applyFont="1" applyFill="1" applyAlignment="1">
      <alignment vertical="top"/>
    </xf>
    <xf numFmtId="0" fontId="17" fillId="6" borderId="0" xfId="19" applyFont="1" applyFill="1" applyAlignment="1">
      <alignment vertical="top"/>
    </xf>
    <xf numFmtId="0" fontId="17" fillId="6" borderId="0" xfId="9" applyFont="1" applyFill="1"/>
    <xf numFmtId="0" fontId="17" fillId="6" borderId="0" xfId="9" applyFont="1" applyFill="1" applyAlignment="1">
      <alignment vertical="top"/>
    </xf>
    <xf numFmtId="0" fontId="36" fillId="6" borderId="0" xfId="9" applyFont="1" applyFill="1"/>
    <xf numFmtId="0" fontId="36" fillId="6" borderId="0" xfId="22" applyFont="1" applyFill="1"/>
    <xf numFmtId="0" fontId="36" fillId="6" borderId="0" xfId="9" applyFont="1" applyFill="1" applyAlignment="1">
      <alignment vertical="top"/>
    </xf>
    <xf numFmtId="3" fontId="17" fillId="6" borderId="0" xfId="17" applyNumberFormat="1" applyFont="1" applyFill="1" applyAlignment="1">
      <alignment vertical="top"/>
    </xf>
    <xf numFmtId="0" fontId="4" fillId="2" borderId="0" xfId="16" applyFont="1" applyFill="1" applyAlignment="1">
      <alignment horizontal="left"/>
    </xf>
    <xf numFmtId="0" fontId="4" fillId="0" borderId="0" xfId="16" applyFont="1"/>
    <xf numFmtId="171" fontId="17" fillId="0" borderId="0" xfId="16" applyNumberFormat="1" applyFont="1" applyAlignment="1">
      <alignment horizontal="left" indent="1"/>
    </xf>
    <xf numFmtId="171" fontId="4" fillId="0" borderId="0" xfId="16" applyNumberFormat="1" applyFont="1" applyAlignment="1">
      <alignment horizontal="left" indent="2"/>
    </xf>
    <xf numFmtId="171" fontId="17" fillId="0" borderId="0" xfId="16" applyNumberFormat="1" applyFont="1" applyAlignment="1">
      <alignment horizontal="left" indent="2"/>
    </xf>
    <xf numFmtId="171" fontId="17" fillId="0" borderId="0" xfId="16" applyNumberFormat="1" applyFont="1" applyAlignment="1">
      <alignment horizontal="left" indent="3"/>
    </xf>
    <xf numFmtId="171" fontId="4" fillId="0" borderId="0" xfId="16" applyNumberFormat="1" applyFont="1" applyAlignment="1">
      <alignment horizontal="left" indent="4"/>
    </xf>
    <xf numFmtId="171" fontId="4" fillId="0" borderId="0" xfId="16" applyNumberFormat="1" applyFont="1" applyAlignment="1">
      <alignment horizontal="left" indent="5"/>
    </xf>
    <xf numFmtId="171" fontId="4" fillId="0" borderId="0" xfId="16" applyNumberFormat="1" applyFont="1" applyAlignment="1">
      <alignment horizontal="left" indent="3"/>
    </xf>
    <xf numFmtId="0" fontId="17" fillId="0" borderId="0" xfId="16" applyFont="1" applyAlignment="1">
      <alignment horizontal="left"/>
    </xf>
    <xf numFmtId="171" fontId="4" fillId="0" borderId="0" xfId="16" applyNumberFormat="1" applyFont="1" applyAlignment="1">
      <alignment horizontal="left" indent="1"/>
    </xf>
    <xf numFmtId="171" fontId="4" fillId="0" borderId="3" xfId="16" applyNumberFormat="1" applyFont="1" applyBorder="1" applyAlignment="1">
      <alignment horizontal="left" indent="1"/>
    </xf>
    <xf numFmtId="171" fontId="4" fillId="0" borderId="0" xfId="18" applyNumberFormat="1" applyFont="1" applyAlignment="1">
      <alignment horizontal="left" indent="3"/>
    </xf>
    <xf numFmtId="171" fontId="17" fillId="0" borderId="0" xfId="18" applyNumberFormat="1" applyFont="1" applyAlignment="1">
      <alignment horizontal="left" indent="2"/>
    </xf>
    <xf numFmtId="0" fontId="4" fillId="0" borderId="0" xfId="18" applyFont="1" applyAlignment="1">
      <alignment horizontal="left"/>
    </xf>
    <xf numFmtId="0" fontId="4" fillId="0" borderId="0" xfId="18" applyFont="1" applyAlignment="1">
      <alignment horizontal="left" indent="1"/>
    </xf>
    <xf numFmtId="0" fontId="17" fillId="0" borderId="2" xfId="18" applyFont="1" applyBorder="1"/>
    <xf numFmtId="0" fontId="17" fillId="0" borderId="0" xfId="22" applyFont="1" applyAlignment="1">
      <alignment horizontal="left"/>
    </xf>
    <xf numFmtId="171" fontId="4" fillId="3" borderId="3" xfId="7" applyNumberFormat="1" applyFont="1" applyFill="1" applyBorder="1" applyAlignment="1">
      <alignment horizontal="left" indent="1"/>
    </xf>
    <xf numFmtId="0" fontId="4" fillId="0" borderId="0" xfId="7" applyFont="1"/>
    <xf numFmtId="171" fontId="4" fillId="3" borderId="0" xfId="7" applyNumberFormat="1" applyFont="1" applyFill="1" applyAlignment="1">
      <alignment horizontal="left" indent="1"/>
    </xf>
    <xf numFmtId="171" fontId="4" fillId="3" borderId="0" xfId="12" applyNumberFormat="1" applyFont="1" applyFill="1" applyAlignment="1">
      <alignment horizontal="left" indent="1"/>
    </xf>
    <xf numFmtId="171" fontId="17" fillId="3" borderId="0" xfId="7" applyNumberFormat="1" applyFont="1" applyFill="1" applyAlignment="1">
      <alignment horizontal="left"/>
    </xf>
    <xf numFmtId="171" fontId="4" fillId="3" borderId="0" xfId="7" applyNumberFormat="1" applyFont="1" applyFill="1" applyAlignment="1">
      <alignment horizontal="left" indent="2"/>
    </xf>
    <xf numFmtId="171" fontId="4" fillId="3" borderId="0" xfId="8" applyNumberFormat="1" applyFont="1" applyFill="1" applyAlignment="1">
      <alignment horizontal="left" indent="2"/>
    </xf>
    <xf numFmtId="171" fontId="4" fillId="3" borderId="3" xfId="8" applyNumberFormat="1" applyFont="1" applyFill="1" applyBorder="1" applyAlignment="1">
      <alignment horizontal="left" indent="2"/>
    </xf>
    <xf numFmtId="0" fontId="4" fillId="0" borderId="0" xfId="14" applyFont="1" applyAlignment="1">
      <alignment horizontal="left" indent="3"/>
    </xf>
    <xf numFmtId="171" fontId="4" fillId="0" borderId="0" xfId="14" applyNumberFormat="1" applyFont="1" applyAlignment="1">
      <alignment horizontal="left" indent="3"/>
    </xf>
    <xf numFmtId="0" fontId="1" fillId="0" borderId="0" xfId="26" applyFont="1"/>
    <xf numFmtId="171" fontId="42" fillId="0" borderId="0" xfId="26" applyNumberFormat="1" applyFont="1" applyAlignment="1">
      <alignment horizontal="left" indent="1"/>
    </xf>
    <xf numFmtId="171" fontId="41" fillId="0" borderId="3" xfId="26" applyNumberFormat="1" applyFont="1" applyBorder="1" applyAlignment="1">
      <alignment horizontal="left" indent="2"/>
    </xf>
    <xf numFmtId="0" fontId="4" fillId="2" borderId="0" xfId="15" applyFont="1" applyFill="1" applyAlignment="1">
      <alignment horizontal="left"/>
    </xf>
    <xf numFmtId="164" fontId="21" fillId="4" borderId="3" xfId="23" applyNumberFormat="1" applyFont="1" applyFill="1" applyBorder="1" applyAlignment="1">
      <alignment horizontal="right"/>
    </xf>
    <xf numFmtId="164" fontId="21" fillId="8" borderId="3" xfId="23" applyNumberFormat="1" applyFont="1" applyFill="1" applyBorder="1" applyAlignment="1">
      <alignment horizontal="right"/>
    </xf>
    <xf numFmtId="171" fontId="17" fillId="4" borderId="0" xfId="24" applyNumberFormat="1" applyFont="1" applyFill="1" applyAlignment="1">
      <alignment horizontal="left"/>
    </xf>
    <xf numFmtId="171" fontId="4" fillId="4" borderId="0" xfId="24" applyNumberFormat="1" applyFont="1" applyFill="1" applyAlignment="1">
      <alignment horizontal="left" indent="2"/>
    </xf>
    <xf numFmtId="171" fontId="4" fillId="4" borderId="3" xfId="24" applyNumberFormat="1" applyFont="1" applyFill="1" applyBorder="1" applyAlignment="1">
      <alignment horizontal="left" indent="2"/>
    </xf>
    <xf numFmtId="165" fontId="21" fillId="4" borderId="3" xfId="23" applyNumberFormat="1" applyFont="1" applyFill="1" applyBorder="1" applyAlignment="1">
      <alignment horizontal="right"/>
    </xf>
    <xf numFmtId="0" fontId="4" fillId="0" borderId="0" xfId="19" applyFont="1"/>
    <xf numFmtId="171" fontId="17" fillId="0" borderId="0" xfId="19" applyNumberFormat="1" applyFont="1" applyAlignment="1">
      <alignment horizontal="left" indent="1"/>
    </xf>
    <xf numFmtId="171" fontId="4" fillId="0" borderId="3" xfId="19" applyNumberFormat="1" applyFont="1" applyBorder="1" applyAlignment="1">
      <alignment horizontal="left" indent="2"/>
    </xf>
    <xf numFmtId="171" fontId="4" fillId="0" borderId="0" xfId="20" applyNumberFormat="1" applyFont="1" applyAlignment="1">
      <alignment horizontal="left" indent="1"/>
    </xf>
    <xf numFmtId="171" fontId="10" fillId="4" borderId="0" xfId="9" applyNumberFormat="1" applyFont="1" applyFill="1" applyAlignment="1">
      <alignment horizontal="left" indent="2"/>
    </xf>
    <xf numFmtId="171" fontId="10" fillId="4" borderId="3" xfId="9" applyNumberFormat="1" applyFont="1" applyFill="1" applyBorder="1" applyAlignment="1">
      <alignment horizontal="left" indent="2"/>
    </xf>
    <xf numFmtId="0" fontId="4" fillId="6" borderId="0" xfId="15" quotePrefix="1" applyFont="1" applyFill="1" applyAlignment="1">
      <alignment horizontal="left"/>
    </xf>
    <xf numFmtId="0" fontId="0" fillId="0" borderId="0" xfId="0" applyAlignment="1">
      <alignment wrapText="1"/>
    </xf>
    <xf numFmtId="0" fontId="3" fillId="0" borderId="0" xfId="29"/>
    <xf numFmtId="0" fontId="4" fillId="6" borderId="0" xfId="0" applyFont="1" applyFill="1" applyAlignment="1">
      <alignment vertical="top"/>
    </xf>
    <xf numFmtId="0" fontId="4" fillId="6" borderId="0" xfId="0" applyFont="1" applyFill="1" applyAlignment="1">
      <alignment vertical="top" wrapText="1"/>
    </xf>
    <xf numFmtId="0" fontId="4" fillId="6" borderId="0" xfId="0" applyFont="1" applyFill="1" applyAlignment="1">
      <alignment horizontal="left" vertical="top" wrapText="1"/>
    </xf>
    <xf numFmtId="49" fontId="4" fillId="6" borderId="0" xfId="28" quotePrefix="1" applyNumberFormat="1" applyFont="1" applyFill="1"/>
    <xf numFmtId="0" fontId="3" fillId="6" borderId="0" xfId="28" applyFill="1"/>
    <xf numFmtId="0" fontId="4" fillId="4" borderId="0" xfId="16" applyFont="1" applyFill="1" applyAlignment="1">
      <alignment vertical="top"/>
    </xf>
    <xf numFmtId="0" fontId="4" fillId="4" borderId="0" xfId="13" applyFont="1" applyFill="1" applyAlignment="1">
      <alignment vertical="top"/>
    </xf>
    <xf numFmtId="0" fontId="3" fillId="0" borderId="0" xfId="29" applyAlignment="1">
      <alignment horizontal="left"/>
    </xf>
    <xf numFmtId="0" fontId="3" fillId="0" borderId="14" xfId="29" applyBorder="1"/>
    <xf numFmtId="0" fontId="3" fillId="0" borderId="15" xfId="29" applyBorder="1"/>
    <xf numFmtId="0" fontId="17" fillId="4" borderId="0" xfId="28" applyFont="1" applyFill="1" applyAlignment="1">
      <alignment horizontal="left" wrapText="1"/>
    </xf>
    <xf numFmtId="0" fontId="17" fillId="6" borderId="0" xfId="28" applyFont="1" applyFill="1" applyAlignment="1">
      <alignment horizontal="left" wrapText="1"/>
    </xf>
    <xf numFmtId="0" fontId="4" fillId="4" borderId="0" xfId="13" applyFont="1" applyFill="1"/>
    <xf numFmtId="0" fontId="4" fillId="4" borderId="0" xfId="16" applyFont="1" applyFill="1"/>
    <xf numFmtId="0" fontId="4" fillId="4" borderId="0" xfId="17" applyFont="1" applyFill="1"/>
    <xf numFmtId="0" fontId="4" fillId="4" borderId="0" xfId="8" applyFont="1" applyFill="1"/>
    <xf numFmtId="0" fontId="4" fillId="4" borderId="0" xfId="7" applyFont="1" applyFill="1"/>
    <xf numFmtId="0" fontId="4" fillId="4" borderId="0" xfId="18" applyFont="1" applyFill="1"/>
    <xf numFmtId="0" fontId="4" fillId="4" borderId="0" xfId="0" applyFont="1" applyFill="1" applyAlignment="1">
      <alignment wrapText="1"/>
    </xf>
    <xf numFmtId="49" fontId="4" fillId="4" borderId="0" xfId="0" applyNumberFormat="1" applyFont="1" applyFill="1"/>
    <xf numFmtId="0" fontId="0" fillId="4" borderId="0" xfId="0" applyFill="1" applyAlignment="1">
      <alignment wrapText="1"/>
    </xf>
    <xf numFmtId="0" fontId="17" fillId="0" borderId="0" xfId="18" applyFont="1" applyAlignment="1">
      <alignment wrapText="1"/>
    </xf>
    <xf numFmtId="0" fontId="4" fillId="4" borderId="0" xfId="23" quotePrefix="1" applyFont="1" applyFill="1" applyAlignment="1">
      <alignment horizontal="left" wrapText="1"/>
    </xf>
    <xf numFmtId="0" fontId="0" fillId="6" borderId="0" xfId="0" applyFill="1"/>
    <xf numFmtId="0" fontId="4" fillId="0" borderId="0" xfId="23" quotePrefix="1" applyFont="1" applyAlignment="1">
      <alignment horizontal="left" wrapText="1"/>
    </xf>
    <xf numFmtId="0" fontId="4" fillId="4" borderId="0" xfId="28" applyFont="1" applyFill="1" applyAlignment="1">
      <alignment horizontal="left" wrapText="1"/>
    </xf>
    <xf numFmtId="0" fontId="3" fillId="0" borderId="0" xfId="28" applyAlignment="1">
      <alignment wrapText="1"/>
    </xf>
    <xf numFmtId="0" fontId="17" fillId="4" borderId="0" xfId="17" applyFont="1" applyFill="1" applyAlignment="1">
      <alignment wrapText="1"/>
    </xf>
    <xf numFmtId="0" fontId="3" fillId="4" borderId="0" xfId="28" applyFill="1" applyAlignment="1">
      <alignment wrapText="1"/>
    </xf>
    <xf numFmtId="0" fontId="4" fillId="4" borderId="0" xfId="29" quotePrefix="1" applyFont="1" applyFill="1"/>
    <xf numFmtId="0" fontId="4" fillId="6" borderId="0" xfId="29" quotePrefix="1" applyFont="1" applyFill="1"/>
    <xf numFmtId="0" fontId="3" fillId="6" borderId="0" xfId="29" applyFill="1"/>
    <xf numFmtId="0" fontId="17" fillId="6" borderId="0" xfId="28" applyFont="1" applyFill="1" applyAlignment="1">
      <alignment horizontal="left"/>
    </xf>
    <xf numFmtId="0" fontId="4" fillId="6" borderId="0" xfId="28" applyFont="1" applyFill="1" applyAlignment="1">
      <alignment horizontal="left"/>
    </xf>
    <xf numFmtId="0" fontId="4" fillId="6" borderId="0" xfId="17" quotePrefix="1" applyFont="1" applyFill="1"/>
    <xf numFmtId="0" fontId="4" fillId="6" borderId="0" xfId="17" applyFont="1" applyFill="1"/>
    <xf numFmtId="0" fontId="4" fillId="6" borderId="0" xfId="28" applyFont="1" applyFill="1"/>
    <xf numFmtId="0" fontId="4" fillId="6" borderId="0" xfId="28" applyFont="1" applyFill="1" applyAlignment="1">
      <alignment horizontal="left" wrapText="1"/>
    </xf>
    <xf numFmtId="0" fontId="3" fillId="6" borderId="0" xfId="28" applyFill="1" applyAlignment="1">
      <alignment wrapText="1"/>
    </xf>
    <xf numFmtId="0" fontId="4" fillId="4" borderId="0" xfId="0" applyFont="1" applyFill="1" applyAlignment="1">
      <alignment horizontal="left" wrapText="1"/>
    </xf>
    <xf numFmtId="0" fontId="4" fillId="4" borderId="0" xfId="22" applyFont="1" applyFill="1"/>
    <xf numFmtId="0" fontId="17" fillId="0" borderId="13" xfId="14" quotePrefix="1" applyFont="1" applyBorder="1" applyAlignment="1">
      <alignment wrapText="1"/>
    </xf>
    <xf numFmtId="0" fontId="3" fillId="6" borderId="14" xfId="29" applyFill="1" applyBorder="1"/>
    <xf numFmtId="0" fontId="3" fillId="6" borderId="0" xfId="0" applyFont="1" applyFill="1"/>
    <xf numFmtId="0" fontId="4" fillId="0" borderId="0" xfId="9" applyFont="1"/>
    <xf numFmtId="0" fontId="4" fillId="0" borderId="0" xfId="9" applyFont="1" applyAlignment="1">
      <alignment vertical="top"/>
    </xf>
    <xf numFmtId="0" fontId="3" fillId="4" borderId="0" xfId="0" applyFont="1" applyFill="1"/>
    <xf numFmtId="0" fontId="4" fillId="2" borderId="0" xfId="16" applyFont="1" applyFill="1"/>
    <xf numFmtId="0" fontId="4" fillId="6" borderId="0" xfId="22" applyFont="1" applyFill="1"/>
    <xf numFmtId="0" fontId="9" fillId="6" borderId="0" xfId="22" applyFont="1" applyFill="1" applyAlignment="1">
      <alignment vertical="top"/>
    </xf>
    <xf numFmtId="0" fontId="30" fillId="6" borderId="0" xfId="22" applyFont="1" applyFill="1" applyAlignment="1">
      <alignment vertical="top"/>
    </xf>
    <xf numFmtId="0" fontId="4" fillId="4" borderId="0" xfId="23" quotePrefix="1" applyFont="1" applyFill="1" applyAlignment="1">
      <alignment horizontal="left"/>
    </xf>
    <xf numFmtId="171" fontId="4" fillId="0" borderId="0" xfId="23" quotePrefix="1" applyNumberFormat="1" applyFont="1" applyAlignment="1">
      <alignment horizontal="left" indent="2"/>
    </xf>
    <xf numFmtId="171" fontId="4" fillId="0" borderId="0" xfId="23" quotePrefix="1" applyNumberFormat="1" applyFont="1" applyAlignment="1">
      <alignment horizontal="left" indent="3"/>
    </xf>
    <xf numFmtId="0" fontId="0" fillId="6" borderId="0" xfId="0" applyFill="1" applyAlignment="1">
      <alignment wrapText="1"/>
    </xf>
    <xf numFmtId="4" fontId="21" fillId="0" borderId="3" xfId="23" applyNumberFormat="1" applyFont="1" applyBorder="1" applyAlignment="1">
      <alignment horizontal="right"/>
    </xf>
    <xf numFmtId="4" fontId="21" fillId="8" borderId="3" xfId="23" applyNumberFormat="1" applyFont="1" applyFill="1" applyBorder="1" applyAlignment="1">
      <alignment horizontal="right"/>
    </xf>
    <xf numFmtId="0" fontId="30" fillId="6" borderId="0" xfId="17" applyFont="1" applyFill="1"/>
    <xf numFmtId="0" fontId="30" fillId="6" borderId="0" xfId="22" applyFont="1" applyFill="1"/>
    <xf numFmtId="0" fontId="30" fillId="6" borderId="0" xfId="17" applyFont="1" applyFill="1" applyAlignment="1">
      <alignment vertical="top"/>
    </xf>
    <xf numFmtId="0" fontId="30" fillId="6" borderId="0" xfId="0" applyFont="1" applyFill="1" applyAlignment="1">
      <alignment vertical="top" wrapText="1"/>
    </xf>
    <xf numFmtId="0" fontId="30" fillId="6" borderId="7" xfId="23" applyFont="1" applyFill="1" applyBorder="1"/>
    <xf numFmtId="0" fontId="32" fillId="6" borderId="0" xfId="23" applyFont="1" applyFill="1"/>
    <xf numFmtId="0" fontId="21" fillId="6" borderId="0" xfId="21" applyFont="1" applyFill="1" applyAlignment="1">
      <alignment horizontal="right"/>
    </xf>
    <xf numFmtId="0" fontId="30" fillId="6" borderId="0" xfId="21" applyFont="1" applyFill="1"/>
    <xf numFmtId="0" fontId="30" fillId="6" borderId="0" xfId="18" applyFont="1" applyFill="1"/>
    <xf numFmtId="0" fontId="30" fillId="6" borderId="0" xfId="15" applyFont="1" applyFill="1" applyAlignment="1">
      <alignment vertical="top"/>
    </xf>
    <xf numFmtId="0" fontId="30" fillId="6" borderId="0" xfId="7" applyFont="1" applyFill="1"/>
    <xf numFmtId="0" fontId="30" fillId="6" borderId="0" xfId="8" applyFont="1" applyFill="1"/>
    <xf numFmtId="0" fontId="30" fillId="6" borderId="0" xfId="8" applyFont="1" applyFill="1" applyAlignment="1">
      <alignment vertical="top"/>
    </xf>
    <xf numFmtId="165" fontId="19" fillId="6" borderId="0" xfId="8" applyNumberFormat="1" applyFont="1" applyFill="1" applyAlignment="1">
      <alignment horizontal="center"/>
    </xf>
    <xf numFmtId="0" fontId="30" fillId="6" borderId="0" xfId="8" quotePrefix="1" applyFont="1" applyFill="1"/>
    <xf numFmtId="165" fontId="30" fillId="6" borderId="0" xfId="8" quotePrefix="1" applyNumberFormat="1" applyFont="1" applyFill="1"/>
    <xf numFmtId="165" fontId="30" fillId="6" borderId="0" xfId="8" applyNumberFormat="1" applyFont="1" applyFill="1"/>
    <xf numFmtId="0" fontId="4" fillId="6" borderId="0" xfId="24" applyFont="1" applyFill="1"/>
    <xf numFmtId="0" fontId="18" fillId="6" borderId="0" xfId="6" applyFill="1" applyAlignment="1">
      <alignment vertical="top"/>
    </xf>
    <xf numFmtId="0" fontId="4" fillId="6" borderId="0" xfId="15" applyFont="1" applyFill="1"/>
    <xf numFmtId="0" fontId="30" fillId="6" borderId="0" xfId="19" applyFont="1" applyFill="1"/>
    <xf numFmtId="0" fontId="30" fillId="6" borderId="0" xfId="9" applyFont="1" applyFill="1"/>
    <xf numFmtId="0" fontId="30" fillId="6" borderId="0" xfId="9" applyFont="1" applyFill="1" applyAlignment="1">
      <alignment vertical="top"/>
    </xf>
    <xf numFmtId="0" fontId="32" fillId="6" borderId="0" xfId="9" applyFont="1" applyFill="1"/>
    <xf numFmtId="0" fontId="32" fillId="6" borderId="0" xfId="22" applyFont="1" applyFill="1"/>
    <xf numFmtId="0" fontId="32" fillId="6" borderId="0" xfId="9" applyFont="1" applyFill="1" applyAlignment="1">
      <alignment vertical="top"/>
    </xf>
    <xf numFmtId="2" fontId="30" fillId="6" borderId="0" xfId="23" applyNumberFormat="1" applyFont="1" applyFill="1"/>
    <xf numFmtId="3" fontId="19" fillId="6" borderId="0" xfId="23" applyNumberFormat="1" applyFont="1" applyFill="1" applyAlignment="1">
      <alignment horizontal="right"/>
    </xf>
    <xf numFmtId="1" fontId="19" fillId="8" borderId="0" xfId="23" applyNumberFormat="1" applyFont="1" applyFill="1" applyAlignment="1">
      <alignment horizontal="right" indent="1"/>
    </xf>
    <xf numFmtId="1" fontId="20" fillId="8" borderId="0" xfId="23" applyNumberFormat="1" applyFont="1" applyFill="1" applyAlignment="1">
      <alignment horizontal="right" indent="1"/>
    </xf>
    <xf numFmtId="166" fontId="19" fillId="8" borderId="0" xfId="22" applyNumberFormat="1" applyFont="1" applyFill="1" applyAlignment="1">
      <alignment horizontal="center"/>
    </xf>
    <xf numFmtId="166" fontId="20" fillId="8" borderId="0" xfId="22" applyNumberFormat="1" applyFont="1" applyFill="1" applyAlignment="1">
      <alignment horizontal="center"/>
    </xf>
    <xf numFmtId="166" fontId="19" fillId="8" borderId="0" xfId="23" applyNumberFormat="1" applyFont="1" applyFill="1" applyAlignment="1">
      <alignment horizontal="right"/>
    </xf>
    <xf numFmtId="0" fontId="30" fillId="8" borderId="0" xfId="0" applyFont="1" applyFill="1"/>
    <xf numFmtId="0" fontId="17" fillId="8" borderId="0" xfId="0" applyFont="1" applyFill="1"/>
    <xf numFmtId="0" fontId="19" fillId="8" borderId="2" xfId="23" applyFont="1" applyFill="1" applyBorder="1" applyAlignment="1">
      <alignment horizontal="center"/>
    </xf>
    <xf numFmtId="0" fontId="20" fillId="8" borderId="2" xfId="23" applyFont="1" applyFill="1" applyBorder="1" applyAlignment="1">
      <alignment horizontal="center"/>
    </xf>
    <xf numFmtId="164" fontId="30" fillId="8" borderId="0" xfId="23" applyNumberFormat="1" applyFont="1" applyFill="1"/>
    <xf numFmtId="164" fontId="17" fillId="8" borderId="0" xfId="23" applyNumberFormat="1" applyFont="1" applyFill="1"/>
    <xf numFmtId="0" fontId="34" fillId="8" borderId="0" xfId="11" applyFont="1" applyFill="1" applyAlignment="1">
      <alignment horizontal="center"/>
    </xf>
    <xf numFmtId="0" fontId="37" fillId="8" borderId="0" xfId="11" applyFont="1" applyFill="1" applyAlignment="1">
      <alignment horizontal="center"/>
    </xf>
    <xf numFmtId="2" fontId="19" fillId="8" borderId="2" xfId="21" applyNumberFormat="1" applyFont="1" applyFill="1" applyBorder="1" applyAlignment="1">
      <alignment horizontal="right"/>
    </xf>
    <xf numFmtId="2" fontId="21" fillId="8" borderId="2" xfId="21" applyNumberFormat="1" applyFont="1" applyFill="1" applyBorder="1" applyAlignment="1">
      <alignment horizontal="right"/>
    </xf>
    <xf numFmtId="2" fontId="20" fillId="8" borderId="2" xfId="21" applyNumberFormat="1" applyFont="1" applyFill="1" applyBorder="1" applyAlignment="1">
      <alignment horizontal="right"/>
    </xf>
    <xf numFmtId="0" fontId="20" fillId="8" borderId="2" xfId="21" applyFont="1" applyFill="1" applyBorder="1" applyAlignment="1">
      <alignment horizontal="right"/>
    </xf>
    <xf numFmtId="0" fontId="19" fillId="8" borderId="0" xfId="13" applyFont="1" applyFill="1" applyAlignment="1">
      <alignment horizontal="center"/>
    </xf>
    <xf numFmtId="0" fontId="20" fillId="8" borderId="0" xfId="13" applyFont="1" applyFill="1" applyAlignment="1">
      <alignment horizontal="center"/>
    </xf>
    <xf numFmtId="165" fontId="21" fillId="8" borderId="2" xfId="16" applyNumberFormat="1" applyFont="1" applyFill="1" applyBorder="1" applyAlignment="1">
      <alignment horizontal="right"/>
    </xf>
    <xf numFmtId="165" fontId="20" fillId="8" borderId="2" xfId="16" applyNumberFormat="1" applyFont="1" applyFill="1" applyBorder="1" applyAlignment="1">
      <alignment horizontal="right"/>
    </xf>
    <xf numFmtId="0" fontId="20" fillId="8" borderId="2" xfId="16" applyFont="1" applyFill="1" applyBorder="1" applyAlignment="1">
      <alignment horizontal="right"/>
    </xf>
    <xf numFmtId="165" fontId="19" fillId="8" borderId="2" xfId="18" applyNumberFormat="1" applyFont="1" applyFill="1" applyBorder="1" applyAlignment="1">
      <alignment horizontal="right"/>
    </xf>
    <xf numFmtId="165" fontId="20" fillId="8" borderId="2" xfId="18" applyNumberFormat="1" applyFont="1" applyFill="1" applyBorder="1" applyAlignment="1">
      <alignment horizontal="right"/>
    </xf>
    <xf numFmtId="0" fontId="30" fillId="8" borderId="0" xfId="7" applyFont="1" applyFill="1" applyAlignment="1">
      <alignment horizontal="center"/>
    </xf>
    <xf numFmtId="0" fontId="17" fillId="8" borderId="0" xfId="7" applyFont="1" applyFill="1" applyAlignment="1">
      <alignment horizontal="center"/>
    </xf>
    <xf numFmtId="0" fontId="30" fillId="8" borderId="0" xfId="8" applyFont="1" applyFill="1" applyAlignment="1">
      <alignment horizontal="center"/>
    </xf>
    <xf numFmtId="0" fontId="17" fillId="8" borderId="0" xfId="8" applyFont="1" applyFill="1" applyAlignment="1">
      <alignment horizontal="center"/>
    </xf>
    <xf numFmtId="0" fontId="17" fillId="8" borderId="2" xfId="14" applyFont="1" applyFill="1" applyBorder="1" applyAlignment="1">
      <alignment horizontal="right"/>
    </xf>
    <xf numFmtId="172" fontId="23" fillId="8" borderId="0" xfId="23" applyNumberFormat="1" applyFont="1" applyFill="1" applyAlignment="1">
      <alignment horizontal="right"/>
    </xf>
    <xf numFmtId="0" fontId="21" fillId="8" borderId="0" xfId="15" applyFont="1" applyFill="1" applyAlignment="1">
      <alignment horizontal="right"/>
    </xf>
    <xf numFmtId="0" fontId="19" fillId="8" borderId="2" xfId="19" applyFont="1" applyFill="1" applyBorder="1" applyAlignment="1">
      <alignment horizontal="center"/>
    </xf>
    <xf numFmtId="0" fontId="20" fillId="8" borderId="2" xfId="19" applyFont="1" applyFill="1" applyBorder="1" applyAlignment="1">
      <alignment horizontal="center"/>
    </xf>
    <xf numFmtId="0" fontId="19" fillId="8" borderId="0" xfId="19" applyFont="1" applyFill="1" applyAlignment="1">
      <alignment horizontal="center"/>
    </xf>
    <xf numFmtId="0" fontId="30" fillId="8" borderId="0" xfId="9" applyFont="1" applyFill="1" applyAlignment="1">
      <alignment horizontal="center"/>
    </xf>
    <xf numFmtId="0" fontId="17" fillId="8" borderId="0" xfId="9" applyFont="1" applyFill="1" applyAlignment="1">
      <alignment horizontal="center"/>
    </xf>
    <xf numFmtId="0" fontId="31" fillId="8" borderId="0" xfId="9" applyFont="1" applyFill="1" applyAlignment="1">
      <alignment horizontal="center"/>
    </xf>
    <xf numFmtId="0" fontId="13" fillId="8" borderId="0" xfId="9" applyFont="1" applyFill="1" applyAlignment="1">
      <alignment horizontal="center"/>
    </xf>
    <xf numFmtId="167" fontId="21" fillId="8" borderId="0" xfId="23" applyNumberFormat="1" applyFont="1" applyFill="1" applyAlignment="1">
      <alignment horizontal="right"/>
    </xf>
    <xf numFmtId="169" fontId="21" fillId="8" borderId="0" xfId="21" applyNumberFormat="1" applyFont="1" applyFill="1" applyAlignment="1">
      <alignment horizontal="right"/>
    </xf>
    <xf numFmtId="0" fontId="4" fillId="8" borderId="0" xfId="21" applyFont="1" applyFill="1" applyAlignment="1">
      <alignment vertical="top"/>
    </xf>
    <xf numFmtId="3" fontId="4" fillId="8" borderId="0" xfId="21" applyNumberFormat="1" applyFont="1" applyFill="1" applyAlignment="1">
      <alignment vertical="top"/>
    </xf>
    <xf numFmtId="3" fontId="4" fillId="8" borderId="0" xfId="21" applyNumberFormat="1" applyFont="1" applyFill="1"/>
    <xf numFmtId="172" fontId="4" fillId="8" borderId="0" xfId="21" applyNumberFormat="1" applyFont="1" applyFill="1"/>
    <xf numFmtId="1" fontId="19" fillId="6" borderId="0" xfId="23" applyNumberFormat="1" applyFont="1" applyFill="1" applyAlignment="1">
      <alignment horizontal="right" indent="1"/>
    </xf>
    <xf numFmtId="2" fontId="21" fillId="6" borderId="0" xfId="23" applyNumberFormat="1" applyFont="1" applyFill="1" applyAlignment="1">
      <alignment horizontal="right"/>
    </xf>
    <xf numFmtId="1" fontId="21" fillId="6" borderId="0" xfId="23" applyNumberFormat="1" applyFont="1" applyFill="1" applyAlignment="1">
      <alignment horizontal="right"/>
    </xf>
    <xf numFmtId="165" fontId="21" fillId="6" borderId="0" xfId="23" applyNumberFormat="1" applyFont="1" applyFill="1" applyAlignment="1">
      <alignment horizontal="right"/>
    </xf>
    <xf numFmtId="166" fontId="21" fillId="6" borderId="0" xfId="23" applyNumberFormat="1" applyFont="1" applyFill="1" applyAlignment="1">
      <alignment horizontal="right"/>
    </xf>
    <xf numFmtId="2" fontId="21" fillId="6" borderId="0" xfId="19" applyNumberFormat="1" applyFont="1" applyFill="1" applyAlignment="1">
      <alignment horizontal="right"/>
    </xf>
    <xf numFmtId="0" fontId="21" fillId="6" borderId="0" xfId="19" applyFont="1" applyFill="1" applyAlignment="1">
      <alignment horizontal="right"/>
    </xf>
    <xf numFmtId="3" fontId="21" fillId="6" borderId="0" xfId="23" applyNumberFormat="1" applyFont="1" applyFill="1" applyAlignment="1">
      <alignment horizontal="right"/>
    </xf>
    <xf numFmtId="166" fontId="21" fillId="6" borderId="0" xfId="19" applyNumberFormat="1" applyFont="1" applyFill="1" applyAlignment="1">
      <alignment horizontal="right"/>
    </xf>
    <xf numFmtId="3" fontId="21" fillId="6" borderId="3" xfId="23" applyNumberFormat="1" applyFont="1" applyFill="1" applyBorder="1" applyAlignment="1">
      <alignment horizontal="right"/>
    </xf>
    <xf numFmtId="166" fontId="19" fillId="6" borderId="0" xfId="22" applyNumberFormat="1" applyFont="1" applyFill="1" applyAlignment="1">
      <alignment horizontal="center"/>
    </xf>
    <xf numFmtId="0" fontId="21" fillId="6" borderId="0" xfId="22" applyFont="1" applyFill="1" applyAlignment="1">
      <alignment horizontal="right"/>
    </xf>
    <xf numFmtId="4" fontId="21" fillId="6" borderId="0" xfId="23" applyNumberFormat="1" applyFont="1" applyFill="1" applyAlignment="1">
      <alignment horizontal="right"/>
    </xf>
    <xf numFmtId="0" fontId="4" fillId="6" borderId="0" xfId="22" applyFont="1" applyFill="1" applyAlignment="1">
      <alignment horizontal="right"/>
    </xf>
    <xf numFmtId="2" fontId="21" fillId="6" borderId="3" xfId="23" applyNumberFormat="1" applyFont="1" applyFill="1" applyBorder="1" applyAlignment="1">
      <alignment horizontal="right"/>
    </xf>
    <xf numFmtId="166" fontId="20" fillId="6" borderId="0" xfId="23" applyNumberFormat="1" applyFont="1" applyFill="1" applyAlignment="1">
      <alignment horizontal="right"/>
    </xf>
    <xf numFmtId="166" fontId="20" fillId="6" borderId="3" xfId="23" applyNumberFormat="1" applyFont="1" applyFill="1" applyBorder="1" applyAlignment="1">
      <alignment horizontal="right"/>
    </xf>
    <xf numFmtId="166" fontId="21" fillId="6" borderId="3" xfId="23" applyNumberFormat="1" applyFont="1" applyFill="1" applyBorder="1" applyAlignment="1">
      <alignment horizontal="right"/>
    </xf>
    <xf numFmtId="0" fontId="19" fillId="6" borderId="2" xfId="23" applyFont="1" applyFill="1" applyBorder="1" applyAlignment="1">
      <alignment horizontal="center"/>
    </xf>
    <xf numFmtId="2" fontId="20" fillId="6" borderId="0" xfId="23" applyNumberFormat="1" applyFont="1" applyFill="1" applyAlignment="1">
      <alignment horizontal="right"/>
    </xf>
    <xf numFmtId="165" fontId="20" fillId="6" borderId="0" xfId="23" applyNumberFormat="1" applyFont="1" applyFill="1" applyAlignment="1">
      <alignment horizontal="right"/>
    </xf>
    <xf numFmtId="172" fontId="21" fillId="6" borderId="0" xfId="23" applyNumberFormat="1" applyFont="1" applyFill="1" applyAlignment="1">
      <alignment horizontal="right"/>
    </xf>
    <xf numFmtId="172" fontId="20" fillId="6" borderId="3" xfId="23" applyNumberFormat="1" applyFont="1" applyFill="1" applyBorder="1" applyAlignment="1">
      <alignment horizontal="right"/>
    </xf>
    <xf numFmtId="164" fontId="4" fillId="6" borderId="0" xfId="23" applyNumberFormat="1" applyFont="1" applyFill="1"/>
    <xf numFmtId="2" fontId="20" fillId="6" borderId="3" xfId="23" applyNumberFormat="1" applyFont="1" applyFill="1" applyBorder="1" applyAlignment="1">
      <alignment horizontal="right"/>
    </xf>
    <xf numFmtId="0" fontId="34" fillId="6" borderId="0" xfId="11" applyFont="1" applyFill="1" applyAlignment="1">
      <alignment horizontal="center"/>
    </xf>
    <xf numFmtId="4" fontId="49" fillId="6" borderId="0" xfId="11" applyNumberFormat="1" applyFont="1" applyFill="1" applyAlignment="1">
      <alignment horizontal="right"/>
    </xf>
    <xf numFmtId="4" fontId="20" fillId="6" borderId="0" xfId="23" applyNumberFormat="1" applyFont="1" applyFill="1" applyAlignment="1">
      <alignment horizontal="right"/>
    </xf>
    <xf numFmtId="165" fontId="49" fillId="6" borderId="0" xfId="11" applyNumberFormat="1" applyFont="1" applyFill="1" applyAlignment="1">
      <alignment horizontal="right"/>
    </xf>
    <xf numFmtId="0" fontId="50" fillId="6" borderId="0" xfId="11" applyFont="1" applyFill="1" applyAlignment="1">
      <alignment horizontal="right"/>
    </xf>
    <xf numFmtId="165" fontId="21" fillId="6" borderId="3" xfId="23" applyNumberFormat="1" applyFont="1" applyFill="1" applyBorder="1" applyAlignment="1">
      <alignment horizontal="right"/>
    </xf>
    <xf numFmtId="4" fontId="21" fillId="6" borderId="3" xfId="23" applyNumberFormat="1" applyFont="1" applyFill="1" applyBorder="1" applyAlignment="1">
      <alignment horizontal="right"/>
    </xf>
    <xf numFmtId="0" fontId="19" fillId="6" borderId="2" xfId="21" applyFont="1" applyFill="1" applyBorder="1" applyAlignment="1">
      <alignment horizontal="right"/>
    </xf>
    <xf numFmtId="0" fontId="30" fillId="6" borderId="0" xfId="21" applyFont="1" applyFill="1" applyAlignment="1">
      <alignment vertical="top"/>
    </xf>
    <xf numFmtId="166" fontId="19" fillId="6" borderId="0" xfId="21" applyNumberFormat="1" applyFont="1" applyFill="1" applyAlignment="1">
      <alignment horizontal="right"/>
    </xf>
    <xf numFmtId="0" fontId="19" fillId="6" borderId="0" xfId="21" applyFont="1" applyFill="1" applyAlignment="1">
      <alignment horizontal="right"/>
    </xf>
    <xf numFmtId="0" fontId="19" fillId="6" borderId="0" xfId="13" applyFont="1" applyFill="1" applyAlignment="1">
      <alignment horizontal="center"/>
    </xf>
    <xf numFmtId="0" fontId="4" fillId="6" borderId="0" xfId="13" applyFont="1" applyFill="1" applyAlignment="1">
      <alignment horizontal="right"/>
    </xf>
    <xf numFmtId="2" fontId="4" fillId="6" borderId="0" xfId="13" applyNumberFormat="1" applyFont="1" applyFill="1" applyAlignment="1">
      <alignment horizontal="right"/>
    </xf>
    <xf numFmtId="0" fontId="19" fillId="6" borderId="2" xfId="16" applyFont="1" applyFill="1" applyBorder="1" applyAlignment="1">
      <alignment horizontal="right"/>
    </xf>
    <xf numFmtId="172" fontId="21" fillId="6" borderId="0" xfId="16" applyNumberFormat="1" applyFont="1" applyFill="1" applyAlignment="1">
      <alignment horizontal="right"/>
    </xf>
    <xf numFmtId="169" fontId="21" fillId="6" borderId="0" xfId="16" applyNumberFormat="1" applyFont="1" applyFill="1" applyAlignment="1">
      <alignment horizontal="right"/>
    </xf>
    <xf numFmtId="165" fontId="19" fillId="6" borderId="2" xfId="18" applyNumberFormat="1" applyFont="1" applyFill="1" applyBorder="1" applyAlignment="1">
      <alignment horizontal="right"/>
    </xf>
    <xf numFmtId="165" fontId="21" fillId="6" borderId="0" xfId="18" applyNumberFormat="1" applyFont="1" applyFill="1" applyAlignment="1">
      <alignment horizontal="right"/>
    </xf>
    <xf numFmtId="2" fontId="21" fillId="6" borderId="0" xfId="18" applyNumberFormat="1" applyFont="1" applyFill="1" applyAlignment="1">
      <alignment horizontal="right"/>
    </xf>
    <xf numFmtId="172" fontId="21" fillId="6" borderId="0" xfId="7" applyNumberFormat="1" applyFont="1" applyFill="1" applyAlignment="1">
      <alignment horizontal="right"/>
    </xf>
    <xf numFmtId="172" fontId="20" fillId="6" borderId="0" xfId="23" applyNumberFormat="1" applyFont="1" applyFill="1" applyAlignment="1">
      <alignment horizontal="right"/>
    </xf>
    <xf numFmtId="0" fontId="30" fillId="6" borderId="0" xfId="7" applyFont="1" applyFill="1" applyAlignment="1">
      <alignment horizontal="center"/>
    </xf>
    <xf numFmtId="172" fontId="4" fillId="6" borderId="0" xfId="7" applyNumberFormat="1" applyFont="1" applyFill="1" applyAlignment="1">
      <alignment horizontal="right"/>
    </xf>
    <xf numFmtId="172" fontId="21" fillId="6" borderId="3" xfId="23" applyNumberFormat="1" applyFont="1" applyFill="1" applyBorder="1" applyAlignment="1">
      <alignment horizontal="right"/>
    </xf>
    <xf numFmtId="2" fontId="4" fillId="6" borderId="0" xfId="8" applyNumberFormat="1" applyFont="1" applyFill="1" applyAlignment="1">
      <alignment horizontal="right"/>
    </xf>
    <xf numFmtId="0" fontId="30" fillId="6" borderId="0" xfId="8" applyFont="1" applyFill="1" applyAlignment="1">
      <alignment horizontal="center"/>
    </xf>
    <xf numFmtId="0" fontId="4" fillId="6" borderId="2" xfId="14" applyFont="1" applyFill="1" applyBorder="1" applyAlignment="1">
      <alignment horizontal="right"/>
    </xf>
    <xf numFmtId="164" fontId="21" fillId="6" borderId="0" xfId="14" applyNumberFormat="1" applyFont="1" applyFill="1" applyAlignment="1">
      <alignment horizontal="right"/>
    </xf>
    <xf numFmtId="0" fontId="4" fillId="6" borderId="0" xfId="23" applyFont="1" applyFill="1"/>
    <xf numFmtId="172" fontId="23" fillId="6" borderId="0" xfId="23" applyNumberFormat="1" applyFont="1" applyFill="1" applyAlignment="1">
      <alignment horizontal="right"/>
    </xf>
    <xf numFmtId="164" fontId="20" fillId="6" borderId="0" xfId="14" applyNumberFormat="1" applyFont="1" applyFill="1" applyAlignment="1">
      <alignment horizontal="right"/>
    </xf>
    <xf numFmtId="0" fontId="21" fillId="6" borderId="0" xfId="15" applyFont="1" applyFill="1" applyAlignment="1">
      <alignment horizontal="center"/>
    </xf>
    <xf numFmtId="164" fontId="21" fillId="6" borderId="0" xfId="23" applyNumberFormat="1" applyFont="1" applyFill="1" applyAlignment="1">
      <alignment horizontal="right"/>
    </xf>
    <xf numFmtId="0" fontId="21" fillId="6" borderId="0" xfId="15" applyFont="1" applyFill="1" applyAlignment="1">
      <alignment horizontal="right"/>
    </xf>
    <xf numFmtId="164" fontId="21" fillId="6" borderId="0" xfId="15" applyNumberFormat="1" applyFont="1" applyFill="1" applyAlignment="1">
      <alignment horizontal="right"/>
    </xf>
    <xf numFmtId="2" fontId="21" fillId="6" borderId="0" xfId="15" applyNumberFormat="1" applyFont="1" applyFill="1" applyAlignment="1">
      <alignment horizontal="right"/>
    </xf>
    <xf numFmtId="164" fontId="21" fillId="6" borderId="3" xfId="23" applyNumberFormat="1" applyFont="1" applyFill="1" applyBorder="1" applyAlignment="1">
      <alignment horizontal="right"/>
    </xf>
    <xf numFmtId="0" fontId="19" fillId="6" borderId="2" xfId="19" applyFont="1" applyFill="1" applyBorder="1" applyAlignment="1">
      <alignment horizontal="center"/>
    </xf>
    <xf numFmtId="0" fontId="19" fillId="6" borderId="0" xfId="19" applyFont="1" applyFill="1" applyAlignment="1">
      <alignment horizontal="center"/>
    </xf>
    <xf numFmtId="3" fontId="21" fillId="6" borderId="0" xfId="19" applyNumberFormat="1" applyFont="1" applyFill="1" applyAlignment="1">
      <alignment horizontal="right"/>
    </xf>
    <xf numFmtId="165" fontId="21" fillId="6" borderId="0" xfId="19" applyNumberFormat="1" applyFont="1" applyFill="1" applyAlignment="1">
      <alignment horizontal="right"/>
    </xf>
    <xf numFmtId="170" fontId="21" fillId="6" borderId="0" xfId="19" applyNumberFormat="1" applyFont="1" applyFill="1" applyAlignment="1">
      <alignment horizontal="right"/>
    </xf>
    <xf numFmtId="0" fontId="30" fillId="6" borderId="0" xfId="9" applyFont="1" applyFill="1" applyAlignment="1">
      <alignment horizontal="center"/>
    </xf>
    <xf numFmtId="165" fontId="4" fillId="6" borderId="0" xfId="9" applyNumberFormat="1" applyFont="1" applyFill="1" applyAlignment="1">
      <alignment horizontal="right"/>
    </xf>
    <xf numFmtId="164" fontId="4" fillId="6" borderId="0" xfId="9" applyNumberFormat="1" applyFont="1" applyFill="1" applyAlignment="1">
      <alignment horizontal="right"/>
    </xf>
    <xf numFmtId="3" fontId="21" fillId="6" borderId="0" xfId="9" applyNumberFormat="1" applyFont="1" applyFill="1" applyAlignment="1">
      <alignment horizontal="right"/>
    </xf>
    <xf numFmtId="164" fontId="21" fillId="6" borderId="0" xfId="9" applyNumberFormat="1" applyFont="1" applyFill="1" applyAlignment="1">
      <alignment horizontal="right"/>
    </xf>
    <xf numFmtId="0" fontId="31" fillId="6" borderId="0" xfId="9" applyFont="1" applyFill="1" applyAlignment="1">
      <alignment horizontal="center"/>
    </xf>
    <xf numFmtId="3" fontId="10" fillId="6" borderId="0" xfId="9" applyNumberFormat="1" applyFont="1" applyFill="1" applyAlignment="1">
      <alignment horizontal="right"/>
    </xf>
    <xf numFmtId="0" fontId="10" fillId="6" borderId="0" xfId="9" applyFont="1" applyFill="1" applyAlignment="1">
      <alignment horizontal="right"/>
    </xf>
    <xf numFmtId="2" fontId="19" fillId="6" borderId="0" xfId="23" applyNumberFormat="1" applyFont="1" applyFill="1" applyAlignment="1">
      <alignment horizontal="right" indent="1"/>
    </xf>
    <xf numFmtId="2" fontId="19" fillId="6" borderId="2" xfId="21" applyNumberFormat="1" applyFont="1" applyFill="1" applyBorder="1" applyAlignment="1">
      <alignment horizontal="right"/>
    </xf>
    <xf numFmtId="165" fontId="21" fillId="6" borderId="2" xfId="16" applyNumberFormat="1" applyFont="1" applyFill="1" applyBorder="1" applyAlignment="1">
      <alignment horizontal="right"/>
    </xf>
    <xf numFmtId="0" fontId="21" fillId="6" borderId="2" xfId="14" applyFont="1" applyFill="1" applyBorder="1" applyAlignment="1">
      <alignment horizontal="right"/>
    </xf>
    <xf numFmtId="43" fontId="4" fillId="6" borderId="0" xfId="30" applyFont="1" applyFill="1"/>
    <xf numFmtId="22" fontId="0" fillId="0" borderId="0" xfId="0" applyNumberFormat="1" applyAlignment="1">
      <alignment horizontal="left"/>
    </xf>
    <xf numFmtId="176" fontId="3" fillId="7" borderId="0" xfId="0" applyNumberFormat="1" applyFont="1" applyFill="1" applyAlignment="1">
      <alignment horizontal="left"/>
    </xf>
    <xf numFmtId="49" fontId="3" fillId="7" borderId="0" xfId="0" applyNumberFormat="1" applyFont="1" applyFill="1" applyAlignment="1">
      <alignment horizontal="left"/>
    </xf>
    <xf numFmtId="0" fontId="29" fillId="4" borderId="0" xfId="5" applyFont="1" applyFill="1" applyBorder="1" applyAlignment="1" applyProtection="1">
      <alignment horizontal="center" vertical="center" wrapText="1"/>
    </xf>
    <xf numFmtId="0" fontId="29" fillId="4" borderId="0" xfId="5" applyFont="1" applyFill="1" applyAlignment="1" applyProtection="1">
      <alignment horizontal="center" vertical="center" wrapText="1"/>
    </xf>
    <xf numFmtId="0" fontId="16" fillId="0" borderId="0" xfId="17" applyFont="1"/>
    <xf numFmtId="0" fontId="0" fillId="0" borderId="0" xfId="0"/>
    <xf numFmtId="0" fontId="20" fillId="0" borderId="4" xfId="8"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0" fillId="0" borderId="9" xfId="8" applyFont="1" applyBorder="1" applyAlignment="1">
      <alignment horizontal="center"/>
    </xf>
    <xf numFmtId="0" fontId="17" fillId="3" borderId="4" xfId="8" applyFont="1" applyFill="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49" fontId="4" fillId="4" borderId="0" xfId="0" quotePrefix="1" applyNumberFormat="1" applyFont="1" applyFill="1"/>
    <xf numFmtId="0" fontId="3" fillId="0" borderId="0" xfId="0" applyFont="1"/>
    <xf numFmtId="0" fontId="4" fillId="4" borderId="0" xfId="17" quotePrefix="1" applyFont="1" applyFill="1" applyAlignment="1">
      <alignment horizontal="left" wrapText="1"/>
    </xf>
    <xf numFmtId="0" fontId="3" fillId="4" borderId="0" xfId="0" applyFont="1" applyFill="1" applyAlignment="1">
      <alignment horizontal="left" wrapText="1"/>
    </xf>
    <xf numFmtId="0" fontId="3" fillId="0" borderId="0" xfId="0" applyFont="1" applyAlignment="1">
      <alignment horizontal="left" wrapText="1"/>
    </xf>
    <xf numFmtId="0" fontId="4" fillId="0" borderId="0" xfId="17" quotePrefix="1" applyFont="1"/>
    <xf numFmtId="0" fontId="17" fillId="4" borderId="0" xfId="0" applyFont="1" applyFill="1" applyAlignment="1">
      <alignment horizontal="left" wrapText="1"/>
    </xf>
    <xf numFmtId="0" fontId="4" fillId="0" borderId="0" xfId="17" applyFont="1" applyAlignment="1">
      <alignment vertical="top" wrapText="1"/>
    </xf>
    <xf numFmtId="0" fontId="0" fillId="0" borderId="0" xfId="0" applyAlignment="1">
      <alignment vertical="top" wrapText="1"/>
    </xf>
    <xf numFmtId="0" fontId="4" fillId="4" borderId="0" xfId="17" applyFont="1" applyFill="1" applyAlignment="1">
      <alignment wrapText="1"/>
    </xf>
    <xf numFmtId="0" fontId="3" fillId="4" borderId="0" xfId="0" applyFont="1" applyFill="1" applyAlignment="1">
      <alignment wrapText="1"/>
    </xf>
    <xf numFmtId="0" fontId="3" fillId="0" borderId="0" xfId="0" applyFont="1" applyAlignment="1">
      <alignment wrapText="1"/>
    </xf>
    <xf numFmtId="0" fontId="30" fillId="4" borderId="0" xfId="17" applyFont="1" applyFill="1" applyAlignment="1">
      <alignment wrapText="1"/>
    </xf>
    <xf numFmtId="0" fontId="4" fillId="0" borderId="0" xfId="17" applyFont="1" applyAlignment="1">
      <alignment wrapText="1"/>
    </xf>
    <xf numFmtId="0" fontId="4" fillId="4" borderId="0" xfId="17" applyFont="1" applyFill="1"/>
    <xf numFmtId="49" fontId="4" fillId="4" borderId="0" xfId="0" applyNumberFormat="1" applyFont="1" applyFill="1"/>
    <xf numFmtId="0" fontId="4" fillId="0" borderId="0" xfId="18" applyFont="1" applyAlignment="1">
      <alignment wrapText="1"/>
    </xf>
    <xf numFmtId="0" fontId="16" fillId="0" borderId="0" xfId="22" applyFont="1"/>
    <xf numFmtId="0" fontId="30" fillId="6" borderId="0" xfId="22" applyFont="1" applyFill="1" applyAlignment="1">
      <alignment wrapText="1"/>
    </xf>
    <xf numFmtId="0" fontId="3" fillId="6" borderId="0" xfId="0" applyFont="1" applyFill="1" applyAlignment="1">
      <alignment wrapText="1"/>
    </xf>
    <xf numFmtId="0" fontId="4" fillId="4" borderId="0" xfId="22" quotePrefix="1" applyFont="1" applyFill="1" applyAlignment="1">
      <alignment horizontal="justify" wrapText="1"/>
    </xf>
    <xf numFmtId="0" fontId="4" fillId="6" borderId="0" xfId="22" applyFont="1" applyFill="1" applyAlignment="1">
      <alignment wrapText="1"/>
    </xf>
    <xf numFmtId="0" fontId="4" fillId="6" borderId="0" xfId="22" applyFont="1" applyFill="1" applyAlignment="1">
      <alignment horizontal="left" wrapText="1"/>
    </xf>
    <xf numFmtId="0" fontId="4" fillId="6" borderId="0" xfId="17" applyFont="1" applyFill="1" applyAlignment="1">
      <alignment wrapText="1"/>
    </xf>
    <xf numFmtId="0" fontId="17" fillId="0" borderId="0" xfId="18" applyFont="1" applyAlignment="1">
      <alignment vertical="top" wrapText="1"/>
    </xf>
    <xf numFmtId="0" fontId="17" fillId="4" borderId="0" xfId="0" applyFont="1" applyFill="1" applyAlignment="1">
      <alignment vertical="top" wrapText="1"/>
    </xf>
    <xf numFmtId="0" fontId="4" fillId="4" borderId="0" xfId="17" applyFont="1" applyFill="1" applyAlignment="1">
      <alignment vertical="top" wrapText="1"/>
    </xf>
    <xf numFmtId="0" fontId="3" fillId="0" borderId="0" xfId="0" applyFont="1" applyAlignment="1">
      <alignment vertical="top" wrapText="1"/>
    </xf>
    <xf numFmtId="0" fontId="4" fillId="4" borderId="0" xfId="28" applyFont="1" applyFill="1" applyAlignment="1">
      <alignment horizontal="left" wrapText="1"/>
    </xf>
    <xf numFmtId="0" fontId="0" fillId="4" borderId="0" xfId="0" applyFill="1" applyAlignment="1">
      <alignment vertical="top" wrapText="1"/>
    </xf>
    <xf numFmtId="0" fontId="3" fillId="0" borderId="0" xfId="28" applyAlignment="1">
      <alignment wrapText="1"/>
    </xf>
    <xf numFmtId="0" fontId="4" fillId="4" borderId="0" xfId="28" applyFont="1" applyFill="1" applyAlignment="1">
      <alignment wrapText="1"/>
    </xf>
    <xf numFmtId="0" fontId="14" fillId="4" borderId="0" xfId="0" applyFont="1" applyFill="1"/>
    <xf numFmtId="0" fontId="20" fillId="0" borderId="19" xfId="8" applyFont="1"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20" fillId="0" borderId="3" xfId="8" applyFont="1" applyBorder="1" applyAlignment="1">
      <alignment horizontal="center"/>
    </xf>
    <xf numFmtId="0" fontId="17" fillId="3" borderId="19" xfId="8" applyFont="1" applyFill="1" applyBorder="1" applyAlignment="1">
      <alignment horizontal="center"/>
    </xf>
    <xf numFmtId="49" fontId="4" fillId="4" borderId="0" xfId="28" quotePrefix="1" applyNumberFormat="1" applyFont="1" applyFill="1"/>
    <xf numFmtId="0" fontId="3" fillId="0" borderId="0" xfId="28"/>
    <xf numFmtId="0" fontId="3" fillId="4" borderId="0" xfId="28" applyFill="1" applyAlignment="1">
      <alignment wrapText="1"/>
    </xf>
    <xf numFmtId="0" fontId="4" fillId="4" borderId="0" xfId="28" quotePrefix="1" applyFont="1" applyFill="1" applyAlignment="1">
      <alignment wrapText="1"/>
    </xf>
    <xf numFmtId="0" fontId="4" fillId="0" borderId="0" xfId="17" quotePrefix="1" applyFont="1" applyAlignment="1">
      <alignment vertical="top"/>
    </xf>
    <xf numFmtId="0" fontId="3" fillId="0" borderId="0" xfId="28" applyAlignment="1">
      <alignment vertical="top"/>
    </xf>
    <xf numFmtId="0" fontId="14" fillId="4" borderId="0" xfId="0" applyFont="1" applyFill="1" applyAlignment="1">
      <alignment horizontal="left"/>
    </xf>
    <xf numFmtId="0" fontId="14" fillId="4" borderId="0" xfId="29" applyFont="1" applyFill="1"/>
    <xf numFmtId="0" fontId="3" fillId="0" borderId="0" xfId="29"/>
    <xf numFmtId="0" fontId="3" fillId="0" borderId="3" xfId="22" applyFont="1" applyBorder="1"/>
    <xf numFmtId="0" fontId="3" fillId="0" borderId="3" xfId="28" applyBorder="1"/>
    <xf numFmtId="0" fontId="4" fillId="4" borderId="0" xfId="29" applyFont="1" applyFill="1" applyAlignment="1">
      <alignment wrapText="1"/>
    </xf>
    <xf numFmtId="0" fontId="3" fillId="0" borderId="0" xfId="29" applyAlignment="1">
      <alignment wrapText="1"/>
    </xf>
    <xf numFmtId="0" fontId="4" fillId="4" borderId="2" xfId="29" applyFont="1" applyFill="1" applyBorder="1" applyAlignment="1">
      <alignment horizontal="left" wrapText="1"/>
    </xf>
    <xf numFmtId="0" fontId="4" fillId="4" borderId="0" xfId="29" applyFont="1" applyFill="1" applyAlignment="1">
      <alignment horizontal="left" wrapText="1"/>
    </xf>
    <xf numFmtId="0" fontId="4" fillId="4" borderId="0" xfId="17" applyFont="1" applyFill="1" applyAlignment="1">
      <alignment horizontal="left" wrapText="1"/>
    </xf>
    <xf numFmtId="0" fontId="4" fillId="4" borderId="0" xfId="23" quotePrefix="1" applyFont="1" applyFill="1" applyAlignment="1">
      <alignment horizontal="left" wrapText="1"/>
    </xf>
    <xf numFmtId="0" fontId="0" fillId="0" borderId="0" xfId="0" applyAlignment="1">
      <alignment wrapText="1"/>
    </xf>
    <xf numFmtId="0" fontId="4" fillId="0" borderId="0" xfId="23" quotePrefix="1" applyFont="1" applyAlignment="1">
      <alignment horizontal="left" wrapText="1"/>
    </xf>
    <xf numFmtId="0" fontId="16" fillId="0" borderId="0" xfId="23" applyFont="1"/>
    <xf numFmtId="0" fontId="9" fillId="0" borderId="0" xfId="23" applyFont="1"/>
    <xf numFmtId="0" fontId="17" fillId="0" borderId="0" xfId="18" applyFont="1" applyAlignment="1">
      <alignment wrapText="1"/>
    </xf>
    <xf numFmtId="0" fontId="0" fillId="4" borderId="0" xfId="0" applyFill="1" applyAlignment="1">
      <alignment wrapText="1"/>
    </xf>
    <xf numFmtId="0" fontId="4" fillId="6" borderId="0" xfId="23" quotePrefix="1" applyFont="1" applyFill="1" applyAlignment="1">
      <alignment horizontal="left" wrapText="1"/>
    </xf>
    <xf numFmtId="0" fontId="0" fillId="6" borderId="0" xfId="0" applyFill="1" applyAlignment="1">
      <alignment wrapText="1"/>
    </xf>
    <xf numFmtId="49" fontId="4" fillId="6" borderId="0" xfId="0" quotePrefix="1" applyNumberFormat="1" applyFont="1" applyFill="1"/>
    <xf numFmtId="0" fontId="0" fillId="6" borderId="0" xfId="0" applyFill="1"/>
    <xf numFmtId="0" fontId="16" fillId="4" borderId="0" xfId="23" applyFont="1" applyFill="1"/>
    <xf numFmtId="0" fontId="18" fillId="4" borderId="0" xfId="23" applyFont="1" applyFill="1"/>
    <xf numFmtId="0" fontId="4" fillId="0" borderId="0" xfId="0" applyFont="1" applyAlignment="1">
      <alignment wrapText="1"/>
    </xf>
    <xf numFmtId="0" fontId="15" fillId="0" borderId="0" xfId="11" applyFont="1"/>
    <xf numFmtId="0" fontId="4" fillId="4" borderId="0" xfId="21" quotePrefix="1" applyFont="1" applyFill="1" applyAlignment="1">
      <alignment wrapText="1"/>
    </xf>
    <xf numFmtId="0" fontId="3" fillId="0" borderId="9" xfId="0" applyFont="1" applyBorder="1" applyAlignment="1">
      <alignment horizontal="center"/>
    </xf>
    <xf numFmtId="0" fontId="3" fillId="0" borderId="10" xfId="0" applyFont="1" applyBorder="1" applyAlignment="1">
      <alignment horizontal="center"/>
    </xf>
    <xf numFmtId="0" fontId="16" fillId="0" borderId="0" xfId="21" applyFont="1"/>
    <xf numFmtId="0" fontId="9" fillId="0" borderId="0" xfId="21" applyFont="1"/>
    <xf numFmtId="0" fontId="4" fillId="0" borderId="0" xfId="0" quotePrefix="1" applyFont="1" applyAlignment="1">
      <alignment wrapText="1"/>
    </xf>
    <xf numFmtId="0" fontId="16" fillId="0" borderId="0" xfId="13" applyFont="1" applyAlignment="1">
      <alignment horizontal="left" readingOrder="1"/>
    </xf>
    <xf numFmtId="0" fontId="4" fillId="4" borderId="0" xfId="16" quotePrefix="1" applyFont="1" applyFill="1" applyAlignment="1">
      <alignment wrapText="1"/>
    </xf>
    <xf numFmtId="0" fontId="4" fillId="4" borderId="0" xfId="0" applyFont="1" applyFill="1" applyAlignment="1">
      <alignment wrapText="1"/>
    </xf>
    <xf numFmtId="0" fontId="16" fillId="0" borderId="0" xfId="16" applyFont="1"/>
    <xf numFmtId="0" fontId="18" fillId="0" borderId="0" xfId="16" applyFont="1"/>
    <xf numFmtId="0" fontId="4" fillId="4" borderId="0" xfId="21" quotePrefix="1" applyFont="1" applyFill="1" applyAlignment="1">
      <alignment horizontal="left" wrapText="1"/>
    </xf>
    <xf numFmtId="0" fontId="4" fillId="4" borderId="0" xfId="16" quotePrefix="1" applyFont="1" applyFill="1"/>
    <xf numFmtId="0" fontId="47" fillId="0" borderId="0" xfId="0" applyFont="1"/>
    <xf numFmtId="0" fontId="3" fillId="4" borderId="0" xfId="0" applyFont="1" applyFill="1" applyAlignment="1">
      <alignment vertical="top" wrapText="1"/>
    </xf>
    <xf numFmtId="0" fontId="4" fillId="4" borderId="0" xfId="17" quotePrefix="1" applyFont="1" applyFill="1" applyAlignment="1">
      <alignment wrapText="1"/>
    </xf>
    <xf numFmtId="0" fontId="47" fillId="0" borderId="0" xfId="0" applyFont="1" applyAlignment="1">
      <alignment wrapText="1"/>
    </xf>
    <xf numFmtId="0" fontId="4" fillId="0" borderId="0" xfId="18" quotePrefix="1" applyFont="1" applyAlignment="1">
      <alignment wrapText="1"/>
    </xf>
    <xf numFmtId="0" fontId="16" fillId="0" borderId="0" xfId="18" applyFont="1"/>
    <xf numFmtId="0" fontId="47" fillId="4" borderId="0" xfId="0" applyFont="1" applyFill="1" applyAlignment="1">
      <alignment wrapText="1"/>
    </xf>
    <xf numFmtId="0" fontId="16" fillId="0" borderId="0" xfId="7" applyFont="1" applyAlignment="1">
      <alignment horizontal="left"/>
    </xf>
    <xf numFmtId="0" fontId="0" fillId="0" borderId="0" xfId="0" applyAlignment="1">
      <alignment horizontal="left"/>
    </xf>
    <xf numFmtId="0" fontId="16" fillId="0" borderId="0" xfId="8" applyFont="1" applyAlignment="1">
      <alignment horizontal="left"/>
    </xf>
    <xf numFmtId="0" fontId="4" fillId="0" borderId="13" xfId="18" quotePrefix="1" applyFont="1" applyBorder="1" applyAlignment="1">
      <alignment wrapText="1"/>
    </xf>
    <xf numFmtId="0" fontId="3" fillId="0" borderId="14" xfId="0" applyFont="1" applyBorder="1" applyAlignment="1">
      <alignment wrapText="1"/>
    </xf>
    <xf numFmtId="0" fontId="3" fillId="0" borderId="15" xfId="0" applyFont="1" applyBorder="1" applyAlignment="1">
      <alignment wrapText="1"/>
    </xf>
    <xf numFmtId="49" fontId="20" fillId="0" borderId="4" xfId="8" applyNumberFormat="1" applyFont="1" applyBorder="1" applyAlignment="1">
      <alignment horizontal="center"/>
    </xf>
    <xf numFmtId="0" fontId="20" fillId="0" borderId="10" xfId="8" applyFont="1" applyBorder="1" applyAlignment="1">
      <alignment horizontal="center"/>
    </xf>
    <xf numFmtId="0" fontId="4" fillId="4" borderId="13" xfId="17" applyFont="1" applyFill="1" applyBorder="1" applyAlignment="1">
      <alignment wrapText="1"/>
    </xf>
    <xf numFmtId="0" fontId="47" fillId="0" borderId="15" xfId="0" applyFont="1" applyBorder="1" applyAlignment="1">
      <alignment wrapText="1"/>
    </xf>
    <xf numFmtId="0" fontId="4" fillId="0" borderId="13" xfId="14" quotePrefix="1" applyFont="1" applyBorder="1" applyAlignment="1">
      <alignment horizontal="left" wrapText="1"/>
    </xf>
    <xf numFmtId="0" fontId="3" fillId="0" borderId="14" xfId="29" applyBorder="1" applyAlignment="1">
      <alignment horizontal="left"/>
    </xf>
    <xf numFmtId="0" fontId="3" fillId="0" borderId="15" xfId="29" applyBorder="1" applyAlignment="1">
      <alignment horizontal="left"/>
    </xf>
    <xf numFmtId="0" fontId="4" fillId="0" borderId="13" xfId="14" quotePrefix="1" applyFont="1" applyBorder="1" applyAlignment="1">
      <alignment wrapText="1"/>
    </xf>
    <xf numFmtId="0" fontId="3" fillId="0" borderId="14" xfId="29" applyBorder="1"/>
    <xf numFmtId="0" fontId="3" fillId="0" borderId="15" xfId="29" applyBorder="1"/>
    <xf numFmtId="0" fontId="4" fillId="0" borderId="13" xfId="14" quotePrefix="1" applyFont="1" applyBorder="1" applyAlignment="1">
      <alignment horizontal="left"/>
    </xf>
    <xf numFmtId="0" fontId="4" fillId="4" borderId="13" xfId="17" quotePrefix="1" applyFont="1" applyFill="1" applyBorder="1" applyAlignment="1">
      <alignment wrapText="1"/>
    </xf>
    <xf numFmtId="0" fontId="3" fillId="4" borderId="14" xfId="0" applyFont="1" applyFill="1" applyBorder="1" applyAlignment="1">
      <alignment wrapText="1"/>
    </xf>
    <xf numFmtId="0" fontId="4" fillId="0" borderId="16" xfId="26" quotePrefix="1" applyFont="1" applyBorder="1" applyAlignment="1">
      <alignment horizontal="left"/>
    </xf>
    <xf numFmtId="0" fontId="4" fillId="0" borderId="17" xfId="26" applyFont="1" applyBorder="1" applyAlignment="1">
      <alignment horizontal="left"/>
    </xf>
    <xf numFmtId="0" fontId="4" fillId="0" borderId="18" xfId="26" applyFont="1" applyBorder="1" applyAlignment="1">
      <alignment horizontal="left"/>
    </xf>
    <xf numFmtId="0" fontId="4" fillId="4" borderId="0" xfId="17" applyFont="1" applyFill="1" applyAlignment="1">
      <alignment vertical="top"/>
    </xf>
    <xf numFmtId="0" fontId="3" fillId="0" borderId="0" xfId="0" applyFont="1" applyAlignment="1">
      <alignment vertical="top"/>
    </xf>
    <xf numFmtId="0" fontId="4" fillId="0" borderId="13" xfId="26" applyFont="1" applyBorder="1" applyAlignment="1">
      <alignment horizontal="left"/>
    </xf>
    <xf numFmtId="0" fontId="4" fillId="0" borderId="14" xfId="26" applyFont="1" applyBorder="1" applyAlignment="1">
      <alignment horizontal="left"/>
    </xf>
    <xf numFmtId="0" fontId="4" fillId="0" borderId="15" xfId="26" applyFont="1" applyBorder="1" applyAlignment="1">
      <alignment horizontal="left"/>
    </xf>
    <xf numFmtId="0" fontId="4" fillId="6" borderId="0" xfId="15" quotePrefix="1" applyFont="1" applyFill="1" applyAlignment="1">
      <alignment horizontal="left" wrapText="1"/>
    </xf>
    <xf numFmtId="0" fontId="4" fillId="6" borderId="0" xfId="15" quotePrefix="1" applyFont="1" applyFill="1" applyAlignment="1">
      <alignment horizontal="left"/>
    </xf>
    <xf numFmtId="0" fontId="4" fillId="6" borderId="17" xfId="15" quotePrefix="1" applyFont="1" applyFill="1" applyBorder="1" applyAlignment="1">
      <alignment horizontal="left"/>
    </xf>
    <xf numFmtId="0" fontId="3" fillId="6" borderId="0" xfId="0" applyFont="1" applyFill="1" applyAlignment="1">
      <alignment horizontal="left" wrapText="1"/>
    </xf>
    <xf numFmtId="0" fontId="16" fillId="0" borderId="0" xfId="19" applyFont="1" applyAlignment="1">
      <alignment wrapText="1"/>
    </xf>
    <xf numFmtId="0" fontId="4" fillId="0" borderId="0" xfId="19" quotePrefix="1" applyFont="1" applyAlignment="1">
      <alignment horizontal="left" wrapText="1"/>
    </xf>
    <xf numFmtId="0" fontId="4" fillId="0" borderId="0" xfId="0" applyFont="1" applyAlignment="1">
      <alignment vertical="top" wrapText="1"/>
    </xf>
    <xf numFmtId="0" fontId="17" fillId="4" borderId="0" xfId="0" applyFont="1" applyFill="1" applyAlignment="1">
      <alignment horizontal="left" vertical="top" wrapText="1"/>
    </xf>
    <xf numFmtId="0" fontId="16" fillId="0" borderId="0" xfId="9" applyFont="1" applyAlignment="1">
      <alignment horizontal="left" wrapText="1" readingOrder="1"/>
    </xf>
    <xf numFmtId="0" fontId="0" fillId="0" borderId="0" xfId="0" applyAlignment="1">
      <alignment wrapText="1" readingOrder="1"/>
    </xf>
    <xf numFmtId="0" fontId="12" fillId="6" borderId="0" xfId="9" applyFont="1" applyFill="1" applyAlignment="1">
      <alignment horizontal="left" wrapText="1" readingOrder="1"/>
    </xf>
    <xf numFmtId="0" fontId="4" fillId="4" borderId="0" xfId="23" quotePrefix="1" applyFont="1" applyFill="1" applyAlignment="1">
      <alignment horizontal="left" vertical="top" wrapText="1"/>
    </xf>
    <xf numFmtId="0" fontId="30" fillId="4" borderId="0" xfId="17" applyFont="1" applyFill="1" applyAlignment="1">
      <alignment vertical="top" wrapText="1"/>
    </xf>
  </cellXfs>
  <cellStyles count="31">
    <cellStyle name="Comma" xfId="30" builtinId="3"/>
    <cellStyle name="Date" xfId="1" xr:uid="{00000000-0005-0000-0000-000000000000}"/>
    <cellStyle name="Fixed" xfId="2" xr:uid="{00000000-0005-0000-0000-000001000000}"/>
    <cellStyle name="Heading1" xfId="3" xr:uid="{00000000-0005-0000-0000-000002000000}"/>
    <cellStyle name="Heading2" xfId="4" xr:uid="{00000000-0005-0000-0000-000003000000}"/>
    <cellStyle name="Hyperlink" xfId="5" builtinId="8"/>
    <cellStyle name="Normal" xfId="0" builtinId="0"/>
    <cellStyle name="Normal 2" xfId="6" xr:uid="{00000000-0005-0000-0000-000006000000}"/>
    <cellStyle name="Normal 2 2" xfId="29" xr:uid="{5BD4F399-EF99-433F-B333-BB26056A4B85}"/>
    <cellStyle name="Normal 3" xfId="26" xr:uid="{00000000-0005-0000-0000-000007000000}"/>
    <cellStyle name="Normal 4" xfId="28" xr:uid="{00000000-0005-0000-0000-000008000000}"/>
    <cellStyle name="Normal_10btab" xfId="7" xr:uid="{00000000-0005-0000-0000-000009000000}"/>
    <cellStyle name="Normal_10ctab" xfId="8" xr:uid="{00000000-0005-0000-0000-00000A000000}"/>
    <cellStyle name="Normal_1atab" xfId="9" xr:uid="{00000000-0005-0000-0000-00000B000000}"/>
    <cellStyle name="Normal_1-macro-stub" xfId="10" xr:uid="{00000000-0005-0000-0000-00000C000000}"/>
    <cellStyle name="Normal_5btab" xfId="11" xr:uid="{00000000-0005-0000-0000-00000D000000}"/>
    <cellStyle name="Normal_8btab" xfId="12" xr:uid="{00000000-0005-0000-0000-00000E000000}"/>
    <cellStyle name="Normal_8ctab" xfId="13" xr:uid="{00000000-0005-0000-0000-00000F000000}"/>
    <cellStyle name="Normal_tab-10B" xfId="14" xr:uid="{00000000-0005-0000-0000-000010000000}"/>
    <cellStyle name="Normal_tab-10C" xfId="15" xr:uid="{00000000-0005-0000-0000-000011000000}"/>
    <cellStyle name="Normal_Us_coal" xfId="16" xr:uid="{00000000-0005-0000-0000-000012000000}"/>
    <cellStyle name="Normal_us_e_s&amp;d" xfId="17" xr:uid="{00000000-0005-0000-0000-000013000000}"/>
    <cellStyle name="Normal_us_elec" xfId="18" xr:uid="{00000000-0005-0000-0000-000014000000}"/>
    <cellStyle name="Normal_us_energy" xfId="19" xr:uid="{00000000-0005-0000-0000-000015000000}"/>
    <cellStyle name="Normal_us_macro" xfId="20" xr:uid="{00000000-0005-0000-0000-000016000000}"/>
    <cellStyle name="Normal_us_ng" xfId="21" xr:uid="{00000000-0005-0000-0000-000017000000}"/>
    <cellStyle name="Normal_us_price" xfId="22" xr:uid="{00000000-0005-0000-0000-000018000000}"/>
    <cellStyle name="Normal_us_psd_m" xfId="23" xr:uid="{00000000-0005-0000-0000-000019000000}"/>
    <cellStyle name="Normal_us_renew" xfId="24" xr:uid="{00000000-0005-0000-0000-00001A000000}"/>
    <cellStyle name="Percent" xfId="27" builtinId="5"/>
    <cellStyle name="Total" xfId="25" builtinId="25" customBuiltin="1"/>
  </cellStyles>
  <dxfs count="10">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eia.gov/"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64590</xdr:colOff>
      <xdr:row>0</xdr:row>
      <xdr:rowOff>95250</xdr:rowOff>
    </xdr:from>
    <xdr:to>
      <xdr:col>1</xdr:col>
      <xdr:colOff>2875459</xdr:colOff>
      <xdr:row>4</xdr:row>
      <xdr:rowOff>85725</xdr:rowOff>
    </xdr:to>
    <xdr:pic>
      <xdr:nvPicPr>
        <xdr:cNvPr id="1263" name="Picture 13">
          <a:hlinkClick xmlns:r="http://schemas.openxmlformats.org/officeDocument/2006/relationships" r:id="rId1"/>
          <a:extLst>
            <a:ext uri="{FF2B5EF4-FFF2-40B4-BE49-F238E27FC236}">
              <a16:creationId xmlns:a16="http://schemas.microsoft.com/office/drawing/2014/main" id="{00000000-0008-0000-0100-0000EF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04390" y="95250"/>
          <a:ext cx="2810869" cy="625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V13"/>
  <sheetViews>
    <sheetView workbookViewId="0">
      <selection activeCell="G8" sqref="G8"/>
    </sheetView>
  </sheetViews>
  <sheetFormatPr defaultRowHeight="13.2" x14ac:dyDescent="0.25"/>
  <cols>
    <col min="1" max="1" width="6.44140625" customWidth="1"/>
    <col min="2" max="2" width="14" customWidth="1"/>
    <col min="3" max="3" width="10.5546875" customWidth="1"/>
    <col min="4" max="4" width="8.5546875" customWidth="1"/>
  </cols>
  <sheetData>
    <row r="1" spans="1:74" x14ac:dyDescent="0.25">
      <c r="A1" s="111" t="s">
        <v>137</v>
      </c>
      <c r="D1" s="1001" t="s">
        <v>1601</v>
      </c>
      <c r="E1" s="1001"/>
      <c r="F1" s="1001"/>
    </row>
    <row r="2" spans="1:74" x14ac:dyDescent="0.25">
      <c r="A2" s="331" t="s">
        <v>763</v>
      </c>
      <c r="D2" s="1000">
        <v>45754</v>
      </c>
      <c r="E2" s="1000"/>
      <c r="F2" s="1000"/>
      <c r="G2" s="333" t="str">
        <f>"EIA completed modeling and analysis for this report on "&amp;TEXT(Dates!$D$2,"dddd, mmmm d, yyyy")&amp;"."</f>
        <v>EIA completed modeling and analysis for this report on Monday, April 7, 2025.</v>
      </c>
      <c r="H2" s="333"/>
      <c r="I2" s="333"/>
      <c r="J2" s="333"/>
      <c r="K2" s="333"/>
      <c r="L2" s="333"/>
      <c r="M2" s="333"/>
    </row>
    <row r="3" spans="1:74" x14ac:dyDescent="0.25">
      <c r="A3" t="s">
        <v>63</v>
      </c>
      <c r="D3" s="309">
        <f>YEAR(D1)-4</f>
        <v>2021</v>
      </c>
      <c r="G3" s="332"/>
      <c r="H3" s="7"/>
      <c r="I3" s="7"/>
      <c r="J3" s="7"/>
      <c r="K3" s="7"/>
      <c r="L3" s="7"/>
      <c r="M3" s="7"/>
    </row>
    <row r="4" spans="1:74" x14ac:dyDescent="0.25">
      <c r="D4" s="110"/>
    </row>
    <row r="5" spans="1:74" x14ac:dyDescent="0.25">
      <c r="A5" t="s">
        <v>562</v>
      </c>
      <c r="D5" s="110">
        <f>+D3*100+1</f>
        <v>202101</v>
      </c>
    </row>
    <row r="7" spans="1:74" x14ac:dyDescent="0.25">
      <c r="A7" t="s">
        <v>564</v>
      </c>
      <c r="D7" s="110">
        <f>IF(MONTH(D1)&gt;1,100*YEAR(D1)+MONTH(D1)-1,100*(YEAR(D1)-1)+12)</f>
        <v>202503</v>
      </c>
    </row>
    <row r="9" spans="1:74" x14ac:dyDescent="0.25">
      <c r="A9" t="s">
        <v>825</v>
      </c>
      <c r="D9" s="999">
        <v>45754.670115740744</v>
      </c>
      <c r="E9" s="999"/>
    </row>
    <row r="10" spans="1:74" s="118" customFormat="1" x14ac:dyDescent="0.25">
      <c r="A10" s="118" t="s">
        <v>138</v>
      </c>
    </row>
    <row r="11" spans="1:74" s="7" customFormat="1" ht="10.199999999999999" x14ac:dyDescent="0.2">
      <c r="A11" s="20"/>
      <c r="B11" s="21" t="s">
        <v>442</v>
      </c>
      <c r="C11" s="18">
        <f>+D5</f>
        <v>202101</v>
      </c>
      <c r="D11" s="22">
        <f>C11+1</f>
        <v>202102</v>
      </c>
      <c r="E11" s="22">
        <f>D11+1</f>
        <v>202103</v>
      </c>
      <c r="F11" s="23">
        <f>E11+1</f>
        <v>202104</v>
      </c>
      <c r="G11" s="23">
        <f t="shared" ref="G11:BR11" si="0">F11+1</f>
        <v>202105</v>
      </c>
      <c r="H11" s="23">
        <f t="shared" si="0"/>
        <v>202106</v>
      </c>
      <c r="I11" s="23">
        <f t="shared" si="0"/>
        <v>202107</v>
      </c>
      <c r="J11" s="23">
        <f t="shared" si="0"/>
        <v>202108</v>
      </c>
      <c r="K11" s="23">
        <f t="shared" si="0"/>
        <v>202109</v>
      </c>
      <c r="L11" s="23">
        <f t="shared" si="0"/>
        <v>202110</v>
      </c>
      <c r="M11" s="23">
        <f t="shared" si="0"/>
        <v>202111</v>
      </c>
      <c r="N11" s="23">
        <f t="shared" si="0"/>
        <v>202112</v>
      </c>
      <c r="O11" s="23">
        <f>+C11+100</f>
        <v>202201</v>
      </c>
      <c r="P11" s="23">
        <f t="shared" si="0"/>
        <v>202202</v>
      </c>
      <c r="Q11" s="23">
        <f t="shared" si="0"/>
        <v>202203</v>
      </c>
      <c r="R11" s="23">
        <f t="shared" si="0"/>
        <v>202204</v>
      </c>
      <c r="S11" s="23">
        <f t="shared" si="0"/>
        <v>202205</v>
      </c>
      <c r="T11" s="23">
        <f t="shared" si="0"/>
        <v>202206</v>
      </c>
      <c r="U11" s="23">
        <f t="shared" si="0"/>
        <v>202207</v>
      </c>
      <c r="V11" s="23">
        <f t="shared" si="0"/>
        <v>202208</v>
      </c>
      <c r="W11" s="23">
        <f t="shared" si="0"/>
        <v>202209</v>
      </c>
      <c r="X11" s="23">
        <f t="shared" si="0"/>
        <v>202210</v>
      </c>
      <c r="Y11" s="23">
        <f t="shared" si="0"/>
        <v>202211</v>
      </c>
      <c r="Z11" s="23">
        <f t="shared" si="0"/>
        <v>202212</v>
      </c>
      <c r="AA11" s="23">
        <f>+O11+100</f>
        <v>202301</v>
      </c>
      <c r="AB11" s="23">
        <f t="shared" si="0"/>
        <v>202302</v>
      </c>
      <c r="AC11" s="23">
        <f t="shared" si="0"/>
        <v>202303</v>
      </c>
      <c r="AD11" s="23">
        <f t="shared" si="0"/>
        <v>202304</v>
      </c>
      <c r="AE11" s="23">
        <f t="shared" si="0"/>
        <v>202305</v>
      </c>
      <c r="AF11" s="23">
        <f t="shared" si="0"/>
        <v>202306</v>
      </c>
      <c r="AG11" s="23">
        <f t="shared" si="0"/>
        <v>202307</v>
      </c>
      <c r="AH11" s="23">
        <f t="shared" si="0"/>
        <v>202308</v>
      </c>
      <c r="AI11" s="23">
        <f t="shared" si="0"/>
        <v>202309</v>
      </c>
      <c r="AJ11" s="23">
        <f t="shared" si="0"/>
        <v>202310</v>
      </c>
      <c r="AK11" s="23">
        <f t="shared" si="0"/>
        <v>202311</v>
      </c>
      <c r="AL11" s="23">
        <f t="shared" si="0"/>
        <v>202312</v>
      </c>
      <c r="AM11" s="23">
        <f>+AA11+100</f>
        <v>202401</v>
      </c>
      <c r="AN11" s="23">
        <f t="shared" si="0"/>
        <v>202402</v>
      </c>
      <c r="AO11" s="23">
        <f t="shared" si="0"/>
        <v>202403</v>
      </c>
      <c r="AP11" s="23">
        <f t="shared" si="0"/>
        <v>202404</v>
      </c>
      <c r="AQ11" s="23">
        <f t="shared" si="0"/>
        <v>202405</v>
      </c>
      <c r="AR11" s="23">
        <f t="shared" si="0"/>
        <v>202406</v>
      </c>
      <c r="AS11" s="23">
        <f t="shared" si="0"/>
        <v>202407</v>
      </c>
      <c r="AT11" s="23">
        <f t="shared" si="0"/>
        <v>202408</v>
      </c>
      <c r="AU11" s="23">
        <f t="shared" si="0"/>
        <v>202409</v>
      </c>
      <c r="AV11" s="23">
        <f t="shared" si="0"/>
        <v>202410</v>
      </c>
      <c r="AW11" s="23">
        <f t="shared" si="0"/>
        <v>202411</v>
      </c>
      <c r="AX11" s="23">
        <f t="shared" si="0"/>
        <v>202412</v>
      </c>
      <c r="AY11" s="23">
        <f>+AM11+100</f>
        <v>202501</v>
      </c>
      <c r="AZ11" s="23">
        <f t="shared" si="0"/>
        <v>202502</v>
      </c>
      <c r="BA11" s="23">
        <f t="shared" si="0"/>
        <v>202503</v>
      </c>
      <c r="BB11" s="23">
        <f t="shared" si="0"/>
        <v>202504</v>
      </c>
      <c r="BC11" s="23">
        <f t="shared" si="0"/>
        <v>202505</v>
      </c>
      <c r="BD11" s="23">
        <f t="shared" si="0"/>
        <v>202506</v>
      </c>
      <c r="BE11" s="23">
        <f t="shared" si="0"/>
        <v>202507</v>
      </c>
      <c r="BF11" s="23">
        <f t="shared" si="0"/>
        <v>202508</v>
      </c>
      <c r="BG11" s="23">
        <f t="shared" si="0"/>
        <v>202509</v>
      </c>
      <c r="BH11" s="23">
        <f t="shared" si="0"/>
        <v>202510</v>
      </c>
      <c r="BI11" s="23">
        <f t="shared" si="0"/>
        <v>202511</v>
      </c>
      <c r="BJ11" s="23">
        <f t="shared" si="0"/>
        <v>202512</v>
      </c>
      <c r="BK11" s="23">
        <f>+AY11+100</f>
        <v>202601</v>
      </c>
      <c r="BL11" s="23">
        <f t="shared" si="0"/>
        <v>202602</v>
      </c>
      <c r="BM11" s="23">
        <f t="shared" si="0"/>
        <v>202603</v>
      </c>
      <c r="BN11" s="23">
        <f t="shared" si="0"/>
        <v>202604</v>
      </c>
      <c r="BO11" s="23">
        <f t="shared" si="0"/>
        <v>202605</v>
      </c>
      <c r="BP11" s="23">
        <f t="shared" si="0"/>
        <v>202606</v>
      </c>
      <c r="BQ11" s="23">
        <f t="shared" si="0"/>
        <v>202607</v>
      </c>
      <c r="BR11" s="23">
        <f t="shared" si="0"/>
        <v>202608</v>
      </c>
      <c r="BS11" s="23">
        <f>BR11+1</f>
        <v>202609</v>
      </c>
      <c r="BT11" s="23">
        <f>BS11+1</f>
        <v>202610</v>
      </c>
      <c r="BU11" s="23">
        <f>BT11+1</f>
        <v>202611</v>
      </c>
      <c r="BV11" s="23">
        <f>BU11+1</f>
        <v>202612</v>
      </c>
    </row>
    <row r="12" spans="1:74" s="7" customFormat="1" ht="10.199999999999999" x14ac:dyDescent="0.2">
      <c r="A12" s="20"/>
      <c r="B12" s="24" t="s">
        <v>141</v>
      </c>
      <c r="C12" s="25">
        <v>325</v>
      </c>
      <c r="D12" s="25">
        <v>326</v>
      </c>
      <c r="E12" s="25">
        <v>327</v>
      </c>
      <c r="F12" s="25">
        <v>328</v>
      </c>
      <c r="G12" s="25">
        <v>329</v>
      </c>
      <c r="H12" s="25">
        <v>330</v>
      </c>
      <c r="I12" s="25">
        <v>331</v>
      </c>
      <c r="J12" s="25">
        <v>332</v>
      </c>
      <c r="K12" s="25">
        <v>333</v>
      </c>
      <c r="L12" s="25">
        <v>334</v>
      </c>
      <c r="M12" s="25">
        <v>335</v>
      </c>
      <c r="N12" s="25">
        <v>336</v>
      </c>
      <c r="O12" s="25">
        <v>337</v>
      </c>
      <c r="P12" s="25">
        <v>338</v>
      </c>
      <c r="Q12" s="25">
        <v>339</v>
      </c>
      <c r="R12" s="25">
        <v>340</v>
      </c>
      <c r="S12" s="25">
        <v>341</v>
      </c>
      <c r="T12" s="25">
        <v>342</v>
      </c>
      <c r="U12" s="25">
        <v>343</v>
      </c>
      <c r="V12" s="25">
        <v>344</v>
      </c>
      <c r="W12" s="25">
        <v>345</v>
      </c>
      <c r="X12" s="25">
        <v>346</v>
      </c>
      <c r="Y12" s="25">
        <v>347</v>
      </c>
      <c r="Z12" s="25">
        <v>348</v>
      </c>
      <c r="AA12" s="25">
        <v>349</v>
      </c>
      <c r="AB12" s="25">
        <v>350</v>
      </c>
      <c r="AC12" s="25">
        <v>351</v>
      </c>
      <c r="AD12" s="25">
        <v>352</v>
      </c>
      <c r="AE12" s="25">
        <v>353</v>
      </c>
      <c r="AF12" s="25">
        <v>354</v>
      </c>
      <c r="AG12" s="25">
        <v>355</v>
      </c>
      <c r="AH12" s="25">
        <v>356</v>
      </c>
      <c r="AI12" s="25">
        <v>357</v>
      </c>
      <c r="AJ12" s="25">
        <v>358</v>
      </c>
      <c r="AK12" s="25">
        <v>359</v>
      </c>
      <c r="AL12" s="25">
        <v>360</v>
      </c>
      <c r="AM12" s="25">
        <v>361</v>
      </c>
      <c r="AN12" s="25">
        <v>362</v>
      </c>
      <c r="AO12" s="25">
        <v>363</v>
      </c>
      <c r="AP12" s="25">
        <v>364</v>
      </c>
      <c r="AQ12" s="25">
        <v>365</v>
      </c>
      <c r="AR12" s="25">
        <v>366</v>
      </c>
      <c r="AS12" s="25">
        <v>367</v>
      </c>
      <c r="AT12" s="25">
        <v>368</v>
      </c>
      <c r="AU12" s="25">
        <v>369</v>
      </c>
      <c r="AV12" s="25">
        <v>370</v>
      </c>
      <c r="AW12" s="25">
        <v>371</v>
      </c>
      <c r="AX12" s="25">
        <v>372</v>
      </c>
      <c r="AY12" s="25">
        <v>373</v>
      </c>
      <c r="AZ12" s="25">
        <v>374</v>
      </c>
      <c r="BA12" s="25">
        <v>375</v>
      </c>
      <c r="BB12" s="25">
        <v>376</v>
      </c>
      <c r="BC12" s="25">
        <v>377</v>
      </c>
      <c r="BD12" s="25">
        <v>378</v>
      </c>
      <c r="BE12" s="25">
        <v>379</v>
      </c>
      <c r="BF12" s="25">
        <v>380</v>
      </c>
      <c r="BG12" s="25">
        <v>381</v>
      </c>
      <c r="BH12" s="25">
        <v>382</v>
      </c>
      <c r="BI12" s="25">
        <v>383</v>
      </c>
      <c r="BJ12" s="25">
        <v>384</v>
      </c>
      <c r="BK12" s="25">
        <v>385</v>
      </c>
      <c r="BL12" s="25">
        <v>386</v>
      </c>
      <c r="BM12" s="25">
        <v>387</v>
      </c>
      <c r="BN12" s="25">
        <v>388</v>
      </c>
      <c r="BO12" s="25">
        <v>389</v>
      </c>
      <c r="BP12" s="25">
        <v>390</v>
      </c>
      <c r="BQ12" s="25">
        <v>391</v>
      </c>
      <c r="BR12" s="25">
        <v>392</v>
      </c>
      <c r="BS12" s="25">
        <v>393</v>
      </c>
      <c r="BT12" s="25">
        <v>394</v>
      </c>
      <c r="BU12" s="25">
        <v>395</v>
      </c>
      <c r="BV12" s="25">
        <v>396</v>
      </c>
    </row>
    <row r="13" spans="1:74" s="118" customFormat="1" x14ac:dyDescent="0.25">
      <c r="B13" s="24" t="s">
        <v>563</v>
      </c>
      <c r="C13" s="25">
        <f>IF(C11&lt;=$D$7,1,0)</f>
        <v>1</v>
      </c>
      <c r="D13" s="25">
        <f t="shared" ref="D13:BO13" si="1">IF(D11&lt;=$D$7,1,0)</f>
        <v>1</v>
      </c>
      <c r="E13" s="25">
        <f t="shared" si="1"/>
        <v>1</v>
      </c>
      <c r="F13" s="25">
        <f t="shared" si="1"/>
        <v>1</v>
      </c>
      <c r="G13" s="25">
        <f t="shared" si="1"/>
        <v>1</v>
      </c>
      <c r="H13" s="25">
        <f t="shared" si="1"/>
        <v>1</v>
      </c>
      <c r="I13" s="25">
        <f t="shared" si="1"/>
        <v>1</v>
      </c>
      <c r="J13" s="25">
        <f t="shared" si="1"/>
        <v>1</v>
      </c>
      <c r="K13" s="25">
        <f t="shared" si="1"/>
        <v>1</v>
      </c>
      <c r="L13" s="25">
        <f t="shared" si="1"/>
        <v>1</v>
      </c>
      <c r="M13" s="25">
        <f t="shared" si="1"/>
        <v>1</v>
      </c>
      <c r="N13" s="25">
        <f t="shared" si="1"/>
        <v>1</v>
      </c>
      <c r="O13" s="25">
        <f t="shared" si="1"/>
        <v>1</v>
      </c>
      <c r="P13" s="25">
        <f t="shared" si="1"/>
        <v>1</v>
      </c>
      <c r="Q13" s="25">
        <f t="shared" si="1"/>
        <v>1</v>
      </c>
      <c r="R13" s="25">
        <f t="shared" si="1"/>
        <v>1</v>
      </c>
      <c r="S13" s="25">
        <f t="shared" si="1"/>
        <v>1</v>
      </c>
      <c r="T13" s="25">
        <f t="shared" si="1"/>
        <v>1</v>
      </c>
      <c r="U13" s="25">
        <f t="shared" si="1"/>
        <v>1</v>
      </c>
      <c r="V13" s="25">
        <f t="shared" si="1"/>
        <v>1</v>
      </c>
      <c r="W13" s="25">
        <f t="shared" si="1"/>
        <v>1</v>
      </c>
      <c r="X13" s="25">
        <f t="shared" si="1"/>
        <v>1</v>
      </c>
      <c r="Y13" s="25">
        <f t="shared" si="1"/>
        <v>1</v>
      </c>
      <c r="Z13" s="25">
        <f t="shared" si="1"/>
        <v>1</v>
      </c>
      <c r="AA13" s="25">
        <f t="shared" si="1"/>
        <v>1</v>
      </c>
      <c r="AB13" s="25">
        <f t="shared" si="1"/>
        <v>1</v>
      </c>
      <c r="AC13" s="25">
        <f t="shared" si="1"/>
        <v>1</v>
      </c>
      <c r="AD13" s="25">
        <f t="shared" si="1"/>
        <v>1</v>
      </c>
      <c r="AE13" s="25">
        <f t="shared" si="1"/>
        <v>1</v>
      </c>
      <c r="AF13" s="25">
        <f t="shared" si="1"/>
        <v>1</v>
      </c>
      <c r="AG13" s="25">
        <f t="shared" si="1"/>
        <v>1</v>
      </c>
      <c r="AH13" s="25">
        <f t="shared" si="1"/>
        <v>1</v>
      </c>
      <c r="AI13" s="25">
        <f t="shared" si="1"/>
        <v>1</v>
      </c>
      <c r="AJ13" s="25">
        <f t="shared" si="1"/>
        <v>1</v>
      </c>
      <c r="AK13" s="25">
        <f t="shared" si="1"/>
        <v>1</v>
      </c>
      <c r="AL13" s="25">
        <f t="shared" si="1"/>
        <v>1</v>
      </c>
      <c r="AM13" s="25">
        <f t="shared" si="1"/>
        <v>1</v>
      </c>
      <c r="AN13" s="25">
        <f t="shared" si="1"/>
        <v>1</v>
      </c>
      <c r="AO13" s="25">
        <f t="shared" si="1"/>
        <v>1</v>
      </c>
      <c r="AP13" s="25">
        <f t="shared" si="1"/>
        <v>1</v>
      </c>
      <c r="AQ13" s="25">
        <f t="shared" si="1"/>
        <v>1</v>
      </c>
      <c r="AR13" s="25">
        <f t="shared" si="1"/>
        <v>1</v>
      </c>
      <c r="AS13" s="25">
        <f t="shared" si="1"/>
        <v>1</v>
      </c>
      <c r="AT13" s="25">
        <f t="shared" si="1"/>
        <v>1</v>
      </c>
      <c r="AU13" s="25">
        <f t="shared" si="1"/>
        <v>1</v>
      </c>
      <c r="AV13" s="25">
        <f t="shared" si="1"/>
        <v>1</v>
      </c>
      <c r="AW13" s="25">
        <f t="shared" si="1"/>
        <v>1</v>
      </c>
      <c r="AX13" s="25">
        <f t="shared" si="1"/>
        <v>1</v>
      </c>
      <c r="AY13" s="25">
        <f t="shared" si="1"/>
        <v>1</v>
      </c>
      <c r="AZ13" s="25">
        <f t="shared" si="1"/>
        <v>1</v>
      </c>
      <c r="BA13" s="25">
        <f t="shared" si="1"/>
        <v>1</v>
      </c>
      <c r="BB13" s="25">
        <f t="shared" si="1"/>
        <v>0</v>
      </c>
      <c r="BC13" s="25">
        <f t="shared" si="1"/>
        <v>0</v>
      </c>
      <c r="BD13" s="25">
        <f t="shared" si="1"/>
        <v>0</v>
      </c>
      <c r="BE13" s="25">
        <f t="shared" si="1"/>
        <v>0</v>
      </c>
      <c r="BF13" s="25">
        <f t="shared" si="1"/>
        <v>0</v>
      </c>
      <c r="BG13" s="25">
        <f t="shared" si="1"/>
        <v>0</v>
      </c>
      <c r="BH13" s="25">
        <f t="shared" si="1"/>
        <v>0</v>
      </c>
      <c r="BI13" s="25">
        <f t="shared" si="1"/>
        <v>0</v>
      </c>
      <c r="BJ13" s="25">
        <f t="shared" si="1"/>
        <v>0</v>
      </c>
      <c r="BK13" s="25">
        <f t="shared" si="1"/>
        <v>0</v>
      </c>
      <c r="BL13" s="25">
        <f t="shared" si="1"/>
        <v>0</v>
      </c>
      <c r="BM13" s="25">
        <f t="shared" si="1"/>
        <v>0</v>
      </c>
      <c r="BN13" s="25">
        <f t="shared" si="1"/>
        <v>0</v>
      </c>
      <c r="BO13" s="25">
        <f t="shared" si="1"/>
        <v>0</v>
      </c>
      <c r="BP13" s="25">
        <f t="shared" ref="BP13:BV13" si="2">IF(BP11&lt;=$D$7,1,0)</f>
        <v>0</v>
      </c>
      <c r="BQ13" s="25">
        <f t="shared" si="2"/>
        <v>0</v>
      </c>
      <c r="BR13" s="25">
        <f t="shared" si="2"/>
        <v>0</v>
      </c>
      <c r="BS13" s="25">
        <f t="shared" si="2"/>
        <v>0</v>
      </c>
      <c r="BT13" s="25">
        <f t="shared" si="2"/>
        <v>0</v>
      </c>
      <c r="BU13" s="25">
        <f t="shared" si="2"/>
        <v>0</v>
      </c>
      <c r="BV13" s="25">
        <f t="shared" si="2"/>
        <v>0</v>
      </c>
    </row>
  </sheetData>
  <mergeCells count="3">
    <mergeCell ref="D9:E9"/>
    <mergeCell ref="D2:F2"/>
    <mergeCell ref="D1:F1"/>
  </mergeCells>
  <phoneticPr fontId="4"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ransitionEntry="1" codeName="Sheet7">
    <pageSetUpPr fitToPage="1"/>
  </sheetPr>
  <dimension ref="A1:BV145"/>
  <sheetViews>
    <sheetView showGridLines="0" zoomScaleNormal="100" workbookViewId="0">
      <pane xSplit="2" ySplit="4" topLeftCell="AS5" activePane="bottomRight" state="frozen"/>
      <selection activeCell="BF63" sqref="BF63"/>
      <selection pane="topRight" activeCell="BF63" sqref="BF63"/>
      <selection pane="bottomLeft" activeCell="BF63" sqref="BF63"/>
      <selection pane="bottomRight" activeCell="AV74" sqref="AV74"/>
    </sheetView>
  </sheetViews>
  <sheetFormatPr defaultColWidth="9.5546875" defaultRowHeight="10.199999999999999" x14ac:dyDescent="0.2"/>
  <cols>
    <col min="1" max="1" width="14.5546875" style="24" customWidth="1"/>
    <col min="2" max="2" width="44.5546875" style="24" customWidth="1"/>
    <col min="3" max="50" width="6.5546875" style="24" customWidth="1"/>
    <col min="51" max="53" width="6.5546875" style="670" customWidth="1"/>
    <col min="54" max="55" width="6.5546875" style="151" customWidth="1"/>
    <col min="56" max="56" width="6.5546875" style="668" customWidth="1"/>
    <col min="57" max="57" width="6.5546875" style="287" customWidth="1"/>
    <col min="58" max="58" width="6.5546875" style="668" customWidth="1"/>
    <col min="59" max="61" width="6.5546875" style="670" customWidth="1"/>
    <col min="62" max="62" width="6.5546875" style="151" customWidth="1"/>
    <col min="63" max="74" width="6.5546875" style="24" customWidth="1"/>
    <col min="75" max="16384" width="9.5546875" style="24"/>
  </cols>
  <sheetData>
    <row r="1" spans="1:74" ht="13.35" customHeight="1" x14ac:dyDescent="0.25">
      <c r="A1" s="1002" t="s">
        <v>479</v>
      </c>
      <c r="B1" s="1070" t="s">
        <v>905</v>
      </c>
      <c r="C1" s="1071"/>
      <c r="D1" s="1071"/>
      <c r="E1" s="1071"/>
      <c r="F1" s="1071"/>
      <c r="G1" s="1071"/>
      <c r="H1" s="1071"/>
      <c r="I1" s="1071"/>
      <c r="J1" s="1071"/>
      <c r="K1" s="1071"/>
      <c r="L1" s="1071"/>
      <c r="M1" s="1071"/>
      <c r="N1" s="1071"/>
      <c r="O1" s="1071"/>
      <c r="P1" s="1071"/>
      <c r="Q1" s="1071"/>
      <c r="R1" s="1071"/>
      <c r="S1" s="1071"/>
      <c r="T1" s="1071"/>
      <c r="U1" s="1071"/>
      <c r="V1" s="1071"/>
      <c r="W1" s="1071"/>
      <c r="X1" s="1071"/>
      <c r="Y1" s="1071"/>
      <c r="Z1" s="1071"/>
      <c r="AA1" s="1071"/>
      <c r="AB1" s="1071"/>
      <c r="AC1" s="1071"/>
      <c r="AD1" s="1071"/>
      <c r="AE1" s="1071"/>
      <c r="AF1" s="1071"/>
      <c r="AG1" s="1071"/>
      <c r="AH1" s="1071"/>
      <c r="AI1" s="1071"/>
      <c r="AJ1" s="1071"/>
      <c r="AK1" s="1071"/>
      <c r="AL1" s="1071"/>
    </row>
    <row r="2" spans="1:74" ht="13.2" x14ac:dyDescent="0.25">
      <c r="A2" s="1003"/>
      <c r="B2" s="228" t="str">
        <f>"U.S. Energy Information Administration  |  Short-Term Energy Outlook  - "&amp;Dates!D1</f>
        <v>U.S. Energy Information Administration  |  Short-Term Energy Outlook  - April 2025</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row>
    <row r="3" spans="1:74" s="7" customFormat="1" ht="13.2" x14ac:dyDescent="0.25">
      <c r="A3" s="338" t="s">
        <v>777</v>
      </c>
      <c r="B3" s="9"/>
      <c r="C3" s="1006">
        <f>Dates!D3</f>
        <v>2021</v>
      </c>
      <c r="D3" s="1007"/>
      <c r="E3" s="1007"/>
      <c r="F3" s="1007"/>
      <c r="G3" s="1007"/>
      <c r="H3" s="1007"/>
      <c r="I3" s="1007"/>
      <c r="J3" s="1007"/>
      <c r="K3" s="1007"/>
      <c r="L3" s="1007"/>
      <c r="M3" s="1007"/>
      <c r="N3" s="1008"/>
      <c r="O3" s="1006">
        <f>C3+1</f>
        <v>2022</v>
      </c>
      <c r="P3" s="1009"/>
      <c r="Q3" s="1009"/>
      <c r="R3" s="1009"/>
      <c r="S3" s="1009"/>
      <c r="T3" s="1009"/>
      <c r="U3" s="1009"/>
      <c r="V3" s="1009"/>
      <c r="W3" s="1009"/>
      <c r="X3" s="1007"/>
      <c r="Y3" s="1007"/>
      <c r="Z3" s="1008"/>
      <c r="AA3" s="1010">
        <f>O3+1</f>
        <v>2023</v>
      </c>
      <c r="AB3" s="1007"/>
      <c r="AC3" s="1007"/>
      <c r="AD3" s="1007"/>
      <c r="AE3" s="1007"/>
      <c r="AF3" s="1007"/>
      <c r="AG3" s="1007"/>
      <c r="AH3" s="1007"/>
      <c r="AI3" s="1007"/>
      <c r="AJ3" s="1007"/>
      <c r="AK3" s="1007"/>
      <c r="AL3" s="1008"/>
      <c r="AM3" s="1010">
        <f>AA3+1</f>
        <v>2024</v>
      </c>
      <c r="AN3" s="1007"/>
      <c r="AO3" s="1007"/>
      <c r="AP3" s="1007"/>
      <c r="AQ3" s="1007"/>
      <c r="AR3" s="1007"/>
      <c r="AS3" s="1007"/>
      <c r="AT3" s="1007"/>
      <c r="AU3" s="1007"/>
      <c r="AV3" s="1007"/>
      <c r="AW3" s="1007"/>
      <c r="AX3" s="1008"/>
      <c r="AY3" s="1010">
        <f>AM3+1</f>
        <v>2025</v>
      </c>
      <c r="AZ3" s="1011"/>
      <c r="BA3" s="1011"/>
      <c r="BB3" s="1011"/>
      <c r="BC3" s="1011"/>
      <c r="BD3" s="1011"/>
      <c r="BE3" s="1011"/>
      <c r="BF3" s="1011"/>
      <c r="BG3" s="1011"/>
      <c r="BH3" s="1011"/>
      <c r="BI3" s="1011"/>
      <c r="BJ3" s="1012"/>
      <c r="BK3" s="1010">
        <f>AY3+1</f>
        <v>2026</v>
      </c>
      <c r="BL3" s="1007"/>
      <c r="BM3" s="1007"/>
      <c r="BN3" s="1007"/>
      <c r="BO3" s="1007"/>
      <c r="BP3" s="1007"/>
      <c r="BQ3" s="1007"/>
      <c r="BR3" s="1007"/>
      <c r="BS3" s="1007"/>
      <c r="BT3" s="1007"/>
      <c r="BU3" s="1007"/>
      <c r="BV3" s="1008"/>
    </row>
    <row r="4" spans="1:74" s="7" customFormat="1" x14ac:dyDescent="0.2">
      <c r="A4" s="344" t="str">
        <f>TEXT(Dates!$D$2,"dddd, mmmm d, yyyy")</f>
        <v>Monday, April 7,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12"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77"/>
      <c r="B5" s="31" t="s">
        <v>457</v>
      </c>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79"/>
      <c r="AD5" s="579"/>
      <c r="AE5" s="579"/>
      <c r="AF5" s="579"/>
      <c r="AG5" s="579"/>
      <c r="AH5" s="579"/>
      <c r="AI5" s="579"/>
      <c r="AJ5" s="579"/>
      <c r="AK5" s="579"/>
      <c r="AL5" s="579"/>
      <c r="AM5" s="579"/>
      <c r="AN5" s="579"/>
      <c r="AO5" s="579"/>
      <c r="AP5" s="579"/>
      <c r="AQ5" s="579"/>
      <c r="AR5" s="579"/>
      <c r="AS5" s="579"/>
      <c r="AT5" s="579"/>
      <c r="AU5" s="579"/>
      <c r="AV5" s="579"/>
      <c r="AW5" s="579"/>
      <c r="AX5" s="579"/>
      <c r="AY5" s="936"/>
      <c r="AZ5" s="936"/>
      <c r="BA5" s="936"/>
      <c r="BB5" s="881"/>
      <c r="BC5" s="881"/>
      <c r="BD5" s="882"/>
      <c r="BE5" s="882"/>
      <c r="BF5" s="882"/>
      <c r="BG5" s="882"/>
      <c r="BH5" s="581"/>
      <c r="BI5" s="581"/>
      <c r="BJ5" s="581"/>
      <c r="BK5" s="581"/>
      <c r="BL5" s="581"/>
      <c r="BM5" s="581"/>
      <c r="BN5" s="581"/>
      <c r="BO5" s="581"/>
      <c r="BP5" s="581"/>
      <c r="BQ5" s="581"/>
      <c r="BR5" s="581"/>
      <c r="BS5" s="581"/>
      <c r="BT5" s="581"/>
      <c r="BU5" s="581"/>
      <c r="BV5" s="581"/>
    </row>
    <row r="6" spans="1:74" s="287" customFormat="1" ht="11.1" customHeight="1" x14ac:dyDescent="0.2">
      <c r="A6" s="566" t="s">
        <v>233</v>
      </c>
      <c r="B6" s="567" t="s">
        <v>1097</v>
      </c>
      <c r="C6" s="103">
        <v>11.152018</v>
      </c>
      <c r="D6" s="103">
        <v>9.9382450000000002</v>
      </c>
      <c r="E6" s="103">
        <v>11.372411</v>
      </c>
      <c r="F6" s="103">
        <v>11.352838999999999</v>
      </c>
      <c r="G6" s="103">
        <v>11.422691</v>
      </c>
      <c r="H6" s="103">
        <v>11.393758</v>
      </c>
      <c r="I6" s="103">
        <v>11.416297999999999</v>
      </c>
      <c r="J6" s="103">
        <v>11.314076999999999</v>
      </c>
      <c r="K6" s="103">
        <v>10.957162</v>
      </c>
      <c r="L6" s="103">
        <v>11.636974</v>
      </c>
      <c r="M6" s="103">
        <v>11.867466</v>
      </c>
      <c r="N6" s="103">
        <v>11.752307</v>
      </c>
      <c r="O6" s="103">
        <v>11.442453</v>
      </c>
      <c r="P6" s="103">
        <v>11.467150999999999</v>
      </c>
      <c r="Q6" s="103">
        <v>11.875298000000001</v>
      </c>
      <c r="R6" s="103">
        <v>11.812170999999999</v>
      </c>
      <c r="S6" s="103">
        <v>11.741680000000001</v>
      </c>
      <c r="T6" s="103">
        <v>11.912832999999999</v>
      </c>
      <c r="U6" s="103">
        <v>11.991593</v>
      </c>
      <c r="V6" s="103">
        <v>12.122529</v>
      </c>
      <c r="W6" s="103">
        <v>12.438625999999999</v>
      </c>
      <c r="X6" s="103">
        <v>12.431267</v>
      </c>
      <c r="Y6" s="103">
        <v>12.466752</v>
      </c>
      <c r="Z6" s="103">
        <v>12.17512</v>
      </c>
      <c r="AA6" s="103">
        <v>12.610580000000001</v>
      </c>
      <c r="AB6" s="103">
        <v>12.590515</v>
      </c>
      <c r="AC6" s="103">
        <v>12.815473000000001</v>
      </c>
      <c r="AD6" s="103">
        <v>12.680327999999999</v>
      </c>
      <c r="AE6" s="103">
        <v>12.729638</v>
      </c>
      <c r="AF6" s="103">
        <v>12.865575</v>
      </c>
      <c r="AG6" s="103">
        <v>12.935294000000001</v>
      </c>
      <c r="AH6" s="103">
        <v>13.047376</v>
      </c>
      <c r="AI6" s="103">
        <v>13.176662</v>
      </c>
      <c r="AJ6" s="103">
        <v>13.148883</v>
      </c>
      <c r="AK6" s="103">
        <v>13.281094</v>
      </c>
      <c r="AL6" s="103">
        <v>13.307957999999999</v>
      </c>
      <c r="AM6" s="103">
        <v>12.553566</v>
      </c>
      <c r="AN6" s="103">
        <v>13.102080000000001</v>
      </c>
      <c r="AO6" s="103">
        <v>13.170783</v>
      </c>
      <c r="AP6" s="103">
        <v>13.248628999999999</v>
      </c>
      <c r="AQ6" s="103">
        <v>13.201128000000001</v>
      </c>
      <c r="AR6" s="103">
        <v>13.239855</v>
      </c>
      <c r="AS6" s="103">
        <v>13.191927</v>
      </c>
      <c r="AT6" s="103">
        <v>13.363545</v>
      </c>
      <c r="AU6" s="103">
        <v>13.184703000000001</v>
      </c>
      <c r="AV6" s="103">
        <v>13.450094</v>
      </c>
      <c r="AW6" s="103">
        <v>13.352046</v>
      </c>
      <c r="AX6" s="103">
        <v>13.451224</v>
      </c>
      <c r="AY6" s="937">
        <v>13.146354000000001</v>
      </c>
      <c r="AZ6" s="937">
        <v>13.350215548</v>
      </c>
      <c r="BA6" s="937">
        <v>13.546721974</v>
      </c>
      <c r="BB6" s="582">
        <v>13.43937</v>
      </c>
      <c r="BC6" s="582">
        <v>13.435409999999999</v>
      </c>
      <c r="BD6" s="582">
        <v>13.481529999999999</v>
      </c>
      <c r="BE6" s="582">
        <v>13.6073</v>
      </c>
      <c r="BF6" s="582">
        <v>13.655720000000001</v>
      </c>
      <c r="BG6" s="582">
        <v>13.40409</v>
      </c>
      <c r="BH6" s="582">
        <v>13.604089999999999</v>
      </c>
      <c r="BI6" s="582">
        <v>13.690300000000001</v>
      </c>
      <c r="BJ6" s="582">
        <v>13.68634</v>
      </c>
      <c r="BK6" s="582">
        <v>13.699199999999999</v>
      </c>
      <c r="BL6" s="582">
        <v>13.62838</v>
      </c>
      <c r="BM6" s="582">
        <v>13.66728</v>
      </c>
      <c r="BN6" s="582">
        <v>13.660769999999999</v>
      </c>
      <c r="BO6" s="582">
        <v>13.66428</v>
      </c>
      <c r="BP6" s="582">
        <v>13.5878</v>
      </c>
      <c r="BQ6" s="582">
        <v>13.543469999999999</v>
      </c>
      <c r="BR6" s="582">
        <v>13.471439999999999</v>
      </c>
      <c r="BS6" s="582">
        <v>13.37074</v>
      </c>
      <c r="BT6" s="582">
        <v>13.428330000000001</v>
      </c>
      <c r="BU6" s="582">
        <v>13.50027</v>
      </c>
      <c r="BV6" s="582">
        <v>13.50299</v>
      </c>
    </row>
    <row r="7" spans="1:74" ht="11.1" customHeight="1" x14ac:dyDescent="0.2">
      <c r="A7" s="277" t="s">
        <v>234</v>
      </c>
      <c r="B7" s="568" t="s">
        <v>1098</v>
      </c>
      <c r="C7" s="363">
        <v>0.45829399999999998</v>
      </c>
      <c r="D7" s="363">
        <v>0.45663999999999999</v>
      </c>
      <c r="E7" s="363">
        <v>0.45331399999999999</v>
      </c>
      <c r="F7" s="363">
        <v>0.44631700000000002</v>
      </c>
      <c r="G7" s="363">
        <v>0.443326</v>
      </c>
      <c r="H7" s="363">
        <v>0.43998199999999998</v>
      </c>
      <c r="I7" s="363">
        <v>0.37997999999999998</v>
      </c>
      <c r="J7" s="363">
        <v>0.40851500000000002</v>
      </c>
      <c r="K7" s="363">
        <v>0.42968299999999998</v>
      </c>
      <c r="L7" s="363">
        <v>0.43696299999999999</v>
      </c>
      <c r="M7" s="363">
        <v>0.44602399999999998</v>
      </c>
      <c r="N7" s="363">
        <v>0.45112400000000002</v>
      </c>
      <c r="O7" s="363">
        <v>0.44961600000000002</v>
      </c>
      <c r="P7" s="363">
        <v>0.450264</v>
      </c>
      <c r="Q7" s="363">
        <v>0.43985299999999999</v>
      </c>
      <c r="R7" s="363">
        <v>0.441523</v>
      </c>
      <c r="S7" s="363">
        <v>0.44727099999999997</v>
      </c>
      <c r="T7" s="363">
        <v>0.41863099999999998</v>
      </c>
      <c r="U7" s="363">
        <v>0.43156800000000001</v>
      </c>
      <c r="V7" s="363">
        <v>0.41315099999999999</v>
      </c>
      <c r="W7" s="363">
        <v>0.43018099999999998</v>
      </c>
      <c r="X7" s="363">
        <v>0.43493100000000001</v>
      </c>
      <c r="Y7" s="363">
        <v>0.44467699999999999</v>
      </c>
      <c r="Z7" s="363">
        <v>0.44663199999999997</v>
      </c>
      <c r="AA7" s="363">
        <v>0.44840600000000003</v>
      </c>
      <c r="AB7" s="363">
        <v>0.44623099999999999</v>
      </c>
      <c r="AC7" s="363">
        <v>0.43522100000000002</v>
      </c>
      <c r="AD7" s="363">
        <v>0.43446699999999999</v>
      </c>
      <c r="AE7" s="363">
        <v>0.43016599999999999</v>
      </c>
      <c r="AF7" s="363">
        <v>0.42319000000000001</v>
      </c>
      <c r="AG7" s="363">
        <v>0.39722099999999999</v>
      </c>
      <c r="AH7" s="363">
        <v>0.39592500000000003</v>
      </c>
      <c r="AI7" s="363">
        <v>0.41540100000000002</v>
      </c>
      <c r="AJ7" s="363">
        <v>0.42596800000000001</v>
      </c>
      <c r="AK7" s="363">
        <v>0.42787500000000001</v>
      </c>
      <c r="AL7" s="363">
        <v>0.43298599999999998</v>
      </c>
      <c r="AM7" s="363">
        <v>0.42653099999999999</v>
      </c>
      <c r="AN7" s="363">
        <v>0.43226100000000001</v>
      </c>
      <c r="AO7" s="363">
        <v>0.43286200000000002</v>
      </c>
      <c r="AP7" s="363">
        <v>0.42990099999999998</v>
      </c>
      <c r="AQ7" s="363">
        <v>0.41689700000000002</v>
      </c>
      <c r="AR7" s="363">
        <v>0.399482</v>
      </c>
      <c r="AS7" s="363">
        <v>0.40780899999999998</v>
      </c>
      <c r="AT7" s="363">
        <v>0.39613300000000001</v>
      </c>
      <c r="AU7" s="363">
        <v>0.40806999999999999</v>
      </c>
      <c r="AV7" s="363">
        <v>0.42735200000000001</v>
      </c>
      <c r="AW7" s="363">
        <v>0.43866899999999998</v>
      </c>
      <c r="AX7" s="363">
        <v>0.43429899999999999</v>
      </c>
      <c r="AY7" s="919">
        <v>0.44050400000000001</v>
      </c>
      <c r="AZ7" s="919">
        <v>0.43761385714000001</v>
      </c>
      <c r="BA7" s="919">
        <v>0.42986275119</v>
      </c>
      <c r="BB7" s="374">
        <v>0.41981840242000001</v>
      </c>
      <c r="BC7" s="374">
        <v>0.41066472801999998</v>
      </c>
      <c r="BD7" s="374">
        <v>0.39681479584000001</v>
      </c>
      <c r="BE7" s="374">
        <v>0.40507268525000001</v>
      </c>
      <c r="BF7" s="374">
        <v>0.39722964560000001</v>
      </c>
      <c r="BG7" s="374">
        <v>0.41180934256000001</v>
      </c>
      <c r="BH7" s="374">
        <v>0.43524154646000002</v>
      </c>
      <c r="BI7" s="374">
        <v>0.43732383536000002</v>
      </c>
      <c r="BJ7" s="374">
        <v>0.43864977192999999</v>
      </c>
      <c r="BK7" s="374">
        <v>0.43996924345999999</v>
      </c>
      <c r="BL7" s="374">
        <v>0.43836301372999997</v>
      </c>
      <c r="BM7" s="374">
        <v>0.44238769738</v>
      </c>
      <c r="BN7" s="374">
        <v>0.43494089106</v>
      </c>
      <c r="BO7" s="374">
        <v>0.41948501234000002</v>
      </c>
      <c r="BP7" s="374">
        <v>0.40529569913000002</v>
      </c>
      <c r="BQ7" s="374">
        <v>0.43066847927000002</v>
      </c>
      <c r="BR7" s="374">
        <v>0.42110733645999998</v>
      </c>
      <c r="BS7" s="374">
        <v>0.43131243814999998</v>
      </c>
      <c r="BT7" s="374">
        <v>0.46232010898999998</v>
      </c>
      <c r="BU7" s="374">
        <v>0.46939522791999999</v>
      </c>
      <c r="BV7" s="374">
        <v>0.46467523313999998</v>
      </c>
    </row>
    <row r="8" spans="1:74" ht="11.1" customHeight="1" x14ac:dyDescent="0.2">
      <c r="A8" s="277" t="s">
        <v>235</v>
      </c>
      <c r="B8" s="568" t="s">
        <v>1600</v>
      </c>
      <c r="C8" s="363">
        <v>1.810611</v>
      </c>
      <c r="D8" s="363">
        <v>1.795309</v>
      </c>
      <c r="E8" s="363">
        <v>1.878849</v>
      </c>
      <c r="F8" s="363">
        <v>1.7945580000000001</v>
      </c>
      <c r="G8" s="363">
        <v>1.816324</v>
      </c>
      <c r="H8" s="363">
        <v>1.783469</v>
      </c>
      <c r="I8" s="363">
        <v>1.8482510000000001</v>
      </c>
      <c r="J8" s="363">
        <v>1.5522609999999999</v>
      </c>
      <c r="K8" s="363">
        <v>1.060325</v>
      </c>
      <c r="L8" s="363">
        <v>1.6777280000000001</v>
      </c>
      <c r="M8" s="363">
        <v>1.7719320000000001</v>
      </c>
      <c r="N8" s="363">
        <v>1.693052</v>
      </c>
      <c r="O8" s="363">
        <v>1.6843699999999999</v>
      </c>
      <c r="P8" s="363">
        <v>1.6128199999999999</v>
      </c>
      <c r="Q8" s="363">
        <v>1.6846140000000001</v>
      </c>
      <c r="R8" s="363">
        <v>1.7537210000000001</v>
      </c>
      <c r="S8" s="363">
        <v>1.6063499999999999</v>
      </c>
      <c r="T8" s="363">
        <v>1.7351289999999999</v>
      </c>
      <c r="U8" s="363">
        <v>1.7278199999999999</v>
      </c>
      <c r="V8" s="363">
        <v>1.7611570000000001</v>
      </c>
      <c r="W8" s="363">
        <v>1.8248340000000001</v>
      </c>
      <c r="X8" s="363">
        <v>1.7928269999999999</v>
      </c>
      <c r="Y8" s="363">
        <v>1.7970870000000001</v>
      </c>
      <c r="Z8" s="363">
        <v>1.7883370000000001</v>
      </c>
      <c r="AA8" s="363">
        <v>1.9144600000000001</v>
      </c>
      <c r="AB8" s="363">
        <v>1.853556</v>
      </c>
      <c r="AC8" s="363">
        <v>1.8768959999999999</v>
      </c>
      <c r="AD8" s="363">
        <v>1.749533</v>
      </c>
      <c r="AE8" s="363">
        <v>1.7207699999999999</v>
      </c>
      <c r="AF8" s="363">
        <v>1.844633</v>
      </c>
      <c r="AG8" s="363">
        <v>1.925476</v>
      </c>
      <c r="AH8" s="363">
        <v>1.8762840000000001</v>
      </c>
      <c r="AI8" s="363">
        <v>1.973943</v>
      </c>
      <c r="AJ8" s="363">
        <v>1.935111</v>
      </c>
      <c r="AK8" s="363">
        <v>1.8558840000000001</v>
      </c>
      <c r="AL8" s="363">
        <v>1.8524210000000001</v>
      </c>
      <c r="AM8" s="363">
        <v>1.743107</v>
      </c>
      <c r="AN8" s="363">
        <v>1.7895639999999999</v>
      </c>
      <c r="AO8" s="363">
        <v>1.814711</v>
      </c>
      <c r="AP8" s="363">
        <v>1.826301</v>
      </c>
      <c r="AQ8" s="363">
        <v>1.776931</v>
      </c>
      <c r="AR8" s="363">
        <v>1.8035650000000001</v>
      </c>
      <c r="AS8" s="363">
        <v>1.8064899999999999</v>
      </c>
      <c r="AT8" s="363">
        <v>1.788443</v>
      </c>
      <c r="AU8" s="363">
        <v>1.573356</v>
      </c>
      <c r="AV8" s="363">
        <v>1.763171</v>
      </c>
      <c r="AW8" s="363">
        <v>1.653599</v>
      </c>
      <c r="AX8" s="363">
        <v>1.851359</v>
      </c>
      <c r="AY8" s="919">
        <v>1.791698</v>
      </c>
      <c r="AZ8" s="919">
        <v>1.8248606412999999</v>
      </c>
      <c r="BA8" s="919">
        <v>1.8453254509000001</v>
      </c>
      <c r="BB8" s="374">
        <v>1.8290035452</v>
      </c>
      <c r="BC8" s="374">
        <v>1.8162170111</v>
      </c>
      <c r="BD8" s="374">
        <v>1.7997009305</v>
      </c>
      <c r="BE8" s="374">
        <v>1.8229924397999999</v>
      </c>
      <c r="BF8" s="374">
        <v>1.7938245155000001</v>
      </c>
      <c r="BG8" s="374">
        <v>1.6653552234</v>
      </c>
      <c r="BH8" s="374">
        <v>1.7145511523999999</v>
      </c>
      <c r="BI8" s="374">
        <v>1.8264213828</v>
      </c>
      <c r="BJ8" s="374">
        <v>1.8708945698999999</v>
      </c>
      <c r="BK8" s="374">
        <v>1.8786227632000001</v>
      </c>
      <c r="BL8" s="374">
        <v>1.8800219233</v>
      </c>
      <c r="BM8" s="374">
        <v>1.8833434587</v>
      </c>
      <c r="BN8" s="374">
        <v>1.8868705080999999</v>
      </c>
      <c r="BO8" s="374">
        <v>1.8910352448000001</v>
      </c>
      <c r="BP8" s="374">
        <v>1.8788180498</v>
      </c>
      <c r="BQ8" s="374">
        <v>1.8620318101</v>
      </c>
      <c r="BR8" s="374">
        <v>1.8110137119</v>
      </c>
      <c r="BS8" s="374">
        <v>1.6635234158000001</v>
      </c>
      <c r="BT8" s="374">
        <v>1.6930084316</v>
      </c>
      <c r="BU8" s="374">
        <v>1.7889383342</v>
      </c>
      <c r="BV8" s="374">
        <v>1.8202338052</v>
      </c>
    </row>
    <row r="9" spans="1:74" ht="11.1" customHeight="1" x14ac:dyDescent="0.2">
      <c r="A9" s="277" t="s">
        <v>236</v>
      </c>
      <c r="B9" s="568" t="s">
        <v>1594</v>
      </c>
      <c r="C9" s="363">
        <v>8.8831129999999998</v>
      </c>
      <c r="D9" s="363">
        <v>7.6862959999999996</v>
      </c>
      <c r="E9" s="363">
        <v>9.0402480000000001</v>
      </c>
      <c r="F9" s="363">
        <v>9.1119640000000004</v>
      </c>
      <c r="G9" s="363">
        <v>9.1630409999999998</v>
      </c>
      <c r="H9" s="363">
        <v>9.1703069999999993</v>
      </c>
      <c r="I9" s="363">
        <v>9.1880670000000002</v>
      </c>
      <c r="J9" s="363">
        <v>9.3533010000000001</v>
      </c>
      <c r="K9" s="363">
        <v>9.4671540000000007</v>
      </c>
      <c r="L9" s="363">
        <v>9.5222829999999998</v>
      </c>
      <c r="M9" s="363">
        <v>9.6495099999999994</v>
      </c>
      <c r="N9" s="363">
        <v>9.6081310000000002</v>
      </c>
      <c r="O9" s="363">
        <v>9.3084670000000003</v>
      </c>
      <c r="P9" s="363">
        <v>9.4040669999999995</v>
      </c>
      <c r="Q9" s="363">
        <v>9.7508309999999998</v>
      </c>
      <c r="R9" s="363">
        <v>9.6169270000000004</v>
      </c>
      <c r="S9" s="363">
        <v>9.6880590000000009</v>
      </c>
      <c r="T9" s="363">
        <v>9.7590730000000008</v>
      </c>
      <c r="U9" s="363">
        <v>9.8322050000000001</v>
      </c>
      <c r="V9" s="363">
        <v>9.9482210000000002</v>
      </c>
      <c r="W9" s="363">
        <v>10.183611000000001</v>
      </c>
      <c r="X9" s="363">
        <v>10.203509</v>
      </c>
      <c r="Y9" s="363">
        <v>10.224988</v>
      </c>
      <c r="Z9" s="363">
        <v>9.9401510000000002</v>
      </c>
      <c r="AA9" s="363">
        <v>10.247714</v>
      </c>
      <c r="AB9" s="363">
        <v>10.290728</v>
      </c>
      <c r="AC9" s="363">
        <v>10.503356</v>
      </c>
      <c r="AD9" s="363">
        <v>10.496328</v>
      </c>
      <c r="AE9" s="363">
        <v>10.578702</v>
      </c>
      <c r="AF9" s="363">
        <v>10.597752</v>
      </c>
      <c r="AG9" s="363">
        <v>10.612596999999999</v>
      </c>
      <c r="AH9" s="363">
        <v>10.775167</v>
      </c>
      <c r="AI9" s="363">
        <v>10.787318000000001</v>
      </c>
      <c r="AJ9" s="363">
        <v>10.787804</v>
      </c>
      <c r="AK9" s="363">
        <v>10.997335</v>
      </c>
      <c r="AL9" s="363">
        <v>11.022551</v>
      </c>
      <c r="AM9" s="363">
        <v>10.383927999999999</v>
      </c>
      <c r="AN9" s="363">
        <v>10.880255</v>
      </c>
      <c r="AO9" s="363">
        <v>10.923209999999999</v>
      </c>
      <c r="AP9" s="363">
        <v>10.992426999999999</v>
      </c>
      <c r="AQ9" s="363">
        <v>11.007300000000001</v>
      </c>
      <c r="AR9" s="363">
        <v>11.036808000000001</v>
      </c>
      <c r="AS9" s="363">
        <v>10.977627999999999</v>
      </c>
      <c r="AT9" s="363">
        <v>11.178969</v>
      </c>
      <c r="AU9" s="363">
        <v>11.203277</v>
      </c>
      <c r="AV9" s="363">
        <v>11.259570999999999</v>
      </c>
      <c r="AW9" s="363">
        <v>11.259778000000001</v>
      </c>
      <c r="AX9" s="363">
        <v>11.165566</v>
      </c>
      <c r="AY9" s="919">
        <v>10.914152</v>
      </c>
      <c r="AZ9" s="919">
        <v>11.08774105</v>
      </c>
      <c r="BA9" s="919">
        <v>11.271533772</v>
      </c>
      <c r="BB9" s="374">
        <v>11.19055</v>
      </c>
      <c r="BC9" s="374">
        <v>11.20853</v>
      </c>
      <c r="BD9" s="374">
        <v>11.285019999999999</v>
      </c>
      <c r="BE9" s="374">
        <v>11.37923</v>
      </c>
      <c r="BF9" s="374">
        <v>11.46466</v>
      </c>
      <c r="BG9" s="374">
        <v>11.326930000000001</v>
      </c>
      <c r="BH9" s="374">
        <v>11.45429</v>
      </c>
      <c r="BI9" s="374">
        <v>11.426550000000001</v>
      </c>
      <c r="BJ9" s="374">
        <v>11.376799999999999</v>
      </c>
      <c r="BK9" s="374">
        <v>11.380610000000001</v>
      </c>
      <c r="BL9" s="374">
        <v>11.31</v>
      </c>
      <c r="BM9" s="374">
        <v>11.34155</v>
      </c>
      <c r="BN9" s="374">
        <v>11.33896</v>
      </c>
      <c r="BO9" s="374">
        <v>11.353759999999999</v>
      </c>
      <c r="BP9" s="374">
        <v>11.30369</v>
      </c>
      <c r="BQ9" s="374">
        <v>11.250769999999999</v>
      </c>
      <c r="BR9" s="374">
        <v>11.239319999999999</v>
      </c>
      <c r="BS9" s="374">
        <v>11.27591</v>
      </c>
      <c r="BT9" s="374">
        <v>11.273</v>
      </c>
      <c r="BU9" s="374">
        <v>11.24194</v>
      </c>
      <c r="BV9" s="374">
        <v>11.21808</v>
      </c>
    </row>
    <row r="10" spans="1:74" ht="11.1" customHeight="1" x14ac:dyDescent="0.2">
      <c r="A10" s="277" t="s">
        <v>1099</v>
      </c>
      <c r="B10" s="569" t="s">
        <v>1100</v>
      </c>
      <c r="C10" s="363">
        <v>0.13641034677</v>
      </c>
      <c r="D10" s="363">
        <v>0.13427281143</v>
      </c>
      <c r="E10" s="363">
        <v>0.13508880097000001</v>
      </c>
      <c r="F10" s="363">
        <v>0.139618678</v>
      </c>
      <c r="G10" s="363">
        <v>0.13234647355000001</v>
      </c>
      <c r="H10" s="363">
        <v>0.129214305</v>
      </c>
      <c r="I10" s="363">
        <v>0.12184244258</v>
      </c>
      <c r="J10" s="363">
        <v>0.12605031032</v>
      </c>
      <c r="K10" s="363">
        <v>0.12832046133</v>
      </c>
      <c r="L10" s="363">
        <v>0.11566903581</v>
      </c>
      <c r="M10" s="363">
        <v>0.11828670567000001</v>
      </c>
      <c r="N10" s="363">
        <v>0.11222350645</v>
      </c>
      <c r="O10" s="363">
        <v>0.11730360065000001</v>
      </c>
      <c r="P10" s="363">
        <v>0.11861711357</v>
      </c>
      <c r="Q10" s="363">
        <v>0.12222789032</v>
      </c>
      <c r="R10" s="363">
        <v>0.12978570233</v>
      </c>
      <c r="S10" s="363">
        <v>0.12769854548000001</v>
      </c>
      <c r="T10" s="363">
        <v>0.12494664766999999</v>
      </c>
      <c r="U10" s="363">
        <v>0.12789049677</v>
      </c>
      <c r="V10" s="363">
        <v>0.12554751161</v>
      </c>
      <c r="W10" s="363">
        <v>0.12534953267000001</v>
      </c>
      <c r="X10" s="363">
        <v>0.13335182806000001</v>
      </c>
      <c r="Y10" s="363">
        <v>0.13577867199999999</v>
      </c>
      <c r="Z10" s="363">
        <v>0.13384559644999999</v>
      </c>
      <c r="AA10" s="363">
        <v>0.14977556451999999</v>
      </c>
      <c r="AB10" s="363">
        <v>0.15492209857</v>
      </c>
      <c r="AC10" s="363">
        <v>0.15210625419000001</v>
      </c>
      <c r="AD10" s="363">
        <v>0.15344680366999999</v>
      </c>
      <c r="AE10" s="363">
        <v>0.15417047806</v>
      </c>
      <c r="AF10" s="363">
        <v>0.15601258833000001</v>
      </c>
      <c r="AG10" s="363">
        <v>0.15199849838999999</v>
      </c>
      <c r="AH10" s="363">
        <v>0.15370146773999999</v>
      </c>
      <c r="AI10" s="363">
        <v>0.14908172267</v>
      </c>
      <c r="AJ10" s="363">
        <v>0.16591477968000001</v>
      </c>
      <c r="AK10" s="363">
        <v>0.16342871767</v>
      </c>
      <c r="AL10" s="363">
        <v>0.15600577226000001</v>
      </c>
      <c r="AM10" s="363">
        <v>0.15630635709999999</v>
      </c>
      <c r="AN10" s="363">
        <v>0.14322220033999999</v>
      </c>
      <c r="AO10" s="363">
        <v>0.14195586805999999</v>
      </c>
      <c r="AP10" s="363">
        <v>0.157367391</v>
      </c>
      <c r="AQ10" s="363">
        <v>0.15755413355</v>
      </c>
      <c r="AR10" s="363">
        <v>0.15603746700000001</v>
      </c>
      <c r="AS10" s="363">
        <v>0.15116015677</v>
      </c>
      <c r="AT10" s="363">
        <v>0.16423059355</v>
      </c>
      <c r="AU10" s="363">
        <v>0.16036176966999999</v>
      </c>
      <c r="AV10" s="363">
        <v>0.16492802968</v>
      </c>
      <c r="AW10" s="363">
        <v>0.172046057</v>
      </c>
      <c r="AX10" s="363">
        <v>0.17170506290000001</v>
      </c>
      <c r="AY10" s="919">
        <v>0.17559449290000001</v>
      </c>
      <c r="AZ10" s="919">
        <v>0.17686944685</v>
      </c>
      <c r="BA10" s="919">
        <v>0.17781393665</v>
      </c>
      <c r="BB10" s="374">
        <v>0.16488776994000001</v>
      </c>
      <c r="BC10" s="374">
        <v>0.16479517351</v>
      </c>
      <c r="BD10" s="374">
        <v>0.16145876873000001</v>
      </c>
      <c r="BE10" s="374">
        <v>0.15330319482999999</v>
      </c>
      <c r="BF10" s="374">
        <v>0.15239755979</v>
      </c>
      <c r="BG10" s="374">
        <v>0.15106829109</v>
      </c>
      <c r="BH10" s="374">
        <v>0.14710565553999999</v>
      </c>
      <c r="BI10" s="374">
        <v>0.14658675676999999</v>
      </c>
      <c r="BJ10" s="374">
        <v>0.14591959462000001</v>
      </c>
      <c r="BK10" s="374">
        <v>0.14433196539000001</v>
      </c>
      <c r="BL10" s="374">
        <v>0.14446722813999999</v>
      </c>
      <c r="BM10" s="374">
        <v>0.14183678550000001</v>
      </c>
      <c r="BN10" s="374">
        <v>0.13967878774</v>
      </c>
      <c r="BO10" s="374">
        <v>0.13696573799</v>
      </c>
      <c r="BP10" s="374">
        <v>0.13301322276999999</v>
      </c>
      <c r="BQ10" s="374">
        <v>0.12908181115</v>
      </c>
      <c r="BR10" s="374">
        <v>0.12427131723</v>
      </c>
      <c r="BS10" s="374">
        <v>0.12000590223</v>
      </c>
      <c r="BT10" s="374">
        <v>0.1174333617</v>
      </c>
      <c r="BU10" s="374">
        <v>0.11636058975999999</v>
      </c>
      <c r="BV10" s="374">
        <v>0.11588496345</v>
      </c>
    </row>
    <row r="11" spans="1:74" ht="11.1" customHeight="1" x14ac:dyDescent="0.2">
      <c r="A11" s="277" t="s">
        <v>1101</v>
      </c>
      <c r="B11" s="569" t="s">
        <v>1102</v>
      </c>
      <c r="C11" s="363">
        <v>1.1582250167999999</v>
      </c>
      <c r="D11" s="363">
        <v>1.0944523861</v>
      </c>
      <c r="E11" s="363">
        <v>1.1204328244999999</v>
      </c>
      <c r="F11" s="363">
        <v>1.1330566897000001</v>
      </c>
      <c r="G11" s="363">
        <v>1.1399085806</v>
      </c>
      <c r="H11" s="363">
        <v>1.1428810513000001</v>
      </c>
      <c r="I11" s="363">
        <v>1.0877192655000001</v>
      </c>
      <c r="J11" s="363">
        <v>1.1201168694000001</v>
      </c>
      <c r="K11" s="363">
        <v>1.127121963</v>
      </c>
      <c r="L11" s="363">
        <v>1.1251478248</v>
      </c>
      <c r="M11" s="363">
        <v>1.1742610723</v>
      </c>
      <c r="N11" s="363">
        <v>1.1573969606000001</v>
      </c>
      <c r="O11" s="363">
        <v>1.1019426742</v>
      </c>
      <c r="P11" s="363">
        <v>1.1053211211</v>
      </c>
      <c r="Q11" s="363">
        <v>1.1414504060999999</v>
      </c>
      <c r="R11" s="363">
        <v>0.92525374566999996</v>
      </c>
      <c r="S11" s="363">
        <v>1.0724035613</v>
      </c>
      <c r="T11" s="363">
        <v>1.1194933187</v>
      </c>
      <c r="U11" s="363">
        <v>1.0906668665000001</v>
      </c>
      <c r="V11" s="363">
        <v>1.0917114652</v>
      </c>
      <c r="W11" s="363">
        <v>1.138933687</v>
      </c>
      <c r="X11" s="363">
        <v>1.1312227113</v>
      </c>
      <c r="Y11" s="363">
        <v>1.1155763997000001</v>
      </c>
      <c r="Z11" s="363">
        <v>0.97914573484</v>
      </c>
      <c r="AA11" s="363">
        <v>1.0839847735000001</v>
      </c>
      <c r="AB11" s="363">
        <v>1.1794478004</v>
      </c>
      <c r="AC11" s="363">
        <v>1.1451062239000001</v>
      </c>
      <c r="AD11" s="363">
        <v>1.1516939930000001</v>
      </c>
      <c r="AE11" s="363">
        <v>1.1543603935</v>
      </c>
      <c r="AF11" s="363">
        <v>1.1863571733</v>
      </c>
      <c r="AG11" s="363">
        <v>1.1954985884</v>
      </c>
      <c r="AH11" s="363">
        <v>1.2349015177</v>
      </c>
      <c r="AI11" s="363">
        <v>1.3150320937</v>
      </c>
      <c r="AJ11" s="363">
        <v>1.2822651947999999</v>
      </c>
      <c r="AK11" s="363">
        <v>1.3072680343</v>
      </c>
      <c r="AL11" s="363">
        <v>1.3033546368</v>
      </c>
      <c r="AM11" s="363">
        <v>1.1315547452000001</v>
      </c>
      <c r="AN11" s="363">
        <v>1.2810652569000001</v>
      </c>
      <c r="AO11" s="363">
        <v>1.2524517568</v>
      </c>
      <c r="AP11" s="363">
        <v>1.2662568553</v>
      </c>
      <c r="AQ11" s="363">
        <v>1.2219602870999999</v>
      </c>
      <c r="AR11" s="363">
        <v>1.2133845267000001</v>
      </c>
      <c r="AS11" s="363">
        <v>1.1968789365000001</v>
      </c>
      <c r="AT11" s="363">
        <v>1.2193542303</v>
      </c>
      <c r="AU11" s="363">
        <v>1.2507533013000001</v>
      </c>
      <c r="AV11" s="363">
        <v>1.2030558003</v>
      </c>
      <c r="AW11" s="363">
        <v>1.2533603312999999</v>
      </c>
      <c r="AX11" s="363">
        <v>1.2149062823000001</v>
      </c>
      <c r="AY11" s="919">
        <v>1.2134900761</v>
      </c>
      <c r="AZ11" s="919">
        <v>1.2197371514999999</v>
      </c>
      <c r="BA11" s="919">
        <v>1.2278866875000001</v>
      </c>
      <c r="BB11" s="374">
        <v>1.2267908025000001</v>
      </c>
      <c r="BC11" s="374">
        <v>1.2290323125</v>
      </c>
      <c r="BD11" s="374">
        <v>1.2463559133</v>
      </c>
      <c r="BE11" s="374">
        <v>1.2441581495</v>
      </c>
      <c r="BF11" s="374">
        <v>1.2427592971999999</v>
      </c>
      <c r="BG11" s="374">
        <v>1.2295860543999999</v>
      </c>
      <c r="BH11" s="374">
        <v>1.2248714492999999</v>
      </c>
      <c r="BI11" s="374">
        <v>1.2116721664000001</v>
      </c>
      <c r="BJ11" s="374">
        <v>1.1913310051999999</v>
      </c>
      <c r="BK11" s="374">
        <v>1.1706312507000001</v>
      </c>
      <c r="BL11" s="374">
        <v>1.1614520013</v>
      </c>
      <c r="BM11" s="374">
        <v>1.1465942790000001</v>
      </c>
      <c r="BN11" s="374">
        <v>1.1444883510999999</v>
      </c>
      <c r="BO11" s="374">
        <v>1.1488425108</v>
      </c>
      <c r="BP11" s="374">
        <v>1.1412817340999999</v>
      </c>
      <c r="BQ11" s="374">
        <v>1.1416803094000001</v>
      </c>
      <c r="BR11" s="374">
        <v>1.1473414877000001</v>
      </c>
      <c r="BS11" s="374">
        <v>1.1392256892999999</v>
      </c>
      <c r="BT11" s="374">
        <v>1.1320274817</v>
      </c>
      <c r="BU11" s="374">
        <v>1.1198847026000001</v>
      </c>
      <c r="BV11" s="374">
        <v>1.1027640249999999</v>
      </c>
    </row>
    <row r="12" spans="1:74" ht="11.1" customHeight="1" x14ac:dyDescent="0.2">
      <c r="A12" s="277" t="s">
        <v>1103</v>
      </c>
      <c r="B12" s="569" t="s">
        <v>1104</v>
      </c>
      <c r="C12" s="363">
        <v>1.0530312032</v>
      </c>
      <c r="D12" s="363">
        <v>0.89092072143000001</v>
      </c>
      <c r="E12" s="363">
        <v>1.1025616645</v>
      </c>
      <c r="F12" s="363">
        <v>1.1075422767000001</v>
      </c>
      <c r="G12" s="363">
        <v>1.0882695387000001</v>
      </c>
      <c r="H12" s="363">
        <v>1.0826625000000001</v>
      </c>
      <c r="I12" s="363">
        <v>1.1022843161</v>
      </c>
      <c r="J12" s="363">
        <v>1.1080933451999999</v>
      </c>
      <c r="K12" s="363">
        <v>1.1195173967000001</v>
      </c>
      <c r="L12" s="363">
        <v>1.0819236484000001</v>
      </c>
      <c r="M12" s="363">
        <v>1.08793582</v>
      </c>
      <c r="N12" s="363">
        <v>1.084582629</v>
      </c>
      <c r="O12" s="363">
        <v>1.0534301903000001</v>
      </c>
      <c r="P12" s="363">
        <v>1.0608660249999999</v>
      </c>
      <c r="Q12" s="363">
        <v>1.0648529613</v>
      </c>
      <c r="R12" s="363">
        <v>1.0890360633</v>
      </c>
      <c r="S12" s="363">
        <v>1.0827810065000001</v>
      </c>
      <c r="T12" s="363">
        <v>1.11893412</v>
      </c>
      <c r="U12" s="363">
        <v>1.1035932742000001</v>
      </c>
      <c r="V12" s="363">
        <v>1.1184747644999999</v>
      </c>
      <c r="W12" s="363">
        <v>1.1450338667</v>
      </c>
      <c r="X12" s="363">
        <v>1.1456894387000001</v>
      </c>
      <c r="Y12" s="363">
        <v>1.1141972833</v>
      </c>
      <c r="Z12" s="363">
        <v>1.0867748612999999</v>
      </c>
      <c r="AA12" s="363">
        <v>1.1191713548</v>
      </c>
      <c r="AB12" s="363">
        <v>1.1341358500000001</v>
      </c>
      <c r="AC12" s="363">
        <v>1.1754704096999999</v>
      </c>
      <c r="AD12" s="363">
        <v>1.1531541567000001</v>
      </c>
      <c r="AE12" s="363">
        <v>1.1885258097</v>
      </c>
      <c r="AF12" s="363">
        <v>1.2031931066999999</v>
      </c>
      <c r="AG12" s="363">
        <v>1.1947662258</v>
      </c>
      <c r="AH12" s="363">
        <v>1.1817737129000001</v>
      </c>
      <c r="AI12" s="363">
        <v>1.18143858</v>
      </c>
      <c r="AJ12" s="363">
        <v>1.1424941032</v>
      </c>
      <c r="AK12" s="363">
        <v>1.1290322500000001</v>
      </c>
      <c r="AL12" s="363">
        <v>1.0952397774</v>
      </c>
      <c r="AM12" s="363">
        <v>1.0533583387000001</v>
      </c>
      <c r="AN12" s="363">
        <v>1.0897678206999999</v>
      </c>
      <c r="AO12" s="363">
        <v>1.1154237418999999</v>
      </c>
      <c r="AP12" s="363">
        <v>1.1549538933000001</v>
      </c>
      <c r="AQ12" s="363">
        <v>1.1951284645</v>
      </c>
      <c r="AR12" s="363">
        <v>1.1928475599999999</v>
      </c>
      <c r="AS12" s="363">
        <v>1.1792300935</v>
      </c>
      <c r="AT12" s="363">
        <v>1.2244825355</v>
      </c>
      <c r="AU12" s="363">
        <v>1.2325199433</v>
      </c>
      <c r="AV12" s="363">
        <v>1.2428473194</v>
      </c>
      <c r="AW12" s="363">
        <v>1.2004331467</v>
      </c>
      <c r="AX12" s="363">
        <v>1.1789570225999999</v>
      </c>
      <c r="AY12" s="919">
        <v>1.1200847225999999</v>
      </c>
      <c r="AZ12" s="919">
        <v>1.1276951786</v>
      </c>
      <c r="BA12" s="919">
        <v>1.1313834655999999</v>
      </c>
      <c r="BB12" s="374">
        <v>1.1316304005</v>
      </c>
      <c r="BC12" s="374">
        <v>1.1504689468</v>
      </c>
      <c r="BD12" s="374">
        <v>1.1485260594</v>
      </c>
      <c r="BE12" s="374">
        <v>1.1569160777</v>
      </c>
      <c r="BF12" s="374">
        <v>1.1611649422999999</v>
      </c>
      <c r="BG12" s="374">
        <v>1.1677602651000001</v>
      </c>
      <c r="BH12" s="374">
        <v>1.1655883500999999</v>
      </c>
      <c r="BI12" s="374">
        <v>1.1753814472999999</v>
      </c>
      <c r="BJ12" s="374">
        <v>1.1652694273999999</v>
      </c>
      <c r="BK12" s="374">
        <v>1.1676891152</v>
      </c>
      <c r="BL12" s="374">
        <v>1.1382967926000001</v>
      </c>
      <c r="BM12" s="374">
        <v>1.1831657977000001</v>
      </c>
      <c r="BN12" s="374">
        <v>1.1795655482</v>
      </c>
      <c r="BO12" s="374">
        <v>1.1860997066000001</v>
      </c>
      <c r="BP12" s="374">
        <v>1.1813639335999999</v>
      </c>
      <c r="BQ12" s="374">
        <v>1.1841806860999999</v>
      </c>
      <c r="BR12" s="374">
        <v>1.1860422214999999</v>
      </c>
      <c r="BS12" s="374">
        <v>1.1834744005</v>
      </c>
      <c r="BT12" s="374">
        <v>1.1829872914999999</v>
      </c>
      <c r="BU12" s="374">
        <v>1.1768991903999999</v>
      </c>
      <c r="BV12" s="374">
        <v>1.1689080422</v>
      </c>
    </row>
    <row r="13" spans="1:74" ht="11.1" customHeight="1" x14ac:dyDescent="0.2">
      <c r="A13" s="277" t="s">
        <v>1105</v>
      </c>
      <c r="B13" s="569" t="s">
        <v>1106</v>
      </c>
      <c r="C13" s="363">
        <v>3.0535913548000001E-2</v>
      </c>
      <c r="D13" s="363">
        <v>2.5695996071E-2</v>
      </c>
      <c r="E13" s="363">
        <v>3.0472230967999999E-2</v>
      </c>
      <c r="F13" s="363">
        <v>3.0114572667E-2</v>
      </c>
      <c r="G13" s="363">
        <v>2.8885481290000001E-2</v>
      </c>
      <c r="H13" s="363">
        <v>2.8980096E-2</v>
      </c>
      <c r="I13" s="363">
        <v>2.8751025483999999E-2</v>
      </c>
      <c r="J13" s="363">
        <v>2.8450650644999999E-2</v>
      </c>
      <c r="K13" s="363">
        <v>2.9961838000000001E-2</v>
      </c>
      <c r="L13" s="363">
        <v>3.1343628064999997E-2</v>
      </c>
      <c r="M13" s="363">
        <v>3.2621465000000002E-2</v>
      </c>
      <c r="N13" s="363">
        <v>3.2820804839000003E-2</v>
      </c>
      <c r="O13" s="363">
        <v>3.1383757742000001E-2</v>
      </c>
      <c r="P13" s="363">
        <v>3.2805682143000003E-2</v>
      </c>
      <c r="Q13" s="363">
        <v>3.4225655160999999E-2</v>
      </c>
      <c r="R13" s="363">
        <v>3.3590230333000001E-2</v>
      </c>
      <c r="S13" s="363">
        <v>3.2224010322999999E-2</v>
      </c>
      <c r="T13" s="363">
        <v>3.1477959999999999E-2</v>
      </c>
      <c r="U13" s="363">
        <v>3.1116696129000001E-2</v>
      </c>
      <c r="V13" s="363">
        <v>3.2192410967999997E-2</v>
      </c>
      <c r="W13" s="363">
        <v>3.3179705332999999E-2</v>
      </c>
      <c r="X13" s="363">
        <v>3.2546301290000003E-2</v>
      </c>
      <c r="Y13" s="363">
        <v>3.1659592E-2</v>
      </c>
      <c r="Z13" s="363">
        <v>3.0690132581E-2</v>
      </c>
      <c r="AA13" s="363">
        <v>3.2622536452000001E-2</v>
      </c>
      <c r="AB13" s="363">
        <v>3.1786048928999999E-2</v>
      </c>
      <c r="AC13" s="363">
        <v>3.1991754515999997E-2</v>
      </c>
      <c r="AD13" s="363">
        <v>3.0960086000000001E-2</v>
      </c>
      <c r="AE13" s="363">
        <v>3.1487710968000002E-2</v>
      </c>
      <c r="AF13" s="363">
        <v>2.8250801999999998E-2</v>
      </c>
      <c r="AG13" s="363">
        <v>2.9247083226E-2</v>
      </c>
      <c r="AH13" s="363">
        <v>2.9384656129E-2</v>
      </c>
      <c r="AI13" s="363">
        <v>2.9110777000000001E-2</v>
      </c>
      <c r="AJ13" s="363">
        <v>3.0775880323E-2</v>
      </c>
      <c r="AK13" s="363">
        <v>3.0170062667000001E-2</v>
      </c>
      <c r="AL13" s="363">
        <v>3.1295423548000002E-2</v>
      </c>
      <c r="AM13" s="363">
        <v>2.8364423547999999E-2</v>
      </c>
      <c r="AN13" s="363">
        <v>2.9288936897E-2</v>
      </c>
      <c r="AO13" s="363">
        <v>2.9762091934999998E-2</v>
      </c>
      <c r="AP13" s="363">
        <v>2.8610189333E-2</v>
      </c>
      <c r="AQ13" s="363">
        <v>2.8130884516000002E-2</v>
      </c>
      <c r="AR13" s="363">
        <v>2.7645458000000001E-2</v>
      </c>
      <c r="AS13" s="363">
        <v>2.8421390644999999E-2</v>
      </c>
      <c r="AT13" s="363">
        <v>2.8311248064999999E-2</v>
      </c>
      <c r="AU13" s="363">
        <v>2.8250054E-2</v>
      </c>
      <c r="AV13" s="363">
        <v>2.9255051935000002E-2</v>
      </c>
      <c r="AW13" s="363">
        <v>2.9721626333E-2</v>
      </c>
      <c r="AX13" s="363">
        <v>3.0274566451999999E-2</v>
      </c>
      <c r="AY13" s="919">
        <v>2.8373154194000001E-2</v>
      </c>
      <c r="AZ13" s="919">
        <v>2.7810963636999999E-2</v>
      </c>
      <c r="BA13" s="919">
        <v>2.6975372436000001E-2</v>
      </c>
      <c r="BB13" s="374">
        <v>2.8020798231999999E-2</v>
      </c>
      <c r="BC13" s="374">
        <v>2.7404823533E-2</v>
      </c>
      <c r="BD13" s="374">
        <v>2.6120185199000001E-2</v>
      </c>
      <c r="BE13" s="374">
        <v>2.5514866505999999E-2</v>
      </c>
      <c r="BF13" s="374">
        <v>2.5467527225000001E-2</v>
      </c>
      <c r="BG13" s="374">
        <v>2.5788265949000001E-2</v>
      </c>
      <c r="BH13" s="374">
        <v>2.5215452053E-2</v>
      </c>
      <c r="BI13" s="374">
        <v>2.4668371351000001E-2</v>
      </c>
      <c r="BJ13" s="374">
        <v>2.4295271736999999E-2</v>
      </c>
      <c r="BK13" s="374">
        <v>2.3914057821999998E-2</v>
      </c>
      <c r="BL13" s="374">
        <v>2.3688408417000002E-2</v>
      </c>
      <c r="BM13" s="374">
        <v>2.3676502859000002E-2</v>
      </c>
      <c r="BN13" s="374">
        <v>2.4172455567000001E-2</v>
      </c>
      <c r="BO13" s="374">
        <v>2.4180796723000001E-2</v>
      </c>
      <c r="BP13" s="374">
        <v>2.3177700555E-2</v>
      </c>
      <c r="BQ13" s="374">
        <v>2.2619788514999999E-2</v>
      </c>
      <c r="BR13" s="374">
        <v>2.2103483683E-2</v>
      </c>
      <c r="BS13" s="374">
        <v>2.1882003717000002E-2</v>
      </c>
      <c r="BT13" s="374">
        <v>2.2196257745E-2</v>
      </c>
      <c r="BU13" s="374">
        <v>2.2497954808000001E-2</v>
      </c>
      <c r="BV13" s="374">
        <v>2.1936906831999999E-2</v>
      </c>
    </row>
    <row r="14" spans="1:74" ht="11.1" customHeight="1" x14ac:dyDescent="0.2">
      <c r="A14" s="277" t="s">
        <v>1107</v>
      </c>
      <c r="B14" s="569" t="s">
        <v>1108</v>
      </c>
      <c r="C14" s="363">
        <v>4.4628387644999998</v>
      </c>
      <c r="D14" s="363">
        <v>3.6948602179000001</v>
      </c>
      <c r="E14" s="363">
        <v>4.6317986515999996</v>
      </c>
      <c r="F14" s="363">
        <v>4.6543269367000004</v>
      </c>
      <c r="G14" s="363">
        <v>4.7278200613000001</v>
      </c>
      <c r="H14" s="363">
        <v>4.75874182</v>
      </c>
      <c r="I14" s="363">
        <v>4.8223692741999997</v>
      </c>
      <c r="J14" s="363">
        <v>4.9502778613</v>
      </c>
      <c r="K14" s="363">
        <v>5.0190503932999997</v>
      </c>
      <c r="L14" s="363">
        <v>5.0949249613000003</v>
      </c>
      <c r="M14" s="363">
        <v>5.1558810800000003</v>
      </c>
      <c r="N14" s="363">
        <v>5.1268231676999996</v>
      </c>
      <c r="O14" s="363">
        <v>5.0045740967999999</v>
      </c>
      <c r="P14" s="363">
        <v>5.0578725713999999</v>
      </c>
      <c r="Q14" s="363">
        <v>5.2633346676999997</v>
      </c>
      <c r="R14" s="363">
        <v>5.3179094666999998</v>
      </c>
      <c r="S14" s="363">
        <v>5.2845445581000003</v>
      </c>
      <c r="T14" s="363">
        <v>5.2799044167</v>
      </c>
      <c r="U14" s="363">
        <v>5.3823664644999996</v>
      </c>
      <c r="V14" s="363">
        <v>5.4846653581</v>
      </c>
      <c r="W14" s="363">
        <v>5.6442174167000001</v>
      </c>
      <c r="X14" s="363">
        <v>5.6713087032000002</v>
      </c>
      <c r="Y14" s="363">
        <v>5.7064975667000004</v>
      </c>
      <c r="Z14" s="363">
        <v>5.6858772516</v>
      </c>
      <c r="AA14" s="363">
        <v>5.7937816355000002</v>
      </c>
      <c r="AB14" s="363">
        <v>5.7270417357000003</v>
      </c>
      <c r="AC14" s="363">
        <v>5.8747407483999998</v>
      </c>
      <c r="AD14" s="363">
        <v>5.8689901332999996</v>
      </c>
      <c r="AE14" s="363">
        <v>5.8695962902999996</v>
      </c>
      <c r="AF14" s="363">
        <v>5.8356051500000001</v>
      </c>
      <c r="AG14" s="363">
        <v>5.8768141838999997</v>
      </c>
      <c r="AH14" s="363">
        <v>5.9830783452</v>
      </c>
      <c r="AI14" s="363">
        <v>5.9668066133000002</v>
      </c>
      <c r="AJ14" s="363">
        <v>6.0065535258000002</v>
      </c>
      <c r="AK14" s="363">
        <v>6.1821828200000004</v>
      </c>
      <c r="AL14" s="363">
        <v>6.2477751902999996</v>
      </c>
      <c r="AM14" s="363">
        <v>5.9559458902999998</v>
      </c>
      <c r="AN14" s="363">
        <v>6.2050887552000003</v>
      </c>
      <c r="AO14" s="363">
        <v>6.2023994129000002</v>
      </c>
      <c r="AP14" s="363">
        <v>6.2447322666999998</v>
      </c>
      <c r="AQ14" s="363">
        <v>6.2779584323000002</v>
      </c>
      <c r="AR14" s="363">
        <v>6.3435862399999996</v>
      </c>
      <c r="AS14" s="363">
        <v>6.3291716613000002</v>
      </c>
      <c r="AT14" s="363">
        <v>6.4385428547999997</v>
      </c>
      <c r="AU14" s="363">
        <v>6.3914490833000004</v>
      </c>
      <c r="AV14" s="363">
        <v>6.4281986484000004</v>
      </c>
      <c r="AW14" s="363">
        <v>6.4298440733</v>
      </c>
      <c r="AX14" s="363">
        <v>6.3922498226000002</v>
      </c>
      <c r="AY14" s="919">
        <v>6.2627290645000002</v>
      </c>
      <c r="AZ14" s="919">
        <v>6.3952500626999997</v>
      </c>
      <c r="BA14" s="919">
        <v>6.5699259790999998</v>
      </c>
      <c r="BB14" s="374">
        <v>6.5073279016000001</v>
      </c>
      <c r="BC14" s="374">
        <v>6.4861327597000002</v>
      </c>
      <c r="BD14" s="374">
        <v>6.5587302682999997</v>
      </c>
      <c r="BE14" s="374">
        <v>6.6581769412999998</v>
      </c>
      <c r="BF14" s="374">
        <v>6.7460777553</v>
      </c>
      <c r="BG14" s="374">
        <v>6.6062483865999999</v>
      </c>
      <c r="BH14" s="374">
        <v>6.7502426728999998</v>
      </c>
      <c r="BI14" s="374">
        <v>6.7274558635000004</v>
      </c>
      <c r="BJ14" s="374">
        <v>6.7424139514999997</v>
      </c>
      <c r="BK14" s="374">
        <v>6.7687682732000001</v>
      </c>
      <c r="BL14" s="374">
        <v>6.7521623362999996</v>
      </c>
      <c r="BM14" s="374">
        <v>6.7655312894000001</v>
      </c>
      <c r="BN14" s="374">
        <v>6.7734006505000002</v>
      </c>
      <c r="BO14" s="374">
        <v>6.7816230393000003</v>
      </c>
      <c r="BP14" s="374">
        <v>6.7527969029000001</v>
      </c>
      <c r="BQ14" s="374">
        <v>6.7069043994999999</v>
      </c>
      <c r="BR14" s="374">
        <v>6.7010109547000001</v>
      </c>
      <c r="BS14" s="374">
        <v>6.7596512047999999</v>
      </c>
      <c r="BT14" s="374">
        <v>6.7689333398000002</v>
      </c>
      <c r="BU14" s="374">
        <v>6.7680956054000001</v>
      </c>
      <c r="BV14" s="374">
        <v>6.7847311943999999</v>
      </c>
    </row>
    <row r="15" spans="1:74" ht="11.1" customHeight="1" x14ac:dyDescent="0.2">
      <c r="A15" s="277" t="s">
        <v>1109</v>
      </c>
      <c r="B15" s="569" t="s">
        <v>1110</v>
      </c>
      <c r="C15" s="363">
        <v>2.0420719828</v>
      </c>
      <c r="D15" s="363">
        <v>1.8460944745000001</v>
      </c>
      <c r="E15" s="363">
        <v>2.0198949722999999</v>
      </c>
      <c r="F15" s="363">
        <v>2.0473049762</v>
      </c>
      <c r="G15" s="363">
        <v>2.0458111307000002</v>
      </c>
      <c r="H15" s="363">
        <v>2.0278267442</v>
      </c>
      <c r="I15" s="363">
        <v>2.0251012601</v>
      </c>
      <c r="J15" s="363">
        <v>2.0203118134000002</v>
      </c>
      <c r="K15" s="363">
        <v>2.0431819403000002</v>
      </c>
      <c r="L15" s="363">
        <v>2.0732746712000001</v>
      </c>
      <c r="M15" s="363">
        <v>2.0805245139999999</v>
      </c>
      <c r="N15" s="363">
        <v>2.0942841032000001</v>
      </c>
      <c r="O15" s="363">
        <v>1.9998327120999999</v>
      </c>
      <c r="P15" s="363">
        <v>2.0285848526999999</v>
      </c>
      <c r="Q15" s="363">
        <v>2.1247395072000002</v>
      </c>
      <c r="R15" s="363">
        <v>2.1213522735999999</v>
      </c>
      <c r="S15" s="363">
        <v>2.0884070634</v>
      </c>
      <c r="T15" s="363">
        <v>2.0843170013000001</v>
      </c>
      <c r="U15" s="363">
        <v>2.0965714147000001</v>
      </c>
      <c r="V15" s="363">
        <v>2.0956291089999999</v>
      </c>
      <c r="W15" s="363">
        <v>2.0968977394000001</v>
      </c>
      <c r="X15" s="363">
        <v>2.0893895868999999</v>
      </c>
      <c r="Y15" s="363">
        <v>2.12127855</v>
      </c>
      <c r="Z15" s="363">
        <v>2.023817465</v>
      </c>
      <c r="AA15" s="363">
        <v>2.0683788278000002</v>
      </c>
      <c r="AB15" s="363">
        <v>2.0633941419999999</v>
      </c>
      <c r="AC15" s="363">
        <v>2.1239408254000001</v>
      </c>
      <c r="AD15" s="363">
        <v>2.1380835559000002</v>
      </c>
      <c r="AE15" s="363">
        <v>2.1805609214000001</v>
      </c>
      <c r="AF15" s="363">
        <v>2.1883335491000002</v>
      </c>
      <c r="AG15" s="363">
        <v>2.1642734811</v>
      </c>
      <c r="AH15" s="363">
        <v>2.1923276267</v>
      </c>
      <c r="AI15" s="363">
        <v>2.1458484574000001</v>
      </c>
      <c r="AJ15" s="363">
        <v>2.1598003888999999</v>
      </c>
      <c r="AK15" s="363">
        <v>2.1852531772999999</v>
      </c>
      <c r="AL15" s="363">
        <v>2.1888798248999999</v>
      </c>
      <c r="AM15" s="363">
        <v>2.0583984009999998</v>
      </c>
      <c r="AN15" s="363">
        <v>2.1318217544000002</v>
      </c>
      <c r="AO15" s="363">
        <v>2.1812173184999999</v>
      </c>
      <c r="AP15" s="363">
        <v>2.1405069071999998</v>
      </c>
      <c r="AQ15" s="363">
        <v>2.1265677943000001</v>
      </c>
      <c r="AR15" s="363">
        <v>2.1033063796000002</v>
      </c>
      <c r="AS15" s="363">
        <v>2.0927657178999999</v>
      </c>
      <c r="AT15" s="363">
        <v>2.1040472338999998</v>
      </c>
      <c r="AU15" s="363">
        <v>2.1399428268</v>
      </c>
      <c r="AV15" s="363">
        <v>2.1912864459999999</v>
      </c>
      <c r="AW15" s="363">
        <v>2.1743723842999998</v>
      </c>
      <c r="AX15" s="363">
        <v>2.1779005475000002</v>
      </c>
      <c r="AY15" s="919">
        <v>2.1031404351999998</v>
      </c>
      <c r="AZ15" s="919">
        <v>2.1403782465000001</v>
      </c>
      <c r="BA15" s="919">
        <v>2.1375483309000001</v>
      </c>
      <c r="BB15" s="374">
        <v>2.1318932345000001</v>
      </c>
      <c r="BC15" s="374">
        <v>2.1506990829000001</v>
      </c>
      <c r="BD15" s="374">
        <v>2.143825332</v>
      </c>
      <c r="BE15" s="374">
        <v>2.1411639236000002</v>
      </c>
      <c r="BF15" s="374">
        <v>2.1367949677000002</v>
      </c>
      <c r="BG15" s="374">
        <v>2.1464775263</v>
      </c>
      <c r="BH15" s="374">
        <v>2.1412708682999999</v>
      </c>
      <c r="BI15" s="374">
        <v>2.1407882401</v>
      </c>
      <c r="BJ15" s="374">
        <v>2.1075682788000001</v>
      </c>
      <c r="BK15" s="374">
        <v>2.1052707442999998</v>
      </c>
      <c r="BL15" s="374">
        <v>2.0899291199999999</v>
      </c>
      <c r="BM15" s="374">
        <v>2.0807420371999998</v>
      </c>
      <c r="BN15" s="374">
        <v>2.0776508159999998</v>
      </c>
      <c r="BO15" s="374">
        <v>2.0760440698</v>
      </c>
      <c r="BP15" s="374">
        <v>2.0720516873000001</v>
      </c>
      <c r="BQ15" s="374">
        <v>2.0663021034</v>
      </c>
      <c r="BR15" s="374">
        <v>2.0585474584000001</v>
      </c>
      <c r="BS15" s="374">
        <v>2.0516680951000001</v>
      </c>
      <c r="BT15" s="374">
        <v>2.0494213086999999</v>
      </c>
      <c r="BU15" s="374">
        <v>2.0381971132999999</v>
      </c>
      <c r="BV15" s="374">
        <v>2.0238587011</v>
      </c>
    </row>
    <row r="16" spans="1:74" ht="11.1" customHeight="1" x14ac:dyDescent="0.2">
      <c r="A16" s="277"/>
      <c r="B16" s="570"/>
      <c r="C16" s="363"/>
      <c r="D16" s="363"/>
      <c r="E16" s="363"/>
      <c r="F16" s="363"/>
      <c r="G16" s="363"/>
      <c r="H16" s="363"/>
      <c r="I16" s="363"/>
      <c r="J16" s="363"/>
      <c r="K16" s="363"/>
      <c r="L16" s="363"/>
      <c r="M16" s="363"/>
      <c r="N16" s="363"/>
      <c r="O16" s="363"/>
      <c r="P16" s="363"/>
      <c r="Q16" s="363"/>
      <c r="R16" s="363"/>
      <c r="S16" s="363"/>
      <c r="T16" s="363"/>
      <c r="U16" s="363"/>
      <c r="V16" s="363"/>
      <c r="W16" s="363"/>
      <c r="X16" s="363"/>
      <c r="Y16" s="363"/>
      <c r="Z16" s="363"/>
      <c r="AA16" s="363"/>
      <c r="AB16" s="363"/>
      <c r="AC16" s="363"/>
      <c r="AD16" s="363"/>
      <c r="AE16" s="363"/>
      <c r="AF16" s="363"/>
      <c r="AG16" s="363"/>
      <c r="AH16" s="363"/>
      <c r="AI16" s="363"/>
      <c r="AJ16" s="363"/>
      <c r="AK16" s="363"/>
      <c r="AL16" s="363"/>
      <c r="AM16" s="363"/>
      <c r="AN16" s="363"/>
      <c r="AO16" s="363"/>
      <c r="AP16" s="363"/>
      <c r="AQ16" s="363"/>
      <c r="AR16" s="363"/>
      <c r="AS16" s="363"/>
      <c r="AT16" s="363"/>
      <c r="AU16" s="363"/>
      <c r="AV16" s="363"/>
      <c r="AW16" s="363"/>
      <c r="AX16" s="363"/>
      <c r="AY16" s="363"/>
      <c r="AZ16" s="919"/>
      <c r="BA16" s="919"/>
      <c r="BB16" s="374"/>
      <c r="BC16" s="374"/>
      <c r="BD16" s="374"/>
      <c r="BE16" s="374"/>
      <c r="BF16" s="374"/>
      <c r="BG16" s="374"/>
      <c r="BH16" s="374"/>
      <c r="BI16" s="374"/>
      <c r="BJ16" s="374"/>
      <c r="BK16" s="374"/>
      <c r="BL16" s="374"/>
      <c r="BM16" s="374"/>
      <c r="BN16" s="374"/>
      <c r="BO16" s="374"/>
      <c r="BP16" s="374"/>
      <c r="BQ16" s="374"/>
      <c r="BR16" s="374"/>
      <c r="BS16" s="374"/>
      <c r="BT16" s="374"/>
      <c r="BU16" s="374"/>
      <c r="BV16" s="374"/>
    </row>
    <row r="17" spans="1:74" s="287" customFormat="1" ht="11.1" customHeight="1" x14ac:dyDescent="0.2">
      <c r="A17" s="566" t="s">
        <v>437</v>
      </c>
      <c r="B17" s="567" t="s">
        <v>213</v>
      </c>
      <c r="C17" s="103">
        <v>18.715430516000001</v>
      </c>
      <c r="D17" s="103">
        <v>17.699020570999998</v>
      </c>
      <c r="E17" s="103">
        <v>19.131856290000002</v>
      </c>
      <c r="F17" s="103">
        <v>19.743370533</v>
      </c>
      <c r="G17" s="103">
        <v>20.049364838999999</v>
      </c>
      <c r="H17" s="103">
        <v>20.585420233000001</v>
      </c>
      <c r="I17" s="103">
        <v>20.171343871000001</v>
      </c>
      <c r="J17" s="103">
        <v>20.572289161</v>
      </c>
      <c r="K17" s="103">
        <v>20.137974400000001</v>
      </c>
      <c r="L17" s="103">
        <v>20.376654354999999</v>
      </c>
      <c r="M17" s="103">
        <v>20.572407800000001</v>
      </c>
      <c r="N17" s="103">
        <v>20.656523258</v>
      </c>
      <c r="O17" s="103">
        <v>19.612842355000002</v>
      </c>
      <c r="P17" s="103">
        <v>20.190111464000001</v>
      </c>
      <c r="Q17" s="103">
        <v>20.483176676999999</v>
      </c>
      <c r="R17" s="103">
        <v>19.726980099999999</v>
      </c>
      <c r="S17" s="103">
        <v>19.839299709999999</v>
      </c>
      <c r="T17" s="103">
        <v>20.432958267</v>
      </c>
      <c r="U17" s="103">
        <v>19.925094612999999</v>
      </c>
      <c r="V17" s="103">
        <v>20.264698257999999</v>
      </c>
      <c r="W17" s="103">
        <v>20.1285375</v>
      </c>
      <c r="X17" s="103">
        <v>20.006323225999999</v>
      </c>
      <c r="Y17" s="103">
        <v>20.214266833</v>
      </c>
      <c r="Z17" s="103">
        <v>19.327256548000001</v>
      </c>
      <c r="AA17" s="103">
        <v>19.353552580999999</v>
      </c>
      <c r="AB17" s="103">
        <v>19.941555464</v>
      </c>
      <c r="AC17" s="103">
        <v>20.207250548000001</v>
      </c>
      <c r="AD17" s="103">
        <v>19.971788666999998</v>
      </c>
      <c r="AE17" s="103">
        <v>20.323219096999999</v>
      </c>
      <c r="AF17" s="103">
        <v>20.755094166999999</v>
      </c>
      <c r="AG17" s="103">
        <v>20.042181386999999</v>
      </c>
      <c r="AH17" s="103">
        <v>20.767341999999999</v>
      </c>
      <c r="AI17" s="103">
        <v>20.154018467</v>
      </c>
      <c r="AJ17" s="103">
        <v>20.631304709999998</v>
      </c>
      <c r="AK17" s="103">
        <v>20.739070467000001</v>
      </c>
      <c r="AL17" s="103">
        <v>20.39611571</v>
      </c>
      <c r="AM17" s="103">
        <v>19.555281677</v>
      </c>
      <c r="AN17" s="103">
        <v>19.948250241</v>
      </c>
      <c r="AO17" s="103">
        <v>19.876613161000002</v>
      </c>
      <c r="AP17" s="103">
        <v>20.007840933000001</v>
      </c>
      <c r="AQ17" s="103">
        <v>20.799453258</v>
      </c>
      <c r="AR17" s="103">
        <v>20.248528932999999</v>
      </c>
      <c r="AS17" s="103">
        <v>20.481858355</v>
      </c>
      <c r="AT17" s="103">
        <v>20.709663257999999</v>
      </c>
      <c r="AU17" s="103">
        <v>20.3069515</v>
      </c>
      <c r="AV17" s="103">
        <v>21.008373742</v>
      </c>
      <c r="AW17" s="103">
        <v>20.233334567</v>
      </c>
      <c r="AX17" s="103">
        <v>20.431166483999998</v>
      </c>
      <c r="AY17" s="937">
        <v>20.734521419</v>
      </c>
      <c r="AZ17" s="937">
        <v>20.160003343</v>
      </c>
      <c r="BA17" s="937">
        <v>20.208688092999999</v>
      </c>
      <c r="BB17" s="582">
        <v>20.100829999999998</v>
      </c>
      <c r="BC17" s="582">
        <v>20.410599999999999</v>
      </c>
      <c r="BD17" s="582">
        <v>20.581810000000001</v>
      </c>
      <c r="BE17" s="582">
        <v>20.500039999999998</v>
      </c>
      <c r="BF17" s="582">
        <v>20.661210000000001</v>
      </c>
      <c r="BG17" s="582">
        <v>20.258590000000002</v>
      </c>
      <c r="BH17" s="582">
        <v>20.527270000000001</v>
      </c>
      <c r="BI17" s="582">
        <v>20.195239999999998</v>
      </c>
      <c r="BJ17" s="582">
        <v>20.206019999999999</v>
      </c>
      <c r="BK17" s="582">
        <v>19.87584</v>
      </c>
      <c r="BL17" s="582">
        <v>20.242149999999999</v>
      </c>
      <c r="BM17" s="582">
        <v>20.433589999999999</v>
      </c>
      <c r="BN17" s="582">
        <v>20.334949999999999</v>
      </c>
      <c r="BO17" s="582">
        <v>20.51229</v>
      </c>
      <c r="BP17" s="582">
        <v>20.86711</v>
      </c>
      <c r="BQ17" s="582">
        <v>20.784880000000001</v>
      </c>
      <c r="BR17" s="582">
        <v>20.876359999999998</v>
      </c>
      <c r="BS17" s="582">
        <v>20.40025</v>
      </c>
      <c r="BT17" s="582">
        <v>20.63823</v>
      </c>
      <c r="BU17" s="582">
        <v>20.482320000000001</v>
      </c>
      <c r="BV17" s="582">
        <v>20.442779999999999</v>
      </c>
    </row>
    <row r="18" spans="1:74" s="287" customFormat="1" ht="11.1" customHeight="1" x14ac:dyDescent="0.2">
      <c r="A18" s="571" t="s">
        <v>239</v>
      </c>
      <c r="B18" s="572" t="s">
        <v>1111</v>
      </c>
      <c r="C18" s="103">
        <v>14.541839</v>
      </c>
      <c r="D18" s="103">
        <v>12.370929</v>
      </c>
      <c r="E18" s="103">
        <v>14.387129</v>
      </c>
      <c r="F18" s="103">
        <v>15.162167</v>
      </c>
      <c r="G18" s="103">
        <v>15.595677</v>
      </c>
      <c r="H18" s="103">
        <v>16.190232999999999</v>
      </c>
      <c r="I18" s="103">
        <v>15.851839</v>
      </c>
      <c r="J18" s="103">
        <v>15.726000000000001</v>
      </c>
      <c r="K18" s="103">
        <v>15.231667</v>
      </c>
      <c r="L18" s="103">
        <v>15.045355000000001</v>
      </c>
      <c r="M18" s="103">
        <v>15.683967000000001</v>
      </c>
      <c r="N18" s="103">
        <v>15.756902999999999</v>
      </c>
      <c r="O18" s="103">
        <v>15.467677</v>
      </c>
      <c r="P18" s="103">
        <v>15.397285999999999</v>
      </c>
      <c r="Q18" s="103">
        <v>15.846807</v>
      </c>
      <c r="R18" s="103">
        <v>15.648300000000001</v>
      </c>
      <c r="S18" s="103">
        <v>16.238773999999999</v>
      </c>
      <c r="T18" s="103">
        <v>16.571000000000002</v>
      </c>
      <c r="U18" s="103">
        <v>16.358000000000001</v>
      </c>
      <c r="V18" s="103">
        <v>16.427676999999999</v>
      </c>
      <c r="W18" s="103">
        <v>16.141200000000001</v>
      </c>
      <c r="X18" s="103">
        <v>15.775807</v>
      </c>
      <c r="Y18" s="103">
        <v>16.450467</v>
      </c>
      <c r="Z18" s="103">
        <v>15.376936000000001</v>
      </c>
      <c r="AA18" s="103">
        <v>15.086548000000001</v>
      </c>
      <c r="AB18" s="103">
        <v>15.125607</v>
      </c>
      <c r="AC18" s="103">
        <v>15.512516</v>
      </c>
      <c r="AD18" s="103">
        <v>15.839833</v>
      </c>
      <c r="AE18" s="103">
        <v>16.215032000000001</v>
      </c>
      <c r="AF18" s="103">
        <v>16.406133000000001</v>
      </c>
      <c r="AG18" s="103">
        <v>16.627967999999999</v>
      </c>
      <c r="AH18" s="103">
        <v>16.689484</v>
      </c>
      <c r="AI18" s="103">
        <v>16.2393</v>
      </c>
      <c r="AJ18" s="103">
        <v>15.356903000000001</v>
      </c>
      <c r="AK18" s="103">
        <v>15.937167000000001</v>
      </c>
      <c r="AL18" s="103">
        <v>16.501839</v>
      </c>
      <c r="AM18" s="103">
        <v>15.399387000000001</v>
      </c>
      <c r="AN18" s="103">
        <v>14.881862</v>
      </c>
      <c r="AO18" s="103">
        <v>15.864613</v>
      </c>
      <c r="AP18" s="103">
        <v>15.881767</v>
      </c>
      <c r="AQ18" s="103">
        <v>16.718484</v>
      </c>
      <c r="AR18" s="103">
        <v>16.814867</v>
      </c>
      <c r="AS18" s="103">
        <v>16.568290000000001</v>
      </c>
      <c r="AT18" s="103">
        <v>16.838709999999999</v>
      </c>
      <c r="AU18" s="103">
        <v>16.200566999999999</v>
      </c>
      <c r="AV18" s="103">
        <v>16.120161</v>
      </c>
      <c r="AW18" s="103">
        <v>16.553699999999999</v>
      </c>
      <c r="AX18" s="103">
        <v>16.772129</v>
      </c>
      <c r="AY18" s="937">
        <v>15.737</v>
      </c>
      <c r="AZ18" s="937">
        <v>15.501642857</v>
      </c>
      <c r="BA18" s="937">
        <v>15.640357419000001</v>
      </c>
      <c r="BB18" s="582">
        <v>15.530010000000001</v>
      </c>
      <c r="BC18" s="582">
        <v>16.285170000000001</v>
      </c>
      <c r="BD18" s="582">
        <v>16.49145</v>
      </c>
      <c r="BE18" s="582">
        <v>16.54608</v>
      </c>
      <c r="BF18" s="582">
        <v>16.615120000000001</v>
      </c>
      <c r="BG18" s="582">
        <v>15.92558</v>
      </c>
      <c r="BH18" s="582">
        <v>15.21762</v>
      </c>
      <c r="BI18" s="582">
        <v>15.85914</v>
      </c>
      <c r="BJ18" s="582">
        <v>15.933210000000001</v>
      </c>
      <c r="BK18" s="582">
        <v>15.30086</v>
      </c>
      <c r="BL18" s="582">
        <v>15.01285</v>
      </c>
      <c r="BM18" s="582">
        <v>15.745710000000001</v>
      </c>
      <c r="BN18" s="582">
        <v>15.819599999999999</v>
      </c>
      <c r="BO18" s="582">
        <v>16.25751</v>
      </c>
      <c r="BP18" s="582">
        <v>16.312419999999999</v>
      </c>
      <c r="BQ18" s="582">
        <v>16.401060000000001</v>
      </c>
      <c r="BR18" s="582">
        <v>16.27666</v>
      </c>
      <c r="BS18" s="582">
        <v>15.64189</v>
      </c>
      <c r="BT18" s="582">
        <v>15.18131</v>
      </c>
      <c r="BU18" s="582">
        <v>15.71871</v>
      </c>
      <c r="BV18" s="582">
        <v>15.87383</v>
      </c>
    </row>
    <row r="19" spans="1:74" ht="11.1" customHeight="1" x14ac:dyDescent="0.2">
      <c r="A19" s="277" t="s">
        <v>233</v>
      </c>
      <c r="B19" s="573" t="s">
        <v>1097</v>
      </c>
      <c r="C19" s="363">
        <v>11.152018</v>
      </c>
      <c r="D19" s="363">
        <v>9.9382450000000002</v>
      </c>
      <c r="E19" s="363">
        <v>11.372411</v>
      </c>
      <c r="F19" s="363">
        <v>11.352838999999999</v>
      </c>
      <c r="G19" s="363">
        <v>11.422691</v>
      </c>
      <c r="H19" s="363">
        <v>11.393758</v>
      </c>
      <c r="I19" s="363">
        <v>11.416297999999999</v>
      </c>
      <c r="J19" s="363">
        <v>11.314076999999999</v>
      </c>
      <c r="K19" s="363">
        <v>10.957162</v>
      </c>
      <c r="L19" s="363">
        <v>11.636974</v>
      </c>
      <c r="M19" s="363">
        <v>11.867466</v>
      </c>
      <c r="N19" s="363">
        <v>11.752307</v>
      </c>
      <c r="O19" s="363">
        <v>11.442453</v>
      </c>
      <c r="P19" s="363">
        <v>11.467150999999999</v>
      </c>
      <c r="Q19" s="363">
        <v>11.875298000000001</v>
      </c>
      <c r="R19" s="363">
        <v>11.812170999999999</v>
      </c>
      <c r="S19" s="363">
        <v>11.741680000000001</v>
      </c>
      <c r="T19" s="363">
        <v>11.912832999999999</v>
      </c>
      <c r="U19" s="363">
        <v>11.991593</v>
      </c>
      <c r="V19" s="363">
        <v>12.122529</v>
      </c>
      <c r="W19" s="363">
        <v>12.438625999999999</v>
      </c>
      <c r="X19" s="363">
        <v>12.431267</v>
      </c>
      <c r="Y19" s="363">
        <v>12.466752</v>
      </c>
      <c r="Z19" s="363">
        <v>12.17512</v>
      </c>
      <c r="AA19" s="363">
        <v>12.610580000000001</v>
      </c>
      <c r="AB19" s="363">
        <v>12.590515</v>
      </c>
      <c r="AC19" s="363">
        <v>12.815473000000001</v>
      </c>
      <c r="AD19" s="363">
        <v>12.680327999999999</v>
      </c>
      <c r="AE19" s="363">
        <v>12.729638</v>
      </c>
      <c r="AF19" s="363">
        <v>12.865575</v>
      </c>
      <c r="AG19" s="363">
        <v>12.935294000000001</v>
      </c>
      <c r="AH19" s="363">
        <v>13.047376</v>
      </c>
      <c r="AI19" s="363">
        <v>13.176662</v>
      </c>
      <c r="AJ19" s="363">
        <v>13.148883</v>
      </c>
      <c r="AK19" s="363">
        <v>13.281094</v>
      </c>
      <c r="AL19" s="363">
        <v>13.307957999999999</v>
      </c>
      <c r="AM19" s="363">
        <v>12.553566</v>
      </c>
      <c r="AN19" s="363">
        <v>13.102080000000001</v>
      </c>
      <c r="AO19" s="363">
        <v>13.170783</v>
      </c>
      <c r="AP19" s="363">
        <v>13.248628999999999</v>
      </c>
      <c r="AQ19" s="363">
        <v>13.201128000000001</v>
      </c>
      <c r="AR19" s="363">
        <v>13.239855</v>
      </c>
      <c r="AS19" s="363">
        <v>13.191927</v>
      </c>
      <c r="AT19" s="363">
        <v>13.363545</v>
      </c>
      <c r="AU19" s="363">
        <v>13.184703000000001</v>
      </c>
      <c r="AV19" s="363">
        <v>13.450094</v>
      </c>
      <c r="AW19" s="363">
        <v>13.352046</v>
      </c>
      <c r="AX19" s="363">
        <v>13.451224</v>
      </c>
      <c r="AY19" s="919">
        <v>13.146354000000001</v>
      </c>
      <c r="AZ19" s="919">
        <v>13.350215548</v>
      </c>
      <c r="BA19" s="919">
        <v>13.546721974</v>
      </c>
      <c r="BB19" s="374">
        <v>13.43937</v>
      </c>
      <c r="BC19" s="374">
        <v>13.435409999999999</v>
      </c>
      <c r="BD19" s="374">
        <v>13.481529999999999</v>
      </c>
      <c r="BE19" s="374">
        <v>13.6073</v>
      </c>
      <c r="BF19" s="374">
        <v>13.655720000000001</v>
      </c>
      <c r="BG19" s="374">
        <v>13.40409</v>
      </c>
      <c r="BH19" s="374">
        <v>13.604089999999999</v>
      </c>
      <c r="BI19" s="374">
        <v>13.690300000000001</v>
      </c>
      <c r="BJ19" s="374">
        <v>13.68634</v>
      </c>
      <c r="BK19" s="374">
        <v>13.699199999999999</v>
      </c>
      <c r="BL19" s="374">
        <v>13.62838</v>
      </c>
      <c r="BM19" s="374">
        <v>13.66728</v>
      </c>
      <c r="BN19" s="374">
        <v>13.660769999999999</v>
      </c>
      <c r="BO19" s="374">
        <v>13.66428</v>
      </c>
      <c r="BP19" s="374">
        <v>13.5878</v>
      </c>
      <c r="BQ19" s="374">
        <v>13.543469999999999</v>
      </c>
      <c r="BR19" s="374">
        <v>13.471439999999999</v>
      </c>
      <c r="BS19" s="374">
        <v>13.37074</v>
      </c>
      <c r="BT19" s="374">
        <v>13.428330000000001</v>
      </c>
      <c r="BU19" s="374">
        <v>13.50027</v>
      </c>
      <c r="BV19" s="374">
        <v>13.50299</v>
      </c>
    </row>
    <row r="20" spans="1:74" ht="11.1" customHeight="1" x14ac:dyDescent="0.2">
      <c r="A20" s="278" t="s">
        <v>820</v>
      </c>
      <c r="B20" s="573" t="s">
        <v>1112</v>
      </c>
      <c r="C20" s="363">
        <v>0</v>
      </c>
      <c r="D20" s="363">
        <v>0</v>
      </c>
      <c r="E20" s="363">
        <v>0</v>
      </c>
      <c r="F20" s="363">
        <v>0</v>
      </c>
      <c r="G20" s="363">
        <v>0</v>
      </c>
      <c r="H20" s="363">
        <v>0</v>
      </c>
      <c r="I20" s="363">
        <v>0</v>
      </c>
      <c r="J20" s="363">
        <v>0</v>
      </c>
      <c r="K20" s="363">
        <v>0</v>
      </c>
      <c r="L20" s="363">
        <v>0</v>
      </c>
      <c r="M20" s="363">
        <v>0</v>
      </c>
      <c r="N20" s="363">
        <v>0</v>
      </c>
      <c r="O20" s="363">
        <v>0.25954199999999999</v>
      </c>
      <c r="P20" s="363">
        <v>0.53358000000000005</v>
      </c>
      <c r="Q20" s="363">
        <v>0.43973400000000001</v>
      </c>
      <c r="R20" s="363">
        <v>0.41915799999999998</v>
      </c>
      <c r="S20" s="363">
        <v>0.32280300000000001</v>
      </c>
      <c r="T20" s="363">
        <v>0.36192999999999997</v>
      </c>
      <c r="U20" s="363">
        <v>0.40188299999999999</v>
      </c>
      <c r="V20" s="363">
        <v>0.44310500000000003</v>
      </c>
      <c r="W20" s="363">
        <v>0.42931200000000003</v>
      </c>
      <c r="X20" s="363">
        <v>0.58893399999999996</v>
      </c>
      <c r="Y20" s="363">
        <v>0.478047</v>
      </c>
      <c r="Z20" s="363">
        <v>0.373726</v>
      </c>
      <c r="AA20" s="363">
        <v>0.47386699999999998</v>
      </c>
      <c r="AB20" s="363">
        <v>0.33417000000000002</v>
      </c>
      <c r="AC20" s="363">
        <v>0.447542</v>
      </c>
      <c r="AD20" s="363">
        <v>0.52693100000000004</v>
      </c>
      <c r="AE20" s="363">
        <v>0.33610299999999999</v>
      </c>
      <c r="AF20" s="363">
        <v>0.55097300000000005</v>
      </c>
      <c r="AG20" s="363">
        <v>0.56745699999999999</v>
      </c>
      <c r="AH20" s="363">
        <v>0.67401900000000003</v>
      </c>
      <c r="AI20" s="363">
        <v>0.69033599999999995</v>
      </c>
      <c r="AJ20" s="363">
        <v>0.66837999999999997</v>
      </c>
      <c r="AK20" s="363">
        <v>0.55133900000000002</v>
      </c>
      <c r="AL20" s="363">
        <v>0.47212799999999999</v>
      </c>
      <c r="AM20" s="363">
        <v>0.48558000000000001</v>
      </c>
      <c r="AN20" s="363">
        <v>0.55778000000000005</v>
      </c>
      <c r="AO20" s="363">
        <v>0.468862</v>
      </c>
      <c r="AP20" s="363">
        <v>0.60846699999999998</v>
      </c>
      <c r="AQ20" s="363">
        <v>0.60977899999999996</v>
      </c>
      <c r="AR20" s="363">
        <v>0.688388</v>
      </c>
      <c r="AS20" s="363">
        <v>0.51764500000000002</v>
      </c>
      <c r="AT20" s="363">
        <v>0.66549599999999998</v>
      </c>
      <c r="AU20" s="363">
        <v>0.66333299999999995</v>
      </c>
      <c r="AV20" s="363">
        <v>0.710341</v>
      </c>
      <c r="AW20" s="363">
        <v>0.68247100000000005</v>
      </c>
      <c r="AX20" s="363">
        <v>0.70646600000000004</v>
      </c>
      <c r="AY20" s="919">
        <v>0.56069199999999997</v>
      </c>
      <c r="AZ20" s="919">
        <v>0.53</v>
      </c>
      <c r="BA20" s="919">
        <v>0.53</v>
      </c>
      <c r="BB20" s="374">
        <v>0.5671311</v>
      </c>
      <c r="BC20" s="374">
        <v>0.55687750000000003</v>
      </c>
      <c r="BD20" s="374">
        <v>0.56744110000000003</v>
      </c>
      <c r="BE20" s="374">
        <v>0.5733066</v>
      </c>
      <c r="BF20" s="374">
        <v>0.59111990000000003</v>
      </c>
      <c r="BG20" s="374">
        <v>0.59270149999999999</v>
      </c>
      <c r="BH20" s="374">
        <v>0.5941012</v>
      </c>
      <c r="BI20" s="374">
        <v>0.5632762</v>
      </c>
      <c r="BJ20" s="374">
        <v>0.53282529999999995</v>
      </c>
      <c r="BK20" s="374">
        <v>0.59090370000000003</v>
      </c>
      <c r="BL20" s="374">
        <v>0.58373419999999998</v>
      </c>
      <c r="BM20" s="374">
        <v>0.58476729999999999</v>
      </c>
      <c r="BN20" s="374">
        <v>0.58360769999999995</v>
      </c>
      <c r="BO20" s="374">
        <v>0.57431520000000003</v>
      </c>
      <c r="BP20" s="374">
        <v>0.57379990000000003</v>
      </c>
      <c r="BQ20" s="374">
        <v>0.57499389999999995</v>
      </c>
      <c r="BR20" s="374">
        <v>0.58897829999999995</v>
      </c>
      <c r="BS20" s="374">
        <v>0.60385049999999996</v>
      </c>
      <c r="BT20" s="374">
        <v>0.60445040000000005</v>
      </c>
      <c r="BU20" s="374">
        <v>0.5633186</v>
      </c>
      <c r="BV20" s="374">
        <v>0.52854570000000001</v>
      </c>
    </row>
    <row r="21" spans="1:74" ht="11.1" customHeight="1" x14ac:dyDescent="0.2">
      <c r="A21" s="278" t="s">
        <v>431</v>
      </c>
      <c r="B21" s="573" t="s">
        <v>1113</v>
      </c>
      <c r="C21" s="363">
        <v>2.61416</v>
      </c>
      <c r="D21" s="363">
        <v>3.023647</v>
      </c>
      <c r="E21" s="363">
        <v>3.0111910000000002</v>
      </c>
      <c r="F21" s="363">
        <v>2.6442649999999999</v>
      </c>
      <c r="G21" s="363">
        <v>2.9932609999999999</v>
      </c>
      <c r="H21" s="363">
        <v>3.1933950000000002</v>
      </c>
      <c r="I21" s="363">
        <v>3.6939479999999998</v>
      </c>
      <c r="J21" s="363">
        <v>3.2441450000000001</v>
      </c>
      <c r="K21" s="363">
        <v>3.991622</v>
      </c>
      <c r="L21" s="363">
        <v>3.1922000000000001</v>
      </c>
      <c r="M21" s="363">
        <v>3.19713</v>
      </c>
      <c r="N21" s="363">
        <v>3.015787</v>
      </c>
      <c r="O21" s="363">
        <v>3.0434760000000001</v>
      </c>
      <c r="P21" s="363">
        <v>2.9154740000000001</v>
      </c>
      <c r="Q21" s="363">
        <v>3.2209500000000002</v>
      </c>
      <c r="R21" s="363">
        <v>2.5548730000000002</v>
      </c>
      <c r="S21" s="363">
        <v>2.8580450000000002</v>
      </c>
      <c r="T21" s="363">
        <v>3.0194960000000002</v>
      </c>
      <c r="U21" s="363">
        <v>2.9168850000000002</v>
      </c>
      <c r="V21" s="363">
        <v>2.768659</v>
      </c>
      <c r="W21" s="363">
        <v>2.553353</v>
      </c>
      <c r="X21" s="363">
        <v>2.2373470000000002</v>
      </c>
      <c r="Y21" s="363">
        <v>2.1472720000000001</v>
      </c>
      <c r="Z21" s="363">
        <v>2.2279429999999998</v>
      </c>
      <c r="AA21" s="363">
        <v>2.8911609999999999</v>
      </c>
      <c r="AB21" s="363">
        <v>2.5176810000000001</v>
      </c>
      <c r="AC21" s="363">
        <v>1.890619</v>
      </c>
      <c r="AD21" s="363">
        <v>2.083383</v>
      </c>
      <c r="AE21" s="363">
        <v>2.618525</v>
      </c>
      <c r="AF21" s="363">
        <v>2.6042740000000002</v>
      </c>
      <c r="AG21" s="363">
        <v>2.3827410000000002</v>
      </c>
      <c r="AH21" s="363">
        <v>2.5829580000000001</v>
      </c>
      <c r="AI21" s="363">
        <v>2.5461</v>
      </c>
      <c r="AJ21" s="363">
        <v>2.0019650000000002</v>
      </c>
      <c r="AK21" s="363">
        <v>2.997522</v>
      </c>
      <c r="AL21" s="363">
        <v>1.8000609999999999</v>
      </c>
      <c r="AM21" s="363">
        <v>2.57823</v>
      </c>
      <c r="AN21" s="363">
        <v>1.8767100000000001</v>
      </c>
      <c r="AO21" s="363">
        <v>1.8846540000000001</v>
      </c>
      <c r="AP21" s="363">
        <v>2.4776929999999999</v>
      </c>
      <c r="AQ21" s="363">
        <v>2.939311</v>
      </c>
      <c r="AR21" s="363">
        <v>2.433119</v>
      </c>
      <c r="AS21" s="363">
        <v>2.930018</v>
      </c>
      <c r="AT21" s="363">
        <v>2.4180429999999999</v>
      </c>
      <c r="AU21" s="363">
        <v>2.7343660000000001</v>
      </c>
      <c r="AV21" s="363">
        <v>2.484442</v>
      </c>
      <c r="AW21" s="363">
        <v>2.2433260000000002</v>
      </c>
      <c r="AX21" s="363">
        <v>2.7069740000000002</v>
      </c>
      <c r="AY21" s="919">
        <v>2.7184330000000001</v>
      </c>
      <c r="AZ21" s="919">
        <v>1.8038928570999999</v>
      </c>
      <c r="BA21" s="919">
        <v>1.7832912258</v>
      </c>
      <c r="BB21" s="374">
        <v>1.947846</v>
      </c>
      <c r="BC21" s="374">
        <v>2.1868219999999998</v>
      </c>
      <c r="BD21" s="374">
        <v>2.1360830000000002</v>
      </c>
      <c r="BE21" s="374">
        <v>2.085731</v>
      </c>
      <c r="BF21" s="374">
        <v>2.0538720000000001</v>
      </c>
      <c r="BG21" s="374">
        <v>1.980577</v>
      </c>
      <c r="BH21" s="374">
        <v>1.5815330000000001</v>
      </c>
      <c r="BI21" s="374">
        <v>1.6025259999999999</v>
      </c>
      <c r="BJ21" s="374">
        <v>1.459856</v>
      </c>
      <c r="BK21" s="374">
        <v>1.423937</v>
      </c>
      <c r="BL21" s="374">
        <v>1.1425540000000001</v>
      </c>
      <c r="BM21" s="374">
        <v>1.6113219999999999</v>
      </c>
      <c r="BN21" s="374">
        <v>1.7898750000000001</v>
      </c>
      <c r="BO21" s="374">
        <v>1.946833</v>
      </c>
      <c r="BP21" s="374">
        <v>1.7635510000000001</v>
      </c>
      <c r="BQ21" s="374">
        <v>1.8414900000000001</v>
      </c>
      <c r="BR21" s="374">
        <v>1.8230759999999999</v>
      </c>
      <c r="BS21" s="374">
        <v>1.611726</v>
      </c>
      <c r="BT21" s="374">
        <v>1.491409</v>
      </c>
      <c r="BU21" s="374">
        <v>1.554891</v>
      </c>
      <c r="BV21" s="374">
        <v>1.4574039999999999</v>
      </c>
    </row>
    <row r="22" spans="1:74" ht="11.1" customHeight="1" x14ac:dyDescent="0.2">
      <c r="A22" s="278" t="s">
        <v>433</v>
      </c>
      <c r="B22" s="573" t="s">
        <v>1114</v>
      </c>
      <c r="C22" s="363">
        <v>3.2258064515E-5</v>
      </c>
      <c r="D22" s="363">
        <v>1.1142857143E-2</v>
      </c>
      <c r="E22" s="363">
        <v>-3.2258064515E-5</v>
      </c>
      <c r="F22" s="363">
        <v>0.14486666667</v>
      </c>
      <c r="G22" s="363">
        <v>0.18848387096999999</v>
      </c>
      <c r="H22" s="363">
        <v>0.20936666667000001</v>
      </c>
      <c r="I22" s="363">
        <v>6.4516129031E-5</v>
      </c>
      <c r="J22" s="363">
        <v>0</v>
      </c>
      <c r="K22" s="363">
        <v>0.1178</v>
      </c>
      <c r="L22" s="363">
        <v>0.22974193547999999</v>
      </c>
      <c r="M22" s="363">
        <v>0.30596666667</v>
      </c>
      <c r="N22" s="363">
        <v>0.25112903226</v>
      </c>
      <c r="O22" s="363">
        <v>0.17306451613000001</v>
      </c>
      <c r="P22" s="363">
        <v>0.33732142857000003</v>
      </c>
      <c r="Q22" s="363">
        <v>0.41325806452000002</v>
      </c>
      <c r="R22" s="363">
        <v>0.60650000000000004</v>
      </c>
      <c r="S22" s="363">
        <v>0.79861290323</v>
      </c>
      <c r="T22" s="363">
        <v>0.99283333333000001</v>
      </c>
      <c r="U22" s="363">
        <v>0.81670967742</v>
      </c>
      <c r="V22" s="363">
        <v>0.74029032258000005</v>
      </c>
      <c r="W22" s="363">
        <v>0.95546666667000002</v>
      </c>
      <c r="X22" s="363">
        <v>0.57496774194</v>
      </c>
      <c r="Y22" s="363">
        <v>0.33833333332999999</v>
      </c>
      <c r="Z22" s="363">
        <v>0.52867741935000001</v>
      </c>
      <c r="AA22" s="363">
        <v>1.4548387096999999E-2</v>
      </c>
      <c r="AB22" s="363">
        <v>0</v>
      </c>
      <c r="AC22" s="363">
        <v>1.3032258065E-2</v>
      </c>
      <c r="AD22" s="363">
        <v>0.24840000000000001</v>
      </c>
      <c r="AE22" s="363">
        <v>0.30183870967999998</v>
      </c>
      <c r="AF22" s="363">
        <v>0.24026666666999999</v>
      </c>
      <c r="AG22" s="363">
        <v>-9.5483870968000005E-3</v>
      </c>
      <c r="AH22" s="363">
        <v>-9.2774193547999997E-2</v>
      </c>
      <c r="AI22" s="363">
        <v>-3.1466666667000001E-2</v>
      </c>
      <c r="AJ22" s="363">
        <v>0</v>
      </c>
      <c r="AK22" s="363">
        <v>-2.1233333332999999E-2</v>
      </c>
      <c r="AL22" s="363">
        <v>-8.9451612902999994E-2</v>
      </c>
      <c r="AM22" s="363">
        <v>-0.10738709677</v>
      </c>
      <c r="AN22" s="363">
        <v>-0.10155172413999999</v>
      </c>
      <c r="AO22" s="363">
        <v>-9.6000000000000002E-2</v>
      </c>
      <c r="AP22" s="363">
        <v>-9.9433333333000001E-2</v>
      </c>
      <c r="AQ22" s="363">
        <v>-0.10483870968</v>
      </c>
      <c r="AR22" s="363">
        <v>-9.6833333332999996E-2</v>
      </c>
      <c r="AS22" s="363">
        <v>-7.6161290322999994E-2</v>
      </c>
      <c r="AT22" s="363">
        <v>-0.13622580644999999</v>
      </c>
      <c r="AU22" s="363">
        <v>-0.10913333333</v>
      </c>
      <c r="AV22" s="363">
        <v>-0.13832258065</v>
      </c>
      <c r="AW22" s="363">
        <v>-0.15273333333</v>
      </c>
      <c r="AX22" s="363">
        <v>-5.7032258065000001E-2</v>
      </c>
      <c r="AY22" s="919">
        <v>-4.8258064516000003E-2</v>
      </c>
      <c r="AZ22" s="919">
        <v>-1.8714285713999999E-2</v>
      </c>
      <c r="BA22" s="919">
        <v>-6.199894769E-2</v>
      </c>
      <c r="BB22" s="374">
        <v>-0.1</v>
      </c>
      <c r="BC22" s="374">
        <v>-9.6774200000000005E-2</v>
      </c>
      <c r="BD22" s="374">
        <v>-0.1</v>
      </c>
      <c r="BE22" s="374">
        <v>-9.6774200000000005E-2</v>
      </c>
      <c r="BF22" s="374">
        <v>-9.6774200000000005E-2</v>
      </c>
      <c r="BG22" s="374">
        <v>-0.1</v>
      </c>
      <c r="BH22" s="374">
        <v>-9.6774200000000005E-2</v>
      </c>
      <c r="BI22" s="374">
        <v>-0.1</v>
      </c>
      <c r="BJ22" s="374">
        <v>-9.6774200000000005E-2</v>
      </c>
      <c r="BK22" s="374">
        <v>-9.6774200000000005E-2</v>
      </c>
      <c r="BL22" s="374">
        <v>-0.1071429</v>
      </c>
      <c r="BM22" s="374">
        <v>0</v>
      </c>
      <c r="BN22" s="374">
        <v>0</v>
      </c>
      <c r="BO22" s="374">
        <v>0</v>
      </c>
      <c r="BP22" s="374">
        <v>0</v>
      </c>
      <c r="BQ22" s="374">
        <v>0</v>
      </c>
      <c r="BR22" s="374">
        <v>0</v>
      </c>
      <c r="BS22" s="374">
        <v>0</v>
      </c>
      <c r="BT22" s="374">
        <v>0</v>
      </c>
      <c r="BU22" s="374">
        <v>0</v>
      </c>
      <c r="BV22" s="374">
        <v>0</v>
      </c>
    </row>
    <row r="23" spans="1:74" ht="11.1" customHeight="1" x14ac:dyDescent="0.2">
      <c r="A23" s="278" t="s">
        <v>432</v>
      </c>
      <c r="B23" s="573" t="s">
        <v>1115</v>
      </c>
      <c r="C23" s="363">
        <v>0.29683870967999998</v>
      </c>
      <c r="D23" s="363">
        <v>-0.62882142857000001</v>
      </c>
      <c r="E23" s="363">
        <v>-0.27703225805999998</v>
      </c>
      <c r="F23" s="363">
        <v>0.44353333333</v>
      </c>
      <c r="G23" s="363">
        <v>0.39283870968000001</v>
      </c>
      <c r="H23" s="363">
        <v>0.96240000000000003</v>
      </c>
      <c r="I23" s="363">
        <v>0.30203225806</v>
      </c>
      <c r="J23" s="363">
        <v>0.55548387096999996</v>
      </c>
      <c r="K23" s="363">
        <v>3.9399999999999998E-2</v>
      </c>
      <c r="L23" s="363">
        <v>-0.52377419354999999</v>
      </c>
      <c r="M23" s="363">
        <v>0.10643333333</v>
      </c>
      <c r="N23" s="363">
        <v>0.39364516128999999</v>
      </c>
      <c r="O23" s="363">
        <v>0.24096774194000001</v>
      </c>
      <c r="P23" s="363">
        <v>0.18528571428999999</v>
      </c>
      <c r="Q23" s="363">
        <v>-0.18325806452000001</v>
      </c>
      <c r="R23" s="363">
        <v>-0.10583333333</v>
      </c>
      <c r="S23" s="363">
        <v>7.4741935484000002E-2</v>
      </c>
      <c r="T23" s="363">
        <v>-9.1133333332999999E-2</v>
      </c>
      <c r="U23" s="363">
        <v>-0.20245161289999999</v>
      </c>
      <c r="V23" s="363">
        <v>0.13838709677</v>
      </c>
      <c r="W23" s="363">
        <v>-0.30716666666999998</v>
      </c>
      <c r="X23" s="363">
        <v>-0.34445161289999998</v>
      </c>
      <c r="Y23" s="363">
        <v>0.76856666666999995</v>
      </c>
      <c r="Z23" s="363">
        <v>-0.43487096774</v>
      </c>
      <c r="AA23" s="363">
        <v>-0.93732258064999996</v>
      </c>
      <c r="AB23" s="363">
        <v>-0.47178571428999999</v>
      </c>
      <c r="AC23" s="363">
        <v>0.23064516129000001</v>
      </c>
      <c r="AD23" s="363">
        <v>0.18640000000000001</v>
      </c>
      <c r="AE23" s="363">
        <v>-3.2774193548E-2</v>
      </c>
      <c r="AF23" s="363">
        <v>0.1976</v>
      </c>
      <c r="AG23" s="363">
        <v>0.47638709677000002</v>
      </c>
      <c r="AH23" s="363">
        <v>0.73051612902999996</v>
      </c>
      <c r="AI23" s="363">
        <v>-1.8800000000000001E-2</v>
      </c>
      <c r="AJ23" s="363">
        <v>-0.26219354838999998</v>
      </c>
      <c r="AK23" s="363">
        <v>-0.52816666667000001</v>
      </c>
      <c r="AL23" s="363">
        <v>0.49506451613000002</v>
      </c>
      <c r="AM23" s="363">
        <v>-4.4064516129000003E-2</v>
      </c>
      <c r="AN23" s="363">
        <v>-0.69213793102999999</v>
      </c>
      <c r="AO23" s="363">
        <v>2.3322580645E-2</v>
      </c>
      <c r="AP23" s="363">
        <v>-0.55453333332999999</v>
      </c>
      <c r="AQ23" s="363">
        <v>0.29980645161000002</v>
      </c>
      <c r="AR23" s="363">
        <v>0.47989999999999999</v>
      </c>
      <c r="AS23" s="363">
        <v>0.41754838709999997</v>
      </c>
      <c r="AT23" s="363">
        <v>0.31796774193999999</v>
      </c>
      <c r="AU23" s="363">
        <v>4.7233333332999998E-2</v>
      </c>
      <c r="AV23" s="363">
        <v>-0.24825806451999999</v>
      </c>
      <c r="AW23" s="363">
        <v>7.7366666666999998E-2</v>
      </c>
      <c r="AX23" s="363">
        <v>0.24432258065000001</v>
      </c>
      <c r="AY23" s="919">
        <v>-0.16283870968</v>
      </c>
      <c r="AZ23" s="919">
        <v>-0.58717857142999996</v>
      </c>
      <c r="BA23" s="919">
        <v>-0.21582724735</v>
      </c>
      <c r="BB23" s="374">
        <v>-0.37377909999999998</v>
      </c>
      <c r="BC23" s="374">
        <v>0.1404106</v>
      </c>
      <c r="BD23" s="374">
        <v>0.35734500000000002</v>
      </c>
      <c r="BE23" s="374">
        <v>0.33490199999999998</v>
      </c>
      <c r="BF23" s="374">
        <v>0.39212540000000001</v>
      </c>
      <c r="BG23" s="374">
        <v>3.11436E-2</v>
      </c>
      <c r="BH23" s="374">
        <v>-0.48061599999999999</v>
      </c>
      <c r="BI23" s="374">
        <v>4.8716200000000001E-2</v>
      </c>
      <c r="BJ23" s="374">
        <v>0.2580848</v>
      </c>
      <c r="BK23" s="374">
        <v>-0.33574389999999998</v>
      </c>
      <c r="BL23" s="374">
        <v>-0.26309100000000002</v>
      </c>
      <c r="BM23" s="374">
        <v>-0.1447639</v>
      </c>
      <c r="BN23" s="374">
        <v>-0.243231</v>
      </c>
      <c r="BO23" s="374">
        <v>3.1739200000000002E-2</v>
      </c>
      <c r="BP23" s="374">
        <v>0.34627639999999998</v>
      </c>
      <c r="BQ23" s="374">
        <v>0.4016246</v>
      </c>
      <c r="BR23" s="374">
        <v>0.37138890000000002</v>
      </c>
      <c r="BS23" s="374">
        <v>5.2623999999999997E-2</v>
      </c>
      <c r="BT23" s="374">
        <v>-0.3450587</v>
      </c>
      <c r="BU23" s="374">
        <v>4.5961200000000001E-2</v>
      </c>
      <c r="BV23" s="374">
        <v>0.28659099999999998</v>
      </c>
    </row>
    <row r="24" spans="1:74" ht="11.1" customHeight="1" x14ac:dyDescent="0.2">
      <c r="A24" s="278" t="s">
        <v>238</v>
      </c>
      <c r="B24" s="573" t="s">
        <v>1116</v>
      </c>
      <c r="C24" s="363">
        <v>0.47879003226</v>
      </c>
      <c r="D24" s="363">
        <v>2.6715571428999999E-2</v>
      </c>
      <c r="E24" s="363">
        <v>0.28059151613</v>
      </c>
      <c r="F24" s="363">
        <v>0.57666300000000004</v>
      </c>
      <c r="G24" s="363">
        <v>0.59840241935000005</v>
      </c>
      <c r="H24" s="363">
        <v>0.43131333332999999</v>
      </c>
      <c r="I24" s="363">
        <v>0.43949622580999997</v>
      </c>
      <c r="J24" s="363">
        <v>0.61229412903000002</v>
      </c>
      <c r="K24" s="363">
        <v>0.12568299999999999</v>
      </c>
      <c r="L24" s="363">
        <v>0.51021325805999995</v>
      </c>
      <c r="M24" s="363">
        <v>0.20697099999999999</v>
      </c>
      <c r="N24" s="363">
        <v>0.34403480645000001</v>
      </c>
      <c r="O24" s="363">
        <v>0.30817374194000002</v>
      </c>
      <c r="P24" s="363">
        <v>-4.1526142857000001E-2</v>
      </c>
      <c r="Q24" s="363">
        <v>8.0824999999999994E-2</v>
      </c>
      <c r="R24" s="363">
        <v>0.36143133332999999</v>
      </c>
      <c r="S24" s="363">
        <v>0.44289116129</v>
      </c>
      <c r="T24" s="363">
        <v>0.37504100000000001</v>
      </c>
      <c r="U24" s="363">
        <v>0.43338093548000001</v>
      </c>
      <c r="V24" s="363">
        <v>0.21470658065000001</v>
      </c>
      <c r="W24" s="363">
        <v>7.1609000000000006E-2</v>
      </c>
      <c r="X24" s="363">
        <v>0.28774287097000001</v>
      </c>
      <c r="Y24" s="363">
        <v>0.251496</v>
      </c>
      <c r="Z24" s="363">
        <v>0.50634054838999998</v>
      </c>
      <c r="AA24" s="363">
        <v>3.3714193548000003E-2</v>
      </c>
      <c r="AB24" s="363">
        <v>0.15502671429000001</v>
      </c>
      <c r="AC24" s="363">
        <v>0.11520458065</v>
      </c>
      <c r="AD24" s="363">
        <v>0.11439100000000001</v>
      </c>
      <c r="AE24" s="363">
        <v>0.26170148386999997</v>
      </c>
      <c r="AF24" s="363">
        <v>-5.2555666666999998E-2</v>
      </c>
      <c r="AG24" s="363">
        <v>0.27563729032000001</v>
      </c>
      <c r="AH24" s="363">
        <v>-0.25261093548000002</v>
      </c>
      <c r="AI24" s="363">
        <v>-0.12353133333000001</v>
      </c>
      <c r="AJ24" s="363">
        <v>-0.20013145161000001</v>
      </c>
      <c r="AK24" s="363">
        <v>-0.34338800000000003</v>
      </c>
      <c r="AL24" s="363">
        <v>0.51607909676999997</v>
      </c>
      <c r="AM24" s="363">
        <v>-6.6537387096999995E-2</v>
      </c>
      <c r="AN24" s="363">
        <v>0.13898165517</v>
      </c>
      <c r="AO24" s="363">
        <v>0.41299141935</v>
      </c>
      <c r="AP24" s="363">
        <v>0.20094466666999999</v>
      </c>
      <c r="AQ24" s="363">
        <v>-0.22670174194000001</v>
      </c>
      <c r="AR24" s="363">
        <v>7.0438333332999994E-2</v>
      </c>
      <c r="AS24" s="363">
        <v>-0.41268709676999998</v>
      </c>
      <c r="AT24" s="363">
        <v>0.20988406452</v>
      </c>
      <c r="AU24" s="363">
        <v>-0.31993500000000002</v>
      </c>
      <c r="AV24" s="363">
        <v>-0.13813535484</v>
      </c>
      <c r="AW24" s="363">
        <v>0.35122366666999999</v>
      </c>
      <c r="AX24" s="363">
        <v>-0.27982532257999998</v>
      </c>
      <c r="AY24" s="919">
        <v>-0.47738222581</v>
      </c>
      <c r="AZ24" s="919">
        <v>0.42342730898999997</v>
      </c>
      <c r="BA24" s="919">
        <v>5.8170414257000001E-2</v>
      </c>
      <c r="BB24" s="374">
        <v>4.9438500000000003E-2</v>
      </c>
      <c r="BC24" s="374">
        <v>6.2421299999999999E-2</v>
      </c>
      <c r="BD24" s="374">
        <v>4.9046100000000002E-2</v>
      </c>
      <c r="BE24" s="374">
        <v>4.1619400000000001E-2</v>
      </c>
      <c r="BF24" s="374">
        <v>1.90648E-2</v>
      </c>
      <c r="BG24" s="374">
        <v>1.70622E-2</v>
      </c>
      <c r="BH24" s="374">
        <v>1.529E-2</v>
      </c>
      <c r="BI24" s="374">
        <v>5.4319399999999997E-2</v>
      </c>
      <c r="BJ24" s="374">
        <v>9.2875200000000005E-2</v>
      </c>
      <c r="BK24" s="374">
        <v>1.9338600000000001E-2</v>
      </c>
      <c r="BL24" s="374">
        <v>2.8416299999999999E-2</v>
      </c>
      <c r="BM24" s="374">
        <v>2.7108299999999998E-2</v>
      </c>
      <c r="BN24" s="374">
        <v>2.8576399999999998E-2</v>
      </c>
      <c r="BO24" s="374">
        <v>4.0342299999999998E-2</v>
      </c>
      <c r="BP24" s="374">
        <v>4.0994700000000002E-2</v>
      </c>
      <c r="BQ24" s="374">
        <v>3.9482900000000001E-2</v>
      </c>
      <c r="BR24" s="374">
        <v>2.1776500000000001E-2</v>
      </c>
      <c r="BS24" s="374">
        <v>2.94582E-3</v>
      </c>
      <c r="BT24" s="374">
        <v>2.1862499999999998E-3</v>
      </c>
      <c r="BU24" s="374">
        <v>5.4265800000000003E-2</v>
      </c>
      <c r="BV24" s="374">
        <v>9.8293800000000001E-2</v>
      </c>
    </row>
    <row r="25" spans="1:74" s="287" customFormat="1" ht="11.1" customHeight="1" x14ac:dyDescent="0.2">
      <c r="A25" s="571" t="s">
        <v>241</v>
      </c>
      <c r="B25" s="572" t="s">
        <v>1117</v>
      </c>
      <c r="C25" s="103">
        <v>0.88864399999999999</v>
      </c>
      <c r="D25" s="103">
        <v>0.78028500000000001</v>
      </c>
      <c r="E25" s="103">
        <v>0.86464600000000003</v>
      </c>
      <c r="F25" s="103">
        <v>0.93716600000000005</v>
      </c>
      <c r="G25" s="103">
        <v>1.0375490000000001</v>
      </c>
      <c r="H25" s="103">
        <v>0.95299900000000004</v>
      </c>
      <c r="I25" s="103">
        <v>0.94864599999999999</v>
      </c>
      <c r="J25" s="103">
        <v>0.98896799999999996</v>
      </c>
      <c r="K25" s="103">
        <v>0.93493199999999999</v>
      </c>
      <c r="L25" s="103">
        <v>1.0131289999999999</v>
      </c>
      <c r="M25" s="103">
        <v>1.0127679999999999</v>
      </c>
      <c r="N25" s="103">
        <v>1.0919380000000001</v>
      </c>
      <c r="O25" s="103">
        <v>0.98848599999999998</v>
      </c>
      <c r="P25" s="103">
        <v>0.92403500000000005</v>
      </c>
      <c r="Q25" s="103">
        <v>1.004067</v>
      </c>
      <c r="R25" s="103">
        <v>1.0501659999999999</v>
      </c>
      <c r="S25" s="103">
        <v>1.0867089999999999</v>
      </c>
      <c r="T25" s="103">
        <v>1.1109009999999999</v>
      </c>
      <c r="U25" s="103">
        <v>1.100482</v>
      </c>
      <c r="V25" s="103">
        <v>1.01013</v>
      </c>
      <c r="W25" s="103">
        <v>1.081998</v>
      </c>
      <c r="X25" s="103">
        <v>1.0138050000000001</v>
      </c>
      <c r="Y25" s="103">
        <v>1.023299</v>
      </c>
      <c r="Z25" s="103">
        <v>0.98570899999999995</v>
      </c>
      <c r="AA25" s="103">
        <v>1.0314540000000001</v>
      </c>
      <c r="AB25" s="103">
        <v>0.95485799999999998</v>
      </c>
      <c r="AC25" s="103">
        <v>0.92438900000000002</v>
      </c>
      <c r="AD25" s="103">
        <v>1.008634</v>
      </c>
      <c r="AE25" s="103">
        <v>0.93196699999999999</v>
      </c>
      <c r="AF25" s="103">
        <v>1.049633</v>
      </c>
      <c r="AG25" s="103">
        <v>1.04413</v>
      </c>
      <c r="AH25" s="103">
        <v>1.0708070000000001</v>
      </c>
      <c r="AI25" s="103">
        <v>1.0710679999999999</v>
      </c>
      <c r="AJ25" s="103">
        <v>1.0310319999999999</v>
      </c>
      <c r="AK25" s="103">
        <v>1.054665</v>
      </c>
      <c r="AL25" s="103">
        <v>1.065612</v>
      </c>
      <c r="AM25" s="103">
        <v>0.97716400000000003</v>
      </c>
      <c r="AN25" s="103">
        <v>0.84710300000000005</v>
      </c>
      <c r="AO25" s="103">
        <v>0.91032400000000002</v>
      </c>
      <c r="AP25" s="103">
        <v>0.97086600000000001</v>
      </c>
      <c r="AQ25" s="103">
        <v>0.96413000000000004</v>
      </c>
      <c r="AR25" s="103">
        <v>0.97590100000000002</v>
      </c>
      <c r="AS25" s="103">
        <v>0.93051600000000001</v>
      </c>
      <c r="AT25" s="103">
        <v>1.0084850000000001</v>
      </c>
      <c r="AU25" s="103">
        <v>0.987564</v>
      </c>
      <c r="AV25" s="103">
        <v>1.0095499999999999</v>
      </c>
      <c r="AW25" s="103">
        <v>1.0266999999999999</v>
      </c>
      <c r="AX25" s="103">
        <v>1.013808</v>
      </c>
      <c r="AY25" s="937">
        <v>0.96013099999999996</v>
      </c>
      <c r="AZ25" s="937">
        <v>0.92670529999999995</v>
      </c>
      <c r="BA25" s="937">
        <v>0.9411524</v>
      </c>
      <c r="BB25" s="582">
        <v>0.97243239999999997</v>
      </c>
      <c r="BC25" s="582">
        <v>1.0074989999999999</v>
      </c>
      <c r="BD25" s="582">
        <v>1.026381</v>
      </c>
      <c r="BE25" s="582">
        <v>1.023876</v>
      </c>
      <c r="BF25" s="582">
        <v>1.043283</v>
      </c>
      <c r="BG25" s="582">
        <v>1.0012669999999999</v>
      </c>
      <c r="BH25" s="582">
        <v>0.98492020000000002</v>
      </c>
      <c r="BI25" s="582">
        <v>1.020551</v>
      </c>
      <c r="BJ25" s="582">
        <v>1.0187250000000001</v>
      </c>
      <c r="BK25" s="582">
        <v>0.95940130000000001</v>
      </c>
      <c r="BL25" s="582">
        <v>0.90815889999999999</v>
      </c>
      <c r="BM25" s="582">
        <v>0.93957120000000005</v>
      </c>
      <c r="BN25" s="582">
        <v>0.96375379999999999</v>
      </c>
      <c r="BO25" s="582">
        <v>0.97557099999999997</v>
      </c>
      <c r="BP25" s="582">
        <v>0.98819179999999995</v>
      </c>
      <c r="BQ25" s="582">
        <v>0.99143859999999995</v>
      </c>
      <c r="BR25" s="582">
        <v>0.99928430000000001</v>
      </c>
      <c r="BS25" s="582">
        <v>0.9563334</v>
      </c>
      <c r="BT25" s="582">
        <v>0.95969930000000003</v>
      </c>
      <c r="BU25" s="582">
        <v>0.99119579999999996</v>
      </c>
      <c r="BV25" s="582">
        <v>0.99681839999999999</v>
      </c>
    </row>
    <row r="26" spans="1:74" s="287" customFormat="1" ht="11.1" customHeight="1" x14ac:dyDescent="0.2">
      <c r="A26" s="571" t="s">
        <v>240</v>
      </c>
      <c r="B26" s="572" t="s">
        <v>1118</v>
      </c>
      <c r="C26" s="103">
        <v>5.2172580000000002</v>
      </c>
      <c r="D26" s="103">
        <v>4.2468570000000003</v>
      </c>
      <c r="E26" s="103">
        <v>5.1479679999999997</v>
      </c>
      <c r="F26" s="103">
        <v>5.4774669999999999</v>
      </c>
      <c r="G26" s="103">
        <v>5.496645</v>
      </c>
      <c r="H26" s="103">
        <v>5.5151669999999999</v>
      </c>
      <c r="I26" s="103">
        <v>5.5017420000000001</v>
      </c>
      <c r="J26" s="103">
        <v>5.5961290000000004</v>
      </c>
      <c r="K26" s="103">
        <v>5.5712330000000003</v>
      </c>
      <c r="L26" s="103">
        <v>5.7210000000000001</v>
      </c>
      <c r="M26" s="103">
        <v>5.7728330000000003</v>
      </c>
      <c r="N26" s="103">
        <v>5.7409359999999996</v>
      </c>
      <c r="O26" s="103">
        <v>5.5083549999999999</v>
      </c>
      <c r="P26" s="103">
        <v>5.5139639999999996</v>
      </c>
      <c r="Q26" s="103">
        <v>5.9523549999999998</v>
      </c>
      <c r="R26" s="103">
        <v>5.9173</v>
      </c>
      <c r="S26" s="103">
        <v>5.9610000000000003</v>
      </c>
      <c r="T26" s="103">
        <v>6.008267</v>
      </c>
      <c r="U26" s="103">
        <v>6.1885159999999999</v>
      </c>
      <c r="V26" s="103">
        <v>6.0605479999999998</v>
      </c>
      <c r="W26" s="103">
        <v>6.1540670000000004</v>
      </c>
      <c r="X26" s="103">
        <v>6.1677419999999996</v>
      </c>
      <c r="Y26" s="103">
        <v>6.1393000000000004</v>
      </c>
      <c r="Z26" s="103">
        <v>5.6004519999999998</v>
      </c>
      <c r="AA26" s="103">
        <v>6.0409680000000003</v>
      </c>
      <c r="AB26" s="103">
        <v>6.1175360000000003</v>
      </c>
      <c r="AC26" s="103">
        <v>6.3514189999999999</v>
      </c>
      <c r="AD26" s="103">
        <v>6.4454330000000004</v>
      </c>
      <c r="AE26" s="103">
        <v>6.428839</v>
      </c>
      <c r="AF26" s="103">
        <v>6.4082999999999997</v>
      </c>
      <c r="AG26" s="103">
        <v>6.5056770000000004</v>
      </c>
      <c r="AH26" s="103">
        <v>6.6308389999999999</v>
      </c>
      <c r="AI26" s="103">
        <v>6.7954330000000001</v>
      </c>
      <c r="AJ26" s="103">
        <v>6.8048390000000003</v>
      </c>
      <c r="AK26" s="103">
        <v>6.7828330000000001</v>
      </c>
      <c r="AL26" s="103">
        <v>6.6485479999999999</v>
      </c>
      <c r="AM26" s="103">
        <v>6.0579359999999998</v>
      </c>
      <c r="AN26" s="103">
        <v>6.6409310000000001</v>
      </c>
      <c r="AO26" s="103">
        <v>6.8315479999999997</v>
      </c>
      <c r="AP26" s="103">
        <v>6.9739000000000004</v>
      </c>
      <c r="AQ26" s="103">
        <v>7.0499359999999998</v>
      </c>
      <c r="AR26" s="103">
        <v>7.0128000000000004</v>
      </c>
      <c r="AS26" s="103">
        <v>6.8948070000000001</v>
      </c>
      <c r="AT26" s="103">
        <v>7.0300649999999996</v>
      </c>
      <c r="AU26" s="103">
        <v>7.1593999999999998</v>
      </c>
      <c r="AV26" s="103">
        <v>7.228548</v>
      </c>
      <c r="AW26" s="103">
        <v>7.2877330000000002</v>
      </c>
      <c r="AX26" s="103">
        <v>7.1311289999999996</v>
      </c>
      <c r="AY26" s="937">
        <v>6.7095159999999998</v>
      </c>
      <c r="AZ26" s="937">
        <v>7.0045508714000002</v>
      </c>
      <c r="BA26" s="937">
        <v>7.0064690084999999</v>
      </c>
      <c r="BB26" s="582">
        <v>7.1040700000000001</v>
      </c>
      <c r="BC26" s="582">
        <v>7.1317459999999997</v>
      </c>
      <c r="BD26" s="582">
        <v>7.1334499999999998</v>
      </c>
      <c r="BE26" s="582">
        <v>7.1313620000000002</v>
      </c>
      <c r="BF26" s="582">
        <v>7.0906029999999998</v>
      </c>
      <c r="BG26" s="582">
        <v>7.131748</v>
      </c>
      <c r="BH26" s="582">
        <v>7.1807359999999996</v>
      </c>
      <c r="BI26" s="582">
        <v>7.0967760000000002</v>
      </c>
      <c r="BJ26" s="582">
        <v>6.9231579999999999</v>
      </c>
      <c r="BK26" s="582">
        <v>6.9404539999999999</v>
      </c>
      <c r="BL26" s="582">
        <v>6.9579170000000001</v>
      </c>
      <c r="BM26" s="582">
        <v>7.1785399999999999</v>
      </c>
      <c r="BN26" s="582">
        <v>7.2575830000000003</v>
      </c>
      <c r="BO26" s="582">
        <v>7.2605240000000002</v>
      </c>
      <c r="BP26" s="582">
        <v>7.2765409999999999</v>
      </c>
      <c r="BQ26" s="582">
        <v>7.2771400000000002</v>
      </c>
      <c r="BR26" s="582">
        <v>7.2989569999999997</v>
      </c>
      <c r="BS26" s="582">
        <v>7.3735869999999997</v>
      </c>
      <c r="BT26" s="582">
        <v>7.380045</v>
      </c>
      <c r="BU26" s="582">
        <v>7.3544770000000002</v>
      </c>
      <c r="BV26" s="582">
        <v>7.1784020000000002</v>
      </c>
    </row>
    <row r="27" spans="1:74" s="287" customFormat="1" ht="11.1" customHeight="1" x14ac:dyDescent="0.2">
      <c r="A27" s="571" t="s">
        <v>497</v>
      </c>
      <c r="B27" s="572" t="s">
        <v>1119</v>
      </c>
      <c r="C27" s="103">
        <v>1.073075</v>
      </c>
      <c r="D27" s="103">
        <v>0.94726999999999995</v>
      </c>
      <c r="E27" s="103">
        <v>1.094449</v>
      </c>
      <c r="F27" s="103">
        <v>1.0857479999999999</v>
      </c>
      <c r="G27" s="103">
        <v>1.158898</v>
      </c>
      <c r="H27" s="103">
        <v>1.1696249999999999</v>
      </c>
      <c r="I27" s="103">
        <v>1.1765399999999999</v>
      </c>
      <c r="J27" s="103">
        <v>1.1004970000000001</v>
      </c>
      <c r="K27" s="103">
        <v>1.078711</v>
      </c>
      <c r="L27" s="103">
        <v>1.207738</v>
      </c>
      <c r="M27" s="103">
        <v>1.256041</v>
      </c>
      <c r="N27" s="103">
        <v>1.263269</v>
      </c>
      <c r="O27" s="103">
        <v>1.20608</v>
      </c>
      <c r="P27" s="103">
        <v>1.183184</v>
      </c>
      <c r="Q27" s="103">
        <v>1.196663</v>
      </c>
      <c r="R27" s="103">
        <v>1.156757</v>
      </c>
      <c r="S27" s="103">
        <v>1.2056260000000001</v>
      </c>
      <c r="T27" s="103">
        <v>1.2460420000000001</v>
      </c>
      <c r="U27" s="103">
        <v>1.2271460000000001</v>
      </c>
      <c r="V27" s="103">
        <v>1.1889620000000001</v>
      </c>
      <c r="W27" s="103">
        <v>1.125291</v>
      </c>
      <c r="X27" s="103">
        <v>1.2248429999999999</v>
      </c>
      <c r="Y27" s="103">
        <v>1.2798020000000001</v>
      </c>
      <c r="Z27" s="103">
        <v>1.1911320000000001</v>
      </c>
      <c r="AA27" s="103">
        <v>1.238111</v>
      </c>
      <c r="AB27" s="103">
        <v>1.237419</v>
      </c>
      <c r="AC27" s="103">
        <v>1.2492559999999999</v>
      </c>
      <c r="AD27" s="103">
        <v>1.2379389999999999</v>
      </c>
      <c r="AE27" s="103">
        <v>1.2882659999999999</v>
      </c>
      <c r="AF27" s="103">
        <v>1.341669</v>
      </c>
      <c r="AG27" s="103">
        <v>1.312074</v>
      </c>
      <c r="AH27" s="103">
        <v>1.3001560000000001</v>
      </c>
      <c r="AI27" s="103">
        <v>1.320495</v>
      </c>
      <c r="AJ27" s="103">
        <v>1.3107260000000001</v>
      </c>
      <c r="AK27" s="103">
        <v>1.3429819999999999</v>
      </c>
      <c r="AL27" s="103">
        <v>1.403586</v>
      </c>
      <c r="AM27" s="103">
        <v>1.2723739999999999</v>
      </c>
      <c r="AN27" s="103">
        <v>1.370927</v>
      </c>
      <c r="AO27" s="103">
        <v>1.3649389999999999</v>
      </c>
      <c r="AP27" s="103">
        <v>1.2994429999999999</v>
      </c>
      <c r="AQ27" s="103">
        <v>1.3099860000000001</v>
      </c>
      <c r="AR27" s="103">
        <v>1.389286</v>
      </c>
      <c r="AS27" s="103">
        <v>1.425003</v>
      </c>
      <c r="AT27" s="103">
        <v>1.4146939999999999</v>
      </c>
      <c r="AU27" s="103">
        <v>1.3742890000000001</v>
      </c>
      <c r="AV27" s="103">
        <v>1.3979870000000001</v>
      </c>
      <c r="AW27" s="103">
        <v>1.465732</v>
      </c>
      <c r="AX27" s="103">
        <v>1.4290560000000001</v>
      </c>
      <c r="AY27" s="937">
        <v>1.325928</v>
      </c>
      <c r="AZ27" s="937">
        <v>1.3372165243</v>
      </c>
      <c r="BA27" s="937">
        <v>1.3555154654999999</v>
      </c>
      <c r="BB27" s="582">
        <v>1.3240989999999999</v>
      </c>
      <c r="BC27" s="582">
        <v>1.3959280000000001</v>
      </c>
      <c r="BD27" s="582">
        <v>1.4170720000000001</v>
      </c>
      <c r="BE27" s="582">
        <v>1.4242429999999999</v>
      </c>
      <c r="BF27" s="582">
        <v>1.410256</v>
      </c>
      <c r="BG27" s="582">
        <v>1.379227</v>
      </c>
      <c r="BH27" s="582">
        <v>1.408253</v>
      </c>
      <c r="BI27" s="582">
        <v>1.4538199999999999</v>
      </c>
      <c r="BJ27" s="582">
        <v>1.4417629999999999</v>
      </c>
      <c r="BK27" s="582">
        <v>1.4215599999999999</v>
      </c>
      <c r="BL27" s="582">
        <v>1.41025</v>
      </c>
      <c r="BM27" s="582">
        <v>1.444677</v>
      </c>
      <c r="BN27" s="582">
        <v>1.4110180000000001</v>
      </c>
      <c r="BO27" s="582">
        <v>1.4444840000000001</v>
      </c>
      <c r="BP27" s="582">
        <v>1.4582310000000001</v>
      </c>
      <c r="BQ27" s="582">
        <v>1.4555530000000001</v>
      </c>
      <c r="BR27" s="582">
        <v>1.433179</v>
      </c>
      <c r="BS27" s="582">
        <v>1.397672</v>
      </c>
      <c r="BT27" s="582">
        <v>1.430402</v>
      </c>
      <c r="BU27" s="582">
        <v>1.4766589999999999</v>
      </c>
      <c r="BV27" s="582">
        <v>1.4652000000000001</v>
      </c>
    </row>
    <row r="28" spans="1:74" ht="11.1" customHeight="1" x14ac:dyDescent="0.2">
      <c r="A28" s="278" t="s">
        <v>470</v>
      </c>
      <c r="B28" s="573" t="s">
        <v>1120</v>
      </c>
      <c r="C28" s="363">
        <v>0.92932499999999996</v>
      </c>
      <c r="D28" s="363">
        <v>0.81768099999999999</v>
      </c>
      <c r="E28" s="363">
        <v>0.94604100000000002</v>
      </c>
      <c r="F28" s="363">
        <v>0.940438</v>
      </c>
      <c r="G28" s="363">
        <v>1.007231</v>
      </c>
      <c r="H28" s="363">
        <v>1.021366</v>
      </c>
      <c r="I28" s="363">
        <v>1.0144979999999999</v>
      </c>
      <c r="J28" s="363">
        <v>0.93827899999999997</v>
      </c>
      <c r="K28" s="363">
        <v>0.93601400000000001</v>
      </c>
      <c r="L28" s="363">
        <v>1.0411539999999999</v>
      </c>
      <c r="M28" s="363">
        <v>1.0794429999999999</v>
      </c>
      <c r="N28" s="363">
        <v>1.068778</v>
      </c>
      <c r="O28" s="363">
        <v>1.0384089999999999</v>
      </c>
      <c r="P28" s="363">
        <v>1.010856</v>
      </c>
      <c r="Q28" s="363">
        <v>1.0187360000000001</v>
      </c>
      <c r="R28" s="363">
        <v>0.96519999999999995</v>
      </c>
      <c r="S28" s="363">
        <v>1.0082469999999999</v>
      </c>
      <c r="T28" s="363">
        <v>1.042924</v>
      </c>
      <c r="U28" s="363">
        <v>1.0160750000000001</v>
      </c>
      <c r="V28" s="363">
        <v>0.98452300000000004</v>
      </c>
      <c r="W28" s="363">
        <v>0.90238600000000002</v>
      </c>
      <c r="X28" s="363">
        <v>1.0142089999999999</v>
      </c>
      <c r="Y28" s="363">
        <v>1.052651</v>
      </c>
      <c r="Z28" s="363">
        <v>0.96922399999999997</v>
      </c>
      <c r="AA28" s="363">
        <v>1.0020690000000001</v>
      </c>
      <c r="AB28" s="363">
        <v>0.99927299999999997</v>
      </c>
      <c r="AC28" s="363">
        <v>0.98716800000000005</v>
      </c>
      <c r="AD28" s="363">
        <v>0.97206700000000001</v>
      </c>
      <c r="AE28" s="363">
        <v>0.99418700000000004</v>
      </c>
      <c r="AF28" s="363">
        <v>1.0363119999999999</v>
      </c>
      <c r="AG28" s="363">
        <v>1.0327040000000001</v>
      </c>
      <c r="AH28" s="363">
        <v>1.0042709999999999</v>
      </c>
      <c r="AI28" s="363">
        <v>1.003455</v>
      </c>
      <c r="AJ28" s="363">
        <v>1.0276730000000001</v>
      </c>
      <c r="AK28" s="363">
        <v>1.0534300000000001</v>
      </c>
      <c r="AL28" s="363">
        <v>1.0815969999999999</v>
      </c>
      <c r="AM28" s="363">
        <v>0.98941199999999996</v>
      </c>
      <c r="AN28" s="363">
        <v>1.0705929999999999</v>
      </c>
      <c r="AO28" s="363">
        <v>1.063188</v>
      </c>
      <c r="AP28" s="363">
        <v>0.97884099999999996</v>
      </c>
      <c r="AQ28" s="363">
        <v>1.022343</v>
      </c>
      <c r="AR28" s="363">
        <v>1.037768</v>
      </c>
      <c r="AS28" s="363">
        <v>1.0910740000000001</v>
      </c>
      <c r="AT28" s="363">
        <v>1.082182</v>
      </c>
      <c r="AU28" s="363">
        <v>1.039355</v>
      </c>
      <c r="AV28" s="363">
        <v>1.061285</v>
      </c>
      <c r="AW28" s="363">
        <v>1.118463</v>
      </c>
      <c r="AX28" s="363">
        <v>1.1065039999999999</v>
      </c>
      <c r="AY28" s="919">
        <v>1.083731</v>
      </c>
      <c r="AZ28" s="919">
        <v>1.0842857143</v>
      </c>
      <c r="BA28" s="919">
        <v>1.0685059354999999</v>
      </c>
      <c r="BB28" s="374">
        <v>0.99208909999999995</v>
      </c>
      <c r="BC28" s="374">
        <v>1.045523</v>
      </c>
      <c r="BD28" s="374">
        <v>1.0481069999999999</v>
      </c>
      <c r="BE28" s="374">
        <v>1.0511790000000001</v>
      </c>
      <c r="BF28" s="374">
        <v>1.0389969999999999</v>
      </c>
      <c r="BG28" s="374">
        <v>1.0081359999999999</v>
      </c>
      <c r="BH28" s="374">
        <v>1.0377829999999999</v>
      </c>
      <c r="BI28" s="374">
        <v>1.0710170000000001</v>
      </c>
      <c r="BJ28" s="374">
        <v>1.050613</v>
      </c>
      <c r="BK28" s="374">
        <v>1.0662879999999999</v>
      </c>
      <c r="BL28" s="374">
        <v>1.0407569999999999</v>
      </c>
      <c r="BM28" s="374">
        <v>1.0629550000000001</v>
      </c>
      <c r="BN28" s="374">
        <v>1.020567</v>
      </c>
      <c r="BO28" s="374">
        <v>1.052346</v>
      </c>
      <c r="BP28" s="374">
        <v>1.056886</v>
      </c>
      <c r="BQ28" s="374">
        <v>1.0559190000000001</v>
      </c>
      <c r="BR28" s="374">
        <v>1.0381990000000001</v>
      </c>
      <c r="BS28" s="374">
        <v>1.007679</v>
      </c>
      <c r="BT28" s="374">
        <v>1.043615</v>
      </c>
      <c r="BU28" s="374">
        <v>1.0806249999999999</v>
      </c>
      <c r="BV28" s="374">
        <v>1.062235</v>
      </c>
    </row>
    <row r="29" spans="1:74" s="287" customFormat="1" ht="11.1" customHeight="1" x14ac:dyDescent="0.2">
      <c r="A29" s="571" t="s">
        <v>498</v>
      </c>
      <c r="B29" s="572" t="s">
        <v>1121</v>
      </c>
      <c r="C29" s="103">
        <v>0.20483890323000001</v>
      </c>
      <c r="D29" s="103">
        <v>0.17625042857000001</v>
      </c>
      <c r="E29" s="103">
        <v>0.19487067742</v>
      </c>
      <c r="F29" s="103">
        <v>0.20473469999999999</v>
      </c>
      <c r="G29" s="103">
        <v>0.21161429032000001</v>
      </c>
      <c r="H29" s="103">
        <v>0.21940116667000001</v>
      </c>
      <c r="I29" s="103">
        <v>0.21600022581</v>
      </c>
      <c r="J29" s="103">
        <v>0.21261125806</v>
      </c>
      <c r="K29" s="103">
        <v>0.21483326666999999</v>
      </c>
      <c r="L29" s="103">
        <v>0.21329096774</v>
      </c>
      <c r="M29" s="103">
        <v>0.2200675</v>
      </c>
      <c r="N29" s="103">
        <v>0.24025983871000001</v>
      </c>
      <c r="O29" s="103">
        <v>0.22477351612999999</v>
      </c>
      <c r="P29" s="103">
        <v>0.20964453571</v>
      </c>
      <c r="Q29" s="103">
        <v>0.21499970968000001</v>
      </c>
      <c r="R29" s="103">
        <v>0.22666776666999999</v>
      </c>
      <c r="S29" s="103">
        <v>0.22458193547999999</v>
      </c>
      <c r="T29" s="103">
        <v>0.23523549999999999</v>
      </c>
      <c r="U29" s="103">
        <v>0.22451516128999999</v>
      </c>
      <c r="V29" s="103">
        <v>0.22219312902999999</v>
      </c>
      <c r="W29" s="103">
        <v>0.22286576666999999</v>
      </c>
      <c r="X29" s="103">
        <v>0.21809729032</v>
      </c>
      <c r="Y29" s="103">
        <v>0.22750053333</v>
      </c>
      <c r="Z29" s="103">
        <v>0.21345235484</v>
      </c>
      <c r="AA29" s="103">
        <v>0.20999974194000001</v>
      </c>
      <c r="AB29" s="103">
        <v>0.19571335713999999</v>
      </c>
      <c r="AC29" s="103">
        <v>0.19596929031999999</v>
      </c>
      <c r="AD29" s="103">
        <v>0.20706559999999999</v>
      </c>
      <c r="AE29" s="103">
        <v>0.22387180644999999</v>
      </c>
      <c r="AF29" s="103">
        <v>0.22693443332999999</v>
      </c>
      <c r="AG29" s="103">
        <v>0.22922758065000001</v>
      </c>
      <c r="AH29" s="103">
        <v>0.22964609677</v>
      </c>
      <c r="AI29" s="103">
        <v>0.22953399999999999</v>
      </c>
      <c r="AJ29" s="103">
        <v>0.22258022581</v>
      </c>
      <c r="AK29" s="103">
        <v>0.23239976667000001</v>
      </c>
      <c r="AL29" s="103">
        <v>0.24009680645000001</v>
      </c>
      <c r="AM29" s="103">
        <v>0.21996919355</v>
      </c>
      <c r="AN29" s="103">
        <v>0.19327451724</v>
      </c>
      <c r="AO29" s="103">
        <v>0.22074080644999999</v>
      </c>
      <c r="AP29" s="103">
        <v>0.22623393333</v>
      </c>
      <c r="AQ29" s="103">
        <v>0.22361400000000001</v>
      </c>
      <c r="AR29" s="103">
        <v>0.21826786667</v>
      </c>
      <c r="AS29" s="103">
        <v>0.22267899999999999</v>
      </c>
      <c r="AT29" s="103">
        <v>0.22261296774</v>
      </c>
      <c r="AU29" s="103">
        <v>0.22073309999999999</v>
      </c>
      <c r="AV29" s="103">
        <v>0.21496809677000001</v>
      </c>
      <c r="AW29" s="103">
        <v>0.22256733333000001</v>
      </c>
      <c r="AX29" s="103">
        <v>0.23103303225999999</v>
      </c>
      <c r="AY29" s="937">
        <v>0.21138764516</v>
      </c>
      <c r="AZ29" s="937">
        <v>0.20449790000000001</v>
      </c>
      <c r="BA29" s="937">
        <v>0.20675579999999999</v>
      </c>
      <c r="BB29" s="582">
        <v>0.21133689999999999</v>
      </c>
      <c r="BC29" s="582">
        <v>0.2134894</v>
      </c>
      <c r="BD29" s="582">
        <v>0.21735479999999999</v>
      </c>
      <c r="BE29" s="582">
        <v>0.21695990000000001</v>
      </c>
      <c r="BF29" s="582">
        <v>0.21386169999999999</v>
      </c>
      <c r="BG29" s="582">
        <v>0.2098893</v>
      </c>
      <c r="BH29" s="582">
        <v>0.20555999999999999</v>
      </c>
      <c r="BI29" s="582">
        <v>0.2168118</v>
      </c>
      <c r="BJ29" s="582">
        <v>0.2215809</v>
      </c>
      <c r="BK29" s="582">
        <v>0.20595749999999999</v>
      </c>
      <c r="BL29" s="582">
        <v>0.2012217</v>
      </c>
      <c r="BM29" s="582">
        <v>0.20632619999999999</v>
      </c>
      <c r="BN29" s="582">
        <v>0.21173990000000001</v>
      </c>
      <c r="BO29" s="582">
        <v>0.21328269999999999</v>
      </c>
      <c r="BP29" s="582">
        <v>0.21565039999999999</v>
      </c>
      <c r="BQ29" s="582">
        <v>0.2152442</v>
      </c>
      <c r="BR29" s="582">
        <v>0.21148900000000001</v>
      </c>
      <c r="BS29" s="582">
        <v>0.20714949999999999</v>
      </c>
      <c r="BT29" s="582">
        <v>0.20467469999999999</v>
      </c>
      <c r="BU29" s="582">
        <v>0.21524789999999999</v>
      </c>
      <c r="BV29" s="582">
        <v>0.22021689999999999</v>
      </c>
    </row>
    <row r="30" spans="1:74" s="287" customFormat="1" ht="11.1" customHeight="1" x14ac:dyDescent="0.2">
      <c r="A30" s="571" t="s">
        <v>821</v>
      </c>
      <c r="B30" s="572" t="s">
        <v>1122</v>
      </c>
      <c r="C30" s="103">
        <v>0</v>
      </c>
      <c r="D30" s="103">
        <v>0</v>
      </c>
      <c r="E30" s="103">
        <v>0</v>
      </c>
      <c r="F30" s="103">
        <v>0</v>
      </c>
      <c r="G30" s="103">
        <v>0</v>
      </c>
      <c r="H30" s="103">
        <v>0</v>
      </c>
      <c r="I30" s="103">
        <v>0</v>
      </c>
      <c r="J30" s="103">
        <v>0</v>
      </c>
      <c r="K30" s="103">
        <v>0</v>
      </c>
      <c r="L30" s="103">
        <v>0</v>
      </c>
      <c r="M30" s="103">
        <v>0</v>
      </c>
      <c r="N30" s="103">
        <v>0</v>
      </c>
      <c r="O30" s="103">
        <v>-0.25954300000000002</v>
      </c>
      <c r="P30" s="103">
        <v>-0.53358000000000005</v>
      </c>
      <c r="Q30" s="103">
        <v>-0.43973400000000001</v>
      </c>
      <c r="R30" s="103">
        <v>-0.419159</v>
      </c>
      <c r="S30" s="103">
        <v>-0.32280300000000001</v>
      </c>
      <c r="T30" s="103">
        <v>-0.36192999999999997</v>
      </c>
      <c r="U30" s="103">
        <v>-0.40188400000000002</v>
      </c>
      <c r="V30" s="103">
        <v>-0.44310500000000003</v>
      </c>
      <c r="W30" s="103">
        <v>-0.42931200000000003</v>
      </c>
      <c r="X30" s="103">
        <v>-0.58893399999999996</v>
      </c>
      <c r="Y30" s="103">
        <v>-0.478047</v>
      </c>
      <c r="Z30" s="103">
        <v>-0.373726</v>
      </c>
      <c r="AA30" s="103">
        <v>-0.47386699999999998</v>
      </c>
      <c r="AB30" s="103">
        <v>-0.33417000000000002</v>
      </c>
      <c r="AC30" s="103">
        <v>-0.447542</v>
      </c>
      <c r="AD30" s="103">
        <v>-0.52693000000000001</v>
      </c>
      <c r="AE30" s="103">
        <v>-0.33610299999999999</v>
      </c>
      <c r="AF30" s="103">
        <v>-0.55097300000000005</v>
      </c>
      <c r="AG30" s="103">
        <v>-0.56745699999999999</v>
      </c>
      <c r="AH30" s="103">
        <v>-0.67401900000000003</v>
      </c>
      <c r="AI30" s="103">
        <v>-0.69033599999999995</v>
      </c>
      <c r="AJ30" s="103">
        <v>-0.66837999999999997</v>
      </c>
      <c r="AK30" s="103">
        <v>-0.55133900000000002</v>
      </c>
      <c r="AL30" s="103">
        <v>-0.47212799999999999</v>
      </c>
      <c r="AM30" s="103">
        <v>-0.48558000000000001</v>
      </c>
      <c r="AN30" s="103">
        <v>-0.55778000000000005</v>
      </c>
      <c r="AO30" s="103">
        <v>-0.468862</v>
      </c>
      <c r="AP30" s="103">
        <v>-0.60846699999999998</v>
      </c>
      <c r="AQ30" s="103">
        <v>-0.60977899999999996</v>
      </c>
      <c r="AR30" s="103">
        <v>-0.688388</v>
      </c>
      <c r="AS30" s="103">
        <v>-0.51764500000000002</v>
      </c>
      <c r="AT30" s="103">
        <v>-0.66549599999999998</v>
      </c>
      <c r="AU30" s="103">
        <v>-0.66333299999999995</v>
      </c>
      <c r="AV30" s="103">
        <v>-0.710341</v>
      </c>
      <c r="AW30" s="103">
        <v>-0.68247100000000005</v>
      </c>
      <c r="AX30" s="103">
        <v>-0.70646699999999996</v>
      </c>
      <c r="AY30" s="937">
        <v>-0.56069199999999997</v>
      </c>
      <c r="AZ30" s="937">
        <v>-0.53</v>
      </c>
      <c r="BA30" s="937">
        <v>-0.53</v>
      </c>
      <c r="BB30" s="582">
        <v>-0.5671311</v>
      </c>
      <c r="BC30" s="582">
        <v>-0.55687750000000003</v>
      </c>
      <c r="BD30" s="582">
        <v>-0.56744110000000003</v>
      </c>
      <c r="BE30" s="582">
        <v>-0.5733066</v>
      </c>
      <c r="BF30" s="582">
        <v>-0.59111990000000003</v>
      </c>
      <c r="BG30" s="582">
        <v>-0.59270149999999999</v>
      </c>
      <c r="BH30" s="582">
        <v>-0.5941012</v>
      </c>
      <c r="BI30" s="582">
        <v>-0.5632762</v>
      </c>
      <c r="BJ30" s="582">
        <v>-0.53282529999999995</v>
      </c>
      <c r="BK30" s="582">
        <v>-0.59090370000000003</v>
      </c>
      <c r="BL30" s="582">
        <v>-0.58373419999999998</v>
      </c>
      <c r="BM30" s="582">
        <v>-0.58476729999999999</v>
      </c>
      <c r="BN30" s="582">
        <v>-0.58360769999999995</v>
      </c>
      <c r="BO30" s="582">
        <v>-0.57431520000000003</v>
      </c>
      <c r="BP30" s="582">
        <v>-0.57379990000000003</v>
      </c>
      <c r="BQ30" s="582">
        <v>-0.57499389999999995</v>
      </c>
      <c r="BR30" s="582">
        <v>-0.58897829999999995</v>
      </c>
      <c r="BS30" s="582">
        <v>-0.60385049999999996</v>
      </c>
      <c r="BT30" s="582">
        <v>-0.60445040000000005</v>
      </c>
      <c r="BU30" s="582">
        <v>-0.5633186</v>
      </c>
      <c r="BV30" s="582">
        <v>-0.52854570000000001</v>
      </c>
    </row>
    <row r="31" spans="1:74" s="287" customFormat="1" ht="11.1" customHeight="1" x14ac:dyDescent="0.2">
      <c r="A31" s="571" t="s">
        <v>242</v>
      </c>
      <c r="B31" s="572" t="s">
        <v>1123</v>
      </c>
      <c r="C31" s="103">
        <v>-3.1148169999999999</v>
      </c>
      <c r="D31" s="103">
        <v>-2.6669429999999998</v>
      </c>
      <c r="E31" s="103">
        <v>-2.5800679999999998</v>
      </c>
      <c r="F31" s="103">
        <v>-3.084886</v>
      </c>
      <c r="G31" s="103">
        <v>-2.8951020000000001</v>
      </c>
      <c r="H31" s="103">
        <v>-3.2497189999999998</v>
      </c>
      <c r="I31" s="103">
        <v>-3.3261409999999998</v>
      </c>
      <c r="J31" s="103">
        <v>-3.396852</v>
      </c>
      <c r="K31" s="103">
        <v>-2.8294700000000002</v>
      </c>
      <c r="L31" s="103">
        <v>-3.282238</v>
      </c>
      <c r="M31" s="103">
        <v>-3.90747</v>
      </c>
      <c r="N31" s="103">
        <v>-4.176539</v>
      </c>
      <c r="O31" s="103">
        <v>-3.556521</v>
      </c>
      <c r="P31" s="103">
        <v>-3.19373</v>
      </c>
      <c r="Q31" s="103">
        <v>-3.8422109999999998</v>
      </c>
      <c r="R31" s="103">
        <v>-3.9724819999999998</v>
      </c>
      <c r="S31" s="103">
        <v>-3.8886780000000001</v>
      </c>
      <c r="T31" s="103">
        <v>-4.1925840000000001</v>
      </c>
      <c r="U31" s="103">
        <v>-3.848052</v>
      </c>
      <c r="V31" s="103">
        <v>-4.1486910000000004</v>
      </c>
      <c r="W31" s="103">
        <v>-4.3784879999999999</v>
      </c>
      <c r="X31" s="103">
        <v>-3.667081</v>
      </c>
      <c r="Y31" s="103">
        <v>-3.7840470000000002</v>
      </c>
      <c r="Z31" s="103">
        <v>-4.236567</v>
      </c>
      <c r="AA31" s="103">
        <v>-3.710474</v>
      </c>
      <c r="AB31" s="103">
        <v>-3.3660320000000001</v>
      </c>
      <c r="AC31" s="103">
        <v>-4.533042</v>
      </c>
      <c r="AD31" s="103">
        <v>-3.5334880000000002</v>
      </c>
      <c r="AE31" s="103">
        <v>-3.9949430000000001</v>
      </c>
      <c r="AF31" s="103">
        <v>-3.827915</v>
      </c>
      <c r="AG31" s="103">
        <v>-4.4119080000000004</v>
      </c>
      <c r="AH31" s="103">
        <v>-4.1159499999999998</v>
      </c>
      <c r="AI31" s="103">
        <v>-4.0346460000000004</v>
      </c>
      <c r="AJ31" s="103">
        <v>-4.2948300000000001</v>
      </c>
      <c r="AK31" s="103">
        <v>-4.5761000000000003</v>
      </c>
      <c r="AL31" s="103">
        <v>-4.9017249999999999</v>
      </c>
      <c r="AM31" s="103">
        <v>-4.5012720000000002</v>
      </c>
      <c r="AN31" s="103">
        <v>-4.5346140000000004</v>
      </c>
      <c r="AO31" s="103">
        <v>-4.5472830000000002</v>
      </c>
      <c r="AP31" s="103">
        <v>-4.363353</v>
      </c>
      <c r="AQ31" s="103">
        <v>-4.0849960000000003</v>
      </c>
      <c r="AR31" s="103">
        <v>-4.7655969999999996</v>
      </c>
      <c r="AS31" s="103">
        <v>-4.4273100000000003</v>
      </c>
      <c r="AT31" s="103">
        <v>-5.1403160000000003</v>
      </c>
      <c r="AU31" s="103">
        <v>-5.1336539999999999</v>
      </c>
      <c r="AV31" s="103">
        <v>-5.1276250000000001</v>
      </c>
      <c r="AW31" s="103">
        <v>-5.641356</v>
      </c>
      <c r="AX31" s="103">
        <v>-5.5306319999999998</v>
      </c>
      <c r="AY31" s="937">
        <v>-4.6681720000000002</v>
      </c>
      <c r="AZ31" s="937">
        <v>-5.0190813779000001</v>
      </c>
      <c r="BA31" s="937">
        <v>-4.4558330293999999</v>
      </c>
      <c r="BB31" s="582">
        <v>-4.0798819999999996</v>
      </c>
      <c r="BC31" s="582">
        <v>-4.204453</v>
      </c>
      <c r="BD31" s="582">
        <v>-4.4842940000000002</v>
      </c>
      <c r="BE31" s="582">
        <v>-4.5154810000000003</v>
      </c>
      <c r="BF31" s="582">
        <v>-4.9713209999999997</v>
      </c>
      <c r="BG31" s="582">
        <v>-4.64412</v>
      </c>
      <c r="BH31" s="582">
        <v>-4.317558</v>
      </c>
      <c r="BI31" s="582">
        <v>-5.0714040000000002</v>
      </c>
      <c r="BJ31" s="582">
        <v>-5.2179919999999997</v>
      </c>
      <c r="BK31" s="582">
        <v>-4.278111</v>
      </c>
      <c r="BL31" s="582">
        <v>-4.5571619999999999</v>
      </c>
      <c r="BM31" s="582">
        <v>-4.8599589999999999</v>
      </c>
      <c r="BN31" s="582">
        <v>-4.5055059999999996</v>
      </c>
      <c r="BO31" s="582">
        <v>-4.3820430000000004</v>
      </c>
      <c r="BP31" s="582">
        <v>-4.5616909999999997</v>
      </c>
      <c r="BQ31" s="582">
        <v>-4.4532920000000003</v>
      </c>
      <c r="BR31" s="582">
        <v>-4.5560130000000001</v>
      </c>
      <c r="BS31" s="582">
        <v>-4.5905079999999998</v>
      </c>
      <c r="BT31" s="582">
        <v>-4.5158139999999998</v>
      </c>
      <c r="BU31" s="582">
        <v>-4.8579340000000002</v>
      </c>
      <c r="BV31" s="582">
        <v>-4.9739820000000003</v>
      </c>
    </row>
    <row r="32" spans="1:74" ht="11.1" customHeight="1" x14ac:dyDescent="0.2">
      <c r="A32" s="278" t="s">
        <v>536</v>
      </c>
      <c r="B32" s="573" t="s">
        <v>1124</v>
      </c>
      <c r="C32" s="363">
        <v>-2.025941</v>
      </c>
      <c r="D32" s="363">
        <v>-1.762502</v>
      </c>
      <c r="E32" s="363">
        <v>-2.0460940000000001</v>
      </c>
      <c r="F32" s="363">
        <v>-2.2540529999999999</v>
      </c>
      <c r="G32" s="363">
        <v>-2.2139150000000001</v>
      </c>
      <c r="H32" s="363">
        <v>-2.295032</v>
      </c>
      <c r="I32" s="363">
        <v>-2.0504500000000001</v>
      </c>
      <c r="J32" s="363">
        <v>-2.3247559999999998</v>
      </c>
      <c r="K32" s="363">
        <v>-2.0814499999999998</v>
      </c>
      <c r="L32" s="363">
        <v>-2.0692729999999999</v>
      </c>
      <c r="M32" s="363">
        <v>-2.3163990000000001</v>
      </c>
      <c r="N32" s="363">
        <v>-2.1661769999999998</v>
      </c>
      <c r="O32" s="363">
        <v>-2.0427529999999998</v>
      </c>
      <c r="P32" s="363">
        <v>-2.0258090000000002</v>
      </c>
      <c r="Q32" s="363">
        <v>-2.133229</v>
      </c>
      <c r="R32" s="363">
        <v>-2.2663540000000002</v>
      </c>
      <c r="S32" s="363">
        <v>-2.3111630000000001</v>
      </c>
      <c r="T32" s="363">
        <v>-2.5179529999999999</v>
      </c>
      <c r="U32" s="363">
        <v>-2.199776</v>
      </c>
      <c r="V32" s="363">
        <v>-2.314905</v>
      </c>
      <c r="W32" s="363">
        <v>-2.233911</v>
      </c>
      <c r="X32" s="363">
        <v>-2.2266379999999999</v>
      </c>
      <c r="Y32" s="363">
        <v>-2.176256</v>
      </c>
      <c r="Z32" s="363">
        <v>-2.3614280000000001</v>
      </c>
      <c r="AA32" s="363">
        <v>-2.3243119999999999</v>
      </c>
      <c r="AB32" s="363">
        <v>-2.3556080000000001</v>
      </c>
      <c r="AC32" s="363">
        <v>-2.7403689999999998</v>
      </c>
      <c r="AD32" s="363">
        <v>-2.4903870000000001</v>
      </c>
      <c r="AE32" s="363">
        <v>-2.4563679999999999</v>
      </c>
      <c r="AF32" s="363">
        <v>-2.4911789999999998</v>
      </c>
      <c r="AG32" s="363">
        <v>-2.432706</v>
      </c>
      <c r="AH32" s="363">
        <v>-2.4560149999999998</v>
      </c>
      <c r="AI32" s="363">
        <v>-2.5997840000000001</v>
      </c>
      <c r="AJ32" s="363">
        <v>-2.5997599999999998</v>
      </c>
      <c r="AK32" s="363">
        <v>-2.605963</v>
      </c>
      <c r="AL32" s="363">
        <v>-2.5784389999999999</v>
      </c>
      <c r="AM32" s="363">
        <v>-2.522017</v>
      </c>
      <c r="AN32" s="363">
        <v>-2.6750039999999999</v>
      </c>
      <c r="AO32" s="363">
        <v>-2.58704</v>
      </c>
      <c r="AP32" s="363">
        <v>-2.737743</v>
      </c>
      <c r="AQ32" s="363">
        <v>-2.5849679999999999</v>
      </c>
      <c r="AR32" s="363">
        <v>-2.7082679999999999</v>
      </c>
      <c r="AS32" s="363">
        <v>-2.6403120000000002</v>
      </c>
      <c r="AT32" s="363">
        <v>-2.78193</v>
      </c>
      <c r="AU32" s="363">
        <v>-2.876274</v>
      </c>
      <c r="AV32" s="363">
        <v>-2.752624</v>
      </c>
      <c r="AW32" s="363">
        <v>-3.0819390000000002</v>
      </c>
      <c r="AX32" s="363">
        <v>-2.9421629999999999</v>
      </c>
      <c r="AY32" s="919">
        <v>-2.77542</v>
      </c>
      <c r="AZ32" s="919">
        <v>-2.9565569714</v>
      </c>
      <c r="BA32" s="919">
        <v>-2.8814912064999998</v>
      </c>
      <c r="BB32" s="374">
        <v>-2.7342610000000001</v>
      </c>
      <c r="BC32" s="374">
        <v>-2.7044790000000001</v>
      </c>
      <c r="BD32" s="374">
        <v>-2.6583619999999999</v>
      </c>
      <c r="BE32" s="374">
        <v>-2.6196820000000001</v>
      </c>
      <c r="BF32" s="374">
        <v>-2.711948</v>
      </c>
      <c r="BG32" s="374">
        <v>-2.7140490000000002</v>
      </c>
      <c r="BH32" s="374">
        <v>-2.7321270000000002</v>
      </c>
      <c r="BI32" s="374">
        <v>-2.8673500000000001</v>
      </c>
      <c r="BJ32" s="374">
        <v>-2.9112390000000001</v>
      </c>
      <c r="BK32" s="374">
        <v>-2.859289</v>
      </c>
      <c r="BL32" s="374">
        <v>-2.7061459999999999</v>
      </c>
      <c r="BM32" s="374">
        <v>-2.9430209999999999</v>
      </c>
      <c r="BN32" s="374">
        <v>-2.9247139999999998</v>
      </c>
      <c r="BO32" s="374">
        <v>-2.970682</v>
      </c>
      <c r="BP32" s="374">
        <v>-2.940728</v>
      </c>
      <c r="BQ32" s="374">
        <v>-2.8486449999999999</v>
      </c>
      <c r="BR32" s="374">
        <v>-2.8318340000000002</v>
      </c>
      <c r="BS32" s="374">
        <v>-2.8992849999999999</v>
      </c>
      <c r="BT32" s="374">
        <v>-2.9451999999999998</v>
      </c>
      <c r="BU32" s="374">
        <v>-3.0242399999999998</v>
      </c>
      <c r="BV32" s="374">
        <v>-3.0691959999999998</v>
      </c>
    </row>
    <row r="33" spans="1:74" ht="11.1" customHeight="1" x14ac:dyDescent="0.2">
      <c r="A33" s="278" t="s">
        <v>99</v>
      </c>
      <c r="B33" s="573" t="s">
        <v>1125</v>
      </c>
      <c r="C33" s="363">
        <v>0.15836700000000001</v>
      </c>
      <c r="D33" s="363">
        <v>0.117317</v>
      </c>
      <c r="E33" s="363">
        <v>0.25011100000000003</v>
      </c>
      <c r="F33" s="363">
        <v>0.30749300000000002</v>
      </c>
      <c r="G33" s="363">
        <v>0.26441399999999998</v>
      </c>
      <c r="H33" s="363">
        <v>0.33150200000000002</v>
      </c>
      <c r="I33" s="363">
        <v>0.35992499999999999</v>
      </c>
      <c r="J33" s="363">
        <v>0.15410099999999999</v>
      </c>
      <c r="K33" s="363">
        <v>0.22938900000000001</v>
      </c>
      <c r="L33" s="363">
        <v>0.23081399999999999</v>
      </c>
      <c r="M33" s="363">
        <v>6.1376E-2</v>
      </c>
      <c r="N33" s="363">
        <v>-8.5599999999999999E-4</v>
      </c>
      <c r="O33" s="363">
        <v>9.5194000000000001E-2</v>
      </c>
      <c r="P33" s="363">
        <v>0.19190299999999999</v>
      </c>
      <c r="Q33" s="363">
        <v>0.220249</v>
      </c>
      <c r="R33" s="363">
        <v>0.40047500000000003</v>
      </c>
      <c r="S33" s="363">
        <v>0.19045999999999999</v>
      </c>
      <c r="T33" s="363">
        <v>0.29161599999999999</v>
      </c>
      <c r="U33" s="363">
        <v>0.41736899999999999</v>
      </c>
      <c r="V33" s="363">
        <v>0.24548500000000001</v>
      </c>
      <c r="W33" s="363">
        <v>0.20273099999999999</v>
      </c>
      <c r="X33" s="363">
        <v>0.35770400000000002</v>
      </c>
      <c r="Y33" s="363">
        <v>0.30107099999999998</v>
      </c>
      <c r="Z33" s="363">
        <v>0.234906</v>
      </c>
      <c r="AA33" s="363">
        <v>0.324015</v>
      </c>
      <c r="AB33" s="363">
        <v>0.28340399999999999</v>
      </c>
      <c r="AC33" s="363">
        <v>0.23551900000000001</v>
      </c>
      <c r="AD33" s="363">
        <v>0.32553700000000002</v>
      </c>
      <c r="AE33" s="363">
        <v>0.13514599999999999</v>
      </c>
      <c r="AF33" s="363">
        <v>0.361431</v>
      </c>
      <c r="AG33" s="363">
        <v>0.26480999999999999</v>
      </c>
      <c r="AH33" s="363">
        <v>0.20915900000000001</v>
      </c>
      <c r="AI33" s="363">
        <v>0.13992099999999999</v>
      </c>
      <c r="AJ33" s="363">
        <v>0.19544900000000001</v>
      </c>
      <c r="AK33" s="363">
        <v>0.18535599999999999</v>
      </c>
      <c r="AL33" s="363">
        <v>0.168544</v>
      </c>
      <c r="AM33" s="363">
        <v>9.2163999999999996E-2</v>
      </c>
      <c r="AN33" s="363">
        <v>5.7181999999999997E-2</v>
      </c>
      <c r="AO33" s="363">
        <v>0.122097</v>
      </c>
      <c r="AP33" s="363">
        <v>0.20674300000000001</v>
      </c>
      <c r="AQ33" s="363">
        <v>0.22598599999999999</v>
      </c>
      <c r="AR33" s="363">
        <v>0.19228600000000001</v>
      </c>
      <c r="AS33" s="363">
        <v>0.156251</v>
      </c>
      <c r="AT33" s="363">
        <v>0.111724</v>
      </c>
      <c r="AU33" s="363">
        <v>7.5824000000000003E-2</v>
      </c>
      <c r="AV33" s="363">
        <v>0.110558</v>
      </c>
      <c r="AW33" s="363">
        <v>0.14542099999999999</v>
      </c>
      <c r="AX33" s="363">
        <v>0.124186</v>
      </c>
      <c r="AY33" s="919">
        <v>0.10745399999999999</v>
      </c>
      <c r="AZ33" s="919">
        <v>0.31269229999999998</v>
      </c>
      <c r="BA33" s="919">
        <v>0.26379770000000002</v>
      </c>
      <c r="BB33" s="374">
        <v>0.24889910000000001</v>
      </c>
      <c r="BC33" s="374">
        <v>0.26720929999999998</v>
      </c>
      <c r="BD33" s="374">
        <v>0.2584185</v>
      </c>
      <c r="BE33" s="374">
        <v>0.29050049999999999</v>
      </c>
      <c r="BF33" s="374">
        <v>0.227353</v>
      </c>
      <c r="BG33" s="374">
        <v>0.26708710000000002</v>
      </c>
      <c r="BH33" s="374">
        <v>0.26791389999999998</v>
      </c>
      <c r="BI33" s="374">
        <v>0.17955199999999999</v>
      </c>
      <c r="BJ33" s="374">
        <v>0.1234909</v>
      </c>
      <c r="BK33" s="374">
        <v>0.2562546</v>
      </c>
      <c r="BL33" s="374">
        <v>0.17665310000000001</v>
      </c>
      <c r="BM33" s="374">
        <v>0.19402240000000001</v>
      </c>
      <c r="BN33" s="374">
        <v>0.19627140000000001</v>
      </c>
      <c r="BO33" s="374">
        <v>0.2178031</v>
      </c>
      <c r="BP33" s="374">
        <v>0.2364462</v>
      </c>
      <c r="BQ33" s="374">
        <v>0.2667795</v>
      </c>
      <c r="BR33" s="374">
        <v>0.20827979999999999</v>
      </c>
      <c r="BS33" s="374">
        <v>0.2296658</v>
      </c>
      <c r="BT33" s="374">
        <v>0.2166544</v>
      </c>
      <c r="BU33" s="374">
        <v>0.1647335</v>
      </c>
      <c r="BV33" s="374">
        <v>0.12795790000000001</v>
      </c>
    </row>
    <row r="34" spans="1:74" ht="11.1" customHeight="1" x14ac:dyDescent="0.2">
      <c r="A34" s="278" t="s">
        <v>101</v>
      </c>
      <c r="B34" s="573" t="s">
        <v>1126</v>
      </c>
      <c r="C34" s="363">
        <v>-9.8133999999999999E-2</v>
      </c>
      <c r="D34" s="363">
        <v>-4.7844999999999999E-2</v>
      </c>
      <c r="E34" s="363">
        <v>-7.7358999999999997E-2</v>
      </c>
      <c r="F34" s="363">
        <v>-4.9643E-2</v>
      </c>
      <c r="G34" s="363">
        <v>-4.1135999999999999E-2</v>
      </c>
      <c r="H34" s="363">
        <v>-2.615E-2</v>
      </c>
      <c r="I34" s="363">
        <v>-1.4059E-2</v>
      </c>
      <c r="J34" s="363">
        <v>-4.1771000000000003E-2</v>
      </c>
      <c r="K34" s="363">
        <v>-3.3956E-2</v>
      </c>
      <c r="L34" s="363">
        <v>-3.7175E-2</v>
      </c>
      <c r="M34" s="363">
        <v>-5.9538000000000001E-2</v>
      </c>
      <c r="N34" s="363">
        <v>-6.8403000000000005E-2</v>
      </c>
      <c r="O34" s="363">
        <v>-4.8375000000000001E-2</v>
      </c>
      <c r="P34" s="363">
        <v>-0.109417</v>
      </c>
      <c r="Q34" s="363">
        <v>-5.3983000000000003E-2</v>
      </c>
      <c r="R34" s="363">
        <v>-0.13822699999999999</v>
      </c>
      <c r="S34" s="363">
        <v>-9.0316999999999995E-2</v>
      </c>
      <c r="T34" s="363">
        <v>-6.8897E-2</v>
      </c>
      <c r="U34" s="363">
        <v>-7.6219999999999996E-2</v>
      </c>
      <c r="V34" s="363">
        <v>-4.827E-2</v>
      </c>
      <c r="W34" s="363">
        <v>-6.9183999999999996E-2</v>
      </c>
      <c r="X34" s="363">
        <v>-3.8783999999999999E-2</v>
      </c>
      <c r="Y34" s="363">
        <v>-1.32E-3</v>
      </c>
      <c r="Z34" s="363">
        <v>-1.7961000000000001E-2</v>
      </c>
      <c r="AA34" s="363">
        <v>-4.4874999999999998E-2</v>
      </c>
      <c r="AB34" s="363">
        <v>-4.2971000000000002E-2</v>
      </c>
      <c r="AC34" s="363">
        <v>-4.4368999999999999E-2</v>
      </c>
      <c r="AD34" s="363">
        <v>-8.5799E-2</v>
      </c>
      <c r="AE34" s="363">
        <v>-4.6857999999999997E-2</v>
      </c>
      <c r="AF34" s="363">
        <v>-5.9906000000000001E-2</v>
      </c>
      <c r="AG34" s="363">
        <v>-5.8367000000000002E-2</v>
      </c>
      <c r="AH34" s="363">
        <v>-2.2735999999999999E-2</v>
      </c>
      <c r="AI34" s="363">
        <v>-4.0777000000000001E-2</v>
      </c>
      <c r="AJ34" s="363">
        <v>-6.0004000000000002E-2</v>
      </c>
      <c r="AK34" s="363">
        <v>-3.5195999999999998E-2</v>
      </c>
      <c r="AL34" s="363">
        <v>-6.3447000000000003E-2</v>
      </c>
      <c r="AM34" s="363">
        <v>-5.3804999999999999E-2</v>
      </c>
      <c r="AN34" s="363">
        <v>-3.3079999999999998E-2</v>
      </c>
      <c r="AO34" s="363">
        <v>-7.8311000000000006E-2</v>
      </c>
      <c r="AP34" s="363">
        <v>-0.101952</v>
      </c>
      <c r="AQ34" s="363">
        <v>-8.6792999999999995E-2</v>
      </c>
      <c r="AR34" s="363">
        <v>-5.9485999999999997E-2</v>
      </c>
      <c r="AS34" s="363">
        <v>-5.4195E-2</v>
      </c>
      <c r="AT34" s="363">
        <v>-6.6141000000000005E-2</v>
      </c>
      <c r="AU34" s="363">
        <v>-8.0387E-2</v>
      </c>
      <c r="AV34" s="363">
        <v>-8.7923000000000001E-2</v>
      </c>
      <c r="AW34" s="363">
        <v>-0.113498</v>
      </c>
      <c r="AX34" s="363">
        <v>-9.8136000000000001E-2</v>
      </c>
      <c r="AY34" s="919">
        <v>-0.16137599999999999</v>
      </c>
      <c r="AZ34" s="919">
        <v>-0.16630751070999999</v>
      </c>
      <c r="BA34" s="919">
        <v>-0.13191029355</v>
      </c>
      <c r="BB34" s="374">
        <v>-0.1495272</v>
      </c>
      <c r="BC34" s="374">
        <v>-0.12964870000000001</v>
      </c>
      <c r="BD34" s="374">
        <v>-0.12081210000000001</v>
      </c>
      <c r="BE34" s="374">
        <v>-0.1214459</v>
      </c>
      <c r="BF34" s="374">
        <v>-0.1158486</v>
      </c>
      <c r="BG34" s="374">
        <v>-0.1197358</v>
      </c>
      <c r="BH34" s="374">
        <v>-0.12517500000000001</v>
      </c>
      <c r="BI34" s="374">
        <v>-0.12307700000000001</v>
      </c>
      <c r="BJ34" s="374">
        <v>-0.1245618</v>
      </c>
      <c r="BK34" s="374">
        <v>-0.15347350000000001</v>
      </c>
      <c r="BL34" s="374">
        <v>-0.1555281</v>
      </c>
      <c r="BM34" s="374">
        <v>-0.1535956</v>
      </c>
      <c r="BN34" s="374">
        <v>-0.15407480000000001</v>
      </c>
      <c r="BO34" s="374">
        <v>-0.12936839999999999</v>
      </c>
      <c r="BP34" s="374">
        <v>-0.1192039</v>
      </c>
      <c r="BQ34" s="374">
        <v>-0.116836</v>
      </c>
      <c r="BR34" s="374">
        <v>-0.109788</v>
      </c>
      <c r="BS34" s="374">
        <v>-0.1131173</v>
      </c>
      <c r="BT34" s="374">
        <v>-0.1229292</v>
      </c>
      <c r="BU34" s="374">
        <v>-0.12411460000000001</v>
      </c>
      <c r="BV34" s="374">
        <v>-0.12689349999999999</v>
      </c>
    </row>
    <row r="35" spans="1:74" s="33" customFormat="1" ht="11.1" customHeight="1" x14ac:dyDescent="0.2">
      <c r="A35" s="278" t="s">
        <v>1577</v>
      </c>
      <c r="B35" s="573" t="s">
        <v>1141</v>
      </c>
      <c r="C35" s="363">
        <v>-0.29762899999999998</v>
      </c>
      <c r="D35" s="363">
        <v>-5.7119000000000003E-2</v>
      </c>
      <c r="E35" s="363">
        <v>0.10242900000000001</v>
      </c>
      <c r="F35" s="363">
        <v>0.24458099999999999</v>
      </c>
      <c r="G35" s="363">
        <v>0.12845200000000001</v>
      </c>
      <c r="H35" s="363">
        <v>9.8767999999999995E-2</v>
      </c>
      <c r="I35" s="363">
        <v>-1.1756000000000001E-2</v>
      </c>
      <c r="J35" s="363">
        <v>-6.2330999999999998E-2</v>
      </c>
      <c r="K35" s="363">
        <v>4.5044000000000001E-2</v>
      </c>
      <c r="L35" s="363">
        <v>-0.36930000000000002</v>
      </c>
      <c r="M35" s="363">
        <v>-0.434365</v>
      </c>
      <c r="N35" s="363">
        <v>-0.55504799999999999</v>
      </c>
      <c r="O35" s="363">
        <v>-0.394067</v>
      </c>
      <c r="P35" s="363">
        <v>-0.26317699999999999</v>
      </c>
      <c r="Q35" s="363">
        <v>-0.27343299999999998</v>
      </c>
      <c r="R35" s="363">
        <v>-0.20913699999999999</v>
      </c>
      <c r="S35" s="363">
        <v>-6.0602999999999997E-2</v>
      </c>
      <c r="T35" s="363">
        <v>-0.17818300000000001</v>
      </c>
      <c r="U35" s="363">
        <v>-0.15037500000000001</v>
      </c>
      <c r="V35" s="363">
        <v>-0.28050199999999997</v>
      </c>
      <c r="W35" s="363">
        <v>-0.53022000000000002</v>
      </c>
      <c r="X35" s="363">
        <v>-0.393988</v>
      </c>
      <c r="Y35" s="363">
        <v>-0.49277500000000002</v>
      </c>
      <c r="Z35" s="363">
        <v>-0.42933300000000002</v>
      </c>
      <c r="AA35" s="363">
        <v>-0.35563600000000001</v>
      </c>
      <c r="AB35" s="363">
        <v>-0.17424700000000001</v>
      </c>
      <c r="AC35" s="363">
        <v>-0.30027100000000001</v>
      </c>
      <c r="AD35" s="363">
        <v>6.9029999999999994E-2</v>
      </c>
      <c r="AE35" s="363">
        <v>2.8399000000000001E-2</v>
      </c>
      <c r="AF35" s="363">
        <v>0.14720900000000001</v>
      </c>
      <c r="AG35" s="363">
        <v>-0.23891899999999999</v>
      </c>
      <c r="AH35" s="363">
        <v>-2.8965999999999999E-2</v>
      </c>
      <c r="AI35" s="363">
        <v>-6.9731000000000001E-2</v>
      </c>
      <c r="AJ35" s="363">
        <v>-0.24712899999999999</v>
      </c>
      <c r="AK35" s="363">
        <v>-0.49370999999999998</v>
      </c>
      <c r="AL35" s="363">
        <v>-0.45594400000000002</v>
      </c>
      <c r="AM35" s="363">
        <v>-0.48940299999999998</v>
      </c>
      <c r="AN35" s="363">
        <v>-0.27671400000000002</v>
      </c>
      <c r="AO35" s="363">
        <v>-0.29403400000000002</v>
      </c>
      <c r="AP35" s="363">
        <v>-1.8546E-2</v>
      </c>
      <c r="AQ35" s="363">
        <v>3.6512999999999997E-2</v>
      </c>
      <c r="AR35" s="363">
        <v>-1.8567E-2</v>
      </c>
      <c r="AS35" s="363">
        <v>-2.1396999999999999E-2</v>
      </c>
      <c r="AT35" s="363">
        <v>-0.12570000000000001</v>
      </c>
      <c r="AU35" s="363">
        <v>-0.121866</v>
      </c>
      <c r="AV35" s="363">
        <v>-0.41327599999999998</v>
      </c>
      <c r="AW35" s="363">
        <v>-0.526092</v>
      </c>
      <c r="AX35" s="363">
        <v>-0.44356000000000001</v>
      </c>
      <c r="AY35" s="919">
        <v>-0.32830100000000001</v>
      </c>
      <c r="AZ35" s="919">
        <v>-0.52786361000000004</v>
      </c>
      <c r="BA35" s="919">
        <v>-5.9941767340999999E-3</v>
      </c>
      <c r="BB35" s="374">
        <v>0.22263859999999999</v>
      </c>
      <c r="BC35" s="374">
        <v>8.6166199999999998E-2</v>
      </c>
      <c r="BD35" s="374">
        <v>0.1048717</v>
      </c>
      <c r="BE35" s="374">
        <v>5.0724400000000003E-2</v>
      </c>
      <c r="BF35" s="374">
        <v>-0.1514723</v>
      </c>
      <c r="BG35" s="374">
        <v>-6.8509100000000003E-2</v>
      </c>
      <c r="BH35" s="374">
        <v>-0.11929670000000001</v>
      </c>
      <c r="BI35" s="374">
        <v>-0.36009819999999998</v>
      </c>
      <c r="BJ35" s="374">
        <v>-0.27983839999999999</v>
      </c>
      <c r="BK35" s="374">
        <v>-0.17312379999999999</v>
      </c>
      <c r="BL35" s="374">
        <v>-0.35506969999999999</v>
      </c>
      <c r="BM35" s="374">
        <v>-0.2445881</v>
      </c>
      <c r="BN35" s="374">
        <v>0.1787483</v>
      </c>
      <c r="BO35" s="374">
        <v>0.17636209999999999</v>
      </c>
      <c r="BP35" s="374">
        <v>0.1525762</v>
      </c>
      <c r="BQ35" s="374">
        <v>7.2037199999999996E-2</v>
      </c>
      <c r="BR35" s="374">
        <v>-3.36193E-3</v>
      </c>
      <c r="BS35" s="374">
        <v>-8.1405599999999995E-2</v>
      </c>
      <c r="BT35" s="374">
        <v>-0.1242197</v>
      </c>
      <c r="BU35" s="374">
        <v>-0.2332564</v>
      </c>
      <c r="BV35" s="374">
        <v>-0.1912972</v>
      </c>
    </row>
    <row r="36" spans="1:74" ht="11.1" customHeight="1" x14ac:dyDescent="0.2">
      <c r="A36" s="278" t="s">
        <v>96</v>
      </c>
      <c r="B36" s="573" t="s">
        <v>1129</v>
      </c>
      <c r="C36" s="363">
        <v>3.2282999999999999E-2</v>
      </c>
      <c r="D36" s="363">
        <v>4.4831999999999997E-2</v>
      </c>
      <c r="E36" s="363">
        <v>2.051E-2</v>
      </c>
      <c r="F36" s="363">
        <v>7.6288999999999996E-2</v>
      </c>
      <c r="G36" s="363">
        <v>7.7346999999999999E-2</v>
      </c>
      <c r="H36" s="363">
        <v>8.5533999999999999E-2</v>
      </c>
      <c r="I36" s="363">
        <v>4.8306000000000002E-2</v>
      </c>
      <c r="J36" s="363">
        <v>8.4777000000000005E-2</v>
      </c>
      <c r="K36" s="363">
        <v>0.11254</v>
      </c>
      <c r="L36" s="363">
        <v>9.2695E-2</v>
      </c>
      <c r="M36" s="363">
        <v>-3.6116000000000002E-2</v>
      </c>
      <c r="N36" s="363">
        <v>-2.6512000000000001E-2</v>
      </c>
      <c r="O36" s="363">
        <v>-8.6840000000000007E-3</v>
      </c>
      <c r="P36" s="363">
        <v>-4.0330999999999999E-2</v>
      </c>
      <c r="Q36" s="363">
        <v>-5.3242999999999999E-2</v>
      </c>
      <c r="R36" s="363">
        <v>-8.2473000000000005E-2</v>
      </c>
      <c r="S36" s="363">
        <v>-3.2465000000000001E-2</v>
      </c>
      <c r="T36" s="363">
        <v>-6.6168000000000005E-2</v>
      </c>
      <c r="U36" s="363">
        <v>-6.1573000000000003E-2</v>
      </c>
      <c r="V36" s="363">
        <v>-0.120961</v>
      </c>
      <c r="W36" s="363">
        <v>-0.130243</v>
      </c>
      <c r="X36" s="363">
        <v>-1.1627E-2</v>
      </c>
      <c r="Y36" s="363">
        <v>-2.9367000000000001E-2</v>
      </c>
      <c r="Z36" s="363">
        <v>-5.8277000000000002E-2</v>
      </c>
      <c r="AA36" s="363">
        <v>-7.8427999999999998E-2</v>
      </c>
      <c r="AB36" s="363">
        <v>1.0213E-2</v>
      </c>
      <c r="AC36" s="363">
        <v>-4.9755000000000001E-2</v>
      </c>
      <c r="AD36" s="363">
        <v>1.0439E-2</v>
      </c>
      <c r="AE36" s="363">
        <v>2.3484000000000001E-2</v>
      </c>
      <c r="AF36" s="363">
        <v>-1.8487E-2</v>
      </c>
      <c r="AG36" s="363">
        <v>-2.2041000000000002E-2</v>
      </c>
      <c r="AH36" s="363">
        <v>-0.11561299999999999</v>
      </c>
      <c r="AI36" s="363">
        <v>-3.0096000000000001E-2</v>
      </c>
      <c r="AJ36" s="363">
        <v>-4.4408999999999997E-2</v>
      </c>
      <c r="AK36" s="363">
        <v>-9.9853999999999998E-2</v>
      </c>
      <c r="AL36" s="363">
        <v>-0.126359</v>
      </c>
      <c r="AM36" s="363">
        <v>-9.7118999999999997E-2</v>
      </c>
      <c r="AN36" s="363">
        <v>-0.13971800000000001</v>
      </c>
      <c r="AO36" s="363">
        <v>-3.3027000000000001E-2</v>
      </c>
      <c r="AP36" s="363">
        <v>-6.5976000000000007E-2</v>
      </c>
      <c r="AQ36" s="363">
        <v>-4.2764000000000003E-2</v>
      </c>
      <c r="AR36" s="363">
        <v>-0.12375700000000001</v>
      </c>
      <c r="AS36" s="363">
        <v>-8.6934999999999998E-2</v>
      </c>
      <c r="AT36" s="363">
        <v>-9.9707000000000004E-2</v>
      </c>
      <c r="AU36" s="363">
        <v>-0.132822</v>
      </c>
      <c r="AV36" s="363">
        <v>-9.9125000000000005E-2</v>
      </c>
      <c r="AW36" s="363">
        <v>-0.14815</v>
      </c>
      <c r="AX36" s="363">
        <v>-0.135103</v>
      </c>
      <c r="AY36" s="919">
        <v>-0.115773</v>
      </c>
      <c r="AZ36" s="919">
        <v>-0.11728571429</v>
      </c>
      <c r="BA36" s="919">
        <v>-0.10180498914</v>
      </c>
      <c r="BB36" s="374">
        <v>-4.3108899999999999E-2</v>
      </c>
      <c r="BC36" s="374">
        <v>-1.65177E-2</v>
      </c>
      <c r="BD36" s="374">
        <v>-5.5729300000000002E-2</v>
      </c>
      <c r="BE36" s="374">
        <v>-7.8861600000000004E-2</v>
      </c>
      <c r="BF36" s="374">
        <v>-0.143848</v>
      </c>
      <c r="BG36" s="374">
        <v>-0.1487269</v>
      </c>
      <c r="BH36" s="374">
        <v>-7.8059000000000003E-2</v>
      </c>
      <c r="BI36" s="374">
        <v>-0.143488</v>
      </c>
      <c r="BJ36" s="374">
        <v>-0.14955170000000001</v>
      </c>
      <c r="BK36" s="374">
        <v>-0.1212189</v>
      </c>
      <c r="BL36" s="374">
        <v>-6.5202200000000002E-2</v>
      </c>
      <c r="BM36" s="374">
        <v>-0.116475</v>
      </c>
      <c r="BN36" s="374">
        <v>-7.9457299999999995E-2</v>
      </c>
      <c r="BO36" s="374">
        <v>-1.3054700000000001E-2</v>
      </c>
      <c r="BP36" s="374">
        <v>-4.3563600000000001E-2</v>
      </c>
      <c r="BQ36" s="374">
        <v>-5.54587E-2</v>
      </c>
      <c r="BR36" s="374">
        <v>-8.2815200000000005E-2</v>
      </c>
      <c r="BS36" s="374">
        <v>-6.2810699999999997E-2</v>
      </c>
      <c r="BT36" s="374">
        <v>-2.39458E-2</v>
      </c>
      <c r="BU36" s="374">
        <v>-9.9114300000000002E-2</v>
      </c>
      <c r="BV36" s="374">
        <v>-0.11523659999999999</v>
      </c>
    </row>
    <row r="37" spans="1:74" ht="11.1" customHeight="1" x14ac:dyDescent="0.2">
      <c r="A37" s="278" t="s">
        <v>97</v>
      </c>
      <c r="B37" s="573" t="s">
        <v>1130</v>
      </c>
      <c r="C37" s="363">
        <v>-0.531053</v>
      </c>
      <c r="D37" s="363">
        <v>-0.52939400000000003</v>
      </c>
      <c r="E37" s="363">
        <v>-0.37553199999999998</v>
      </c>
      <c r="F37" s="363">
        <v>-0.843028</v>
      </c>
      <c r="G37" s="363">
        <v>-0.76817800000000003</v>
      </c>
      <c r="H37" s="363">
        <v>-1.017166</v>
      </c>
      <c r="I37" s="363">
        <v>-1.1167959999999999</v>
      </c>
      <c r="J37" s="363">
        <v>-0.902976</v>
      </c>
      <c r="K37" s="363">
        <v>-0.70777999999999996</v>
      </c>
      <c r="L37" s="363">
        <v>-0.737035</v>
      </c>
      <c r="M37" s="363">
        <v>-0.79722899999999997</v>
      </c>
      <c r="N37" s="363">
        <v>-1.029407</v>
      </c>
      <c r="O37" s="363">
        <v>-0.69510400000000006</v>
      </c>
      <c r="P37" s="363">
        <v>-0.48419800000000002</v>
      </c>
      <c r="Q37" s="363">
        <v>-1.012964</v>
      </c>
      <c r="R37" s="363">
        <v>-1.1385799999999999</v>
      </c>
      <c r="S37" s="363">
        <v>-1.001911</v>
      </c>
      <c r="T37" s="363">
        <v>-1.093478</v>
      </c>
      <c r="U37" s="363">
        <v>-1.362303</v>
      </c>
      <c r="V37" s="363">
        <v>-1.1848179999999999</v>
      </c>
      <c r="W37" s="363">
        <v>-1.182345</v>
      </c>
      <c r="X37" s="363">
        <v>-0.91573199999999999</v>
      </c>
      <c r="Y37" s="363">
        <v>-0.941805</v>
      </c>
      <c r="Z37" s="363">
        <v>-1.134962</v>
      </c>
      <c r="AA37" s="363">
        <v>-0.61289199999999999</v>
      </c>
      <c r="AB37" s="363">
        <v>-0.628077</v>
      </c>
      <c r="AC37" s="363">
        <v>-0.98728099999999996</v>
      </c>
      <c r="AD37" s="363">
        <v>-0.86398299999999995</v>
      </c>
      <c r="AE37" s="363">
        <v>-0.99500200000000005</v>
      </c>
      <c r="AF37" s="363">
        <v>-1.0237149999999999</v>
      </c>
      <c r="AG37" s="363">
        <v>-1.1437580000000001</v>
      </c>
      <c r="AH37" s="363">
        <v>-1.0732079999999999</v>
      </c>
      <c r="AI37" s="363">
        <v>-0.95936200000000005</v>
      </c>
      <c r="AJ37" s="363">
        <v>-0.97177899999999995</v>
      </c>
      <c r="AK37" s="363">
        <v>-1.0325089999999999</v>
      </c>
      <c r="AL37" s="363">
        <v>-1.0417110000000001</v>
      </c>
      <c r="AM37" s="363">
        <v>-0.84178500000000001</v>
      </c>
      <c r="AN37" s="363">
        <v>-0.77446099999999996</v>
      </c>
      <c r="AO37" s="363">
        <v>-0.94643900000000003</v>
      </c>
      <c r="AP37" s="363">
        <v>-1.100668</v>
      </c>
      <c r="AQ37" s="363">
        <v>-1.1523760000000001</v>
      </c>
      <c r="AR37" s="363">
        <v>-1.3487100000000001</v>
      </c>
      <c r="AS37" s="363">
        <v>-1.2358480000000001</v>
      </c>
      <c r="AT37" s="363">
        <v>-1.376199</v>
      </c>
      <c r="AU37" s="363">
        <v>-1.3180449999999999</v>
      </c>
      <c r="AV37" s="363">
        <v>-1.1689229999999999</v>
      </c>
      <c r="AW37" s="363">
        <v>-1.2684839999999999</v>
      </c>
      <c r="AX37" s="363">
        <v>-1.309301</v>
      </c>
      <c r="AY37" s="919">
        <v>-1.0123759999999999</v>
      </c>
      <c r="AZ37" s="919">
        <v>-0.84950000000000003</v>
      </c>
      <c r="BA37" s="919">
        <v>-0.87644773734000003</v>
      </c>
      <c r="BB37" s="374">
        <v>-0.94889920000000005</v>
      </c>
      <c r="BC37" s="374">
        <v>-0.98971880000000001</v>
      </c>
      <c r="BD37" s="374">
        <v>-1.2280709999999999</v>
      </c>
      <c r="BE37" s="374">
        <v>-1.259781</v>
      </c>
      <c r="BF37" s="374">
        <v>-1.289048</v>
      </c>
      <c r="BG37" s="374">
        <v>-1.1471</v>
      </c>
      <c r="BH37" s="374">
        <v>-0.87088109999999996</v>
      </c>
      <c r="BI37" s="374">
        <v>-1.12808</v>
      </c>
      <c r="BJ37" s="374">
        <v>-1.156385</v>
      </c>
      <c r="BK37" s="374">
        <v>-0.68579069999999998</v>
      </c>
      <c r="BL37" s="374">
        <v>-0.77200409999999997</v>
      </c>
      <c r="BM37" s="374">
        <v>-0.93022490000000002</v>
      </c>
      <c r="BN37" s="374">
        <v>-1.040805</v>
      </c>
      <c r="BO37" s="374">
        <v>-1.020321</v>
      </c>
      <c r="BP37" s="374">
        <v>-1.112557</v>
      </c>
      <c r="BQ37" s="374">
        <v>-1.0276259999999999</v>
      </c>
      <c r="BR37" s="374">
        <v>-1.0111840000000001</v>
      </c>
      <c r="BS37" s="374">
        <v>-1.000516</v>
      </c>
      <c r="BT37" s="374">
        <v>-0.87971659999999996</v>
      </c>
      <c r="BU37" s="374">
        <v>-0.93213049999999997</v>
      </c>
      <c r="BV37" s="374">
        <v>-0.89166559999999995</v>
      </c>
    </row>
    <row r="38" spans="1:74" ht="11.1" customHeight="1" x14ac:dyDescent="0.2">
      <c r="A38" s="278" t="s">
        <v>98</v>
      </c>
      <c r="B38" s="573" t="s">
        <v>1131</v>
      </c>
      <c r="C38" s="363">
        <v>0.133217</v>
      </c>
      <c r="D38" s="363">
        <v>3.9888E-2</v>
      </c>
      <c r="E38" s="363">
        <v>4.0369000000000002E-2</v>
      </c>
      <c r="F38" s="363">
        <v>-1.7968000000000001E-2</v>
      </c>
      <c r="G38" s="363">
        <v>5.9402000000000003E-2</v>
      </c>
      <c r="H38" s="363">
        <v>0.10026599999999999</v>
      </c>
      <c r="I38" s="363">
        <v>3.6566000000000001E-2</v>
      </c>
      <c r="J38" s="363">
        <v>0.12684300000000001</v>
      </c>
      <c r="K38" s="363">
        <v>8.7721999999999994E-2</v>
      </c>
      <c r="L38" s="363">
        <v>0.16597200000000001</v>
      </c>
      <c r="M38" s="363">
        <v>0.13574900000000001</v>
      </c>
      <c r="N38" s="363">
        <v>0.15303</v>
      </c>
      <c r="O38" s="363">
        <v>7.6065999999999995E-2</v>
      </c>
      <c r="P38" s="363">
        <v>0.133686</v>
      </c>
      <c r="Q38" s="363">
        <v>6.7501000000000005E-2</v>
      </c>
      <c r="R38" s="363">
        <v>7.0215E-2</v>
      </c>
      <c r="S38" s="363">
        <v>7.5234999999999996E-2</v>
      </c>
      <c r="T38" s="363">
        <v>0.10524699999999999</v>
      </c>
      <c r="U38" s="363">
        <v>9.3072000000000002E-2</v>
      </c>
      <c r="V38" s="363">
        <v>8.2833000000000004E-2</v>
      </c>
      <c r="W38" s="363">
        <v>0.12843599999999999</v>
      </c>
      <c r="X38" s="363">
        <v>0.10907600000000001</v>
      </c>
      <c r="Y38" s="363">
        <v>0.118515</v>
      </c>
      <c r="Z38" s="363">
        <v>4.5319999999999999E-2</v>
      </c>
      <c r="AA38" s="363">
        <v>5.8857E-2</v>
      </c>
      <c r="AB38" s="363">
        <v>7.9787999999999998E-2</v>
      </c>
      <c r="AC38" s="363">
        <v>-0.106298</v>
      </c>
      <c r="AD38" s="363">
        <v>-1.6879000000000002E-2</v>
      </c>
      <c r="AE38" s="363">
        <v>-3.8336000000000002E-2</v>
      </c>
      <c r="AF38" s="363">
        <v>-4.6009000000000001E-2</v>
      </c>
      <c r="AG38" s="363">
        <v>-7.6535000000000006E-2</v>
      </c>
      <c r="AH38" s="363">
        <v>-3.0096000000000001E-2</v>
      </c>
      <c r="AI38" s="363">
        <v>1.8551000000000002E-2</v>
      </c>
      <c r="AJ38" s="363">
        <v>-7.2459999999999998E-3</v>
      </c>
      <c r="AK38" s="363">
        <v>9.3109999999999998E-3</v>
      </c>
      <c r="AL38" s="363">
        <v>-1.7580999999999999E-2</v>
      </c>
      <c r="AM38" s="363">
        <v>4.0266000000000003E-2</v>
      </c>
      <c r="AN38" s="363">
        <v>-6.6997000000000001E-2</v>
      </c>
      <c r="AO38" s="363">
        <v>-6.1135000000000002E-2</v>
      </c>
      <c r="AP38" s="363">
        <v>-5.0535999999999998E-2</v>
      </c>
      <c r="AQ38" s="363">
        <v>1.1273E-2</v>
      </c>
      <c r="AR38" s="363">
        <v>-6.8349999999999994E-2</v>
      </c>
      <c r="AS38" s="363">
        <v>-5.9607E-2</v>
      </c>
      <c r="AT38" s="363">
        <v>-4.5255999999999998E-2</v>
      </c>
      <c r="AU38" s="363">
        <v>-7.9232999999999998E-2</v>
      </c>
      <c r="AV38" s="363">
        <v>-2.5975999999999999E-2</v>
      </c>
      <c r="AW38" s="363">
        <v>-2.1815000000000001E-2</v>
      </c>
      <c r="AX38" s="363">
        <v>4.3705000000000001E-2</v>
      </c>
      <c r="AY38" s="919">
        <v>7.6229000000000005E-2</v>
      </c>
      <c r="AZ38" s="919">
        <v>-3.9678571428999998E-2</v>
      </c>
      <c r="BA38" s="919">
        <v>2.2316173856000002E-2</v>
      </c>
      <c r="BB38" s="374">
        <v>1.08822E-2</v>
      </c>
      <c r="BC38" s="374">
        <v>-4.8332899999999996E-3</v>
      </c>
      <c r="BD38" s="374">
        <v>-5.0973499999999998E-2</v>
      </c>
      <c r="BE38" s="374">
        <v>-7.5952400000000003E-2</v>
      </c>
      <c r="BF38" s="374">
        <v>-6.3554399999999997E-2</v>
      </c>
      <c r="BG38" s="374">
        <v>-3.7981300000000003E-2</v>
      </c>
      <c r="BH38" s="374">
        <v>-2.53704E-3</v>
      </c>
      <c r="BI38" s="374">
        <v>8.7694100000000001E-3</v>
      </c>
      <c r="BJ38" s="374">
        <v>-1.8327300000000001E-3</v>
      </c>
      <c r="BK38" s="374">
        <v>3.52395E-2</v>
      </c>
      <c r="BL38" s="374">
        <v>2.2902100000000002E-2</v>
      </c>
      <c r="BM38" s="374">
        <v>1.9432899999999999E-2</v>
      </c>
      <c r="BN38" s="374">
        <v>2.2596499999999999E-2</v>
      </c>
      <c r="BO38" s="374">
        <v>5.0833000000000003E-2</v>
      </c>
      <c r="BP38" s="374">
        <v>9.9316400000000003E-3</v>
      </c>
      <c r="BQ38" s="374">
        <v>-1.9383500000000001E-2</v>
      </c>
      <c r="BR38" s="374">
        <v>-8.4550400000000005E-3</v>
      </c>
      <c r="BS38" s="374">
        <v>1.5802400000000001E-2</v>
      </c>
      <c r="BT38" s="374">
        <v>4.9232499999999998E-2</v>
      </c>
      <c r="BU38" s="374">
        <v>5.6837400000000003E-2</v>
      </c>
      <c r="BV38" s="374">
        <v>3.7657200000000002E-2</v>
      </c>
    </row>
    <row r="39" spans="1:74" ht="11.1" customHeight="1" x14ac:dyDescent="0.2">
      <c r="A39" s="278" t="s">
        <v>102</v>
      </c>
      <c r="B39" s="573" t="s">
        <v>1132</v>
      </c>
      <c r="C39" s="363">
        <v>-0.485927</v>
      </c>
      <c r="D39" s="363">
        <v>-0.47211999999999998</v>
      </c>
      <c r="E39" s="363">
        <v>-0.494502</v>
      </c>
      <c r="F39" s="363">
        <v>-0.54855699999999996</v>
      </c>
      <c r="G39" s="363">
        <v>-0.40148800000000001</v>
      </c>
      <c r="H39" s="363">
        <v>-0.52744100000000005</v>
      </c>
      <c r="I39" s="363">
        <v>-0.57787699999999997</v>
      </c>
      <c r="J39" s="363">
        <v>-0.43073899999999998</v>
      </c>
      <c r="K39" s="363">
        <v>-0.48097899999999999</v>
      </c>
      <c r="L39" s="363">
        <v>-0.55893599999999999</v>
      </c>
      <c r="M39" s="363">
        <v>-0.46094800000000002</v>
      </c>
      <c r="N39" s="363">
        <v>-0.48316599999999998</v>
      </c>
      <c r="O39" s="363">
        <v>-0.538798</v>
      </c>
      <c r="P39" s="363">
        <v>-0.596387</v>
      </c>
      <c r="Q39" s="363">
        <v>-0.60310900000000001</v>
      </c>
      <c r="R39" s="363">
        <v>-0.60840099999999997</v>
      </c>
      <c r="S39" s="363">
        <v>-0.657914</v>
      </c>
      <c r="T39" s="363">
        <v>-0.66476800000000003</v>
      </c>
      <c r="U39" s="363">
        <v>-0.50824599999999998</v>
      </c>
      <c r="V39" s="363">
        <v>-0.52755300000000005</v>
      </c>
      <c r="W39" s="363">
        <v>-0.56375200000000003</v>
      </c>
      <c r="X39" s="363">
        <v>-0.54709200000000002</v>
      </c>
      <c r="Y39" s="363">
        <v>-0.56211</v>
      </c>
      <c r="Z39" s="363">
        <v>-0.51483199999999996</v>
      </c>
      <c r="AA39" s="363">
        <v>-0.677203</v>
      </c>
      <c r="AB39" s="363">
        <v>-0.53853399999999996</v>
      </c>
      <c r="AC39" s="363">
        <v>-0.54021799999999998</v>
      </c>
      <c r="AD39" s="363">
        <v>-0.48144599999999999</v>
      </c>
      <c r="AE39" s="363">
        <v>-0.64540799999999998</v>
      </c>
      <c r="AF39" s="363">
        <v>-0.69725899999999996</v>
      </c>
      <c r="AG39" s="363">
        <v>-0.70439200000000002</v>
      </c>
      <c r="AH39" s="363">
        <v>-0.59847499999999998</v>
      </c>
      <c r="AI39" s="363">
        <v>-0.49336799999999997</v>
      </c>
      <c r="AJ39" s="363">
        <v>-0.55995200000000001</v>
      </c>
      <c r="AK39" s="363">
        <v>-0.50353499999999995</v>
      </c>
      <c r="AL39" s="363">
        <v>-0.78678800000000004</v>
      </c>
      <c r="AM39" s="363">
        <v>-0.62957300000000005</v>
      </c>
      <c r="AN39" s="363">
        <v>-0.62582199999999999</v>
      </c>
      <c r="AO39" s="363">
        <v>-0.66939400000000004</v>
      </c>
      <c r="AP39" s="363">
        <v>-0.49467499999999998</v>
      </c>
      <c r="AQ39" s="363">
        <v>-0.491867</v>
      </c>
      <c r="AR39" s="363">
        <v>-0.630745</v>
      </c>
      <c r="AS39" s="363">
        <v>-0.485267</v>
      </c>
      <c r="AT39" s="363">
        <v>-0.75710699999999997</v>
      </c>
      <c r="AU39" s="363">
        <v>-0.60085100000000002</v>
      </c>
      <c r="AV39" s="363">
        <v>-0.69033599999999995</v>
      </c>
      <c r="AW39" s="363">
        <v>-0.626799</v>
      </c>
      <c r="AX39" s="363">
        <v>-0.77025999999999994</v>
      </c>
      <c r="AY39" s="919">
        <v>-0.45860899999999999</v>
      </c>
      <c r="AZ39" s="919">
        <v>-0.67458130000000005</v>
      </c>
      <c r="BA39" s="919">
        <v>-0.74429849999999997</v>
      </c>
      <c r="BB39" s="374">
        <v>-0.68650509999999998</v>
      </c>
      <c r="BC39" s="374">
        <v>-0.71263129999999997</v>
      </c>
      <c r="BD39" s="374">
        <v>-0.73363630000000002</v>
      </c>
      <c r="BE39" s="374">
        <v>-0.70098349999999998</v>
      </c>
      <c r="BF39" s="374">
        <v>-0.72295489999999996</v>
      </c>
      <c r="BG39" s="374">
        <v>-0.67510619999999999</v>
      </c>
      <c r="BH39" s="374">
        <v>-0.65739610000000004</v>
      </c>
      <c r="BI39" s="374">
        <v>-0.63763119999999995</v>
      </c>
      <c r="BJ39" s="374">
        <v>-0.71807520000000002</v>
      </c>
      <c r="BK39" s="374">
        <v>-0.57670889999999997</v>
      </c>
      <c r="BL39" s="374">
        <v>-0.70276709999999998</v>
      </c>
      <c r="BM39" s="374">
        <v>-0.68550909999999998</v>
      </c>
      <c r="BN39" s="374">
        <v>-0.70407090000000006</v>
      </c>
      <c r="BO39" s="374">
        <v>-0.69361499999999998</v>
      </c>
      <c r="BP39" s="374">
        <v>-0.74459209999999998</v>
      </c>
      <c r="BQ39" s="374">
        <v>-0.72416040000000004</v>
      </c>
      <c r="BR39" s="374">
        <v>-0.71685489999999996</v>
      </c>
      <c r="BS39" s="374">
        <v>-0.67884129999999998</v>
      </c>
      <c r="BT39" s="374">
        <v>-0.68568960000000001</v>
      </c>
      <c r="BU39" s="374">
        <v>-0.66664869999999998</v>
      </c>
      <c r="BV39" s="374">
        <v>-0.74530859999999999</v>
      </c>
    </row>
    <row r="40" spans="1:74" s="287" customFormat="1" ht="11.1" customHeight="1" x14ac:dyDescent="0.2">
      <c r="A40" s="571" t="s">
        <v>434</v>
      </c>
      <c r="B40" s="572" t="s">
        <v>1133</v>
      </c>
      <c r="C40" s="103">
        <v>-9.5407387097000002E-2</v>
      </c>
      <c r="D40" s="103">
        <v>1.8443721429</v>
      </c>
      <c r="E40" s="103">
        <v>2.2861612903000001E-2</v>
      </c>
      <c r="F40" s="103">
        <v>-3.9026166666999998E-2</v>
      </c>
      <c r="G40" s="103">
        <v>-0.55591645161000003</v>
      </c>
      <c r="H40" s="103">
        <v>-0.21228593333000001</v>
      </c>
      <c r="I40" s="103">
        <v>-0.19728235484000001</v>
      </c>
      <c r="J40" s="103">
        <v>0.34493590323000001</v>
      </c>
      <c r="K40" s="103">
        <v>-6.3931866667000001E-2</v>
      </c>
      <c r="L40" s="103">
        <v>0.45837938709999998</v>
      </c>
      <c r="M40" s="103">
        <v>0.53420129999999999</v>
      </c>
      <c r="N40" s="103">
        <v>0.73975641935000003</v>
      </c>
      <c r="O40" s="103">
        <v>3.3534838710000001E-2</v>
      </c>
      <c r="P40" s="103">
        <v>0.68930792857000001</v>
      </c>
      <c r="Q40" s="103">
        <v>0.55022996773999999</v>
      </c>
      <c r="R40" s="103">
        <v>0.11943033333</v>
      </c>
      <c r="S40" s="103">
        <v>-0.66591022581000003</v>
      </c>
      <c r="T40" s="103">
        <v>-0.18397323333000001</v>
      </c>
      <c r="U40" s="103">
        <v>-0.92362854838999997</v>
      </c>
      <c r="V40" s="103">
        <v>-5.3015870967999999E-2</v>
      </c>
      <c r="W40" s="103">
        <v>0.21091573332999999</v>
      </c>
      <c r="X40" s="103">
        <v>-0.13795606452</v>
      </c>
      <c r="Y40" s="103">
        <v>-0.64400769999999996</v>
      </c>
      <c r="Z40" s="103">
        <v>0.56986819354999996</v>
      </c>
      <c r="AA40" s="103">
        <v>-6.9187161289999993E-2</v>
      </c>
      <c r="AB40" s="103">
        <v>1.0624107143E-2</v>
      </c>
      <c r="AC40" s="103">
        <v>0.95428525805999997</v>
      </c>
      <c r="AD40" s="103">
        <v>-0.70669793332999997</v>
      </c>
      <c r="AE40" s="103">
        <v>-0.43371070967999997</v>
      </c>
      <c r="AF40" s="103">
        <v>-0.29868726667000001</v>
      </c>
      <c r="AG40" s="103">
        <v>-0.69753019355000001</v>
      </c>
      <c r="AH40" s="103">
        <v>-0.36362109676999999</v>
      </c>
      <c r="AI40" s="103">
        <v>-0.77682953333000004</v>
      </c>
      <c r="AJ40" s="103">
        <v>0.86843448387</v>
      </c>
      <c r="AK40" s="103">
        <v>0.51646270000000005</v>
      </c>
      <c r="AL40" s="103">
        <v>-8.9713096773999995E-2</v>
      </c>
      <c r="AM40" s="103">
        <v>0.61530348387</v>
      </c>
      <c r="AN40" s="103">
        <v>1.1065467241</v>
      </c>
      <c r="AO40" s="103">
        <v>-0.29940664515999998</v>
      </c>
      <c r="AP40" s="103">
        <v>-0.37254900000000002</v>
      </c>
      <c r="AQ40" s="103">
        <v>-0.77192174193999996</v>
      </c>
      <c r="AR40" s="103">
        <v>-0.70860793333000005</v>
      </c>
      <c r="AS40" s="103">
        <v>-0.61448164516000003</v>
      </c>
      <c r="AT40" s="103">
        <v>9.0829032259000003E-4</v>
      </c>
      <c r="AU40" s="103">
        <v>0.16138540000000001</v>
      </c>
      <c r="AV40" s="103">
        <v>0.87512564516000002</v>
      </c>
      <c r="AW40" s="103">
        <v>7.2923333333999995E-4</v>
      </c>
      <c r="AX40" s="103">
        <v>9.1110451612999993E-2</v>
      </c>
      <c r="AY40" s="937">
        <v>1.0194227741999999</v>
      </c>
      <c r="AZ40" s="937">
        <v>0.73447126786000005</v>
      </c>
      <c r="BA40" s="937">
        <v>4.4271029402999998E-2</v>
      </c>
      <c r="BB40" s="582">
        <v>-0.39410289999999998</v>
      </c>
      <c r="BC40" s="582">
        <v>-0.86190529999999999</v>
      </c>
      <c r="BD40" s="582">
        <v>-0.6521574</v>
      </c>
      <c r="BE40" s="582">
        <v>-0.75369240000000004</v>
      </c>
      <c r="BF40" s="582">
        <v>-0.1494818</v>
      </c>
      <c r="BG40" s="582">
        <v>-0.15229999999999999</v>
      </c>
      <c r="BH40" s="582">
        <v>0.44183800000000001</v>
      </c>
      <c r="BI40" s="582">
        <v>0.1828301</v>
      </c>
      <c r="BJ40" s="582">
        <v>0.41840640000000001</v>
      </c>
      <c r="BK40" s="582">
        <v>-8.3374799999999999E-2</v>
      </c>
      <c r="BL40" s="582">
        <v>0.89264399999999999</v>
      </c>
      <c r="BM40" s="582">
        <v>0.3634944</v>
      </c>
      <c r="BN40" s="582">
        <v>-0.2396287</v>
      </c>
      <c r="BO40" s="582">
        <v>-0.68272290000000002</v>
      </c>
      <c r="BP40" s="582">
        <v>-0.2484333</v>
      </c>
      <c r="BQ40" s="582">
        <v>-0.5272732</v>
      </c>
      <c r="BR40" s="582">
        <v>-0.198213</v>
      </c>
      <c r="BS40" s="582">
        <v>1.7976499999999999E-2</v>
      </c>
      <c r="BT40" s="582">
        <v>0.60235950000000005</v>
      </c>
      <c r="BU40" s="582">
        <v>0.1472889</v>
      </c>
      <c r="BV40" s="582">
        <v>0.21083850000000001</v>
      </c>
    </row>
    <row r="41" spans="1:74" ht="11.1" customHeight="1" x14ac:dyDescent="0.2">
      <c r="A41" s="278"/>
      <c r="B41" s="567"/>
      <c r="C41" s="363"/>
      <c r="D41" s="363"/>
      <c r="E41" s="363"/>
      <c r="F41" s="363"/>
      <c r="G41" s="363"/>
      <c r="H41" s="363"/>
      <c r="I41" s="363"/>
      <c r="J41" s="363"/>
      <c r="K41" s="363"/>
      <c r="L41" s="363"/>
      <c r="M41" s="363"/>
      <c r="N41" s="363"/>
      <c r="O41" s="363"/>
      <c r="P41" s="363"/>
      <c r="Q41" s="363"/>
      <c r="R41" s="363"/>
      <c r="S41" s="363"/>
      <c r="T41" s="363"/>
      <c r="U41" s="363"/>
      <c r="V41" s="363"/>
      <c r="W41" s="363"/>
      <c r="X41" s="363"/>
      <c r="Y41" s="363"/>
      <c r="Z41" s="363"/>
      <c r="AA41" s="363"/>
      <c r="AB41" s="363"/>
      <c r="AC41" s="363"/>
      <c r="AD41" s="363"/>
      <c r="AE41" s="363"/>
      <c r="AF41" s="363"/>
      <c r="AG41" s="363"/>
      <c r="AH41" s="363"/>
      <c r="AI41" s="363"/>
      <c r="AJ41" s="363"/>
      <c r="AK41" s="363"/>
      <c r="AL41" s="363"/>
      <c r="AM41" s="363"/>
      <c r="AN41" s="363"/>
      <c r="AO41" s="363"/>
      <c r="AP41" s="363"/>
      <c r="AQ41" s="363"/>
      <c r="AR41" s="363"/>
      <c r="AS41" s="363"/>
      <c r="AT41" s="363"/>
      <c r="AU41" s="363"/>
      <c r="AV41" s="363"/>
      <c r="AW41" s="363"/>
      <c r="AX41" s="363"/>
      <c r="AY41" s="919"/>
      <c r="AZ41" s="919"/>
      <c r="BA41" s="919"/>
      <c r="BB41" s="374"/>
      <c r="BC41" s="374"/>
      <c r="BD41" s="374"/>
      <c r="BE41" s="374"/>
      <c r="BF41" s="374"/>
      <c r="BG41" s="374"/>
      <c r="BH41" s="374"/>
      <c r="BI41" s="374"/>
      <c r="BJ41" s="374"/>
      <c r="BK41" s="374"/>
      <c r="BL41" s="374"/>
      <c r="BM41" s="374"/>
      <c r="BN41" s="374"/>
      <c r="BO41" s="374"/>
      <c r="BP41" s="374"/>
      <c r="BQ41" s="374"/>
      <c r="BR41" s="374"/>
      <c r="BS41" s="374"/>
      <c r="BT41" s="374"/>
      <c r="BU41" s="374"/>
      <c r="BV41" s="374"/>
    </row>
    <row r="42" spans="1:74" ht="11.1" customHeight="1" x14ac:dyDescent="0.2">
      <c r="A42" s="277"/>
      <c r="B42" s="31" t="s">
        <v>458</v>
      </c>
      <c r="C42" s="363"/>
      <c r="D42" s="363"/>
      <c r="E42" s="363"/>
      <c r="F42" s="363"/>
      <c r="G42" s="363"/>
      <c r="H42" s="363"/>
      <c r="I42" s="363"/>
      <c r="J42" s="363"/>
      <c r="K42" s="363"/>
      <c r="L42" s="363"/>
      <c r="M42" s="363"/>
      <c r="N42" s="363"/>
      <c r="O42" s="363"/>
      <c r="P42" s="363"/>
      <c r="Q42" s="363"/>
      <c r="R42" s="363"/>
      <c r="S42" s="363"/>
      <c r="T42" s="363"/>
      <c r="U42" s="363"/>
      <c r="V42" s="363"/>
      <c r="W42" s="363"/>
      <c r="X42" s="363"/>
      <c r="Y42" s="363"/>
      <c r="Z42" s="363"/>
      <c r="AA42" s="363"/>
      <c r="AB42" s="363"/>
      <c r="AC42" s="363"/>
      <c r="AD42" s="363"/>
      <c r="AE42" s="363"/>
      <c r="AF42" s="363"/>
      <c r="AG42" s="363"/>
      <c r="AH42" s="363"/>
      <c r="AI42" s="363"/>
      <c r="AJ42" s="363"/>
      <c r="AK42" s="363"/>
      <c r="AL42" s="363"/>
      <c r="AM42" s="363"/>
      <c r="AN42" s="363"/>
      <c r="AO42" s="363"/>
      <c r="AP42" s="363"/>
      <c r="AQ42" s="363"/>
      <c r="AR42" s="363"/>
      <c r="AS42" s="363"/>
      <c r="AT42" s="363"/>
      <c r="AU42" s="363"/>
      <c r="AV42" s="363"/>
      <c r="AW42" s="363"/>
      <c r="AX42" s="363"/>
      <c r="AY42" s="919"/>
      <c r="AZ42" s="919"/>
      <c r="BA42" s="919"/>
      <c r="BB42" s="374"/>
      <c r="BC42" s="374"/>
      <c r="BD42" s="374"/>
      <c r="BE42" s="374"/>
      <c r="BF42" s="374"/>
      <c r="BG42" s="374"/>
      <c r="BH42" s="374"/>
      <c r="BI42" s="374"/>
      <c r="BJ42" s="374"/>
      <c r="BK42" s="374"/>
      <c r="BL42" s="374"/>
      <c r="BM42" s="374"/>
      <c r="BN42" s="374"/>
      <c r="BO42" s="374"/>
      <c r="BP42" s="374"/>
      <c r="BQ42" s="374"/>
      <c r="BR42" s="374"/>
      <c r="BS42" s="374"/>
      <c r="BT42" s="374"/>
      <c r="BU42" s="374"/>
      <c r="BV42" s="374"/>
    </row>
    <row r="43" spans="1:74" s="287" customFormat="1" ht="11.1" customHeight="1" x14ac:dyDescent="0.2">
      <c r="A43" s="571" t="s">
        <v>247</v>
      </c>
      <c r="B43" s="567" t="s">
        <v>1134</v>
      </c>
      <c r="C43" s="103">
        <v>18.814347999999999</v>
      </c>
      <c r="D43" s="103">
        <v>17.699107999999999</v>
      </c>
      <c r="E43" s="103">
        <v>19.132116</v>
      </c>
      <c r="F43" s="103">
        <v>19.743698999999999</v>
      </c>
      <c r="G43" s="103">
        <v>20.049742999999999</v>
      </c>
      <c r="H43" s="103">
        <v>20.585872999999999</v>
      </c>
      <c r="I43" s="103">
        <v>20.171831000000001</v>
      </c>
      <c r="J43" s="103">
        <v>20.572572999999998</v>
      </c>
      <c r="K43" s="103">
        <v>20.138569</v>
      </c>
      <c r="L43" s="103">
        <v>20.37715</v>
      </c>
      <c r="M43" s="103">
        <v>20.572648000000001</v>
      </c>
      <c r="N43" s="103">
        <v>20.656690000000001</v>
      </c>
      <c r="O43" s="103">
        <v>19.613111</v>
      </c>
      <c r="P43" s="103">
        <v>20.190412999999999</v>
      </c>
      <c r="Q43" s="103">
        <v>20.483485999999999</v>
      </c>
      <c r="R43" s="103">
        <v>19.727340999999999</v>
      </c>
      <c r="S43" s="103">
        <v>19.839566999999999</v>
      </c>
      <c r="T43" s="103">
        <v>20.433236999999998</v>
      </c>
      <c r="U43" s="103">
        <v>19.925560999999998</v>
      </c>
      <c r="V43" s="103">
        <v>20.265028999999998</v>
      </c>
      <c r="W43" s="103">
        <v>20.129058000000001</v>
      </c>
      <c r="X43" s="103">
        <v>20.006618</v>
      </c>
      <c r="Y43" s="103">
        <v>20.214213999999998</v>
      </c>
      <c r="Z43" s="103">
        <v>19.327209</v>
      </c>
      <c r="AA43" s="103">
        <v>19.353483000000001</v>
      </c>
      <c r="AB43" s="103">
        <v>19.941524000000001</v>
      </c>
      <c r="AC43" s="103">
        <v>20.207293</v>
      </c>
      <c r="AD43" s="103">
        <v>19.971914999999999</v>
      </c>
      <c r="AE43" s="103">
        <v>20.323443000000001</v>
      </c>
      <c r="AF43" s="103">
        <v>20.755185999999998</v>
      </c>
      <c r="AG43" s="103">
        <v>20.042788999999999</v>
      </c>
      <c r="AH43" s="103">
        <v>20.767872000000001</v>
      </c>
      <c r="AI43" s="103">
        <v>20.154582999999999</v>
      </c>
      <c r="AJ43" s="103">
        <v>20.631443999999998</v>
      </c>
      <c r="AK43" s="103">
        <v>20.738980000000002</v>
      </c>
      <c r="AL43" s="103">
        <v>20.396183000000001</v>
      </c>
      <c r="AM43" s="103">
        <v>19.586971999999999</v>
      </c>
      <c r="AN43" s="103">
        <v>19.948526999999999</v>
      </c>
      <c r="AO43" s="103">
        <v>19.877115</v>
      </c>
      <c r="AP43" s="103">
        <v>20.008413999999998</v>
      </c>
      <c r="AQ43" s="103">
        <v>20.800183000000001</v>
      </c>
      <c r="AR43" s="103">
        <v>20.249020999999999</v>
      </c>
      <c r="AS43" s="103">
        <v>20.482396000000001</v>
      </c>
      <c r="AT43" s="103">
        <v>20.710635</v>
      </c>
      <c r="AU43" s="103">
        <v>20.308129000000001</v>
      </c>
      <c r="AV43" s="103">
        <v>21.009778000000001</v>
      </c>
      <c r="AW43" s="103">
        <v>20.234642000000001</v>
      </c>
      <c r="AX43" s="103">
        <v>20.432569000000001</v>
      </c>
      <c r="AY43" s="937">
        <v>20.735623</v>
      </c>
      <c r="AZ43" s="937">
        <v>20.159793713999999</v>
      </c>
      <c r="BA43" s="937">
        <v>20.209098458</v>
      </c>
      <c r="BB43" s="582">
        <v>20.100829999999998</v>
      </c>
      <c r="BC43" s="582">
        <v>20.410599999999999</v>
      </c>
      <c r="BD43" s="582">
        <v>20.581810000000001</v>
      </c>
      <c r="BE43" s="582">
        <v>20.500039999999998</v>
      </c>
      <c r="BF43" s="582">
        <v>20.661210000000001</v>
      </c>
      <c r="BG43" s="582">
        <v>20.258590000000002</v>
      </c>
      <c r="BH43" s="582">
        <v>20.527270000000001</v>
      </c>
      <c r="BI43" s="582">
        <v>20.195239999999998</v>
      </c>
      <c r="BJ43" s="582">
        <v>20.206019999999999</v>
      </c>
      <c r="BK43" s="582">
        <v>19.87584</v>
      </c>
      <c r="BL43" s="582">
        <v>20.242149999999999</v>
      </c>
      <c r="BM43" s="582">
        <v>20.433589999999999</v>
      </c>
      <c r="BN43" s="582">
        <v>20.334949999999999</v>
      </c>
      <c r="BO43" s="582">
        <v>20.51229</v>
      </c>
      <c r="BP43" s="582">
        <v>20.86711</v>
      </c>
      <c r="BQ43" s="582">
        <v>20.784880000000001</v>
      </c>
      <c r="BR43" s="582">
        <v>20.876359999999998</v>
      </c>
      <c r="BS43" s="582">
        <v>20.40025</v>
      </c>
      <c r="BT43" s="582">
        <v>20.63823</v>
      </c>
      <c r="BU43" s="582">
        <v>20.482320000000001</v>
      </c>
      <c r="BV43" s="582">
        <v>20.442779999999999</v>
      </c>
    </row>
    <row r="44" spans="1:74" ht="11.1" customHeight="1" x14ac:dyDescent="0.2">
      <c r="A44" s="277" t="s">
        <v>534</v>
      </c>
      <c r="B44" s="568" t="s">
        <v>1124</v>
      </c>
      <c r="C44" s="363">
        <v>4.0425789999999999</v>
      </c>
      <c r="D44" s="363">
        <v>3.0106890000000002</v>
      </c>
      <c r="E44" s="363">
        <v>3.1933310000000001</v>
      </c>
      <c r="F44" s="363">
        <v>3.2314430000000001</v>
      </c>
      <c r="G44" s="363">
        <v>3.389751</v>
      </c>
      <c r="H44" s="363">
        <v>3.365332</v>
      </c>
      <c r="I44" s="363">
        <v>3.3149000000000002</v>
      </c>
      <c r="J44" s="363">
        <v>3.3795809999999999</v>
      </c>
      <c r="K44" s="363">
        <v>3.322473</v>
      </c>
      <c r="L44" s="363">
        <v>3.412153</v>
      </c>
      <c r="M44" s="363">
        <v>3.5432350000000001</v>
      </c>
      <c r="N44" s="363">
        <v>4.0248410000000003</v>
      </c>
      <c r="O44" s="363">
        <v>3.979196</v>
      </c>
      <c r="P44" s="363">
        <v>3.729911</v>
      </c>
      <c r="Q44" s="363">
        <v>3.5920480000000001</v>
      </c>
      <c r="R44" s="363">
        <v>3.2634910000000001</v>
      </c>
      <c r="S44" s="363">
        <v>3.030122</v>
      </c>
      <c r="T44" s="363">
        <v>3.2429830000000002</v>
      </c>
      <c r="U44" s="363">
        <v>3.3529719999999998</v>
      </c>
      <c r="V44" s="363">
        <v>2.9958999999999998</v>
      </c>
      <c r="W44" s="363">
        <v>3.1597019999999998</v>
      </c>
      <c r="X44" s="363">
        <v>3.225158</v>
      </c>
      <c r="Y44" s="363">
        <v>3.4231950000000002</v>
      </c>
      <c r="Z44" s="363">
        <v>3.318784</v>
      </c>
      <c r="AA44" s="363">
        <v>3.650852</v>
      </c>
      <c r="AB44" s="363">
        <v>3.6074359999999999</v>
      </c>
      <c r="AC44" s="363">
        <v>3.3423690000000001</v>
      </c>
      <c r="AD44" s="363">
        <v>3.3552409999999999</v>
      </c>
      <c r="AE44" s="363">
        <v>3.3240120000000002</v>
      </c>
      <c r="AF44" s="363">
        <v>3.2845170000000001</v>
      </c>
      <c r="AG44" s="363">
        <v>3.4490159999999999</v>
      </c>
      <c r="AH44" s="363">
        <v>3.2286809999999999</v>
      </c>
      <c r="AI44" s="363">
        <v>3.2756880000000002</v>
      </c>
      <c r="AJ44" s="363">
        <v>3.4992489999999998</v>
      </c>
      <c r="AK44" s="363">
        <v>3.8534619999999999</v>
      </c>
      <c r="AL44" s="363">
        <v>4.1855120000000001</v>
      </c>
      <c r="AM44" s="363">
        <v>3.9340290000000002</v>
      </c>
      <c r="AN44" s="363">
        <v>3.8643649999999998</v>
      </c>
      <c r="AO44" s="363">
        <v>3.5970759999999999</v>
      </c>
      <c r="AP44" s="363">
        <v>3.3293270000000001</v>
      </c>
      <c r="AQ44" s="363">
        <v>3.471349</v>
      </c>
      <c r="AR44" s="363">
        <v>3.363175</v>
      </c>
      <c r="AS44" s="363">
        <v>3.0990869999999999</v>
      </c>
      <c r="AT44" s="363">
        <v>3.4426079999999999</v>
      </c>
      <c r="AU44" s="363">
        <v>3.6655150000000001</v>
      </c>
      <c r="AV44" s="363">
        <v>3.8515039999999998</v>
      </c>
      <c r="AW44" s="363">
        <v>3.8060049999999999</v>
      </c>
      <c r="AX44" s="363">
        <v>4.2305919999999997</v>
      </c>
      <c r="AY44" s="919">
        <v>4.4300920000000001</v>
      </c>
      <c r="AZ44" s="919">
        <v>3.9580399571</v>
      </c>
      <c r="BA44" s="919">
        <v>3.7556169451999999</v>
      </c>
      <c r="BB44" s="374">
        <v>3.539072</v>
      </c>
      <c r="BC44" s="374">
        <v>3.419848</v>
      </c>
      <c r="BD44" s="374">
        <v>3.4376989999999998</v>
      </c>
      <c r="BE44" s="374">
        <v>3.5174340000000002</v>
      </c>
      <c r="BF44" s="374">
        <v>3.4466730000000001</v>
      </c>
      <c r="BG44" s="374">
        <v>3.556549</v>
      </c>
      <c r="BH44" s="374">
        <v>3.7137820000000001</v>
      </c>
      <c r="BI44" s="374">
        <v>3.8543630000000002</v>
      </c>
      <c r="BJ44" s="374">
        <v>3.948299</v>
      </c>
      <c r="BK44" s="374">
        <v>4.0892210000000002</v>
      </c>
      <c r="BL44" s="374">
        <v>4.1169200000000004</v>
      </c>
      <c r="BM44" s="374">
        <v>3.7825470000000001</v>
      </c>
      <c r="BN44" s="374">
        <v>3.6314730000000002</v>
      </c>
      <c r="BO44" s="374">
        <v>3.4919289999999998</v>
      </c>
      <c r="BP44" s="374">
        <v>3.5591020000000002</v>
      </c>
      <c r="BQ44" s="374">
        <v>3.5978140000000001</v>
      </c>
      <c r="BR44" s="374">
        <v>3.5863</v>
      </c>
      <c r="BS44" s="374">
        <v>3.6261700000000001</v>
      </c>
      <c r="BT44" s="374">
        <v>3.8145560000000001</v>
      </c>
      <c r="BU44" s="374">
        <v>3.9573170000000002</v>
      </c>
      <c r="BV44" s="374">
        <v>4.0848120000000003</v>
      </c>
    </row>
    <row r="45" spans="1:74" ht="11.1" customHeight="1" x14ac:dyDescent="0.2">
      <c r="A45" s="277" t="s">
        <v>772</v>
      </c>
      <c r="B45" s="568" t="s">
        <v>1126</v>
      </c>
      <c r="C45" s="363">
        <v>8.4064E-2</v>
      </c>
      <c r="D45" s="363">
        <v>0.12175</v>
      </c>
      <c r="E45" s="363">
        <v>0.13022</v>
      </c>
      <c r="F45" s="363">
        <v>0.131994</v>
      </c>
      <c r="G45" s="363">
        <v>0.14299500000000001</v>
      </c>
      <c r="H45" s="363">
        <v>0.129216</v>
      </c>
      <c r="I45" s="363">
        <v>0.122863</v>
      </c>
      <c r="J45" s="363">
        <v>0.14444499999999999</v>
      </c>
      <c r="K45" s="363">
        <v>0.108697</v>
      </c>
      <c r="L45" s="363">
        <v>0.164131</v>
      </c>
      <c r="M45" s="363">
        <v>0.158086</v>
      </c>
      <c r="N45" s="363">
        <v>0.15549499999999999</v>
      </c>
      <c r="O45" s="363">
        <v>0.124696</v>
      </c>
      <c r="P45" s="363">
        <v>0.140793</v>
      </c>
      <c r="Q45" s="363">
        <v>0.15332200000000001</v>
      </c>
      <c r="R45" s="363">
        <v>0.16320899999999999</v>
      </c>
      <c r="S45" s="363">
        <v>0.15617400000000001</v>
      </c>
      <c r="T45" s="363">
        <v>0.20013500000000001</v>
      </c>
      <c r="U45" s="363">
        <v>0.16460900000000001</v>
      </c>
      <c r="V45" s="363">
        <v>0.183194</v>
      </c>
      <c r="W45" s="363">
        <v>0.170406</v>
      </c>
      <c r="X45" s="363">
        <v>0.19822300000000001</v>
      </c>
      <c r="Y45" s="363">
        <v>0.19029499999999999</v>
      </c>
      <c r="Z45" s="363">
        <v>0.1867</v>
      </c>
      <c r="AA45" s="363">
        <v>0.19962099999999999</v>
      </c>
      <c r="AB45" s="363">
        <v>0.213065</v>
      </c>
      <c r="AC45" s="363">
        <v>0.23675199999999999</v>
      </c>
      <c r="AD45" s="363">
        <v>0.23368700000000001</v>
      </c>
      <c r="AE45" s="363">
        <v>0.312475</v>
      </c>
      <c r="AF45" s="363">
        <v>0.297842</v>
      </c>
      <c r="AG45" s="363">
        <v>0.26063500000000001</v>
      </c>
      <c r="AH45" s="363">
        <v>0.28934100000000001</v>
      </c>
      <c r="AI45" s="363">
        <v>0.30568499999999998</v>
      </c>
      <c r="AJ45" s="363">
        <v>0.28571000000000002</v>
      </c>
      <c r="AK45" s="363">
        <v>0.25357600000000002</v>
      </c>
      <c r="AL45" s="363">
        <v>0.31811499999999998</v>
      </c>
      <c r="AM45" s="363">
        <v>0.2651</v>
      </c>
      <c r="AN45" s="363">
        <v>0.33601500000000001</v>
      </c>
      <c r="AO45" s="363">
        <v>0.31084499999999998</v>
      </c>
      <c r="AP45" s="363">
        <v>0.32009700000000002</v>
      </c>
      <c r="AQ45" s="363">
        <v>0.30666199999999999</v>
      </c>
      <c r="AR45" s="363">
        <v>0.351464</v>
      </c>
      <c r="AS45" s="363">
        <v>0.36602899999999999</v>
      </c>
      <c r="AT45" s="363">
        <v>0.32767499999999999</v>
      </c>
      <c r="AU45" s="363">
        <v>0.33274700000000001</v>
      </c>
      <c r="AV45" s="363">
        <v>0.33013700000000001</v>
      </c>
      <c r="AW45" s="363">
        <v>0.347522</v>
      </c>
      <c r="AX45" s="363">
        <v>0.29936200000000002</v>
      </c>
      <c r="AY45" s="919">
        <v>0.19112299999999999</v>
      </c>
      <c r="AZ45" s="919">
        <v>0.2072812</v>
      </c>
      <c r="BA45" s="919">
        <v>0.21589620000000001</v>
      </c>
      <c r="BB45" s="374">
        <v>0.2590866</v>
      </c>
      <c r="BC45" s="374">
        <v>0.29886699999999999</v>
      </c>
      <c r="BD45" s="374">
        <v>0.31827040000000001</v>
      </c>
      <c r="BE45" s="374">
        <v>0.31537609999999999</v>
      </c>
      <c r="BF45" s="374">
        <v>0.31739479999999998</v>
      </c>
      <c r="BG45" s="374">
        <v>0.30753849999999999</v>
      </c>
      <c r="BH45" s="374">
        <v>0.31712950000000001</v>
      </c>
      <c r="BI45" s="374">
        <v>0.31938729999999999</v>
      </c>
      <c r="BJ45" s="374">
        <v>0.32723239999999998</v>
      </c>
      <c r="BK45" s="374">
        <v>0.28141480000000002</v>
      </c>
      <c r="BL45" s="374">
        <v>0.3080426</v>
      </c>
      <c r="BM45" s="374">
        <v>0.31938870000000003</v>
      </c>
      <c r="BN45" s="374">
        <v>0.32556099999999999</v>
      </c>
      <c r="BO45" s="374">
        <v>0.34452179999999999</v>
      </c>
      <c r="BP45" s="374">
        <v>0.35047909999999999</v>
      </c>
      <c r="BQ45" s="374">
        <v>0.34228950000000002</v>
      </c>
      <c r="BR45" s="374">
        <v>0.3429991</v>
      </c>
      <c r="BS45" s="374">
        <v>0.33270090000000002</v>
      </c>
      <c r="BT45" s="374">
        <v>0.33484049999999999</v>
      </c>
      <c r="BU45" s="374">
        <v>0.33097070000000001</v>
      </c>
      <c r="BV45" s="374">
        <v>0.33781270000000002</v>
      </c>
    </row>
    <row r="46" spans="1:74" ht="11.1" customHeight="1" x14ac:dyDescent="0.2">
      <c r="A46" s="278" t="s">
        <v>243</v>
      </c>
      <c r="B46" s="568" t="s">
        <v>1135</v>
      </c>
      <c r="C46" s="363">
        <v>7.723325</v>
      </c>
      <c r="D46" s="363">
        <v>7.8235749999999999</v>
      </c>
      <c r="E46" s="363">
        <v>8.5531550000000003</v>
      </c>
      <c r="F46" s="363">
        <v>8.8393800000000002</v>
      </c>
      <c r="G46" s="363">
        <v>9.0807749999999992</v>
      </c>
      <c r="H46" s="363">
        <v>9.3616659999999996</v>
      </c>
      <c r="I46" s="363">
        <v>9.2970620000000004</v>
      </c>
      <c r="J46" s="363">
        <v>9.1823250000000005</v>
      </c>
      <c r="K46" s="363">
        <v>8.9324600000000007</v>
      </c>
      <c r="L46" s="363">
        <v>9.0269370000000002</v>
      </c>
      <c r="M46" s="363">
        <v>9.0210779999999993</v>
      </c>
      <c r="N46" s="363">
        <v>8.8794160000000009</v>
      </c>
      <c r="O46" s="363">
        <v>8.0618730000000003</v>
      </c>
      <c r="P46" s="363">
        <v>8.6501760000000001</v>
      </c>
      <c r="Q46" s="363">
        <v>9.0051249999999996</v>
      </c>
      <c r="R46" s="363">
        <v>8.7987420000000007</v>
      </c>
      <c r="S46" s="363">
        <v>9.1191099999999992</v>
      </c>
      <c r="T46" s="363">
        <v>9.075113</v>
      </c>
      <c r="U46" s="363">
        <v>8.8115620000000003</v>
      </c>
      <c r="V46" s="363">
        <v>9.1153639999999996</v>
      </c>
      <c r="W46" s="363">
        <v>8.8466349999999991</v>
      </c>
      <c r="X46" s="363">
        <v>8.8067969999999995</v>
      </c>
      <c r="Y46" s="363">
        <v>8.8268369999999994</v>
      </c>
      <c r="Z46" s="363">
        <v>8.5959120000000002</v>
      </c>
      <c r="AA46" s="363">
        <v>8.2910260000000005</v>
      </c>
      <c r="AB46" s="363">
        <v>8.694903</v>
      </c>
      <c r="AC46" s="363">
        <v>9.0769289999999998</v>
      </c>
      <c r="AD46" s="363">
        <v>8.9440740000000005</v>
      </c>
      <c r="AE46" s="363">
        <v>9.0798850000000009</v>
      </c>
      <c r="AF46" s="363">
        <v>9.3657190000000003</v>
      </c>
      <c r="AG46" s="363">
        <v>8.9790080000000003</v>
      </c>
      <c r="AH46" s="363">
        <v>9.2444869999999995</v>
      </c>
      <c r="AI46" s="363">
        <v>8.8430999999999997</v>
      </c>
      <c r="AJ46" s="363">
        <v>9.0998470000000005</v>
      </c>
      <c r="AK46" s="363">
        <v>8.9098400000000009</v>
      </c>
      <c r="AL46" s="363">
        <v>8.7958689999999997</v>
      </c>
      <c r="AM46" s="363">
        <v>8.2376719999999999</v>
      </c>
      <c r="AN46" s="363">
        <v>8.6009729999999998</v>
      </c>
      <c r="AO46" s="363">
        <v>8.8873770000000007</v>
      </c>
      <c r="AP46" s="363">
        <v>8.8311630000000001</v>
      </c>
      <c r="AQ46" s="363">
        <v>9.3959930000000007</v>
      </c>
      <c r="AR46" s="363">
        <v>9.1198340000000009</v>
      </c>
      <c r="AS46" s="363">
        <v>9.296856</v>
      </c>
      <c r="AT46" s="363">
        <v>9.2577180000000006</v>
      </c>
      <c r="AU46" s="363">
        <v>8.9936900000000009</v>
      </c>
      <c r="AV46" s="363">
        <v>9.0681530000000006</v>
      </c>
      <c r="AW46" s="363">
        <v>8.8081160000000001</v>
      </c>
      <c r="AX46" s="363">
        <v>8.7944530000000007</v>
      </c>
      <c r="AY46" s="919">
        <v>8.4827619999999992</v>
      </c>
      <c r="AZ46" s="919">
        <v>8.6581428570999996</v>
      </c>
      <c r="BA46" s="919">
        <v>8.8867325161000004</v>
      </c>
      <c r="BB46" s="374">
        <v>8.9113919999999993</v>
      </c>
      <c r="BC46" s="374">
        <v>9.1857209999999991</v>
      </c>
      <c r="BD46" s="374">
        <v>9.1990060000000007</v>
      </c>
      <c r="BE46" s="374">
        <v>9.1021879999999999</v>
      </c>
      <c r="BF46" s="374">
        <v>9.1938999999999993</v>
      </c>
      <c r="BG46" s="374">
        <v>8.8411369999999998</v>
      </c>
      <c r="BH46" s="374">
        <v>8.8597730000000006</v>
      </c>
      <c r="BI46" s="374">
        <v>8.7453099999999999</v>
      </c>
      <c r="BJ46" s="374">
        <v>8.6790909999999997</v>
      </c>
      <c r="BK46" s="374">
        <v>8.3175039999999996</v>
      </c>
      <c r="BL46" s="374">
        <v>8.6013760000000001</v>
      </c>
      <c r="BM46" s="374">
        <v>8.9538519999999995</v>
      </c>
      <c r="BN46" s="374">
        <v>8.9444619999999997</v>
      </c>
      <c r="BO46" s="374">
        <v>9.1772259999999992</v>
      </c>
      <c r="BP46" s="374">
        <v>9.220345</v>
      </c>
      <c r="BQ46" s="374">
        <v>9.1179369999999995</v>
      </c>
      <c r="BR46" s="374">
        <v>9.1729669999999999</v>
      </c>
      <c r="BS46" s="374">
        <v>8.8213720000000002</v>
      </c>
      <c r="BT46" s="374">
        <v>8.8488710000000008</v>
      </c>
      <c r="BU46" s="374">
        <v>8.7698029999999996</v>
      </c>
      <c r="BV46" s="374">
        <v>8.7129999999999992</v>
      </c>
    </row>
    <row r="47" spans="1:74" ht="11.1" customHeight="1" x14ac:dyDescent="0.2">
      <c r="A47" s="278" t="s">
        <v>244</v>
      </c>
      <c r="B47" s="568" t="s">
        <v>1129</v>
      </c>
      <c r="C47" s="363">
        <v>1.1310610000000001</v>
      </c>
      <c r="D47" s="363">
        <v>1.0867990000000001</v>
      </c>
      <c r="E47" s="363">
        <v>1.1500570000000001</v>
      </c>
      <c r="F47" s="363">
        <v>1.2920510000000001</v>
      </c>
      <c r="G47" s="363">
        <v>1.291709</v>
      </c>
      <c r="H47" s="363">
        <v>1.4260740000000001</v>
      </c>
      <c r="I47" s="363">
        <v>1.501371</v>
      </c>
      <c r="J47" s="363">
        <v>1.5634710000000001</v>
      </c>
      <c r="K47" s="363">
        <v>1.4848399999999999</v>
      </c>
      <c r="L47" s="363">
        <v>1.466753</v>
      </c>
      <c r="M47" s="363">
        <v>1.5070250000000001</v>
      </c>
      <c r="N47" s="363">
        <v>1.5174319999999999</v>
      </c>
      <c r="O47" s="363">
        <v>1.4183330000000001</v>
      </c>
      <c r="P47" s="363">
        <v>1.4180699999999999</v>
      </c>
      <c r="Q47" s="363">
        <v>1.520051</v>
      </c>
      <c r="R47" s="363">
        <v>1.547018</v>
      </c>
      <c r="S47" s="363">
        <v>1.5911839999999999</v>
      </c>
      <c r="T47" s="363">
        <v>1.685743</v>
      </c>
      <c r="U47" s="363">
        <v>1.6025430000000001</v>
      </c>
      <c r="V47" s="363">
        <v>1.6536759999999999</v>
      </c>
      <c r="W47" s="363">
        <v>1.5342340000000001</v>
      </c>
      <c r="X47" s="363">
        <v>1.558341</v>
      </c>
      <c r="Y47" s="363">
        <v>1.5844929999999999</v>
      </c>
      <c r="Z47" s="363">
        <v>1.5927659999999999</v>
      </c>
      <c r="AA47" s="363">
        <v>1.5276590000000001</v>
      </c>
      <c r="AB47" s="363">
        <v>1.5157719999999999</v>
      </c>
      <c r="AC47" s="363">
        <v>1.6129869999999999</v>
      </c>
      <c r="AD47" s="363">
        <v>1.6057699999999999</v>
      </c>
      <c r="AE47" s="363">
        <v>1.669672</v>
      </c>
      <c r="AF47" s="363">
        <v>1.7554289999999999</v>
      </c>
      <c r="AG47" s="363">
        <v>1.7529840000000001</v>
      </c>
      <c r="AH47" s="363">
        <v>1.7075039999999999</v>
      </c>
      <c r="AI47" s="363">
        <v>1.6913800000000001</v>
      </c>
      <c r="AJ47" s="363">
        <v>1.6971130000000001</v>
      </c>
      <c r="AK47" s="363">
        <v>1.623478</v>
      </c>
      <c r="AL47" s="363">
        <v>1.6681969999999999</v>
      </c>
      <c r="AM47" s="363">
        <v>1.5362</v>
      </c>
      <c r="AN47" s="363">
        <v>1.563982</v>
      </c>
      <c r="AO47" s="363">
        <v>1.650865</v>
      </c>
      <c r="AP47" s="363">
        <v>1.708474</v>
      </c>
      <c r="AQ47" s="363">
        <v>1.7681519999999999</v>
      </c>
      <c r="AR47" s="363">
        <v>1.7101710000000001</v>
      </c>
      <c r="AS47" s="363">
        <v>1.83168</v>
      </c>
      <c r="AT47" s="363">
        <v>1.7888550000000001</v>
      </c>
      <c r="AU47" s="363">
        <v>1.6706129999999999</v>
      </c>
      <c r="AV47" s="363">
        <v>1.729743</v>
      </c>
      <c r="AW47" s="363">
        <v>1.6703589999999999</v>
      </c>
      <c r="AX47" s="363">
        <v>1.7024440000000001</v>
      </c>
      <c r="AY47" s="919">
        <v>1.620217</v>
      </c>
      <c r="AZ47" s="919">
        <v>1.5339642857</v>
      </c>
      <c r="BA47" s="919">
        <v>1.680459871</v>
      </c>
      <c r="BB47" s="374">
        <v>1.70922</v>
      </c>
      <c r="BC47" s="374">
        <v>1.7731079999999999</v>
      </c>
      <c r="BD47" s="374">
        <v>1.8213060000000001</v>
      </c>
      <c r="BE47" s="374">
        <v>1.8409120000000001</v>
      </c>
      <c r="BF47" s="374">
        <v>1.794119</v>
      </c>
      <c r="BG47" s="374">
        <v>1.6820200000000001</v>
      </c>
      <c r="BH47" s="374">
        <v>1.7389110000000001</v>
      </c>
      <c r="BI47" s="374">
        <v>1.6758500000000001</v>
      </c>
      <c r="BJ47" s="374">
        <v>1.6998549999999999</v>
      </c>
      <c r="BK47" s="374">
        <v>1.5624020000000001</v>
      </c>
      <c r="BL47" s="374">
        <v>1.587526</v>
      </c>
      <c r="BM47" s="374">
        <v>1.6789799999999999</v>
      </c>
      <c r="BN47" s="374">
        <v>1.727698</v>
      </c>
      <c r="BO47" s="374">
        <v>1.7916859999999999</v>
      </c>
      <c r="BP47" s="374">
        <v>1.839906</v>
      </c>
      <c r="BQ47" s="374">
        <v>1.859502</v>
      </c>
      <c r="BR47" s="374">
        <v>1.8119989999999999</v>
      </c>
      <c r="BS47" s="374">
        <v>1.69872</v>
      </c>
      <c r="BT47" s="374">
        <v>1.7560709999999999</v>
      </c>
      <c r="BU47" s="374">
        <v>1.6924079999999999</v>
      </c>
      <c r="BV47" s="374">
        <v>1.7167159999999999</v>
      </c>
    </row>
    <row r="48" spans="1:74" ht="11.1" customHeight="1" x14ac:dyDescent="0.2">
      <c r="A48" s="278" t="s">
        <v>245</v>
      </c>
      <c r="B48" s="568" t="s">
        <v>1130</v>
      </c>
      <c r="C48" s="363">
        <v>3.9364659999999998</v>
      </c>
      <c r="D48" s="363">
        <v>3.9684219999999999</v>
      </c>
      <c r="E48" s="363">
        <v>4.0771480000000002</v>
      </c>
      <c r="F48" s="363">
        <v>4.0483609999999999</v>
      </c>
      <c r="G48" s="363">
        <v>3.90015</v>
      </c>
      <c r="H48" s="363">
        <v>3.9457260000000001</v>
      </c>
      <c r="I48" s="363">
        <v>3.674569</v>
      </c>
      <c r="J48" s="363">
        <v>3.9843839999999999</v>
      </c>
      <c r="K48" s="363">
        <v>4.0319989999999999</v>
      </c>
      <c r="L48" s="363">
        <v>3.9673919999999998</v>
      </c>
      <c r="M48" s="363">
        <v>4.1903800000000002</v>
      </c>
      <c r="N48" s="363">
        <v>3.9501110000000001</v>
      </c>
      <c r="O48" s="363">
        <v>4.1287419999999999</v>
      </c>
      <c r="P48" s="363">
        <v>4.3648769999999999</v>
      </c>
      <c r="Q48" s="363">
        <v>4.1832260000000003</v>
      </c>
      <c r="R48" s="363">
        <v>3.9756010000000002</v>
      </c>
      <c r="S48" s="363">
        <v>3.8757510000000002</v>
      </c>
      <c r="T48" s="363">
        <v>4.0492489999999997</v>
      </c>
      <c r="U48" s="363">
        <v>3.72153</v>
      </c>
      <c r="V48" s="363">
        <v>3.9404870000000001</v>
      </c>
      <c r="W48" s="363">
        <v>4.0874629999999996</v>
      </c>
      <c r="X48" s="363">
        <v>4.1628230000000004</v>
      </c>
      <c r="Y48" s="363">
        <v>4.0594900000000003</v>
      </c>
      <c r="Z48" s="363">
        <v>3.7927200000000001</v>
      </c>
      <c r="AA48" s="363">
        <v>3.9668009999999998</v>
      </c>
      <c r="AB48" s="363">
        <v>3.9985900000000001</v>
      </c>
      <c r="AC48" s="363">
        <v>4.11348</v>
      </c>
      <c r="AD48" s="363">
        <v>3.878568</v>
      </c>
      <c r="AE48" s="363">
        <v>3.9190770000000001</v>
      </c>
      <c r="AF48" s="363">
        <v>3.9775459999999998</v>
      </c>
      <c r="AG48" s="363">
        <v>3.5832959999999998</v>
      </c>
      <c r="AH48" s="363">
        <v>4.0520769999999997</v>
      </c>
      <c r="AI48" s="363">
        <v>3.8577789999999998</v>
      </c>
      <c r="AJ48" s="363">
        <v>4.0606920000000004</v>
      </c>
      <c r="AK48" s="363">
        <v>3.9502809999999999</v>
      </c>
      <c r="AL48" s="363">
        <v>3.6433080000000002</v>
      </c>
      <c r="AM48" s="363">
        <v>3.8695349999999999</v>
      </c>
      <c r="AN48" s="363">
        <v>3.9193899999999999</v>
      </c>
      <c r="AO48" s="363">
        <v>3.6736089999999999</v>
      </c>
      <c r="AP48" s="363">
        <v>3.8005640000000001</v>
      </c>
      <c r="AQ48" s="363">
        <v>3.778975</v>
      </c>
      <c r="AR48" s="363">
        <v>3.5942020000000001</v>
      </c>
      <c r="AS48" s="363">
        <v>3.69278</v>
      </c>
      <c r="AT48" s="363">
        <v>3.8749790000000002</v>
      </c>
      <c r="AU48" s="363">
        <v>3.712313</v>
      </c>
      <c r="AV48" s="363">
        <v>4.0590669999999998</v>
      </c>
      <c r="AW48" s="363">
        <v>3.6757529999999998</v>
      </c>
      <c r="AX48" s="363">
        <v>3.7265619999999999</v>
      </c>
      <c r="AY48" s="919">
        <v>4.0643890000000003</v>
      </c>
      <c r="AZ48" s="919">
        <v>4.0418571428999996</v>
      </c>
      <c r="BA48" s="919">
        <v>3.8231218065000001</v>
      </c>
      <c r="BB48" s="374">
        <v>3.8265850000000001</v>
      </c>
      <c r="BC48" s="374">
        <v>3.7597049999999999</v>
      </c>
      <c r="BD48" s="374">
        <v>3.7320000000000002</v>
      </c>
      <c r="BE48" s="374">
        <v>3.5964619999999998</v>
      </c>
      <c r="BF48" s="374">
        <v>3.7196099999999999</v>
      </c>
      <c r="BG48" s="374">
        <v>3.8218939999999999</v>
      </c>
      <c r="BH48" s="374">
        <v>3.9738720000000001</v>
      </c>
      <c r="BI48" s="374">
        <v>3.6756660000000001</v>
      </c>
      <c r="BJ48" s="374">
        <v>3.7416079999999998</v>
      </c>
      <c r="BK48" s="374">
        <v>3.8849450000000001</v>
      </c>
      <c r="BL48" s="374">
        <v>3.9458690000000001</v>
      </c>
      <c r="BM48" s="374">
        <v>3.9001769999999998</v>
      </c>
      <c r="BN48" s="374">
        <v>3.8346770000000001</v>
      </c>
      <c r="BO48" s="374">
        <v>3.726588</v>
      </c>
      <c r="BP48" s="374">
        <v>3.8186550000000001</v>
      </c>
      <c r="BQ48" s="374">
        <v>3.7320449999999998</v>
      </c>
      <c r="BR48" s="374">
        <v>3.7800199999999999</v>
      </c>
      <c r="BS48" s="374">
        <v>3.8803670000000001</v>
      </c>
      <c r="BT48" s="374">
        <v>3.9587210000000002</v>
      </c>
      <c r="BU48" s="374">
        <v>3.812189</v>
      </c>
      <c r="BV48" s="374">
        <v>3.7932030000000001</v>
      </c>
    </row>
    <row r="49" spans="1:74" ht="11.1" customHeight="1" x14ac:dyDescent="0.2">
      <c r="A49" s="278" t="s">
        <v>246</v>
      </c>
      <c r="B49" s="568" t="s">
        <v>1131</v>
      </c>
      <c r="C49" s="363">
        <v>0.24721699999999999</v>
      </c>
      <c r="D49" s="363">
        <v>0.25467400000000001</v>
      </c>
      <c r="E49" s="363">
        <v>0.28020800000000001</v>
      </c>
      <c r="F49" s="363">
        <v>0.138266</v>
      </c>
      <c r="G49" s="363">
        <v>0.26317600000000002</v>
      </c>
      <c r="H49" s="363">
        <v>0.34643299999999999</v>
      </c>
      <c r="I49" s="363">
        <v>0.35082400000000002</v>
      </c>
      <c r="J49" s="363">
        <v>0.34384300000000001</v>
      </c>
      <c r="K49" s="363">
        <v>0.341256</v>
      </c>
      <c r="L49" s="363">
        <v>0.35684300000000002</v>
      </c>
      <c r="M49" s="363">
        <v>0.409916</v>
      </c>
      <c r="N49" s="363">
        <v>0.43209399999999998</v>
      </c>
      <c r="O49" s="363">
        <v>0.30448599999999998</v>
      </c>
      <c r="P49" s="363">
        <v>0.32711499999999999</v>
      </c>
      <c r="Q49" s="363">
        <v>0.36624200000000001</v>
      </c>
      <c r="R49" s="363">
        <v>0.25531399999999999</v>
      </c>
      <c r="S49" s="363">
        <v>0.32062200000000002</v>
      </c>
      <c r="T49" s="363">
        <v>0.31841399999999997</v>
      </c>
      <c r="U49" s="363">
        <v>0.31223400000000001</v>
      </c>
      <c r="V49" s="363">
        <v>0.37602600000000003</v>
      </c>
      <c r="W49" s="363">
        <v>0.46470299999999998</v>
      </c>
      <c r="X49" s="363">
        <v>0.27733400000000002</v>
      </c>
      <c r="Y49" s="363">
        <v>0.359348</v>
      </c>
      <c r="Z49" s="363">
        <v>0.27338499999999999</v>
      </c>
      <c r="AA49" s="363">
        <v>0.276308</v>
      </c>
      <c r="AB49" s="363">
        <v>0.38368099999999999</v>
      </c>
      <c r="AC49" s="363">
        <v>0.22673399999999999</v>
      </c>
      <c r="AD49" s="363">
        <v>0.17765400000000001</v>
      </c>
      <c r="AE49" s="363">
        <v>0.21356800000000001</v>
      </c>
      <c r="AF49" s="363">
        <v>0.27285799999999999</v>
      </c>
      <c r="AG49" s="363">
        <v>0.25130400000000003</v>
      </c>
      <c r="AH49" s="363">
        <v>0.32096799999999998</v>
      </c>
      <c r="AI49" s="363">
        <v>0.22011800000000001</v>
      </c>
      <c r="AJ49" s="363">
        <v>0.269399</v>
      </c>
      <c r="AK49" s="363">
        <v>0.35794399999999998</v>
      </c>
      <c r="AL49" s="363">
        <v>0.32625799999999999</v>
      </c>
      <c r="AM49" s="363">
        <v>0.26994299999999999</v>
      </c>
      <c r="AN49" s="363">
        <v>0.26431300000000002</v>
      </c>
      <c r="AO49" s="363">
        <v>0.31363999999999997</v>
      </c>
      <c r="AP49" s="363">
        <v>0.312664</v>
      </c>
      <c r="AQ49" s="363">
        <v>0.29556300000000002</v>
      </c>
      <c r="AR49" s="363">
        <v>0.286916</v>
      </c>
      <c r="AS49" s="363">
        <v>0.29368300000000003</v>
      </c>
      <c r="AT49" s="363">
        <v>0.28858299999999998</v>
      </c>
      <c r="AU49" s="363">
        <v>0.21663399999999999</v>
      </c>
      <c r="AV49" s="363">
        <v>0.30653999999999998</v>
      </c>
      <c r="AW49" s="363">
        <v>0.287852</v>
      </c>
      <c r="AX49" s="363">
        <v>0.31738300000000003</v>
      </c>
      <c r="AY49" s="919">
        <v>0.35706700000000002</v>
      </c>
      <c r="AZ49" s="919">
        <v>0.28367857143000003</v>
      </c>
      <c r="BA49" s="919">
        <v>0.34415741934999999</v>
      </c>
      <c r="BB49" s="374">
        <v>0.27935969999999999</v>
      </c>
      <c r="BC49" s="374">
        <v>0.25610939999999999</v>
      </c>
      <c r="BD49" s="374">
        <v>0.25230560000000002</v>
      </c>
      <c r="BE49" s="374">
        <v>0.24931610000000001</v>
      </c>
      <c r="BF49" s="374">
        <v>0.2451361</v>
      </c>
      <c r="BG49" s="374">
        <v>0.26349600000000001</v>
      </c>
      <c r="BH49" s="374">
        <v>0.2629629</v>
      </c>
      <c r="BI49" s="374">
        <v>0.27022069999999998</v>
      </c>
      <c r="BJ49" s="374">
        <v>0.27649020000000002</v>
      </c>
      <c r="BK49" s="374">
        <v>0.26073069999999998</v>
      </c>
      <c r="BL49" s="374">
        <v>0.28413880000000002</v>
      </c>
      <c r="BM49" s="374">
        <v>0.28210069999999998</v>
      </c>
      <c r="BN49" s="374">
        <v>0.2842153</v>
      </c>
      <c r="BO49" s="374">
        <v>0.27757189999999998</v>
      </c>
      <c r="BP49" s="374">
        <v>0.28073110000000001</v>
      </c>
      <c r="BQ49" s="374">
        <v>0.27636650000000001</v>
      </c>
      <c r="BR49" s="374">
        <v>0.2724858</v>
      </c>
      <c r="BS49" s="374">
        <v>0.29170980000000002</v>
      </c>
      <c r="BT49" s="374">
        <v>0.29218690000000003</v>
      </c>
      <c r="BU49" s="374">
        <v>0.29868529999999999</v>
      </c>
      <c r="BV49" s="374">
        <v>0.2964463</v>
      </c>
    </row>
    <row r="50" spans="1:74" ht="11.1" customHeight="1" x14ac:dyDescent="0.2">
      <c r="A50" s="278" t="s">
        <v>435</v>
      </c>
      <c r="B50" s="568" t="s">
        <v>1132</v>
      </c>
      <c r="C50" s="363">
        <v>1.635591</v>
      </c>
      <c r="D50" s="363">
        <v>1.3658110000000001</v>
      </c>
      <c r="E50" s="363">
        <v>1.5959179999999999</v>
      </c>
      <c r="F50" s="363">
        <v>1.754845</v>
      </c>
      <c r="G50" s="363">
        <v>2.0039020000000001</v>
      </c>
      <c r="H50" s="363">
        <v>2.092457</v>
      </c>
      <c r="I50" s="363">
        <v>1.9539310000000001</v>
      </c>
      <c r="J50" s="363">
        <v>2.064746</v>
      </c>
      <c r="K50" s="363">
        <v>1.9205220000000001</v>
      </c>
      <c r="L50" s="363">
        <v>1.8423210000000001</v>
      </c>
      <c r="M50" s="363">
        <v>1.8090520000000001</v>
      </c>
      <c r="N50" s="363">
        <v>1.788286</v>
      </c>
      <c r="O50" s="363">
        <v>1.595785</v>
      </c>
      <c r="P50" s="363">
        <v>1.5594710000000001</v>
      </c>
      <c r="Q50" s="363">
        <v>1.6634720000000001</v>
      </c>
      <c r="R50" s="363">
        <v>1.7239660000000001</v>
      </c>
      <c r="S50" s="363">
        <v>1.746604</v>
      </c>
      <c r="T50" s="363">
        <v>1.8615999999999999</v>
      </c>
      <c r="U50" s="363">
        <v>1.9601109999999999</v>
      </c>
      <c r="V50" s="363">
        <v>2.0003820000000001</v>
      </c>
      <c r="W50" s="363">
        <v>1.865915</v>
      </c>
      <c r="X50" s="363">
        <v>1.7779419999999999</v>
      </c>
      <c r="Y50" s="363">
        <v>1.770556</v>
      </c>
      <c r="Z50" s="363">
        <v>1.5669420000000001</v>
      </c>
      <c r="AA50" s="363">
        <v>1.4412160000000001</v>
      </c>
      <c r="AB50" s="363">
        <v>1.5280769999999999</v>
      </c>
      <c r="AC50" s="363">
        <v>1.598042</v>
      </c>
      <c r="AD50" s="363">
        <v>1.776921</v>
      </c>
      <c r="AE50" s="363">
        <v>1.804754</v>
      </c>
      <c r="AF50" s="363">
        <v>1.801275</v>
      </c>
      <c r="AG50" s="363">
        <v>1.7665459999999999</v>
      </c>
      <c r="AH50" s="363">
        <v>1.924814</v>
      </c>
      <c r="AI50" s="363">
        <v>1.960833</v>
      </c>
      <c r="AJ50" s="363">
        <v>1.7194339999999999</v>
      </c>
      <c r="AK50" s="363">
        <v>1.7903990000000001</v>
      </c>
      <c r="AL50" s="363">
        <v>1.4589240000000001</v>
      </c>
      <c r="AM50" s="363">
        <v>1.4744930000000001</v>
      </c>
      <c r="AN50" s="363">
        <v>1.399489</v>
      </c>
      <c r="AO50" s="363">
        <v>1.443703</v>
      </c>
      <c r="AP50" s="363">
        <v>1.7061249999999999</v>
      </c>
      <c r="AQ50" s="363">
        <v>1.7834890000000001</v>
      </c>
      <c r="AR50" s="363">
        <v>1.823259</v>
      </c>
      <c r="AS50" s="363">
        <v>1.9022810000000001</v>
      </c>
      <c r="AT50" s="363">
        <v>1.7302169999999999</v>
      </c>
      <c r="AU50" s="363">
        <v>1.7166170000000001</v>
      </c>
      <c r="AV50" s="363">
        <v>1.6646339999999999</v>
      </c>
      <c r="AW50" s="363">
        <v>1.639035</v>
      </c>
      <c r="AX50" s="363">
        <v>1.3617729999999999</v>
      </c>
      <c r="AY50" s="919">
        <v>1.5899730000000001</v>
      </c>
      <c r="AZ50" s="919">
        <v>1.4768296999999999</v>
      </c>
      <c r="BA50" s="919">
        <v>1.5031137000000001</v>
      </c>
      <c r="BB50" s="374">
        <v>1.576117</v>
      </c>
      <c r="BC50" s="374">
        <v>1.7172400000000001</v>
      </c>
      <c r="BD50" s="374">
        <v>1.821224</v>
      </c>
      <c r="BE50" s="374">
        <v>1.8783559999999999</v>
      </c>
      <c r="BF50" s="374">
        <v>1.9443729999999999</v>
      </c>
      <c r="BG50" s="374">
        <v>1.785952</v>
      </c>
      <c r="BH50" s="374">
        <v>1.6608369999999999</v>
      </c>
      <c r="BI50" s="374">
        <v>1.6544479999999999</v>
      </c>
      <c r="BJ50" s="374">
        <v>1.5334490000000001</v>
      </c>
      <c r="BK50" s="374">
        <v>1.479625</v>
      </c>
      <c r="BL50" s="374">
        <v>1.398274</v>
      </c>
      <c r="BM50" s="374">
        <v>1.5165489999999999</v>
      </c>
      <c r="BN50" s="374">
        <v>1.5868610000000001</v>
      </c>
      <c r="BO50" s="374">
        <v>1.702763</v>
      </c>
      <c r="BP50" s="374">
        <v>1.7978909999999999</v>
      </c>
      <c r="BQ50" s="374">
        <v>1.858924</v>
      </c>
      <c r="BR50" s="374">
        <v>1.909592</v>
      </c>
      <c r="BS50" s="374">
        <v>1.7492110000000001</v>
      </c>
      <c r="BT50" s="374">
        <v>1.632984</v>
      </c>
      <c r="BU50" s="374">
        <v>1.6209480000000001</v>
      </c>
      <c r="BV50" s="374">
        <v>1.500785</v>
      </c>
    </row>
    <row r="51" spans="1:74" ht="11.1" customHeight="1" x14ac:dyDescent="0.2">
      <c r="A51" s="278"/>
      <c r="B51" s="574"/>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365"/>
      <c r="AC51" s="365"/>
      <c r="AD51" s="365"/>
      <c r="AE51" s="365"/>
      <c r="AF51" s="365"/>
      <c r="AG51" s="365"/>
      <c r="AH51" s="365"/>
      <c r="AI51" s="365"/>
      <c r="AJ51" s="365"/>
      <c r="AK51" s="365"/>
      <c r="AL51" s="365"/>
      <c r="AM51" s="365"/>
      <c r="AN51" s="365"/>
      <c r="AO51" s="365"/>
      <c r="AP51" s="365"/>
      <c r="AQ51" s="365"/>
      <c r="AR51" s="365"/>
      <c r="AS51" s="365"/>
      <c r="AT51" s="365"/>
      <c r="AU51" s="365"/>
      <c r="AV51" s="365"/>
      <c r="AW51" s="365"/>
      <c r="AX51" s="365"/>
      <c r="AY51" s="921"/>
      <c r="AZ51" s="921"/>
      <c r="BA51" s="921"/>
      <c r="BB51" s="376"/>
      <c r="BC51" s="376"/>
      <c r="BD51" s="376"/>
      <c r="BE51" s="376"/>
      <c r="BF51" s="376"/>
      <c r="BG51" s="376"/>
      <c r="BH51" s="376"/>
      <c r="BI51" s="376"/>
      <c r="BJ51" s="376"/>
      <c r="BK51" s="376"/>
      <c r="BL51" s="376"/>
      <c r="BM51" s="376"/>
      <c r="BN51" s="376"/>
      <c r="BO51" s="376"/>
      <c r="BP51" s="376"/>
      <c r="BQ51" s="376"/>
      <c r="BR51" s="376"/>
      <c r="BS51" s="376"/>
      <c r="BT51" s="376"/>
      <c r="BU51" s="376"/>
      <c r="BV51" s="376"/>
    </row>
    <row r="52" spans="1:74" s="287" customFormat="1" ht="11.1" customHeight="1" x14ac:dyDescent="0.2">
      <c r="A52" s="571" t="s">
        <v>436</v>
      </c>
      <c r="B52" s="95" t="s">
        <v>1137</v>
      </c>
      <c r="C52" s="103">
        <v>-0.50065700000000002</v>
      </c>
      <c r="D52" s="103">
        <v>0.35670400000000002</v>
      </c>
      <c r="E52" s="103">
        <v>0.43112299999999998</v>
      </c>
      <c r="F52" s="103">
        <v>-0.44062099999999998</v>
      </c>
      <c r="G52" s="103">
        <v>9.8158999999999996E-2</v>
      </c>
      <c r="H52" s="103">
        <v>-5.6323999999999999E-2</v>
      </c>
      <c r="I52" s="103">
        <v>0.367807</v>
      </c>
      <c r="J52" s="103">
        <v>-0.15270700000000001</v>
      </c>
      <c r="K52" s="103">
        <v>1.1621520000000001</v>
      </c>
      <c r="L52" s="103">
        <v>-9.0038000000000007E-2</v>
      </c>
      <c r="M52" s="103">
        <v>-0.71033999999999997</v>
      </c>
      <c r="N52" s="103">
        <v>-1.160752</v>
      </c>
      <c r="O52" s="103">
        <v>-0.51304499999999997</v>
      </c>
      <c r="P52" s="103">
        <v>-0.278256</v>
      </c>
      <c r="Q52" s="103">
        <v>-0.62126099999999995</v>
      </c>
      <c r="R52" s="103">
        <v>-1.4176089999999999</v>
      </c>
      <c r="S52" s="103">
        <v>-1.0306329999999999</v>
      </c>
      <c r="T52" s="103">
        <v>-1.1730879999999999</v>
      </c>
      <c r="U52" s="103">
        <v>-0.93116699999999997</v>
      </c>
      <c r="V52" s="103">
        <v>-1.3800319999999999</v>
      </c>
      <c r="W52" s="103">
        <v>-1.825135</v>
      </c>
      <c r="X52" s="103">
        <v>-1.4297340000000001</v>
      </c>
      <c r="Y52" s="103">
        <v>-1.6367750000000001</v>
      </c>
      <c r="Z52" s="103">
        <v>-2.0086240000000002</v>
      </c>
      <c r="AA52" s="103">
        <v>-0.81931299999999996</v>
      </c>
      <c r="AB52" s="103">
        <v>-0.84835099999999997</v>
      </c>
      <c r="AC52" s="103">
        <v>-2.642423</v>
      </c>
      <c r="AD52" s="103">
        <v>-1.450105</v>
      </c>
      <c r="AE52" s="103">
        <v>-1.3764179999999999</v>
      </c>
      <c r="AF52" s="103">
        <v>-1.223641</v>
      </c>
      <c r="AG52" s="103">
        <v>-2.0291670000000002</v>
      </c>
      <c r="AH52" s="103">
        <v>-1.5329919999999999</v>
      </c>
      <c r="AI52" s="103">
        <v>-1.4885459999999999</v>
      </c>
      <c r="AJ52" s="103">
        <v>-2.2928649999999999</v>
      </c>
      <c r="AK52" s="103">
        <v>-1.578578</v>
      </c>
      <c r="AL52" s="103">
        <v>-3.101664</v>
      </c>
      <c r="AM52" s="103">
        <v>-1.9230419999999999</v>
      </c>
      <c r="AN52" s="103">
        <v>-2.6579039999999998</v>
      </c>
      <c r="AO52" s="103">
        <v>-2.6626289999999999</v>
      </c>
      <c r="AP52" s="103">
        <v>-1.8856599999999999</v>
      </c>
      <c r="AQ52" s="103">
        <v>-1.1456850000000001</v>
      </c>
      <c r="AR52" s="103">
        <v>-2.3324780000000001</v>
      </c>
      <c r="AS52" s="103">
        <v>-1.4972920000000001</v>
      </c>
      <c r="AT52" s="103">
        <v>-2.7222729999999999</v>
      </c>
      <c r="AU52" s="103">
        <v>-2.3992879999999999</v>
      </c>
      <c r="AV52" s="103">
        <v>-2.6431830000000001</v>
      </c>
      <c r="AW52" s="103">
        <v>-3.3980299999999999</v>
      </c>
      <c r="AX52" s="103">
        <v>-2.823658</v>
      </c>
      <c r="AY52" s="937">
        <v>-1.9497390000000001</v>
      </c>
      <c r="AZ52" s="937">
        <v>-3.2151885206999999</v>
      </c>
      <c r="BA52" s="937">
        <v>-2.6725418036000002</v>
      </c>
      <c r="BB52" s="582">
        <v>-2.1320359999999998</v>
      </c>
      <c r="BC52" s="582">
        <v>-2.0176310000000002</v>
      </c>
      <c r="BD52" s="582">
        <v>-2.348211</v>
      </c>
      <c r="BE52" s="582">
        <v>-2.4297499999999999</v>
      </c>
      <c r="BF52" s="582">
        <v>-2.917449</v>
      </c>
      <c r="BG52" s="582">
        <v>-2.6635439999999999</v>
      </c>
      <c r="BH52" s="582">
        <v>-2.7360250000000002</v>
      </c>
      <c r="BI52" s="582">
        <v>-3.468877</v>
      </c>
      <c r="BJ52" s="582">
        <v>-3.7581359999999999</v>
      </c>
      <c r="BK52" s="582">
        <v>-2.854174</v>
      </c>
      <c r="BL52" s="582">
        <v>-3.4146079999999999</v>
      </c>
      <c r="BM52" s="582">
        <v>-3.248637</v>
      </c>
      <c r="BN52" s="582">
        <v>-2.7156310000000001</v>
      </c>
      <c r="BO52" s="582">
        <v>-2.4352100000000001</v>
      </c>
      <c r="BP52" s="582">
        <v>-2.7981410000000002</v>
      </c>
      <c r="BQ52" s="582">
        <v>-2.611802</v>
      </c>
      <c r="BR52" s="582">
        <v>-2.7329370000000002</v>
      </c>
      <c r="BS52" s="582">
        <v>-2.9787810000000001</v>
      </c>
      <c r="BT52" s="582">
        <v>-3.0244049999999998</v>
      </c>
      <c r="BU52" s="582">
        <v>-3.3030430000000002</v>
      </c>
      <c r="BV52" s="582">
        <v>-3.516578</v>
      </c>
    </row>
    <row r="53" spans="1:74" ht="11.1" customHeight="1" x14ac:dyDescent="0.2">
      <c r="A53" s="278"/>
      <c r="B53" s="575"/>
      <c r="C53" s="365"/>
      <c r="D53" s="365"/>
      <c r="E53" s="365"/>
      <c r="F53" s="365"/>
      <c r="G53" s="365"/>
      <c r="H53" s="365"/>
      <c r="I53" s="365"/>
      <c r="J53" s="365"/>
      <c r="K53" s="365"/>
      <c r="L53" s="365"/>
      <c r="M53" s="365"/>
      <c r="N53" s="365"/>
      <c r="O53" s="365"/>
      <c r="P53" s="365"/>
      <c r="Q53" s="365"/>
      <c r="R53" s="365"/>
      <c r="S53" s="365"/>
      <c r="T53" s="365"/>
      <c r="U53" s="365"/>
      <c r="V53" s="365"/>
      <c r="W53" s="365"/>
      <c r="X53" s="365"/>
      <c r="Y53" s="365"/>
      <c r="Z53" s="365"/>
      <c r="AA53" s="365"/>
      <c r="AB53" s="365"/>
      <c r="AC53" s="365"/>
      <c r="AD53" s="365"/>
      <c r="AE53" s="365"/>
      <c r="AF53" s="365"/>
      <c r="AG53" s="365"/>
      <c r="AH53" s="365"/>
      <c r="AI53" s="365"/>
      <c r="AJ53" s="365"/>
      <c r="AK53" s="365"/>
      <c r="AL53" s="365"/>
      <c r="AM53" s="365"/>
      <c r="AN53" s="365"/>
      <c r="AO53" s="365"/>
      <c r="AP53" s="365"/>
      <c r="AQ53" s="365"/>
      <c r="AR53" s="365"/>
      <c r="AS53" s="365"/>
      <c r="AT53" s="365"/>
      <c r="AU53" s="365"/>
      <c r="AV53" s="365"/>
      <c r="AW53" s="365"/>
      <c r="AX53" s="365"/>
      <c r="AY53" s="921"/>
      <c r="AZ53" s="921"/>
      <c r="BA53" s="921"/>
      <c r="BB53" s="376"/>
      <c r="BC53" s="376"/>
      <c r="BD53" s="376"/>
      <c r="BE53" s="376"/>
      <c r="BF53" s="376"/>
      <c r="BG53" s="376"/>
      <c r="BH53" s="376"/>
      <c r="BI53" s="376"/>
      <c r="BJ53" s="376"/>
      <c r="BK53" s="376"/>
      <c r="BL53" s="376"/>
      <c r="BM53" s="376"/>
      <c r="BN53" s="376"/>
      <c r="BO53" s="376"/>
      <c r="BP53" s="376"/>
      <c r="BQ53" s="376"/>
      <c r="BR53" s="376"/>
      <c r="BS53" s="376"/>
      <c r="BT53" s="376"/>
      <c r="BU53" s="376"/>
      <c r="BV53" s="376"/>
    </row>
    <row r="54" spans="1:74" ht="11.1" customHeight="1" x14ac:dyDescent="0.2">
      <c r="A54" s="277"/>
      <c r="B54" s="576" t="s">
        <v>1138</v>
      </c>
      <c r="C54" s="365"/>
      <c r="D54" s="365"/>
      <c r="E54" s="365"/>
      <c r="F54" s="365"/>
      <c r="G54" s="365"/>
      <c r="H54" s="365"/>
      <c r="I54" s="365"/>
      <c r="J54" s="365"/>
      <c r="K54" s="365"/>
      <c r="L54" s="365"/>
      <c r="M54" s="365"/>
      <c r="N54" s="365"/>
      <c r="O54" s="365"/>
      <c r="P54" s="365"/>
      <c r="Q54" s="365"/>
      <c r="R54" s="365"/>
      <c r="S54" s="365"/>
      <c r="T54" s="365"/>
      <c r="U54" s="365"/>
      <c r="V54" s="365"/>
      <c r="W54" s="365"/>
      <c r="X54" s="365"/>
      <c r="Y54" s="365"/>
      <c r="Z54" s="365"/>
      <c r="AA54" s="365"/>
      <c r="AB54" s="365"/>
      <c r="AC54" s="365"/>
      <c r="AD54" s="365"/>
      <c r="AE54" s="365"/>
      <c r="AF54" s="365"/>
      <c r="AG54" s="365"/>
      <c r="AH54" s="365"/>
      <c r="AI54" s="365"/>
      <c r="AJ54" s="365"/>
      <c r="AK54" s="365"/>
      <c r="AL54" s="365"/>
      <c r="AM54" s="365"/>
      <c r="AN54" s="365"/>
      <c r="AO54" s="365"/>
      <c r="AP54" s="365"/>
      <c r="AQ54" s="365"/>
      <c r="AR54" s="365"/>
      <c r="AS54" s="365"/>
      <c r="AT54" s="365"/>
      <c r="AU54" s="365"/>
      <c r="AV54" s="365"/>
      <c r="AW54" s="365"/>
      <c r="AX54" s="365"/>
      <c r="AY54" s="921"/>
      <c r="AZ54" s="921"/>
      <c r="BA54" s="921"/>
      <c r="BB54" s="376"/>
      <c r="BC54" s="376"/>
      <c r="BD54" s="376"/>
      <c r="BE54" s="376"/>
      <c r="BF54" s="376"/>
      <c r="BG54" s="376"/>
      <c r="BH54" s="376"/>
      <c r="BI54" s="376"/>
      <c r="BJ54" s="376"/>
      <c r="BK54" s="376"/>
      <c r="BL54" s="376"/>
      <c r="BM54" s="376"/>
      <c r="BN54" s="376"/>
      <c r="BO54" s="376"/>
      <c r="BP54" s="376"/>
      <c r="BQ54" s="376"/>
      <c r="BR54" s="376"/>
      <c r="BS54" s="376"/>
      <c r="BT54" s="376"/>
      <c r="BU54" s="376"/>
      <c r="BV54" s="376"/>
    </row>
    <row r="55" spans="1:74" s="287" customFormat="1" ht="11.1" customHeight="1" x14ac:dyDescent="0.2">
      <c r="A55" s="571" t="s">
        <v>251</v>
      </c>
      <c r="B55" s="567" t="s">
        <v>1139</v>
      </c>
      <c r="C55" s="34">
        <v>1337.1033399999999</v>
      </c>
      <c r="D55" s="34">
        <v>1303.06792</v>
      </c>
      <c r="E55" s="34">
        <v>1310.94721</v>
      </c>
      <c r="F55" s="34">
        <v>1298.811995</v>
      </c>
      <c r="G55" s="34">
        <v>1303.867405</v>
      </c>
      <c r="H55" s="34">
        <v>1281.363983</v>
      </c>
      <c r="I55" s="34">
        <v>1278.1167359999999</v>
      </c>
      <c r="J55" s="34">
        <v>1250.2037230000001</v>
      </c>
      <c r="K55" s="34">
        <v>1250.9396790000001</v>
      </c>
      <c r="L55" s="34">
        <v>1252.9669180000001</v>
      </c>
      <c r="M55" s="34">
        <v>1233.747879</v>
      </c>
      <c r="N55" s="34">
        <v>1198.6124299999999</v>
      </c>
      <c r="O55" s="34">
        <v>1190.10285</v>
      </c>
      <c r="P55" s="34">
        <v>1165.6142279999999</v>
      </c>
      <c r="Q55" s="34">
        <v>1154.2380989999999</v>
      </c>
      <c r="R55" s="34">
        <v>1153.830189</v>
      </c>
      <c r="S55" s="34">
        <v>1172.1564060000001</v>
      </c>
      <c r="T55" s="34">
        <v>1180.4096030000001</v>
      </c>
      <c r="U55" s="34">
        <v>1215.318088</v>
      </c>
      <c r="V55" s="34">
        <v>1212.6715799999999</v>
      </c>
      <c r="W55" s="34">
        <v>1215.5591079999999</v>
      </c>
      <c r="X55" s="34">
        <v>1230.5137460000001</v>
      </c>
      <c r="Y55" s="34">
        <v>1226.776977</v>
      </c>
      <c r="Z55" s="34">
        <v>1222.5920630000001</v>
      </c>
      <c r="AA55" s="34">
        <v>1253.7938650000001</v>
      </c>
      <c r="AB55" s="34">
        <v>1266.7063900000001</v>
      </c>
      <c r="AC55" s="34">
        <v>1229.9735470000001</v>
      </c>
      <c r="AD55" s="34">
        <v>1245.5824849999999</v>
      </c>
      <c r="AE55" s="34">
        <v>1260.0435170000001</v>
      </c>
      <c r="AF55" s="34">
        <v>1263.076135</v>
      </c>
      <c r="AG55" s="34">
        <v>1269.9315710000001</v>
      </c>
      <c r="AH55" s="34">
        <v>1258.5578250000001</v>
      </c>
      <c r="AI55" s="34">
        <v>1282.4267110000001</v>
      </c>
      <c r="AJ55" s="34">
        <v>1263.6332420000001</v>
      </c>
      <c r="AK55" s="34">
        <v>1263.984361</v>
      </c>
      <c r="AL55" s="34">
        <v>1251.418467</v>
      </c>
      <c r="AM55" s="34">
        <v>1233.710059</v>
      </c>
      <c r="AN55" s="34">
        <v>1221.6922039999999</v>
      </c>
      <c r="AO55" s="34">
        <v>1230.25081</v>
      </c>
      <c r="AP55" s="34">
        <v>1258.0632800000001</v>
      </c>
      <c r="AQ55" s="34">
        <v>1272.698854</v>
      </c>
      <c r="AR55" s="34">
        <v>1279.5600919999999</v>
      </c>
      <c r="AS55" s="34">
        <v>1285.665023</v>
      </c>
      <c r="AT55" s="34">
        <v>1275.7798660000001</v>
      </c>
      <c r="AU55" s="34">
        <v>1269.5213040000001</v>
      </c>
      <c r="AV55" s="34">
        <v>1250.088409</v>
      </c>
      <c r="AW55" s="34">
        <v>1247.7455319999999</v>
      </c>
      <c r="AX55" s="34">
        <v>1237.3471079999999</v>
      </c>
      <c r="AY55" s="938">
        <v>1210.7930019999999</v>
      </c>
      <c r="AZ55" s="938">
        <v>1206.6688065000001</v>
      </c>
      <c r="BA55" s="938">
        <v>1211.9870493000001</v>
      </c>
      <c r="BB55" s="459">
        <v>1235.0239999999999</v>
      </c>
      <c r="BC55" s="459">
        <v>1257.3900000000001</v>
      </c>
      <c r="BD55" s="459">
        <v>1266.2339999999999</v>
      </c>
      <c r="BE55" s="459">
        <v>1279.2170000000001</v>
      </c>
      <c r="BF55" s="459">
        <v>1271.6949999999999</v>
      </c>
      <c r="BG55" s="459">
        <v>1275.329</v>
      </c>
      <c r="BH55" s="459">
        <v>1276.5319999999999</v>
      </c>
      <c r="BI55" s="459">
        <v>1269.585</v>
      </c>
      <c r="BJ55" s="459">
        <v>1248.614</v>
      </c>
      <c r="BK55" s="459">
        <v>1261.607</v>
      </c>
      <c r="BL55" s="459">
        <v>1243.979</v>
      </c>
      <c r="BM55" s="459">
        <v>1237.1990000000001</v>
      </c>
      <c r="BN55" s="459">
        <v>1251.684</v>
      </c>
      <c r="BO55" s="459">
        <v>1271.865</v>
      </c>
      <c r="BP55" s="459">
        <v>1268.9290000000001</v>
      </c>
      <c r="BQ55" s="459">
        <v>1272.825</v>
      </c>
      <c r="BR55" s="459">
        <v>1267.4559999999999</v>
      </c>
      <c r="BS55" s="459">
        <v>1265.338</v>
      </c>
      <c r="BT55" s="459">
        <v>1257.3620000000001</v>
      </c>
      <c r="BU55" s="459">
        <v>1251.5640000000001</v>
      </c>
      <c r="BV55" s="459">
        <v>1236.144</v>
      </c>
    </row>
    <row r="56" spans="1:74" ht="11.1" customHeight="1" x14ac:dyDescent="0.2">
      <c r="A56" s="278" t="s">
        <v>248</v>
      </c>
      <c r="B56" s="568" t="s">
        <v>1140</v>
      </c>
      <c r="C56" s="365">
        <v>476.26900000000001</v>
      </c>
      <c r="D56" s="365">
        <v>493.87599999999998</v>
      </c>
      <c r="E56" s="365">
        <v>502.464</v>
      </c>
      <c r="F56" s="365">
        <v>489.15800000000002</v>
      </c>
      <c r="G56" s="365">
        <v>476.98</v>
      </c>
      <c r="H56" s="365">
        <v>448.108</v>
      </c>
      <c r="I56" s="365">
        <v>438.745</v>
      </c>
      <c r="J56" s="365">
        <v>421.52499999999998</v>
      </c>
      <c r="K56" s="365">
        <v>420.34300000000002</v>
      </c>
      <c r="L56" s="365">
        <v>436.58</v>
      </c>
      <c r="M56" s="365">
        <v>433.387</v>
      </c>
      <c r="N56" s="365">
        <v>421.18400000000003</v>
      </c>
      <c r="O56" s="365">
        <v>413.714</v>
      </c>
      <c r="P56" s="365">
        <v>408.52600000000001</v>
      </c>
      <c r="Q56" s="365">
        <v>414.20699999999999</v>
      </c>
      <c r="R56" s="365">
        <v>417.38200000000001</v>
      </c>
      <c r="S56" s="365">
        <v>415.065</v>
      </c>
      <c r="T56" s="365">
        <v>417.79899999999998</v>
      </c>
      <c r="U56" s="365">
        <v>424.07499999999999</v>
      </c>
      <c r="V56" s="365">
        <v>419.78500000000003</v>
      </c>
      <c r="W56" s="365">
        <v>429</v>
      </c>
      <c r="X56" s="365">
        <v>439.678</v>
      </c>
      <c r="Y56" s="365">
        <v>416.62099999999998</v>
      </c>
      <c r="Z56" s="365">
        <v>430.10199999999998</v>
      </c>
      <c r="AA56" s="365">
        <v>459.15899999999999</v>
      </c>
      <c r="AB56" s="365">
        <v>472.36900000000003</v>
      </c>
      <c r="AC56" s="365">
        <v>465.21899999999999</v>
      </c>
      <c r="AD56" s="365">
        <v>459.62700000000001</v>
      </c>
      <c r="AE56" s="365">
        <v>460.64299999999997</v>
      </c>
      <c r="AF56" s="365">
        <v>454.71499999999997</v>
      </c>
      <c r="AG56" s="365">
        <v>439.947</v>
      </c>
      <c r="AH56" s="365">
        <v>417.30099999999999</v>
      </c>
      <c r="AI56" s="365">
        <v>417.86500000000001</v>
      </c>
      <c r="AJ56" s="365">
        <v>425.99299999999999</v>
      </c>
      <c r="AK56" s="365">
        <v>441.83800000000002</v>
      </c>
      <c r="AL56" s="365">
        <v>426.49099999999999</v>
      </c>
      <c r="AM56" s="365">
        <v>427.85700000000003</v>
      </c>
      <c r="AN56" s="365">
        <v>447.92899999999997</v>
      </c>
      <c r="AO56" s="365">
        <v>447.20600000000002</v>
      </c>
      <c r="AP56" s="365">
        <v>463.84199999999998</v>
      </c>
      <c r="AQ56" s="365">
        <v>454.548</v>
      </c>
      <c r="AR56" s="365">
        <v>440.15100000000001</v>
      </c>
      <c r="AS56" s="365">
        <v>427.20699999999999</v>
      </c>
      <c r="AT56" s="365">
        <v>417.35</v>
      </c>
      <c r="AU56" s="365">
        <v>415.93299999999999</v>
      </c>
      <c r="AV56" s="365">
        <v>423.62900000000002</v>
      </c>
      <c r="AW56" s="365">
        <v>421.30799999999999</v>
      </c>
      <c r="AX56" s="365">
        <v>413.73399999999998</v>
      </c>
      <c r="AY56" s="921">
        <v>418.78199999999998</v>
      </c>
      <c r="AZ56" s="921">
        <v>435.22300000000001</v>
      </c>
      <c r="BA56" s="921">
        <v>441.91364467</v>
      </c>
      <c r="BB56" s="376">
        <v>453.12700000000001</v>
      </c>
      <c r="BC56" s="376">
        <v>448.77429999999998</v>
      </c>
      <c r="BD56" s="376">
        <v>438.0539</v>
      </c>
      <c r="BE56" s="376">
        <v>427.67200000000003</v>
      </c>
      <c r="BF56" s="376">
        <v>415.51609999999999</v>
      </c>
      <c r="BG56" s="376">
        <v>414.58179999999999</v>
      </c>
      <c r="BH56" s="376">
        <v>429.48090000000002</v>
      </c>
      <c r="BI56" s="376">
        <v>428.01940000000002</v>
      </c>
      <c r="BJ56" s="376">
        <v>420.0188</v>
      </c>
      <c r="BK56" s="376">
        <v>430.42680000000001</v>
      </c>
      <c r="BL56" s="376">
        <v>437.79340000000002</v>
      </c>
      <c r="BM56" s="376">
        <v>442.28100000000001</v>
      </c>
      <c r="BN56" s="376">
        <v>449.57799999999997</v>
      </c>
      <c r="BO56" s="376">
        <v>448.59410000000003</v>
      </c>
      <c r="BP56" s="376">
        <v>438.20580000000001</v>
      </c>
      <c r="BQ56" s="376">
        <v>425.75540000000001</v>
      </c>
      <c r="BR56" s="376">
        <v>414.2423</v>
      </c>
      <c r="BS56" s="376">
        <v>412.66359999999997</v>
      </c>
      <c r="BT56" s="376">
        <v>423.36040000000003</v>
      </c>
      <c r="BU56" s="376">
        <v>421.98160000000001</v>
      </c>
      <c r="BV56" s="376">
        <v>413.09730000000002</v>
      </c>
    </row>
    <row r="57" spans="1:74" ht="11.1" customHeight="1" x14ac:dyDescent="0.2">
      <c r="A57" s="278" t="s">
        <v>535</v>
      </c>
      <c r="B57" s="568" t="s">
        <v>1124</v>
      </c>
      <c r="C57" s="365">
        <v>197.22988000000001</v>
      </c>
      <c r="D57" s="365">
        <v>178.06336899999999</v>
      </c>
      <c r="E57" s="365">
        <v>176.882181</v>
      </c>
      <c r="F57" s="365">
        <v>185.83204900000001</v>
      </c>
      <c r="G57" s="365">
        <v>196.36487199999999</v>
      </c>
      <c r="H57" s="365">
        <v>205.29779600000001</v>
      </c>
      <c r="I57" s="365">
        <v>221.754276</v>
      </c>
      <c r="J57" s="365">
        <v>229.26124799999999</v>
      </c>
      <c r="K57" s="365">
        <v>235.50357700000001</v>
      </c>
      <c r="L57" s="365">
        <v>235.73503299999999</v>
      </c>
      <c r="M57" s="365">
        <v>220.683379</v>
      </c>
      <c r="N57" s="365">
        <v>193.052471</v>
      </c>
      <c r="O57" s="365">
        <v>160.87744900000001</v>
      </c>
      <c r="P57" s="365">
        <v>141.07776200000001</v>
      </c>
      <c r="Q57" s="365">
        <v>142.11115699999999</v>
      </c>
      <c r="R57" s="365">
        <v>154.29309699999999</v>
      </c>
      <c r="S57" s="365">
        <v>177.48304099999999</v>
      </c>
      <c r="T57" s="365">
        <v>186.72917699999999</v>
      </c>
      <c r="U57" s="365">
        <v>208.541369</v>
      </c>
      <c r="V57" s="365">
        <v>230.774023</v>
      </c>
      <c r="W57" s="365">
        <v>243.70535000000001</v>
      </c>
      <c r="X57" s="365">
        <v>243.01998399999999</v>
      </c>
      <c r="Y57" s="365">
        <v>236.15490500000001</v>
      </c>
      <c r="Z57" s="365">
        <v>211.14952099999999</v>
      </c>
      <c r="AA57" s="365">
        <v>187.896445</v>
      </c>
      <c r="AB57" s="365">
        <v>174.685643</v>
      </c>
      <c r="AC57" s="365">
        <v>173.949138</v>
      </c>
      <c r="AD57" s="365">
        <v>187.93352400000001</v>
      </c>
      <c r="AE57" s="365">
        <v>207.05935700000001</v>
      </c>
      <c r="AF57" s="365">
        <v>225.71730600000001</v>
      </c>
      <c r="AG57" s="365">
        <v>242.93247600000001</v>
      </c>
      <c r="AH57" s="365">
        <v>266.99305399999997</v>
      </c>
      <c r="AI57" s="365">
        <v>277.21147300000001</v>
      </c>
      <c r="AJ57" s="365">
        <v>274.01406400000002</v>
      </c>
      <c r="AK57" s="365">
        <v>254.801704</v>
      </c>
      <c r="AL57" s="365">
        <v>223.298676</v>
      </c>
      <c r="AM57" s="365">
        <v>185.572822</v>
      </c>
      <c r="AN57" s="365">
        <v>163.32581099999999</v>
      </c>
      <c r="AO57" s="365">
        <v>169.183324</v>
      </c>
      <c r="AP57" s="365">
        <v>188.516414</v>
      </c>
      <c r="AQ57" s="365">
        <v>214.52483899999999</v>
      </c>
      <c r="AR57" s="365">
        <v>235.056847</v>
      </c>
      <c r="AS57" s="365">
        <v>264.63737700000001</v>
      </c>
      <c r="AT57" s="365">
        <v>278.24472700000001</v>
      </c>
      <c r="AU57" s="365">
        <v>277.42261100000002</v>
      </c>
      <c r="AV57" s="365">
        <v>269.607191</v>
      </c>
      <c r="AW57" s="365">
        <v>253.86951099999999</v>
      </c>
      <c r="AX57" s="365">
        <v>226.022458</v>
      </c>
      <c r="AY57" s="921">
        <v>184.688322</v>
      </c>
      <c r="AZ57" s="921">
        <v>167.233</v>
      </c>
      <c r="BA57" s="921">
        <v>168.20666216000001</v>
      </c>
      <c r="BB57" s="376">
        <v>186.953</v>
      </c>
      <c r="BC57" s="376">
        <v>214.93819999999999</v>
      </c>
      <c r="BD57" s="376">
        <v>241.21899999999999</v>
      </c>
      <c r="BE57" s="376">
        <v>266.20010000000002</v>
      </c>
      <c r="BF57" s="376">
        <v>287.73329999999999</v>
      </c>
      <c r="BG57" s="376">
        <v>296.32119999999998</v>
      </c>
      <c r="BH57" s="376">
        <v>293.66680000000002</v>
      </c>
      <c r="BI57" s="376">
        <v>277.12909999999999</v>
      </c>
      <c r="BJ57" s="376">
        <v>251.23820000000001</v>
      </c>
      <c r="BK57" s="376">
        <v>224.8038</v>
      </c>
      <c r="BL57" s="376">
        <v>208.4221</v>
      </c>
      <c r="BM57" s="376">
        <v>209.16669999999999</v>
      </c>
      <c r="BN57" s="376">
        <v>222.58439999999999</v>
      </c>
      <c r="BO57" s="376">
        <v>242.7724</v>
      </c>
      <c r="BP57" s="376">
        <v>260.90219999999999</v>
      </c>
      <c r="BQ57" s="376">
        <v>280.50209999999998</v>
      </c>
      <c r="BR57" s="376">
        <v>299.96789999999999</v>
      </c>
      <c r="BS57" s="376">
        <v>307.76780000000002</v>
      </c>
      <c r="BT57" s="376">
        <v>301.62720000000002</v>
      </c>
      <c r="BU57" s="376">
        <v>285.11360000000002</v>
      </c>
      <c r="BV57" s="376">
        <v>258.18040000000002</v>
      </c>
    </row>
    <row r="58" spans="1:74" ht="11.1" customHeight="1" x14ac:dyDescent="0.2">
      <c r="A58" s="278" t="s">
        <v>438</v>
      </c>
      <c r="B58" s="568" t="s">
        <v>1125</v>
      </c>
      <c r="C58" s="365">
        <v>84.307000000000002</v>
      </c>
      <c r="D58" s="365">
        <v>88.64</v>
      </c>
      <c r="E58" s="365">
        <v>92.546999999999997</v>
      </c>
      <c r="F58" s="365">
        <v>91.009</v>
      </c>
      <c r="G58" s="365">
        <v>90.15</v>
      </c>
      <c r="H58" s="365">
        <v>92.25</v>
      </c>
      <c r="I58" s="365">
        <v>90.656999999999996</v>
      </c>
      <c r="J58" s="365">
        <v>85.084999999999994</v>
      </c>
      <c r="K58" s="365">
        <v>89.522999999999996</v>
      </c>
      <c r="L58" s="365">
        <v>90.191000000000003</v>
      </c>
      <c r="M58" s="365">
        <v>87.673000000000002</v>
      </c>
      <c r="N58" s="365">
        <v>79.7</v>
      </c>
      <c r="O58" s="365">
        <v>82.852000000000004</v>
      </c>
      <c r="P58" s="365">
        <v>85.337999999999994</v>
      </c>
      <c r="Q58" s="365">
        <v>88.066999999999993</v>
      </c>
      <c r="R58" s="365">
        <v>88.513000000000005</v>
      </c>
      <c r="S58" s="365">
        <v>89.183999999999997</v>
      </c>
      <c r="T58" s="365">
        <v>88.864000000000004</v>
      </c>
      <c r="U58" s="365">
        <v>87.632000000000005</v>
      </c>
      <c r="V58" s="365">
        <v>86.415999999999997</v>
      </c>
      <c r="W58" s="365">
        <v>82.31</v>
      </c>
      <c r="X58" s="365">
        <v>85.152000000000001</v>
      </c>
      <c r="Y58" s="365">
        <v>84.174000000000007</v>
      </c>
      <c r="Z58" s="365">
        <v>86.382000000000005</v>
      </c>
      <c r="AA58" s="365">
        <v>85.494</v>
      </c>
      <c r="AB58" s="365">
        <v>87.653999999999996</v>
      </c>
      <c r="AC58" s="365">
        <v>88.863</v>
      </c>
      <c r="AD58" s="365">
        <v>91.912999999999997</v>
      </c>
      <c r="AE58" s="365">
        <v>88.903000000000006</v>
      </c>
      <c r="AF58" s="365">
        <v>87.274000000000001</v>
      </c>
      <c r="AG58" s="365">
        <v>87.143000000000001</v>
      </c>
      <c r="AH58" s="365">
        <v>86.353999999999999</v>
      </c>
      <c r="AI58" s="365">
        <v>88.43</v>
      </c>
      <c r="AJ58" s="365">
        <v>91.561000000000007</v>
      </c>
      <c r="AK58" s="365">
        <v>89.683999999999997</v>
      </c>
      <c r="AL58" s="365">
        <v>84.177999999999997</v>
      </c>
      <c r="AM58" s="365">
        <v>82.197999999999993</v>
      </c>
      <c r="AN58" s="365">
        <v>91.430999999999997</v>
      </c>
      <c r="AO58" s="365">
        <v>91.703000000000003</v>
      </c>
      <c r="AP58" s="365">
        <v>91.08</v>
      </c>
      <c r="AQ58" s="365">
        <v>90.924000000000007</v>
      </c>
      <c r="AR58" s="365">
        <v>87.76</v>
      </c>
      <c r="AS58" s="365">
        <v>82.77</v>
      </c>
      <c r="AT58" s="365">
        <v>80.171999999999997</v>
      </c>
      <c r="AU58" s="365">
        <v>80.742000000000004</v>
      </c>
      <c r="AV58" s="365">
        <v>82.775000000000006</v>
      </c>
      <c r="AW58" s="365">
        <v>81.921000000000006</v>
      </c>
      <c r="AX58" s="365">
        <v>76.578999999999994</v>
      </c>
      <c r="AY58" s="921">
        <v>78.774000000000001</v>
      </c>
      <c r="AZ58" s="921">
        <v>84.272000000000006</v>
      </c>
      <c r="BA58" s="921">
        <v>88.687385504999995</v>
      </c>
      <c r="BB58" s="376">
        <v>89.660210000000006</v>
      </c>
      <c r="BC58" s="376">
        <v>88.812669999999997</v>
      </c>
      <c r="BD58" s="376">
        <v>87.398480000000006</v>
      </c>
      <c r="BE58" s="376">
        <v>86.461600000000004</v>
      </c>
      <c r="BF58" s="376">
        <v>84.691879999999998</v>
      </c>
      <c r="BG58" s="376">
        <v>85.242580000000004</v>
      </c>
      <c r="BH58" s="376">
        <v>87.131919999999994</v>
      </c>
      <c r="BI58" s="376">
        <v>85.029849999999996</v>
      </c>
      <c r="BJ58" s="376">
        <v>80.187269999999998</v>
      </c>
      <c r="BK58" s="376">
        <v>85.089119999999994</v>
      </c>
      <c r="BL58" s="376">
        <v>87.222070000000002</v>
      </c>
      <c r="BM58" s="376">
        <v>89.279110000000003</v>
      </c>
      <c r="BN58" s="376">
        <v>90.03</v>
      </c>
      <c r="BO58" s="376">
        <v>89.081659999999999</v>
      </c>
      <c r="BP58" s="376">
        <v>87.581460000000007</v>
      </c>
      <c r="BQ58" s="376">
        <v>86.44556</v>
      </c>
      <c r="BR58" s="376">
        <v>84.528589999999994</v>
      </c>
      <c r="BS58" s="376">
        <v>85.088560000000001</v>
      </c>
      <c r="BT58" s="376">
        <v>86.847290000000001</v>
      </c>
      <c r="BU58" s="376">
        <v>84.676760000000002</v>
      </c>
      <c r="BV58" s="376">
        <v>79.790319999999994</v>
      </c>
    </row>
    <row r="59" spans="1:74" ht="11.1" customHeight="1" x14ac:dyDescent="0.2">
      <c r="A59" s="278" t="s">
        <v>440</v>
      </c>
      <c r="B59" s="568" t="s">
        <v>1126</v>
      </c>
      <c r="C59" s="365">
        <v>32.564942000000002</v>
      </c>
      <c r="D59" s="365">
        <v>31.051335999999999</v>
      </c>
      <c r="E59" s="365">
        <v>29.276747</v>
      </c>
      <c r="F59" s="365">
        <v>28.590413999999999</v>
      </c>
      <c r="G59" s="365">
        <v>27.747852999999999</v>
      </c>
      <c r="H59" s="365">
        <v>27.730668999999999</v>
      </c>
      <c r="I59" s="365">
        <v>28.734027000000001</v>
      </c>
      <c r="J59" s="365">
        <v>26.634188999999999</v>
      </c>
      <c r="K59" s="365">
        <v>25.720549999999999</v>
      </c>
      <c r="L59" s="365">
        <v>25.393108999999999</v>
      </c>
      <c r="M59" s="365">
        <v>26.449034000000001</v>
      </c>
      <c r="N59" s="365">
        <v>28.674790999999999</v>
      </c>
      <c r="O59" s="365">
        <v>33.352336999999999</v>
      </c>
      <c r="P59" s="365">
        <v>34.035051000000003</v>
      </c>
      <c r="Q59" s="365">
        <v>34.398493000000002</v>
      </c>
      <c r="R59" s="365">
        <v>31.637782999999999</v>
      </c>
      <c r="S59" s="365">
        <v>30.775500999999998</v>
      </c>
      <c r="T59" s="365">
        <v>29.736238</v>
      </c>
      <c r="U59" s="365">
        <v>30.787911999999999</v>
      </c>
      <c r="V59" s="365">
        <v>29.152491999999999</v>
      </c>
      <c r="W59" s="365">
        <v>27.261168000000001</v>
      </c>
      <c r="X59" s="365">
        <v>27.034628999999999</v>
      </c>
      <c r="Y59" s="365">
        <v>30.159193999999999</v>
      </c>
      <c r="Z59" s="365">
        <v>31.550449</v>
      </c>
      <c r="AA59" s="365">
        <v>33.576895</v>
      </c>
      <c r="AB59" s="365">
        <v>35.218246000000001</v>
      </c>
      <c r="AC59" s="365">
        <v>34.493988999999999</v>
      </c>
      <c r="AD59" s="365">
        <v>33.599620999999999</v>
      </c>
      <c r="AE59" s="365">
        <v>31.587306999999999</v>
      </c>
      <c r="AF59" s="365">
        <v>30.189724999999999</v>
      </c>
      <c r="AG59" s="365">
        <v>31.095637</v>
      </c>
      <c r="AH59" s="365">
        <v>29.822569999999999</v>
      </c>
      <c r="AI59" s="365">
        <v>30.321832000000001</v>
      </c>
      <c r="AJ59" s="365">
        <v>28.726247999999998</v>
      </c>
      <c r="AK59" s="365">
        <v>30.770309999999998</v>
      </c>
      <c r="AL59" s="365">
        <v>33.117010000000001</v>
      </c>
      <c r="AM59" s="365">
        <v>35.660341000000003</v>
      </c>
      <c r="AN59" s="365">
        <v>37.399225999999999</v>
      </c>
      <c r="AO59" s="365">
        <v>38.239471999999999</v>
      </c>
      <c r="AP59" s="365">
        <v>37.010818999999998</v>
      </c>
      <c r="AQ59" s="365">
        <v>33.175272999999997</v>
      </c>
      <c r="AR59" s="365">
        <v>33.374184</v>
      </c>
      <c r="AS59" s="365">
        <v>33.290945000000001</v>
      </c>
      <c r="AT59" s="365">
        <v>33.771541999999997</v>
      </c>
      <c r="AU59" s="365">
        <v>33.297977000000003</v>
      </c>
      <c r="AV59" s="365">
        <v>31.632944999999999</v>
      </c>
      <c r="AW59" s="365">
        <v>32.375824999999999</v>
      </c>
      <c r="AX59" s="365">
        <v>34.779285999999999</v>
      </c>
      <c r="AY59" s="921">
        <v>36.474736</v>
      </c>
      <c r="AZ59" s="921">
        <v>37.785866499999997</v>
      </c>
      <c r="BA59" s="921">
        <v>37.299296233</v>
      </c>
      <c r="BB59" s="376">
        <v>36.412909999999997</v>
      </c>
      <c r="BC59" s="376">
        <v>34.870980000000003</v>
      </c>
      <c r="BD59" s="376">
        <v>33.894280000000002</v>
      </c>
      <c r="BE59" s="376">
        <v>33.745010000000001</v>
      </c>
      <c r="BF59" s="376">
        <v>32.888710000000003</v>
      </c>
      <c r="BG59" s="376">
        <v>32.570869999999999</v>
      </c>
      <c r="BH59" s="376">
        <v>31.88383</v>
      </c>
      <c r="BI59" s="376">
        <v>32.777470000000001</v>
      </c>
      <c r="BJ59" s="376">
        <v>33.800660000000001</v>
      </c>
      <c r="BK59" s="376">
        <v>36.219200000000001</v>
      </c>
      <c r="BL59" s="376">
        <v>36.553870000000003</v>
      </c>
      <c r="BM59" s="376">
        <v>36.568989999999999</v>
      </c>
      <c r="BN59" s="376">
        <v>35.792879999999997</v>
      </c>
      <c r="BO59" s="376">
        <v>34.318719999999999</v>
      </c>
      <c r="BP59" s="376">
        <v>33.487729999999999</v>
      </c>
      <c r="BQ59" s="376">
        <v>33.47486</v>
      </c>
      <c r="BR59" s="376">
        <v>32.699849999999998</v>
      </c>
      <c r="BS59" s="376">
        <v>32.33464</v>
      </c>
      <c r="BT59" s="376">
        <v>31.79795</v>
      </c>
      <c r="BU59" s="376">
        <v>32.841819999999998</v>
      </c>
      <c r="BV59" s="376">
        <v>34.011519999999997</v>
      </c>
    </row>
    <row r="60" spans="1:74" ht="11.1" customHeight="1" x14ac:dyDescent="0.2">
      <c r="A60" s="278" t="s">
        <v>232</v>
      </c>
      <c r="B60" s="568" t="s">
        <v>1141</v>
      </c>
      <c r="C60" s="365">
        <v>255.361605</v>
      </c>
      <c r="D60" s="365">
        <v>241.27302900000001</v>
      </c>
      <c r="E60" s="365">
        <v>237.84609399999999</v>
      </c>
      <c r="F60" s="365">
        <v>238.62245100000001</v>
      </c>
      <c r="G60" s="365">
        <v>240.175715</v>
      </c>
      <c r="H60" s="365">
        <v>237.28622200000001</v>
      </c>
      <c r="I60" s="365">
        <v>230.76469800000001</v>
      </c>
      <c r="J60" s="365">
        <v>225.55103199999999</v>
      </c>
      <c r="K60" s="365">
        <v>227.04755800000001</v>
      </c>
      <c r="L60" s="365">
        <v>216.69639000000001</v>
      </c>
      <c r="M60" s="365">
        <v>220.59760700000001</v>
      </c>
      <c r="N60" s="365">
        <v>232.177537</v>
      </c>
      <c r="O60" s="365">
        <v>251.78143700000001</v>
      </c>
      <c r="P60" s="365">
        <v>250.26103599999999</v>
      </c>
      <c r="Q60" s="365">
        <v>238.50202100000001</v>
      </c>
      <c r="R60" s="365">
        <v>230.01925299999999</v>
      </c>
      <c r="S60" s="365">
        <v>220.72221500000001</v>
      </c>
      <c r="T60" s="365">
        <v>221.01629</v>
      </c>
      <c r="U60" s="365">
        <v>225.133026</v>
      </c>
      <c r="V60" s="365">
        <v>215.59122500000001</v>
      </c>
      <c r="W60" s="365">
        <v>209.51571100000001</v>
      </c>
      <c r="X60" s="365">
        <v>210.44437199999999</v>
      </c>
      <c r="Y60" s="365">
        <v>221.35419999999999</v>
      </c>
      <c r="Z60" s="365">
        <v>224.41015400000001</v>
      </c>
      <c r="AA60" s="365">
        <v>239.63172499999999</v>
      </c>
      <c r="AB60" s="365">
        <v>242.635672</v>
      </c>
      <c r="AC60" s="365">
        <v>225.20362700000001</v>
      </c>
      <c r="AD60" s="365">
        <v>223.64209</v>
      </c>
      <c r="AE60" s="365">
        <v>222.14595199999999</v>
      </c>
      <c r="AF60" s="365">
        <v>222.055801</v>
      </c>
      <c r="AG60" s="365">
        <v>220.87479500000001</v>
      </c>
      <c r="AH60" s="365">
        <v>219.15346</v>
      </c>
      <c r="AI60" s="365">
        <v>227.885199</v>
      </c>
      <c r="AJ60" s="365">
        <v>218.728658</v>
      </c>
      <c r="AK60" s="365">
        <v>221.53345100000001</v>
      </c>
      <c r="AL60" s="365">
        <v>240.716757</v>
      </c>
      <c r="AM60" s="365">
        <v>252.39195900000001</v>
      </c>
      <c r="AN60" s="365">
        <v>240.21721099999999</v>
      </c>
      <c r="AO60" s="365">
        <v>233.42984799999999</v>
      </c>
      <c r="AP60" s="365">
        <v>233.297033</v>
      </c>
      <c r="AQ60" s="365">
        <v>230.50117900000001</v>
      </c>
      <c r="AR60" s="365">
        <v>232.42795100000001</v>
      </c>
      <c r="AS60" s="365">
        <v>223.971417</v>
      </c>
      <c r="AT60" s="365">
        <v>220.41615300000001</v>
      </c>
      <c r="AU60" s="365">
        <v>219.70291900000001</v>
      </c>
      <c r="AV60" s="365">
        <v>213.19474700000001</v>
      </c>
      <c r="AW60" s="365">
        <v>221.59306100000001</v>
      </c>
      <c r="AX60" s="365">
        <v>238.61476099999999</v>
      </c>
      <c r="AY60" s="921">
        <v>251.069999</v>
      </c>
      <c r="AZ60" s="921">
        <v>241.101</v>
      </c>
      <c r="BA60" s="921">
        <v>237.65089262000001</v>
      </c>
      <c r="BB60" s="376">
        <v>229.93129999999999</v>
      </c>
      <c r="BC60" s="376">
        <v>224.8262</v>
      </c>
      <c r="BD60" s="376">
        <v>222.4323</v>
      </c>
      <c r="BE60" s="376">
        <v>222.666</v>
      </c>
      <c r="BF60" s="376">
        <v>214.1088</v>
      </c>
      <c r="BG60" s="376">
        <v>215.32759999999999</v>
      </c>
      <c r="BH60" s="376">
        <v>213.7466</v>
      </c>
      <c r="BI60" s="376">
        <v>221.21190000000001</v>
      </c>
      <c r="BJ60" s="376">
        <v>233.79259999999999</v>
      </c>
      <c r="BK60" s="376">
        <v>245.745</v>
      </c>
      <c r="BL60" s="376">
        <v>237.99029999999999</v>
      </c>
      <c r="BM60" s="376">
        <v>225.83699999999999</v>
      </c>
      <c r="BN60" s="376">
        <v>221.4999</v>
      </c>
      <c r="BO60" s="376">
        <v>219.53450000000001</v>
      </c>
      <c r="BP60" s="376">
        <v>216.91569999999999</v>
      </c>
      <c r="BQ60" s="376">
        <v>216.0942</v>
      </c>
      <c r="BR60" s="376">
        <v>208.97479999999999</v>
      </c>
      <c r="BS60" s="376">
        <v>206.84309999999999</v>
      </c>
      <c r="BT60" s="376">
        <v>202.7218</v>
      </c>
      <c r="BU60" s="376">
        <v>212.0797</v>
      </c>
      <c r="BV60" s="376">
        <v>226.78630000000001</v>
      </c>
    </row>
    <row r="61" spans="1:74" ht="11.1" customHeight="1" x14ac:dyDescent="0.2">
      <c r="A61" s="278" t="s">
        <v>249</v>
      </c>
      <c r="B61" s="568" t="s">
        <v>1129</v>
      </c>
      <c r="C61" s="474">
        <v>42.591304999999998</v>
      </c>
      <c r="D61" s="474">
        <v>39.996749000000001</v>
      </c>
      <c r="E61" s="474">
        <v>39.118651999999997</v>
      </c>
      <c r="F61" s="474">
        <v>40.531784000000002</v>
      </c>
      <c r="G61" s="474">
        <v>43.443421000000001</v>
      </c>
      <c r="H61" s="474">
        <v>44.729740999999997</v>
      </c>
      <c r="I61" s="474">
        <v>43.818579</v>
      </c>
      <c r="J61" s="474">
        <v>42.476813</v>
      </c>
      <c r="K61" s="474">
        <v>41.987599000000003</v>
      </c>
      <c r="L61" s="474">
        <v>40.353942000000004</v>
      </c>
      <c r="M61" s="474">
        <v>36.776465000000002</v>
      </c>
      <c r="N61" s="474">
        <v>35.797570999999998</v>
      </c>
      <c r="O61" s="474">
        <v>38.582630000000002</v>
      </c>
      <c r="P61" s="474">
        <v>39.857602999999997</v>
      </c>
      <c r="Q61" s="474">
        <v>35.606813000000002</v>
      </c>
      <c r="R61" s="474">
        <v>37.708813999999997</v>
      </c>
      <c r="S61" s="474">
        <v>41.341512000000002</v>
      </c>
      <c r="T61" s="474">
        <v>39.375874000000003</v>
      </c>
      <c r="U61" s="474">
        <v>41.230307000000003</v>
      </c>
      <c r="V61" s="474">
        <v>38.408996000000002</v>
      </c>
      <c r="W61" s="474">
        <v>36.520041999999997</v>
      </c>
      <c r="X61" s="474">
        <v>36.459811999999999</v>
      </c>
      <c r="Y61" s="474">
        <v>37.811636</v>
      </c>
      <c r="Z61" s="474">
        <v>35.038728999999996</v>
      </c>
      <c r="AA61" s="474">
        <v>35.568530000000003</v>
      </c>
      <c r="AB61" s="474">
        <v>37.254086000000001</v>
      </c>
      <c r="AC61" s="474">
        <v>37.772772000000003</v>
      </c>
      <c r="AD61" s="474">
        <v>40.968086</v>
      </c>
      <c r="AE61" s="474">
        <v>42.351891999999999</v>
      </c>
      <c r="AF61" s="474">
        <v>42.415795000000003</v>
      </c>
      <c r="AG61" s="474">
        <v>42.581170999999998</v>
      </c>
      <c r="AH61" s="474">
        <v>42.612389999999998</v>
      </c>
      <c r="AI61" s="474">
        <v>43.462268999999999</v>
      </c>
      <c r="AJ61" s="474">
        <v>39.437100999999998</v>
      </c>
      <c r="AK61" s="474">
        <v>38.730170999999999</v>
      </c>
      <c r="AL61" s="474">
        <v>39.776125</v>
      </c>
      <c r="AM61" s="474">
        <v>41.567742000000003</v>
      </c>
      <c r="AN61" s="474">
        <v>39.857218000000003</v>
      </c>
      <c r="AO61" s="474">
        <v>42.170274999999997</v>
      </c>
      <c r="AP61" s="474">
        <v>41.572355999999999</v>
      </c>
      <c r="AQ61" s="474">
        <v>42.337643</v>
      </c>
      <c r="AR61" s="474">
        <v>45.255206000000001</v>
      </c>
      <c r="AS61" s="474">
        <v>45.393638000000003</v>
      </c>
      <c r="AT61" s="474">
        <v>46.044159000000001</v>
      </c>
      <c r="AU61" s="474">
        <v>45.644038000000002</v>
      </c>
      <c r="AV61" s="474">
        <v>43.623904000000003</v>
      </c>
      <c r="AW61" s="474">
        <v>43.759135999999998</v>
      </c>
      <c r="AX61" s="474">
        <v>43.882595999999999</v>
      </c>
      <c r="AY61" s="939">
        <v>43.405684999999998</v>
      </c>
      <c r="AZ61" s="939">
        <v>44.146999999999998</v>
      </c>
      <c r="BA61" s="939">
        <v>42.246289337</v>
      </c>
      <c r="BB61" s="478">
        <v>42.035739999999997</v>
      </c>
      <c r="BC61" s="478">
        <v>42.203119999999998</v>
      </c>
      <c r="BD61" s="478">
        <v>42.703749999999999</v>
      </c>
      <c r="BE61" s="478">
        <v>43.126579999999997</v>
      </c>
      <c r="BF61" s="478">
        <v>43.577260000000003</v>
      </c>
      <c r="BG61" s="478">
        <v>44.580640000000002</v>
      </c>
      <c r="BH61" s="478">
        <v>42.114469999999997</v>
      </c>
      <c r="BI61" s="478">
        <v>41.693890000000003</v>
      </c>
      <c r="BJ61" s="478">
        <v>41.132429999999999</v>
      </c>
      <c r="BK61" s="478">
        <v>42.288760000000003</v>
      </c>
      <c r="BL61" s="478">
        <v>42.231209999999997</v>
      </c>
      <c r="BM61" s="478">
        <v>41.098649999999999</v>
      </c>
      <c r="BN61" s="478">
        <v>41.441209999999998</v>
      </c>
      <c r="BO61" s="478">
        <v>41.551639999999999</v>
      </c>
      <c r="BP61" s="478">
        <v>41.077750000000002</v>
      </c>
      <c r="BQ61" s="478">
        <v>40.503549999999997</v>
      </c>
      <c r="BR61" s="478">
        <v>40.276730000000001</v>
      </c>
      <c r="BS61" s="478">
        <v>41.66046</v>
      </c>
      <c r="BT61" s="478">
        <v>39.460250000000002</v>
      </c>
      <c r="BU61" s="478">
        <v>39.361780000000003</v>
      </c>
      <c r="BV61" s="478">
        <v>39.049259999999997</v>
      </c>
    </row>
    <row r="62" spans="1:74" ht="11.1" customHeight="1" x14ac:dyDescent="0.2">
      <c r="A62" s="278" t="s">
        <v>214</v>
      </c>
      <c r="B62" s="568" t="s">
        <v>1130</v>
      </c>
      <c r="C62" s="474">
        <v>164.05760799999999</v>
      </c>
      <c r="D62" s="474">
        <v>144.01243700000001</v>
      </c>
      <c r="E62" s="474">
        <v>146.07853600000001</v>
      </c>
      <c r="F62" s="474">
        <v>137.21829700000001</v>
      </c>
      <c r="G62" s="474">
        <v>139.59954400000001</v>
      </c>
      <c r="H62" s="474">
        <v>140.132555</v>
      </c>
      <c r="I62" s="474">
        <v>142.13915600000001</v>
      </c>
      <c r="J62" s="474">
        <v>137.625441</v>
      </c>
      <c r="K62" s="474">
        <v>132.095395</v>
      </c>
      <c r="L62" s="474">
        <v>132.81144399999999</v>
      </c>
      <c r="M62" s="474">
        <v>131.69239400000001</v>
      </c>
      <c r="N62" s="474">
        <v>130.03906000000001</v>
      </c>
      <c r="O62" s="474">
        <v>125.281997</v>
      </c>
      <c r="P62" s="474">
        <v>120.609776</v>
      </c>
      <c r="Q62" s="474">
        <v>114.65761500000001</v>
      </c>
      <c r="R62" s="474">
        <v>106.291242</v>
      </c>
      <c r="S62" s="474">
        <v>109.712137</v>
      </c>
      <c r="T62" s="474">
        <v>111.329024</v>
      </c>
      <c r="U62" s="474">
        <v>112.59147400000001</v>
      </c>
      <c r="V62" s="474">
        <v>113.121844</v>
      </c>
      <c r="W62" s="474">
        <v>110.53083700000001</v>
      </c>
      <c r="X62" s="474">
        <v>110.49194900000001</v>
      </c>
      <c r="Y62" s="474">
        <v>120.60104200000001</v>
      </c>
      <c r="Z62" s="474">
        <v>118.89921</v>
      </c>
      <c r="AA62" s="474">
        <v>122.69627</v>
      </c>
      <c r="AB62" s="474">
        <v>124.661743</v>
      </c>
      <c r="AC62" s="474">
        <v>111.693021</v>
      </c>
      <c r="AD62" s="474">
        <v>111.71016400000001</v>
      </c>
      <c r="AE62" s="474">
        <v>112.76200900000001</v>
      </c>
      <c r="AF62" s="474">
        <v>111.99350800000001</v>
      </c>
      <c r="AG62" s="474">
        <v>119.786492</v>
      </c>
      <c r="AH62" s="474">
        <v>116.450351</v>
      </c>
      <c r="AI62" s="474">
        <v>118.841938</v>
      </c>
      <c r="AJ62" s="474">
        <v>109.617171</v>
      </c>
      <c r="AK62" s="474">
        <v>113.160725</v>
      </c>
      <c r="AL62" s="474">
        <v>130.48589899999999</v>
      </c>
      <c r="AM62" s="474">
        <v>128.69119499999999</v>
      </c>
      <c r="AN62" s="474">
        <v>117.795738</v>
      </c>
      <c r="AO62" s="474">
        <v>121.164891</v>
      </c>
      <c r="AP62" s="474">
        <v>117.841658</v>
      </c>
      <c r="AQ62" s="474">
        <v>120.27692</v>
      </c>
      <c r="AR62" s="474">
        <v>123.123904</v>
      </c>
      <c r="AS62" s="474">
        <v>129.60264599999999</v>
      </c>
      <c r="AT62" s="474">
        <v>125.44728499999999</v>
      </c>
      <c r="AU62" s="474">
        <v>124.295759</v>
      </c>
      <c r="AV62" s="474">
        <v>117.859622</v>
      </c>
      <c r="AW62" s="474">
        <v>125.034999</v>
      </c>
      <c r="AX62" s="474">
        <v>130.338007</v>
      </c>
      <c r="AY62" s="939">
        <v>119.93326</v>
      </c>
      <c r="AZ62" s="939">
        <v>117.595</v>
      </c>
      <c r="BA62" s="939">
        <v>114.72355214</v>
      </c>
      <c r="BB62" s="478">
        <v>113.78959999999999</v>
      </c>
      <c r="BC62" s="478">
        <v>118.8549</v>
      </c>
      <c r="BD62" s="478">
        <v>119.93519999999999</v>
      </c>
      <c r="BE62" s="478">
        <v>122.2963</v>
      </c>
      <c r="BF62" s="478">
        <v>121.17059999999999</v>
      </c>
      <c r="BG62" s="478">
        <v>117.2317</v>
      </c>
      <c r="BH62" s="478">
        <v>111.0985</v>
      </c>
      <c r="BI62" s="478">
        <v>115.3536</v>
      </c>
      <c r="BJ62" s="478">
        <v>117.77330000000001</v>
      </c>
      <c r="BK62" s="478">
        <v>120.6327</v>
      </c>
      <c r="BL62" s="478">
        <v>114.55289999999999</v>
      </c>
      <c r="BM62" s="478">
        <v>111.44070000000001</v>
      </c>
      <c r="BN62" s="478">
        <v>108.4248</v>
      </c>
      <c r="BO62" s="478">
        <v>112.7979</v>
      </c>
      <c r="BP62" s="478">
        <v>111.0977</v>
      </c>
      <c r="BQ62" s="478">
        <v>113.9136</v>
      </c>
      <c r="BR62" s="478">
        <v>115.68040000000001</v>
      </c>
      <c r="BS62" s="478">
        <v>110.4803</v>
      </c>
      <c r="BT62" s="478">
        <v>105.136</v>
      </c>
      <c r="BU62" s="478">
        <v>108.1476</v>
      </c>
      <c r="BV62" s="478">
        <v>115.5299</v>
      </c>
    </row>
    <row r="63" spans="1:74" ht="11.1" customHeight="1" x14ac:dyDescent="0.2">
      <c r="A63" s="278" t="s">
        <v>250</v>
      </c>
      <c r="B63" s="568" t="s">
        <v>1131</v>
      </c>
      <c r="C63" s="474">
        <v>32.183999999999997</v>
      </c>
      <c r="D63" s="474">
        <v>31.425000000000001</v>
      </c>
      <c r="E63" s="474">
        <v>30.927</v>
      </c>
      <c r="F63" s="474">
        <v>31.853999999999999</v>
      </c>
      <c r="G63" s="474">
        <v>32.03</v>
      </c>
      <c r="H63" s="474">
        <v>31.524000000000001</v>
      </c>
      <c r="I63" s="474">
        <v>29.382000000000001</v>
      </c>
      <c r="J63" s="474">
        <v>29.818999999999999</v>
      </c>
      <c r="K63" s="474">
        <v>27.76</v>
      </c>
      <c r="L63" s="474">
        <v>28.733000000000001</v>
      </c>
      <c r="M63" s="474">
        <v>27.9</v>
      </c>
      <c r="N63" s="474">
        <v>25.77</v>
      </c>
      <c r="O63" s="474">
        <v>27.07</v>
      </c>
      <c r="P63" s="474">
        <v>28.038</v>
      </c>
      <c r="Q63" s="474">
        <v>28.094999999999999</v>
      </c>
      <c r="R63" s="474">
        <v>29.492999999999999</v>
      </c>
      <c r="S63" s="474">
        <v>29.484999999999999</v>
      </c>
      <c r="T63" s="474">
        <v>29.251000000000001</v>
      </c>
      <c r="U63" s="474">
        <v>29.196000000000002</v>
      </c>
      <c r="V63" s="474">
        <v>28.606999999999999</v>
      </c>
      <c r="W63" s="474">
        <v>27.390999999999998</v>
      </c>
      <c r="X63" s="474">
        <v>30.023</v>
      </c>
      <c r="Y63" s="474">
        <v>29.364999999999998</v>
      </c>
      <c r="Z63" s="474">
        <v>30.739000000000001</v>
      </c>
      <c r="AA63" s="474">
        <v>32.103999999999999</v>
      </c>
      <c r="AB63" s="474">
        <v>31.321000000000002</v>
      </c>
      <c r="AC63" s="474">
        <v>29.559000000000001</v>
      </c>
      <c r="AD63" s="474">
        <v>32.341999999999999</v>
      </c>
      <c r="AE63" s="474">
        <v>33.143999999999998</v>
      </c>
      <c r="AF63" s="474">
        <v>30.472999999999999</v>
      </c>
      <c r="AG63" s="474">
        <v>28.509</v>
      </c>
      <c r="AH63" s="474">
        <v>25.972000000000001</v>
      </c>
      <c r="AI63" s="474">
        <v>27.774999999999999</v>
      </c>
      <c r="AJ63" s="474">
        <v>27.588000000000001</v>
      </c>
      <c r="AK63" s="474">
        <v>25.844000000000001</v>
      </c>
      <c r="AL63" s="474">
        <v>24.094000000000001</v>
      </c>
      <c r="AM63" s="474">
        <v>26.939</v>
      </c>
      <c r="AN63" s="474">
        <v>28.888000000000002</v>
      </c>
      <c r="AO63" s="474">
        <v>29.866</v>
      </c>
      <c r="AP63" s="474">
        <v>27.853000000000002</v>
      </c>
      <c r="AQ63" s="474">
        <v>29.042999999999999</v>
      </c>
      <c r="AR63" s="474">
        <v>27.489000000000001</v>
      </c>
      <c r="AS63" s="474">
        <v>26.113</v>
      </c>
      <c r="AT63" s="474">
        <v>25.167999999999999</v>
      </c>
      <c r="AU63" s="474">
        <v>24.24</v>
      </c>
      <c r="AV63" s="474">
        <v>23.920999999999999</v>
      </c>
      <c r="AW63" s="474">
        <v>22.504999999999999</v>
      </c>
      <c r="AX63" s="474">
        <v>22.916</v>
      </c>
      <c r="AY63" s="939">
        <v>23.739000000000001</v>
      </c>
      <c r="AZ63" s="939">
        <v>24.042999999999999</v>
      </c>
      <c r="BA63" s="939">
        <v>23.980776590000001</v>
      </c>
      <c r="BB63" s="478">
        <v>24.814910000000001</v>
      </c>
      <c r="BC63" s="478">
        <v>25.82563</v>
      </c>
      <c r="BD63" s="478">
        <v>25.306730000000002</v>
      </c>
      <c r="BE63" s="478">
        <v>24.148060000000001</v>
      </c>
      <c r="BF63" s="478">
        <v>23.713049999999999</v>
      </c>
      <c r="BG63" s="478">
        <v>23.25328</v>
      </c>
      <c r="BH63" s="478">
        <v>23.645299999999999</v>
      </c>
      <c r="BI63" s="478">
        <v>23.824780000000001</v>
      </c>
      <c r="BJ63" s="478">
        <v>22.852550000000001</v>
      </c>
      <c r="BK63" s="478">
        <v>24.02298</v>
      </c>
      <c r="BL63" s="478">
        <v>24.047280000000001</v>
      </c>
      <c r="BM63" s="478">
        <v>24.343129999999999</v>
      </c>
      <c r="BN63" s="478">
        <v>24.115100000000002</v>
      </c>
      <c r="BO63" s="478">
        <v>24.99023</v>
      </c>
      <c r="BP63" s="478">
        <v>24.421849999999999</v>
      </c>
      <c r="BQ63" s="478">
        <v>23.276230000000002</v>
      </c>
      <c r="BR63" s="478">
        <v>22.82497</v>
      </c>
      <c r="BS63" s="478">
        <v>22.343920000000001</v>
      </c>
      <c r="BT63" s="478">
        <v>22.746939999999999</v>
      </c>
      <c r="BU63" s="478">
        <v>22.93384</v>
      </c>
      <c r="BV63" s="478">
        <v>22.026409999999998</v>
      </c>
    </row>
    <row r="64" spans="1:74" ht="11.1" customHeight="1" x14ac:dyDescent="0.2">
      <c r="A64" s="278" t="s">
        <v>441</v>
      </c>
      <c r="B64" s="568" t="s">
        <v>1132</v>
      </c>
      <c r="C64" s="474">
        <v>52.537999999999997</v>
      </c>
      <c r="D64" s="474">
        <v>54.73</v>
      </c>
      <c r="E64" s="474">
        <v>55.807000000000002</v>
      </c>
      <c r="F64" s="474">
        <v>55.996000000000002</v>
      </c>
      <c r="G64" s="474">
        <v>57.375999999999998</v>
      </c>
      <c r="H64" s="474">
        <v>54.305</v>
      </c>
      <c r="I64" s="474">
        <v>52.122</v>
      </c>
      <c r="J64" s="474">
        <v>52.225999999999999</v>
      </c>
      <c r="K64" s="474">
        <v>50.959000000000003</v>
      </c>
      <c r="L64" s="474">
        <v>46.472999999999999</v>
      </c>
      <c r="M64" s="474">
        <v>48.588999999999999</v>
      </c>
      <c r="N64" s="474">
        <v>52.216999999999999</v>
      </c>
      <c r="O64" s="474">
        <v>56.591000000000001</v>
      </c>
      <c r="P64" s="474">
        <v>57.871000000000002</v>
      </c>
      <c r="Q64" s="474">
        <v>58.593000000000004</v>
      </c>
      <c r="R64" s="474">
        <v>58.491999999999997</v>
      </c>
      <c r="S64" s="474">
        <v>58.387999999999998</v>
      </c>
      <c r="T64" s="474">
        <v>56.308999999999997</v>
      </c>
      <c r="U64" s="474">
        <v>56.131</v>
      </c>
      <c r="V64" s="474">
        <v>50.814999999999998</v>
      </c>
      <c r="W64" s="474">
        <v>49.325000000000003</v>
      </c>
      <c r="X64" s="474">
        <v>48.21</v>
      </c>
      <c r="Y64" s="474">
        <v>50.536000000000001</v>
      </c>
      <c r="Z64" s="474">
        <v>54.320999999999998</v>
      </c>
      <c r="AA64" s="474">
        <v>57.667000000000002</v>
      </c>
      <c r="AB64" s="474">
        <v>60.906999999999996</v>
      </c>
      <c r="AC64" s="474">
        <v>63.22</v>
      </c>
      <c r="AD64" s="474">
        <v>63.847000000000001</v>
      </c>
      <c r="AE64" s="474">
        <v>61.447000000000003</v>
      </c>
      <c r="AF64" s="474">
        <v>58.241999999999997</v>
      </c>
      <c r="AG64" s="474">
        <v>57.061999999999998</v>
      </c>
      <c r="AH64" s="474">
        <v>53.899000000000001</v>
      </c>
      <c r="AI64" s="474">
        <v>50.634</v>
      </c>
      <c r="AJ64" s="474">
        <v>47.968000000000004</v>
      </c>
      <c r="AK64" s="474">
        <v>47.622</v>
      </c>
      <c r="AL64" s="474">
        <v>49.261000000000003</v>
      </c>
      <c r="AM64" s="474">
        <v>52.832000000000001</v>
      </c>
      <c r="AN64" s="474">
        <v>54.848999999999997</v>
      </c>
      <c r="AO64" s="474">
        <v>57.287999999999997</v>
      </c>
      <c r="AP64" s="474">
        <v>57.05</v>
      </c>
      <c r="AQ64" s="474">
        <v>57.368000000000002</v>
      </c>
      <c r="AR64" s="474">
        <v>54.921999999999997</v>
      </c>
      <c r="AS64" s="474">
        <v>52.679000000000002</v>
      </c>
      <c r="AT64" s="474">
        <v>49.165999999999997</v>
      </c>
      <c r="AU64" s="474">
        <v>48.243000000000002</v>
      </c>
      <c r="AV64" s="474">
        <v>43.844999999999999</v>
      </c>
      <c r="AW64" s="474">
        <v>45.378999999999998</v>
      </c>
      <c r="AX64" s="474">
        <v>50.481000000000002</v>
      </c>
      <c r="AY64" s="939">
        <v>53.926000000000002</v>
      </c>
      <c r="AZ64" s="939">
        <v>55.268940000000001</v>
      </c>
      <c r="BA64" s="939">
        <v>57.278550000000003</v>
      </c>
      <c r="BB64" s="478">
        <v>58.298850000000002</v>
      </c>
      <c r="BC64" s="478">
        <v>58.283830000000002</v>
      </c>
      <c r="BD64" s="478">
        <v>55.290509999999998</v>
      </c>
      <c r="BE64" s="478">
        <v>52.900959999999998</v>
      </c>
      <c r="BF64" s="478">
        <v>48.295099999999998</v>
      </c>
      <c r="BG64" s="478">
        <v>46.219880000000003</v>
      </c>
      <c r="BH64" s="478">
        <v>43.763280000000002</v>
      </c>
      <c r="BI64" s="478">
        <v>44.545200000000001</v>
      </c>
      <c r="BJ64" s="478">
        <v>47.818109999999997</v>
      </c>
      <c r="BK64" s="478">
        <v>52.378309999999999</v>
      </c>
      <c r="BL64" s="478">
        <v>55.1661</v>
      </c>
      <c r="BM64" s="478">
        <v>57.183169999999997</v>
      </c>
      <c r="BN64" s="478">
        <v>58.21801</v>
      </c>
      <c r="BO64" s="478">
        <v>58.223599999999998</v>
      </c>
      <c r="BP64" s="478">
        <v>55.2393</v>
      </c>
      <c r="BQ64" s="478">
        <v>52.859079999999999</v>
      </c>
      <c r="BR64" s="478">
        <v>48.260660000000001</v>
      </c>
      <c r="BS64" s="478">
        <v>46.155670000000001</v>
      </c>
      <c r="BT64" s="478">
        <v>43.663890000000002</v>
      </c>
      <c r="BU64" s="478">
        <v>44.427680000000002</v>
      </c>
      <c r="BV64" s="478">
        <v>47.672539999999998</v>
      </c>
    </row>
    <row r="65" spans="1:74" ht="11.1" customHeight="1" x14ac:dyDescent="0.2">
      <c r="A65" s="278"/>
      <c r="B65" s="577"/>
      <c r="C65" s="474"/>
      <c r="D65" s="474"/>
      <c r="E65" s="474"/>
      <c r="F65" s="474"/>
      <c r="G65" s="474"/>
      <c r="H65" s="474"/>
      <c r="I65" s="474"/>
      <c r="J65" s="474"/>
      <c r="K65" s="474"/>
      <c r="L65" s="474"/>
      <c r="M65" s="474"/>
      <c r="N65" s="474"/>
      <c r="O65" s="474"/>
      <c r="P65" s="474"/>
      <c r="Q65" s="474"/>
      <c r="R65" s="474"/>
      <c r="S65" s="474"/>
      <c r="T65" s="474"/>
      <c r="U65" s="474"/>
      <c r="V65" s="474"/>
      <c r="W65" s="474"/>
      <c r="X65" s="474"/>
      <c r="Y65" s="474"/>
      <c r="Z65" s="474"/>
      <c r="AA65" s="474"/>
      <c r="AB65" s="474"/>
      <c r="AC65" s="474"/>
      <c r="AD65" s="474"/>
      <c r="AE65" s="474"/>
      <c r="AF65" s="474"/>
      <c r="AG65" s="474"/>
      <c r="AH65" s="474"/>
      <c r="AI65" s="474"/>
      <c r="AJ65" s="474"/>
      <c r="AK65" s="474"/>
      <c r="AL65" s="474"/>
      <c r="AM65" s="474"/>
      <c r="AN65" s="474"/>
      <c r="AO65" s="474"/>
      <c r="AP65" s="474"/>
      <c r="AQ65" s="474"/>
      <c r="AR65" s="474"/>
      <c r="AS65" s="474"/>
      <c r="AT65" s="474"/>
      <c r="AU65" s="474"/>
      <c r="AV65" s="474"/>
      <c r="AW65" s="474"/>
      <c r="AX65" s="474"/>
      <c r="AY65" s="939"/>
      <c r="AZ65" s="939"/>
      <c r="BA65" s="939"/>
      <c r="BB65" s="478"/>
      <c r="BC65" s="478"/>
      <c r="BD65" s="478"/>
      <c r="BE65" s="478"/>
      <c r="BF65" s="478"/>
      <c r="BG65" s="478"/>
      <c r="BH65" s="478"/>
      <c r="BI65" s="478"/>
      <c r="BJ65" s="478"/>
      <c r="BK65" s="478"/>
      <c r="BL65" s="478"/>
      <c r="BM65" s="478"/>
      <c r="BN65" s="478"/>
      <c r="BO65" s="478"/>
      <c r="BP65" s="478"/>
      <c r="BQ65" s="478"/>
      <c r="BR65" s="478"/>
      <c r="BS65" s="478"/>
      <c r="BT65" s="478"/>
      <c r="BU65" s="478"/>
      <c r="BV65" s="478"/>
    </row>
    <row r="66" spans="1:74" s="287" customFormat="1" ht="11.1" customHeight="1" x14ac:dyDescent="0.2">
      <c r="A66" s="571" t="s">
        <v>252</v>
      </c>
      <c r="B66" s="578" t="s">
        <v>1142</v>
      </c>
      <c r="C66" s="321">
        <v>638.08500000000004</v>
      </c>
      <c r="D66" s="321">
        <v>637.77300000000002</v>
      </c>
      <c r="E66" s="321">
        <v>637.774</v>
      </c>
      <c r="F66" s="321">
        <v>633.428</v>
      </c>
      <c r="G66" s="321">
        <v>627.58500000000004</v>
      </c>
      <c r="H66" s="321">
        <v>621.30399999999997</v>
      </c>
      <c r="I66" s="321">
        <v>621.30200000000002</v>
      </c>
      <c r="J66" s="321">
        <v>621.30200000000002</v>
      </c>
      <c r="K66" s="321">
        <v>617.76800000000003</v>
      </c>
      <c r="L66" s="321">
        <v>610.64599999999996</v>
      </c>
      <c r="M66" s="321">
        <v>601.46699999999998</v>
      </c>
      <c r="N66" s="321">
        <v>593.68200000000002</v>
      </c>
      <c r="O66" s="321">
        <v>588.31700000000001</v>
      </c>
      <c r="P66" s="321">
        <v>578.87199999999996</v>
      </c>
      <c r="Q66" s="321">
        <v>566.06100000000004</v>
      </c>
      <c r="R66" s="321">
        <v>547.86599999999999</v>
      </c>
      <c r="S66" s="321">
        <v>523.10900000000004</v>
      </c>
      <c r="T66" s="321">
        <v>493.32400000000001</v>
      </c>
      <c r="U66" s="321">
        <v>468.00599999999997</v>
      </c>
      <c r="V66" s="321">
        <v>445.05700000000002</v>
      </c>
      <c r="W66" s="321">
        <v>416.39299999999997</v>
      </c>
      <c r="X66" s="321">
        <v>398.56900000000002</v>
      </c>
      <c r="Y66" s="321">
        <v>388.41899999999998</v>
      </c>
      <c r="Z66" s="321">
        <v>372.03</v>
      </c>
      <c r="AA66" s="321">
        <v>371.57900000000001</v>
      </c>
      <c r="AB66" s="321">
        <v>371.57900000000001</v>
      </c>
      <c r="AC66" s="321">
        <v>371.17500000000001</v>
      </c>
      <c r="AD66" s="321">
        <v>363.72300000000001</v>
      </c>
      <c r="AE66" s="321">
        <v>354.36599999999999</v>
      </c>
      <c r="AF66" s="321">
        <v>347.15800000000002</v>
      </c>
      <c r="AG66" s="321">
        <v>347.45400000000001</v>
      </c>
      <c r="AH66" s="321">
        <v>350.33</v>
      </c>
      <c r="AI66" s="321">
        <v>351.274</v>
      </c>
      <c r="AJ66" s="321">
        <v>351.274</v>
      </c>
      <c r="AK66" s="321">
        <v>351.911</v>
      </c>
      <c r="AL66" s="321">
        <v>354.68400000000003</v>
      </c>
      <c r="AM66" s="321">
        <v>358.01299999999998</v>
      </c>
      <c r="AN66" s="321">
        <v>360.95800000000003</v>
      </c>
      <c r="AO66" s="321">
        <v>363.93400000000003</v>
      </c>
      <c r="AP66" s="321">
        <v>366.91699999999997</v>
      </c>
      <c r="AQ66" s="321">
        <v>370.16699999999997</v>
      </c>
      <c r="AR66" s="321">
        <v>373.072</v>
      </c>
      <c r="AS66" s="321">
        <v>375.43299999999999</v>
      </c>
      <c r="AT66" s="321">
        <v>379.65600000000001</v>
      </c>
      <c r="AU66" s="321">
        <v>382.93</v>
      </c>
      <c r="AV66" s="321">
        <v>387.21800000000002</v>
      </c>
      <c r="AW66" s="321">
        <v>391.8</v>
      </c>
      <c r="AX66" s="321">
        <v>393.56799999999998</v>
      </c>
      <c r="AY66" s="940">
        <v>395.06400000000002</v>
      </c>
      <c r="AZ66" s="940">
        <v>395.58800000000002</v>
      </c>
      <c r="BA66" s="940">
        <v>397.50996737999998</v>
      </c>
      <c r="BB66" s="483">
        <v>400.51</v>
      </c>
      <c r="BC66" s="483">
        <v>403.51</v>
      </c>
      <c r="BD66" s="483">
        <v>406.51</v>
      </c>
      <c r="BE66" s="483">
        <v>409.51</v>
      </c>
      <c r="BF66" s="483">
        <v>412.51</v>
      </c>
      <c r="BG66" s="483">
        <v>415.51</v>
      </c>
      <c r="BH66" s="483">
        <v>418.51</v>
      </c>
      <c r="BI66" s="483">
        <v>421.51</v>
      </c>
      <c r="BJ66" s="483">
        <v>424.51</v>
      </c>
      <c r="BK66" s="483">
        <v>427.51</v>
      </c>
      <c r="BL66" s="483">
        <v>430.51</v>
      </c>
      <c r="BM66" s="483">
        <v>430.51</v>
      </c>
      <c r="BN66" s="483">
        <v>430.51</v>
      </c>
      <c r="BO66" s="483">
        <v>430.51</v>
      </c>
      <c r="BP66" s="483">
        <v>430.51</v>
      </c>
      <c r="BQ66" s="483">
        <v>430.51</v>
      </c>
      <c r="BR66" s="483">
        <v>430.51</v>
      </c>
      <c r="BS66" s="483">
        <v>430.51</v>
      </c>
      <c r="BT66" s="483">
        <v>430.51</v>
      </c>
      <c r="BU66" s="483">
        <v>430.51</v>
      </c>
      <c r="BV66" s="483">
        <v>430.51</v>
      </c>
    </row>
    <row r="67" spans="1:74" s="166" customFormat="1" ht="12" customHeight="1" x14ac:dyDescent="0.25">
      <c r="A67" s="165"/>
      <c r="B67" s="811" t="s">
        <v>1088</v>
      </c>
      <c r="C67" s="809"/>
      <c r="D67" s="809"/>
      <c r="E67" s="809"/>
      <c r="F67" s="809"/>
      <c r="G67" s="809"/>
      <c r="H67" s="809"/>
      <c r="I67" s="809"/>
      <c r="J67" s="809"/>
      <c r="K67" s="809"/>
      <c r="L67" s="809"/>
      <c r="M67" s="809"/>
      <c r="N67" s="809"/>
      <c r="O67" s="809"/>
      <c r="P67" s="809"/>
      <c r="Q67" s="787"/>
      <c r="R67" s="324"/>
      <c r="AY67" s="669"/>
      <c r="AZ67" s="669"/>
      <c r="BA67" s="669"/>
      <c r="BB67" s="224"/>
      <c r="BC67" s="224"/>
      <c r="BD67" s="669"/>
      <c r="BE67" s="224"/>
      <c r="BF67" s="669"/>
      <c r="BG67" s="669"/>
      <c r="BH67" s="669"/>
      <c r="BI67" s="669"/>
      <c r="BJ67" s="224"/>
    </row>
    <row r="68" spans="1:74" s="166" customFormat="1" x14ac:dyDescent="0.2">
      <c r="A68" s="165"/>
      <c r="B68" s="1067" t="s">
        <v>1597</v>
      </c>
      <c r="C68" s="1067"/>
      <c r="D68" s="1067"/>
      <c r="E68" s="1067"/>
      <c r="F68" s="1067"/>
      <c r="G68" s="1067"/>
      <c r="H68" s="1067"/>
      <c r="I68" s="1067"/>
      <c r="J68" s="1067"/>
      <c r="K68" s="1067"/>
      <c r="L68" s="1067"/>
      <c r="M68" s="1067"/>
      <c r="N68" s="1067"/>
      <c r="O68" s="1067"/>
      <c r="P68" s="1067"/>
      <c r="Q68" s="1067"/>
      <c r="R68" s="324"/>
      <c r="AY68" s="669"/>
      <c r="AZ68" s="669"/>
      <c r="BA68" s="669"/>
      <c r="BB68" s="224"/>
      <c r="BC68" s="224"/>
      <c r="BD68" s="669"/>
      <c r="BE68" s="224"/>
      <c r="BF68" s="669"/>
      <c r="BG68" s="669"/>
      <c r="BH68" s="669"/>
      <c r="BI68" s="669"/>
      <c r="BJ68" s="224"/>
    </row>
    <row r="69" spans="1:74" s="166" customFormat="1" ht="12" customHeight="1" x14ac:dyDescent="0.2">
      <c r="A69" s="165"/>
      <c r="B69" s="1069" t="s">
        <v>1089</v>
      </c>
      <c r="C69" s="1069"/>
      <c r="D69" s="1069"/>
      <c r="E69" s="1069"/>
      <c r="F69" s="1069"/>
      <c r="G69" s="1069"/>
      <c r="H69" s="1069"/>
      <c r="I69" s="1069"/>
      <c r="J69" s="1069"/>
      <c r="K69" s="1069"/>
      <c r="L69" s="1069"/>
      <c r="M69" s="1069"/>
      <c r="N69" s="1069"/>
      <c r="O69" s="1069"/>
      <c r="P69" s="1069"/>
      <c r="Q69" s="1069"/>
      <c r="R69" s="324"/>
      <c r="AY69" s="669"/>
      <c r="AZ69" s="669"/>
      <c r="BA69" s="669"/>
      <c r="BB69" s="224"/>
      <c r="BC69" s="224"/>
      <c r="BD69" s="669"/>
      <c r="BE69" s="224"/>
      <c r="BF69" s="669"/>
      <c r="BG69" s="669"/>
      <c r="BH69" s="669"/>
      <c r="BI69" s="669"/>
      <c r="BJ69" s="224"/>
    </row>
    <row r="70" spans="1:74" s="166" customFormat="1" ht="12" customHeight="1" x14ac:dyDescent="0.25">
      <c r="A70" s="165"/>
      <c r="B70" s="811" t="s">
        <v>1090</v>
      </c>
      <c r="C70" s="809"/>
      <c r="D70" s="809"/>
      <c r="E70" s="809"/>
      <c r="F70" s="809"/>
      <c r="G70" s="809"/>
      <c r="H70" s="809"/>
      <c r="I70" s="809"/>
      <c r="J70" s="809"/>
      <c r="K70" s="809"/>
      <c r="L70" s="809"/>
      <c r="M70" s="809"/>
      <c r="N70" s="809"/>
      <c r="O70" s="809"/>
      <c r="P70" s="809"/>
      <c r="Q70" s="787"/>
      <c r="R70" s="324"/>
      <c r="AY70" s="669"/>
      <c r="AZ70" s="669"/>
      <c r="BA70" s="669"/>
      <c r="BB70" s="224"/>
      <c r="BC70" s="224"/>
      <c r="BD70" s="669"/>
      <c r="BE70" s="224"/>
      <c r="BF70" s="669"/>
      <c r="BG70" s="669"/>
      <c r="BH70" s="669"/>
      <c r="BI70" s="669"/>
      <c r="BJ70" s="224"/>
    </row>
    <row r="71" spans="1:74" s="166" customFormat="1" x14ac:dyDescent="0.2">
      <c r="A71" s="165"/>
      <c r="B71" s="813" t="s">
        <v>1091</v>
      </c>
      <c r="C71" s="813"/>
      <c r="D71" s="813"/>
      <c r="E71" s="813"/>
      <c r="F71" s="813"/>
      <c r="G71" s="813"/>
      <c r="H71" s="813"/>
      <c r="I71" s="813"/>
      <c r="J71" s="813"/>
      <c r="K71" s="813"/>
      <c r="L71" s="813"/>
      <c r="M71" s="813"/>
      <c r="N71" s="813"/>
      <c r="O71" s="813"/>
      <c r="P71" s="813"/>
      <c r="Q71" s="813"/>
      <c r="R71" s="324"/>
      <c r="AY71" s="669"/>
      <c r="AZ71" s="669"/>
      <c r="BA71" s="669"/>
      <c r="BB71" s="224"/>
      <c r="BC71" s="224"/>
      <c r="BD71" s="669"/>
      <c r="BE71" s="224"/>
      <c r="BF71" s="669"/>
      <c r="BG71" s="669"/>
      <c r="BH71" s="669"/>
      <c r="BI71" s="669"/>
      <c r="BJ71" s="224"/>
    </row>
    <row r="72" spans="1:74" s="166" customFormat="1" ht="12" customHeight="1" x14ac:dyDescent="0.2">
      <c r="A72" s="165"/>
      <c r="B72" s="1069" t="s">
        <v>1092</v>
      </c>
      <c r="C72" s="1069"/>
      <c r="D72" s="1069"/>
      <c r="E72" s="1069"/>
      <c r="F72" s="1069"/>
      <c r="G72" s="1069"/>
      <c r="H72" s="1069"/>
      <c r="I72" s="1069"/>
      <c r="J72" s="1069"/>
      <c r="K72" s="1069"/>
      <c r="L72" s="1069"/>
      <c r="M72" s="1069"/>
      <c r="N72" s="1069"/>
      <c r="O72" s="1069"/>
      <c r="P72" s="1069"/>
      <c r="Q72" s="1069"/>
      <c r="R72" s="324"/>
      <c r="AY72" s="669"/>
      <c r="AZ72" s="669"/>
      <c r="BA72" s="669"/>
      <c r="BB72" s="224"/>
      <c r="BC72" s="224"/>
      <c r="BD72" s="669"/>
      <c r="BE72" s="224"/>
      <c r="BF72" s="669"/>
      <c r="BG72" s="669"/>
      <c r="BH72" s="669"/>
      <c r="BI72" s="669"/>
      <c r="BJ72" s="224"/>
    </row>
    <row r="73" spans="1:74" s="166" customFormat="1" ht="23.25" customHeight="1" x14ac:dyDescent="0.2">
      <c r="A73" s="165"/>
      <c r="B73" s="1067" t="s">
        <v>1093</v>
      </c>
      <c r="C73" s="1067"/>
      <c r="D73" s="1067"/>
      <c r="E73" s="1067"/>
      <c r="F73" s="1067"/>
      <c r="G73" s="1067"/>
      <c r="H73" s="1067"/>
      <c r="I73" s="1067"/>
      <c r="J73" s="1067"/>
      <c r="K73" s="1067"/>
      <c r="L73" s="1067"/>
      <c r="M73" s="1067"/>
      <c r="N73" s="1067"/>
      <c r="O73" s="1067"/>
      <c r="P73" s="1067"/>
      <c r="Q73" s="1067"/>
      <c r="R73" s="324"/>
      <c r="AY73" s="669"/>
      <c r="AZ73" s="669"/>
      <c r="BA73" s="669"/>
      <c r="BB73" s="224"/>
      <c r="BC73" s="224"/>
      <c r="BD73" s="669"/>
      <c r="BE73" s="224"/>
      <c r="BF73" s="669"/>
      <c r="BG73" s="669"/>
      <c r="BH73" s="669"/>
      <c r="BI73" s="669"/>
      <c r="BJ73" s="224"/>
    </row>
    <row r="74" spans="1:74" s="166" customFormat="1" x14ac:dyDescent="0.2">
      <c r="A74" s="165"/>
      <c r="B74" s="1067" t="s">
        <v>1094</v>
      </c>
      <c r="C74" s="1067"/>
      <c r="D74" s="1067"/>
      <c r="E74" s="1067"/>
      <c r="F74" s="1067"/>
      <c r="G74" s="1067"/>
      <c r="H74" s="1067"/>
      <c r="I74" s="1067"/>
      <c r="J74" s="1067"/>
      <c r="K74" s="1067"/>
      <c r="L74" s="1067"/>
      <c r="M74" s="1067"/>
      <c r="N74" s="1067"/>
      <c r="O74" s="1067"/>
      <c r="P74" s="1067"/>
      <c r="Q74" s="1067"/>
      <c r="R74" s="1067"/>
      <c r="AY74" s="669"/>
      <c r="AZ74" s="669"/>
      <c r="BA74" s="669"/>
      <c r="BB74" s="224"/>
      <c r="BC74" s="224"/>
      <c r="BD74" s="669"/>
      <c r="BE74" s="224"/>
      <c r="BF74" s="669"/>
      <c r="BG74" s="669"/>
      <c r="BH74" s="669"/>
      <c r="BI74" s="669"/>
      <c r="BJ74" s="224"/>
    </row>
    <row r="75" spans="1:74" s="166" customFormat="1" x14ac:dyDescent="0.2">
      <c r="A75" s="165"/>
      <c r="B75" s="1067" t="s">
        <v>1095</v>
      </c>
      <c r="C75" s="1067"/>
      <c r="D75" s="1067"/>
      <c r="E75" s="1067"/>
      <c r="F75" s="1067"/>
      <c r="G75" s="1067"/>
      <c r="H75" s="1067"/>
      <c r="I75" s="1067"/>
      <c r="J75" s="1067"/>
      <c r="K75" s="1067"/>
      <c r="L75" s="1067"/>
      <c r="M75" s="1067"/>
      <c r="N75" s="1067"/>
      <c r="O75" s="1067"/>
      <c r="P75" s="1067"/>
      <c r="Q75" s="1067"/>
      <c r="R75" s="324"/>
      <c r="AY75" s="669"/>
      <c r="AZ75" s="669"/>
      <c r="BA75" s="669"/>
      <c r="BB75" s="224"/>
      <c r="BC75" s="224"/>
      <c r="BD75" s="669"/>
      <c r="BE75" s="224"/>
      <c r="BF75" s="669"/>
      <c r="BG75" s="669"/>
      <c r="BH75" s="669"/>
      <c r="BI75" s="669"/>
      <c r="BJ75" s="224"/>
    </row>
    <row r="76" spans="1:74" s="166" customFormat="1" ht="12" customHeight="1" x14ac:dyDescent="0.25">
      <c r="A76" s="165"/>
      <c r="B76" s="799" t="s">
        <v>826</v>
      </c>
      <c r="C76"/>
      <c r="D76"/>
      <c r="E76"/>
      <c r="F76"/>
      <c r="G76"/>
      <c r="H76"/>
      <c r="I76"/>
      <c r="J76"/>
      <c r="K76"/>
      <c r="L76"/>
      <c r="M76"/>
      <c r="N76"/>
      <c r="O76"/>
      <c r="P76"/>
      <c r="Q76"/>
      <c r="R76" s="324"/>
      <c r="AY76" s="669"/>
      <c r="AZ76" s="669"/>
      <c r="BA76" s="669"/>
      <c r="BB76" s="224"/>
      <c r="BC76" s="224"/>
      <c r="BD76" s="669"/>
      <c r="BE76" s="224"/>
      <c r="BF76" s="669"/>
      <c r="BG76" s="669"/>
      <c r="BH76" s="669"/>
      <c r="BI76" s="669"/>
      <c r="BJ76" s="224"/>
    </row>
    <row r="77" spans="1:74" s="358" customFormat="1" ht="12" customHeight="1" x14ac:dyDescent="0.25">
      <c r="A77" s="357"/>
      <c r="B77" s="1018" t="str">
        <f>Dates!$G$2</f>
        <v>EIA completed modeling and analysis for this report on Monday, April 7, 2025.</v>
      </c>
      <c r="C77" s="1005"/>
      <c r="D77" s="1005"/>
      <c r="E77" s="1005"/>
      <c r="F77" s="1005"/>
      <c r="G77" s="1005"/>
      <c r="H77" s="1005"/>
      <c r="I77" s="1005"/>
      <c r="J77" s="1005"/>
      <c r="K77" s="1005"/>
      <c r="L77" s="1005"/>
      <c r="M77" s="1005"/>
      <c r="N77" s="1005"/>
      <c r="O77" s="1005"/>
      <c r="P77" s="1005"/>
      <c r="Q77" s="1005"/>
      <c r="R77" s="324"/>
      <c r="AY77" s="361"/>
      <c r="AZ77" s="361"/>
      <c r="BA77" s="361"/>
      <c r="BD77" s="361"/>
      <c r="BF77" s="361"/>
      <c r="BG77" s="361"/>
      <c r="BH77" s="361"/>
      <c r="BI77" s="361"/>
    </row>
    <row r="78" spans="1:74" s="166" customFormat="1" ht="12" customHeight="1" x14ac:dyDescent="0.25">
      <c r="A78" s="165"/>
      <c r="B78" s="1013" t="s">
        <v>483</v>
      </c>
      <c r="C78" s="1005"/>
      <c r="D78" s="1005"/>
      <c r="E78" s="1005"/>
      <c r="F78" s="1005"/>
      <c r="G78" s="1005"/>
      <c r="H78" s="1005"/>
      <c r="I78" s="1005"/>
      <c r="J78" s="1005"/>
      <c r="K78" s="1005"/>
      <c r="L78" s="1005"/>
      <c r="M78" s="1005"/>
      <c r="N78" s="1005"/>
      <c r="O78" s="1005"/>
      <c r="P78" s="1005"/>
      <c r="Q78" s="1005"/>
      <c r="R78" s="246"/>
      <c r="AY78" s="669"/>
      <c r="AZ78" s="669"/>
      <c r="BA78" s="669"/>
      <c r="BB78" s="224"/>
      <c r="BC78" s="224"/>
      <c r="BD78" s="669"/>
      <c r="BE78" s="224"/>
      <c r="BF78" s="669"/>
      <c r="BG78" s="669"/>
      <c r="BH78" s="669"/>
      <c r="BI78" s="669"/>
      <c r="BJ78" s="224"/>
    </row>
    <row r="79" spans="1:74" s="166" customFormat="1" ht="12" customHeight="1" x14ac:dyDescent="0.25">
      <c r="A79" s="165"/>
      <c r="B79" s="1027" t="s">
        <v>1435</v>
      </c>
      <c r="C79" s="1014"/>
      <c r="D79" s="1014"/>
      <c r="E79" s="1014"/>
      <c r="F79" s="1014"/>
      <c r="G79" s="1014"/>
      <c r="H79" s="1014"/>
      <c r="I79" s="1014"/>
      <c r="J79" s="1014"/>
      <c r="K79" s="1014"/>
      <c r="L79" s="1014"/>
      <c r="M79" s="1014"/>
      <c r="N79" s="1014"/>
      <c r="O79" s="1014"/>
      <c r="P79" s="1014"/>
      <c r="Q79" s="1014"/>
      <c r="R79" s="246"/>
      <c r="AY79" s="669"/>
      <c r="AZ79" s="669"/>
      <c r="BA79" s="669"/>
      <c r="BB79" s="224"/>
      <c r="BC79" s="224"/>
      <c r="BD79" s="669"/>
      <c r="BE79" s="224"/>
      <c r="BF79" s="669"/>
      <c r="BG79" s="669"/>
      <c r="BH79" s="669"/>
      <c r="BI79" s="669"/>
      <c r="BJ79" s="224"/>
    </row>
    <row r="80" spans="1:74" s="166" customFormat="1" ht="12" customHeight="1" x14ac:dyDescent="0.25">
      <c r="A80" s="165"/>
      <c r="B80" s="1022" t="s">
        <v>492</v>
      </c>
      <c r="C80" s="1024"/>
      <c r="D80" s="1024"/>
      <c r="E80" s="1024"/>
      <c r="F80" s="1024"/>
      <c r="G80" s="1024"/>
      <c r="H80" s="1024"/>
      <c r="I80" s="1024"/>
      <c r="J80" s="1024"/>
      <c r="K80" s="1024"/>
      <c r="L80" s="1024"/>
      <c r="M80" s="1024"/>
      <c r="N80" s="1024"/>
      <c r="O80" s="1024"/>
      <c r="P80" s="1024"/>
      <c r="Q80" s="1068"/>
      <c r="R80" s="246"/>
      <c r="AY80" s="669"/>
      <c r="AZ80" s="669"/>
      <c r="BA80" s="669"/>
      <c r="BB80" s="224"/>
      <c r="BC80" s="224"/>
      <c r="BD80" s="669"/>
      <c r="BE80" s="224"/>
      <c r="BF80" s="669"/>
      <c r="BG80" s="669"/>
      <c r="BH80" s="669"/>
      <c r="BI80" s="669"/>
      <c r="BJ80" s="224"/>
    </row>
    <row r="81" spans="1:74" s="166" customFormat="1" ht="12" customHeight="1" x14ac:dyDescent="0.25">
      <c r="A81" s="165"/>
      <c r="B81" s="799" t="s">
        <v>840</v>
      </c>
      <c r="C81" s="809"/>
      <c r="D81" s="809"/>
      <c r="E81" s="809"/>
      <c r="F81" s="809"/>
      <c r="G81" s="809"/>
      <c r="H81" s="809"/>
      <c r="I81" s="809"/>
      <c r="J81" s="809"/>
      <c r="K81" s="809"/>
      <c r="L81" s="809"/>
      <c r="M81" s="809"/>
      <c r="N81" s="809"/>
      <c r="O81" s="809"/>
      <c r="P81" s="809"/>
      <c r="Q81" s="787"/>
      <c r="R81" s="246"/>
      <c r="AY81" s="669"/>
      <c r="AZ81" s="669"/>
      <c r="BA81" s="669"/>
      <c r="BB81" s="224"/>
      <c r="BC81" s="224"/>
      <c r="BD81" s="669"/>
      <c r="BE81" s="224"/>
      <c r="BF81" s="669"/>
      <c r="BG81" s="669"/>
      <c r="BH81" s="669"/>
      <c r="BI81" s="669"/>
      <c r="BJ81" s="224"/>
    </row>
    <row r="82" spans="1:74" s="166" customFormat="1" ht="11.4" customHeight="1" x14ac:dyDescent="0.2">
      <c r="A82" s="165"/>
      <c r="B82" s="1066" t="s">
        <v>1583</v>
      </c>
      <c r="C82" s="1066"/>
      <c r="D82" s="1066"/>
      <c r="E82" s="1066"/>
      <c r="F82" s="1066"/>
      <c r="G82" s="1066"/>
      <c r="H82" s="1066"/>
      <c r="I82" s="1066"/>
      <c r="J82" s="1066"/>
      <c r="K82" s="1066"/>
      <c r="L82" s="1066"/>
      <c r="M82" s="1066"/>
      <c r="N82" s="1066"/>
      <c r="O82" s="1066"/>
      <c r="P82" s="1066"/>
      <c r="Q82" s="1066"/>
      <c r="R82" s="246"/>
      <c r="AY82" s="669"/>
      <c r="AZ82" s="669"/>
      <c r="BA82" s="669"/>
      <c r="BB82" s="224"/>
      <c r="BC82" s="224"/>
      <c r="BD82" s="669"/>
      <c r="BE82" s="224"/>
      <c r="BF82" s="669"/>
      <c r="BG82" s="669"/>
      <c r="BH82" s="669"/>
      <c r="BI82" s="669"/>
      <c r="BJ82" s="224"/>
    </row>
    <row r="83" spans="1:74" s="167" customFormat="1" ht="12" customHeight="1" x14ac:dyDescent="0.2">
      <c r="A83" s="160"/>
      <c r="B83" s="810" t="s">
        <v>1096</v>
      </c>
      <c r="C83" s="246"/>
      <c r="D83" s="246"/>
      <c r="E83" s="246"/>
      <c r="F83" s="246"/>
      <c r="G83" s="287"/>
      <c r="H83" s="246"/>
      <c r="I83" s="246"/>
      <c r="J83" s="246"/>
      <c r="K83" s="246"/>
      <c r="L83" s="246"/>
      <c r="M83" s="246"/>
      <c r="N83" s="246"/>
      <c r="O83" s="246"/>
      <c r="P83" s="246"/>
      <c r="Q83" s="246"/>
      <c r="R83" s="246"/>
      <c r="AY83" s="669"/>
      <c r="AZ83" s="669"/>
      <c r="BA83" s="669"/>
      <c r="BB83" s="225"/>
      <c r="BC83" s="225"/>
      <c r="BD83" s="669"/>
      <c r="BE83" s="225"/>
      <c r="BF83" s="669"/>
      <c r="BG83" s="669"/>
      <c r="BH83" s="669"/>
      <c r="BI83" s="669"/>
      <c r="BJ83" s="225"/>
    </row>
    <row r="84" spans="1:74" x14ac:dyDescent="0.2">
      <c r="BD84" s="670"/>
      <c r="BE84" s="151"/>
      <c r="BF84" s="670"/>
      <c r="BK84" s="151"/>
      <c r="BL84" s="151"/>
      <c r="BM84" s="151"/>
      <c r="BN84" s="151"/>
      <c r="BO84" s="151"/>
      <c r="BP84" s="151"/>
      <c r="BQ84" s="151"/>
      <c r="BR84" s="151"/>
      <c r="BS84" s="151"/>
      <c r="BT84" s="151"/>
      <c r="BU84" s="151"/>
      <c r="BV84" s="151"/>
    </row>
    <row r="85" spans="1:74" x14ac:dyDescent="0.2">
      <c r="BD85" s="670"/>
      <c r="BE85" s="151"/>
      <c r="BF85" s="670"/>
      <c r="BK85" s="151"/>
      <c r="BL85" s="151"/>
      <c r="BM85" s="151"/>
      <c r="BN85" s="151"/>
      <c r="BO85" s="151"/>
      <c r="BP85" s="151"/>
      <c r="BQ85" s="151"/>
      <c r="BR85" s="151"/>
      <c r="BS85" s="151"/>
      <c r="BT85" s="151"/>
      <c r="BU85" s="151"/>
      <c r="BV85" s="151"/>
    </row>
    <row r="86" spans="1:74" x14ac:dyDescent="0.2">
      <c r="BD86" s="670"/>
      <c r="BE86" s="151"/>
      <c r="BF86" s="670"/>
      <c r="BK86" s="151"/>
      <c r="BL86" s="151"/>
      <c r="BM86" s="151"/>
      <c r="BN86" s="151"/>
      <c r="BO86" s="151"/>
      <c r="BP86" s="151"/>
      <c r="BQ86" s="151"/>
      <c r="BR86" s="151"/>
      <c r="BS86" s="151"/>
      <c r="BT86" s="151"/>
      <c r="BU86" s="151"/>
      <c r="BV86" s="151"/>
    </row>
    <row r="87" spans="1:74" x14ac:dyDescent="0.2">
      <c r="BD87" s="670"/>
      <c r="BE87" s="151"/>
      <c r="BF87" s="670"/>
      <c r="BK87" s="151"/>
      <c r="BL87" s="151"/>
      <c r="BM87" s="151"/>
      <c r="BN87" s="151"/>
      <c r="BO87" s="151"/>
      <c r="BP87" s="151"/>
      <c r="BQ87" s="151"/>
      <c r="BR87" s="151"/>
      <c r="BS87" s="151"/>
      <c r="BT87" s="151"/>
      <c r="BU87" s="151"/>
      <c r="BV87" s="151"/>
    </row>
    <row r="88" spans="1:74" x14ac:dyDescent="0.2">
      <c r="BD88" s="670"/>
      <c r="BE88" s="151"/>
      <c r="BF88" s="670"/>
      <c r="BK88" s="151"/>
      <c r="BL88" s="151"/>
      <c r="BM88" s="151"/>
      <c r="BN88" s="151"/>
      <c r="BO88" s="151"/>
      <c r="BP88" s="151"/>
      <c r="BQ88" s="151"/>
      <c r="BR88" s="151"/>
      <c r="BS88" s="151"/>
      <c r="BT88" s="151"/>
      <c r="BU88" s="151"/>
      <c r="BV88" s="151"/>
    </row>
    <row r="89" spans="1:74" x14ac:dyDescent="0.2">
      <c r="BD89" s="670"/>
      <c r="BE89" s="151"/>
      <c r="BF89" s="670"/>
      <c r="BK89" s="151"/>
      <c r="BL89" s="151"/>
      <c r="BM89" s="151"/>
      <c r="BN89" s="151"/>
      <c r="BO89" s="151"/>
      <c r="BP89" s="151"/>
      <c r="BQ89" s="151"/>
      <c r="BR89" s="151"/>
      <c r="BS89" s="151"/>
      <c r="BT89" s="151"/>
      <c r="BU89" s="151"/>
      <c r="BV89" s="151"/>
    </row>
    <row r="90" spans="1:74" x14ac:dyDescent="0.2">
      <c r="BD90" s="670"/>
      <c r="BE90" s="151"/>
      <c r="BF90" s="670"/>
      <c r="BK90" s="151"/>
      <c r="BL90" s="151"/>
      <c r="BM90" s="151"/>
      <c r="BN90" s="151"/>
      <c r="BO90" s="151"/>
      <c r="BP90" s="151"/>
      <c r="BQ90" s="151"/>
      <c r="BR90" s="151"/>
      <c r="BS90" s="151"/>
      <c r="BT90" s="151"/>
      <c r="BU90" s="151"/>
      <c r="BV90" s="151"/>
    </row>
    <row r="91" spans="1:74" x14ac:dyDescent="0.2">
      <c r="BD91" s="670"/>
      <c r="BE91" s="151"/>
      <c r="BF91" s="670"/>
      <c r="BK91" s="151"/>
      <c r="BL91" s="151"/>
      <c r="BM91" s="151"/>
      <c r="BN91" s="151"/>
      <c r="BO91" s="151"/>
      <c r="BP91" s="151"/>
      <c r="BQ91" s="151"/>
      <c r="BR91" s="151"/>
      <c r="BS91" s="151"/>
      <c r="BT91" s="151"/>
      <c r="BU91" s="151"/>
      <c r="BV91" s="151"/>
    </row>
    <row r="92" spans="1:74" x14ac:dyDescent="0.2">
      <c r="BD92" s="670"/>
      <c r="BE92" s="151"/>
      <c r="BF92" s="670"/>
      <c r="BK92" s="151"/>
      <c r="BL92" s="151"/>
      <c r="BM92" s="151"/>
      <c r="BN92" s="151"/>
      <c r="BO92" s="151"/>
      <c r="BP92" s="151"/>
      <c r="BQ92" s="151"/>
      <c r="BR92" s="151"/>
      <c r="BS92" s="151"/>
      <c r="BT92" s="151"/>
      <c r="BU92" s="151"/>
      <c r="BV92" s="151"/>
    </row>
    <row r="93" spans="1:74" x14ac:dyDescent="0.2">
      <c r="BD93" s="670"/>
      <c r="BE93" s="151"/>
      <c r="BF93" s="670"/>
      <c r="BK93" s="151"/>
      <c r="BL93" s="151"/>
      <c r="BM93" s="151"/>
      <c r="BN93" s="151"/>
      <c r="BO93" s="151"/>
      <c r="BP93" s="151"/>
      <c r="BQ93" s="151"/>
      <c r="BR93" s="151"/>
      <c r="BS93" s="151"/>
      <c r="BT93" s="151"/>
      <c r="BU93" s="151"/>
      <c r="BV93" s="151"/>
    </row>
    <row r="94" spans="1:74" x14ac:dyDescent="0.2">
      <c r="BD94" s="670"/>
      <c r="BE94" s="151"/>
      <c r="BF94" s="670"/>
      <c r="BK94" s="151"/>
      <c r="BL94" s="151"/>
      <c r="BM94" s="151"/>
      <c r="BN94" s="151"/>
      <c r="BO94" s="151"/>
      <c r="BP94" s="151"/>
      <c r="BQ94" s="151"/>
      <c r="BR94" s="151"/>
      <c r="BS94" s="151"/>
      <c r="BT94" s="151"/>
      <c r="BU94" s="151"/>
      <c r="BV94" s="151"/>
    </row>
    <row r="95" spans="1:74" x14ac:dyDescent="0.2">
      <c r="BD95" s="670"/>
      <c r="BE95" s="151"/>
      <c r="BF95" s="670"/>
      <c r="BK95" s="151"/>
      <c r="BL95" s="151"/>
      <c r="BM95" s="151"/>
      <c r="BN95" s="151"/>
      <c r="BO95" s="151"/>
      <c r="BP95" s="151"/>
      <c r="BQ95" s="151"/>
      <c r="BR95" s="151"/>
      <c r="BS95" s="151"/>
      <c r="BT95" s="151"/>
      <c r="BU95" s="151"/>
      <c r="BV95" s="151"/>
    </row>
    <row r="96" spans="1:74" x14ac:dyDescent="0.2">
      <c r="BD96" s="670"/>
      <c r="BE96" s="151"/>
      <c r="BF96" s="670"/>
      <c r="BK96" s="151"/>
      <c r="BL96" s="151"/>
      <c r="BM96" s="151"/>
      <c r="BN96" s="151"/>
      <c r="BO96" s="151"/>
      <c r="BP96" s="151"/>
      <c r="BQ96" s="151"/>
      <c r="BR96" s="151"/>
      <c r="BS96" s="151"/>
      <c r="BT96" s="151"/>
      <c r="BU96" s="151"/>
      <c r="BV96" s="151"/>
    </row>
    <row r="97" spans="56:74" x14ac:dyDescent="0.2">
      <c r="BD97" s="670"/>
      <c r="BE97" s="151"/>
      <c r="BF97" s="670"/>
      <c r="BK97" s="151"/>
      <c r="BL97" s="151"/>
      <c r="BM97" s="151"/>
      <c r="BN97" s="151"/>
      <c r="BO97" s="151"/>
      <c r="BP97" s="151"/>
      <c r="BQ97" s="151"/>
      <c r="BR97" s="151"/>
      <c r="BS97" s="151"/>
      <c r="BT97" s="151"/>
      <c r="BU97" s="151"/>
      <c r="BV97" s="151"/>
    </row>
    <row r="98" spans="56:74" x14ac:dyDescent="0.2">
      <c r="BD98" s="670"/>
      <c r="BE98" s="151"/>
      <c r="BF98" s="670"/>
      <c r="BK98" s="151"/>
      <c r="BL98" s="151"/>
      <c r="BM98" s="151"/>
      <c r="BN98" s="151"/>
      <c r="BO98" s="151"/>
      <c r="BP98" s="151"/>
      <c r="BQ98" s="151"/>
      <c r="BR98" s="151"/>
      <c r="BS98" s="151"/>
      <c r="BT98" s="151"/>
      <c r="BU98" s="151"/>
      <c r="BV98" s="151"/>
    </row>
    <row r="99" spans="56:74" x14ac:dyDescent="0.2">
      <c r="BD99" s="670"/>
      <c r="BE99" s="151"/>
      <c r="BF99" s="670"/>
      <c r="BK99" s="151"/>
      <c r="BL99" s="151"/>
      <c r="BM99" s="151"/>
      <c r="BN99" s="151"/>
      <c r="BO99" s="151"/>
      <c r="BP99" s="151"/>
      <c r="BQ99" s="151"/>
      <c r="BR99" s="151"/>
      <c r="BS99" s="151"/>
      <c r="BT99" s="151"/>
      <c r="BU99" s="151"/>
      <c r="BV99" s="151"/>
    </row>
    <row r="100" spans="56:74" x14ac:dyDescent="0.2">
      <c r="BD100" s="670"/>
      <c r="BE100" s="151"/>
      <c r="BF100" s="670"/>
      <c r="BK100" s="151"/>
      <c r="BL100" s="151"/>
      <c r="BM100" s="151"/>
      <c r="BN100" s="151"/>
      <c r="BO100" s="151"/>
      <c r="BP100" s="151"/>
      <c r="BQ100" s="151"/>
      <c r="BR100" s="151"/>
      <c r="BS100" s="151"/>
      <c r="BT100" s="151"/>
      <c r="BU100" s="151"/>
      <c r="BV100" s="151"/>
    </row>
    <row r="101" spans="56:74" x14ac:dyDescent="0.2">
      <c r="BD101" s="670"/>
      <c r="BE101" s="151"/>
      <c r="BF101" s="670"/>
      <c r="BK101" s="151"/>
      <c r="BL101" s="151"/>
      <c r="BM101" s="151"/>
      <c r="BN101" s="151"/>
      <c r="BO101" s="151"/>
      <c r="BP101" s="151"/>
      <c r="BQ101" s="151"/>
      <c r="BR101" s="151"/>
      <c r="BS101" s="151"/>
      <c r="BT101" s="151"/>
      <c r="BU101" s="151"/>
      <c r="BV101" s="151"/>
    </row>
    <row r="102" spans="56:74" x14ac:dyDescent="0.2">
      <c r="BD102" s="670"/>
      <c r="BE102" s="151"/>
      <c r="BF102" s="670"/>
      <c r="BK102" s="151"/>
      <c r="BL102" s="151"/>
      <c r="BM102" s="151"/>
      <c r="BN102" s="151"/>
      <c r="BO102" s="151"/>
      <c r="BP102" s="151"/>
      <c r="BQ102" s="151"/>
      <c r="BR102" s="151"/>
      <c r="BS102" s="151"/>
      <c r="BT102" s="151"/>
      <c r="BU102" s="151"/>
      <c r="BV102" s="151"/>
    </row>
    <row r="103" spans="56:74" x14ac:dyDescent="0.2">
      <c r="BD103" s="670"/>
      <c r="BE103" s="151"/>
      <c r="BF103" s="670"/>
      <c r="BK103" s="151"/>
      <c r="BL103" s="151"/>
      <c r="BM103" s="151"/>
      <c r="BN103" s="151"/>
      <c r="BO103" s="151"/>
      <c r="BP103" s="151"/>
      <c r="BQ103" s="151"/>
      <c r="BR103" s="151"/>
      <c r="BS103" s="151"/>
      <c r="BT103" s="151"/>
      <c r="BU103" s="151"/>
      <c r="BV103" s="151"/>
    </row>
    <row r="104" spans="56:74" x14ac:dyDescent="0.2">
      <c r="BD104" s="670"/>
      <c r="BE104" s="151"/>
      <c r="BF104" s="670"/>
      <c r="BK104" s="151"/>
      <c r="BL104" s="151"/>
      <c r="BM104" s="151"/>
      <c r="BN104" s="151"/>
      <c r="BO104" s="151"/>
      <c r="BP104" s="151"/>
      <c r="BQ104" s="151"/>
      <c r="BR104" s="151"/>
      <c r="BS104" s="151"/>
      <c r="BT104" s="151"/>
      <c r="BU104" s="151"/>
      <c r="BV104" s="151"/>
    </row>
    <row r="105" spans="56:74" x14ac:dyDescent="0.2">
      <c r="BD105" s="670"/>
      <c r="BE105" s="151"/>
      <c r="BF105" s="670"/>
      <c r="BK105" s="151"/>
      <c r="BL105" s="151"/>
      <c r="BM105" s="151"/>
      <c r="BN105" s="151"/>
      <c r="BO105" s="151"/>
      <c r="BP105" s="151"/>
      <c r="BQ105" s="151"/>
      <c r="BR105" s="151"/>
      <c r="BS105" s="151"/>
      <c r="BT105" s="151"/>
      <c r="BU105" s="151"/>
      <c r="BV105" s="151"/>
    </row>
    <row r="106" spans="56:74" x14ac:dyDescent="0.2">
      <c r="BD106" s="670"/>
      <c r="BE106" s="151"/>
      <c r="BF106" s="670"/>
      <c r="BK106" s="151"/>
      <c r="BL106" s="151"/>
      <c r="BM106" s="151"/>
      <c r="BN106" s="151"/>
      <c r="BO106" s="151"/>
      <c r="BP106" s="151"/>
      <c r="BQ106" s="151"/>
      <c r="BR106" s="151"/>
      <c r="BS106" s="151"/>
      <c r="BT106" s="151"/>
      <c r="BU106" s="151"/>
      <c r="BV106" s="151"/>
    </row>
    <row r="107" spans="56:74" x14ac:dyDescent="0.2">
      <c r="BD107" s="670"/>
      <c r="BE107" s="151"/>
      <c r="BF107" s="670"/>
      <c r="BK107" s="151"/>
      <c r="BL107" s="151"/>
      <c r="BM107" s="151"/>
      <c r="BN107" s="151"/>
      <c r="BO107" s="151"/>
      <c r="BP107" s="151"/>
      <c r="BQ107" s="151"/>
      <c r="BR107" s="151"/>
      <c r="BS107" s="151"/>
      <c r="BT107" s="151"/>
      <c r="BU107" s="151"/>
      <c r="BV107" s="151"/>
    </row>
    <row r="108" spans="56:74" x14ac:dyDescent="0.2">
      <c r="BD108" s="670"/>
      <c r="BE108" s="151"/>
      <c r="BF108" s="670"/>
      <c r="BK108" s="151"/>
      <c r="BL108" s="151"/>
      <c r="BM108" s="151"/>
      <c r="BN108" s="151"/>
      <c r="BO108" s="151"/>
      <c r="BP108" s="151"/>
      <c r="BQ108" s="151"/>
      <c r="BR108" s="151"/>
      <c r="BS108" s="151"/>
      <c r="BT108" s="151"/>
      <c r="BU108" s="151"/>
      <c r="BV108" s="151"/>
    </row>
    <row r="109" spans="56:74" x14ac:dyDescent="0.2">
      <c r="BK109" s="151"/>
      <c r="BL109" s="151"/>
      <c r="BM109" s="151"/>
      <c r="BN109" s="151"/>
      <c r="BO109" s="151"/>
      <c r="BP109" s="151"/>
      <c r="BQ109" s="151"/>
      <c r="BR109" s="151"/>
      <c r="BS109" s="151"/>
      <c r="BT109" s="151"/>
      <c r="BU109" s="151"/>
      <c r="BV109" s="151"/>
    </row>
    <row r="110" spans="56:74" x14ac:dyDescent="0.2">
      <c r="BK110" s="151"/>
      <c r="BL110" s="151"/>
      <c r="BM110" s="151"/>
      <c r="BN110" s="151"/>
      <c r="BO110" s="151"/>
      <c r="BP110" s="151"/>
      <c r="BQ110" s="151"/>
      <c r="BR110" s="151"/>
      <c r="BS110" s="151"/>
      <c r="BT110" s="151"/>
      <c r="BU110" s="151"/>
      <c r="BV110" s="151"/>
    </row>
    <row r="111" spans="56:74" x14ac:dyDescent="0.2">
      <c r="BK111" s="151"/>
      <c r="BL111" s="151"/>
      <c r="BM111" s="151"/>
      <c r="BN111" s="151"/>
      <c r="BO111" s="151"/>
      <c r="BP111" s="151"/>
      <c r="BQ111" s="151"/>
      <c r="BR111" s="151"/>
      <c r="BS111" s="151"/>
      <c r="BT111" s="151"/>
      <c r="BU111" s="151"/>
      <c r="BV111" s="151"/>
    </row>
    <row r="112" spans="56: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row r="134" spans="63:74" x14ac:dyDescent="0.2">
      <c r="BK134" s="151"/>
      <c r="BL134" s="151"/>
      <c r="BM134" s="151"/>
      <c r="BN134" s="151"/>
      <c r="BO134" s="151"/>
      <c r="BP134" s="151"/>
      <c r="BQ134" s="151"/>
      <c r="BR134" s="151"/>
      <c r="BS134" s="151"/>
      <c r="BT134" s="151"/>
      <c r="BU134" s="151"/>
      <c r="BV134" s="151"/>
    </row>
    <row r="135" spans="63:74" x14ac:dyDescent="0.2">
      <c r="BK135" s="151"/>
      <c r="BL135" s="151"/>
      <c r="BM135" s="151"/>
      <c r="BN135" s="151"/>
      <c r="BO135" s="151"/>
      <c r="BP135" s="151"/>
      <c r="BQ135" s="151"/>
      <c r="BR135" s="151"/>
      <c r="BS135" s="151"/>
      <c r="BT135" s="151"/>
      <c r="BU135" s="151"/>
      <c r="BV135" s="151"/>
    </row>
    <row r="136" spans="63:74" x14ac:dyDescent="0.2">
      <c r="BK136" s="151"/>
      <c r="BL136" s="151"/>
      <c r="BM136" s="151"/>
      <c r="BN136" s="151"/>
      <c r="BO136" s="151"/>
      <c r="BP136" s="151"/>
      <c r="BQ136" s="151"/>
      <c r="BR136" s="151"/>
      <c r="BS136" s="151"/>
      <c r="BT136" s="151"/>
      <c r="BU136" s="151"/>
      <c r="BV136" s="151"/>
    </row>
    <row r="137" spans="63:74" x14ac:dyDescent="0.2">
      <c r="BK137" s="151"/>
      <c r="BL137" s="151"/>
      <c r="BM137" s="151"/>
      <c r="BN137" s="151"/>
      <c r="BO137" s="151"/>
      <c r="BP137" s="151"/>
      <c r="BQ137" s="151"/>
      <c r="BR137" s="151"/>
      <c r="BS137" s="151"/>
      <c r="BT137" s="151"/>
      <c r="BU137" s="151"/>
      <c r="BV137" s="151"/>
    </row>
    <row r="138" spans="63:74" x14ac:dyDescent="0.2">
      <c r="BK138" s="151"/>
      <c r="BL138" s="151"/>
      <c r="BM138" s="151"/>
      <c r="BN138" s="151"/>
      <c r="BO138" s="151"/>
      <c r="BP138" s="151"/>
      <c r="BQ138" s="151"/>
      <c r="BR138" s="151"/>
      <c r="BS138" s="151"/>
      <c r="BT138" s="151"/>
      <c r="BU138" s="151"/>
      <c r="BV138" s="151"/>
    </row>
    <row r="139" spans="63:74" x14ac:dyDescent="0.2">
      <c r="BK139" s="151"/>
      <c r="BL139" s="151"/>
      <c r="BM139" s="151"/>
      <c r="BN139" s="151"/>
      <c r="BO139" s="151"/>
      <c r="BP139" s="151"/>
      <c r="BQ139" s="151"/>
      <c r="BR139" s="151"/>
      <c r="BS139" s="151"/>
      <c r="BT139" s="151"/>
      <c r="BU139" s="151"/>
      <c r="BV139" s="151"/>
    </row>
    <row r="140" spans="63:74" x14ac:dyDescent="0.2">
      <c r="BK140" s="151"/>
      <c r="BL140" s="151"/>
      <c r="BM140" s="151"/>
      <c r="BN140" s="151"/>
      <c r="BO140" s="151"/>
      <c r="BP140" s="151"/>
      <c r="BQ140" s="151"/>
      <c r="BR140" s="151"/>
      <c r="BS140" s="151"/>
      <c r="BT140" s="151"/>
      <c r="BU140" s="151"/>
      <c r="BV140" s="151"/>
    </row>
    <row r="141" spans="63:74" x14ac:dyDescent="0.2">
      <c r="BK141" s="151"/>
      <c r="BL141" s="151"/>
      <c r="BM141" s="151"/>
      <c r="BN141" s="151"/>
      <c r="BO141" s="151"/>
      <c r="BP141" s="151"/>
      <c r="BQ141" s="151"/>
      <c r="BR141" s="151"/>
      <c r="BS141" s="151"/>
      <c r="BT141" s="151"/>
      <c r="BU141" s="151"/>
      <c r="BV141" s="151"/>
    </row>
    <row r="142" spans="63:74" x14ac:dyDescent="0.2">
      <c r="BK142" s="151"/>
      <c r="BL142" s="151"/>
      <c r="BM142" s="151"/>
      <c r="BN142" s="151"/>
      <c r="BO142" s="151"/>
      <c r="BP142" s="151"/>
      <c r="BQ142" s="151"/>
      <c r="BR142" s="151"/>
      <c r="BS142" s="151"/>
      <c r="BT142" s="151"/>
      <c r="BU142" s="151"/>
      <c r="BV142" s="151"/>
    </row>
    <row r="143" spans="63:74" x14ac:dyDescent="0.2">
      <c r="BK143" s="151"/>
      <c r="BL143" s="151"/>
      <c r="BM143" s="151"/>
      <c r="BN143" s="151"/>
      <c r="BO143" s="151"/>
      <c r="BP143" s="151"/>
      <c r="BQ143" s="151"/>
      <c r="BR143" s="151"/>
      <c r="BS143" s="151"/>
      <c r="BT143" s="151"/>
      <c r="BU143" s="151"/>
      <c r="BV143" s="151"/>
    </row>
    <row r="144" spans="63:74" x14ac:dyDescent="0.2">
      <c r="BK144" s="151"/>
      <c r="BL144" s="151"/>
      <c r="BM144" s="151"/>
      <c r="BN144" s="151"/>
      <c r="BO144" s="151"/>
      <c r="BP144" s="151"/>
      <c r="BQ144" s="151"/>
      <c r="BR144" s="151"/>
      <c r="BS144" s="151"/>
      <c r="BT144" s="151"/>
      <c r="BU144" s="151"/>
      <c r="BV144" s="151"/>
    </row>
    <row r="145" spans="63:74" x14ac:dyDescent="0.2">
      <c r="BK145" s="151"/>
      <c r="BL145" s="151"/>
      <c r="BM145" s="151"/>
      <c r="BN145" s="151"/>
      <c r="BO145" s="151"/>
      <c r="BP145" s="151"/>
      <c r="BQ145" s="151"/>
      <c r="BR145" s="151"/>
      <c r="BS145" s="151"/>
      <c r="BT145" s="151"/>
      <c r="BU145" s="151"/>
      <c r="BV145" s="151"/>
    </row>
  </sheetData>
  <mergeCells count="19">
    <mergeCell ref="B74:R74"/>
    <mergeCell ref="BK3:BV3"/>
    <mergeCell ref="AY3:BJ3"/>
    <mergeCell ref="AM3:AX3"/>
    <mergeCell ref="B73:Q73"/>
    <mergeCell ref="B72:Q72"/>
    <mergeCell ref="A1:A2"/>
    <mergeCell ref="B68:Q68"/>
    <mergeCell ref="B69:Q69"/>
    <mergeCell ref="B1:AL1"/>
    <mergeCell ref="C3:N3"/>
    <mergeCell ref="O3:Z3"/>
    <mergeCell ref="AA3:AL3"/>
    <mergeCell ref="B82:Q82"/>
    <mergeCell ref="B75:Q75"/>
    <mergeCell ref="B80:Q80"/>
    <mergeCell ref="B78:Q78"/>
    <mergeCell ref="B79:Q79"/>
    <mergeCell ref="B77:Q77"/>
  </mergeCells>
  <phoneticPr fontId="7" type="noConversion"/>
  <hyperlinks>
    <hyperlink ref="A1:A2" location="Contents!A1" display="Table of Contents" xr:uid="{00000000-0004-0000-0800-000000000000}"/>
  </hyperlinks>
  <pageMargins left="0.25" right="0.25" top="0.25" bottom="0.25" header="1" footer="1"/>
  <pageSetup scale="3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FJ174"/>
  <sheetViews>
    <sheetView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AL1"/>
    </sheetView>
  </sheetViews>
  <sheetFormatPr defaultColWidth="9.5546875" defaultRowHeight="10.199999999999999" x14ac:dyDescent="0.2"/>
  <cols>
    <col min="1" max="1" width="12" style="85" customWidth="1"/>
    <col min="2" max="2" width="50" style="85" customWidth="1"/>
    <col min="3" max="3" width="7.5546875" style="85" customWidth="1"/>
    <col min="4" max="50" width="6.5546875" style="85" customWidth="1"/>
    <col min="51" max="53" width="6.5546875" style="670" customWidth="1"/>
    <col min="54" max="55" width="6.5546875" style="150" customWidth="1"/>
    <col min="56" max="56" width="6.5546875" style="668" customWidth="1"/>
    <col min="57" max="57" width="6.5546875" style="288" customWidth="1"/>
    <col min="58" max="58" width="6.5546875" style="668" customWidth="1"/>
    <col min="59" max="59" width="6.5546875" style="670" customWidth="1"/>
    <col min="60" max="60" width="6.5546875" style="872" customWidth="1"/>
    <col min="61" max="61" width="6.5546875" style="670" customWidth="1"/>
    <col min="62" max="62" width="6.5546875" style="150" customWidth="1"/>
    <col min="63" max="74" width="6.5546875" style="85" customWidth="1"/>
    <col min="75" max="75" width="9.5546875" style="85"/>
    <col min="76" max="77" width="11.5546875" style="85" bestFit="1" customWidth="1"/>
    <col min="78" max="16384" width="9.5546875" style="85"/>
  </cols>
  <sheetData>
    <row r="1" spans="1:166" ht="13.35" customHeight="1" x14ac:dyDescent="0.25">
      <c r="A1" s="1002" t="s">
        <v>479</v>
      </c>
      <c r="B1" s="1078" t="s">
        <v>540</v>
      </c>
      <c r="C1" s="1079"/>
      <c r="D1" s="1079"/>
      <c r="E1" s="1079"/>
      <c r="F1" s="1079"/>
      <c r="G1" s="1079"/>
      <c r="H1" s="1079"/>
      <c r="I1" s="1079"/>
      <c r="J1" s="1079"/>
      <c r="K1" s="1079"/>
      <c r="L1" s="1079"/>
      <c r="M1" s="1079"/>
      <c r="N1" s="1079"/>
      <c r="O1" s="1079"/>
      <c r="P1" s="1079"/>
      <c r="Q1" s="1079"/>
      <c r="R1" s="1079"/>
      <c r="S1" s="1079"/>
      <c r="T1" s="1079"/>
      <c r="U1" s="1079"/>
      <c r="V1" s="1079"/>
      <c r="W1" s="1079"/>
      <c r="X1" s="1079"/>
      <c r="Y1" s="1079"/>
      <c r="Z1" s="1079"/>
      <c r="AA1" s="1079"/>
      <c r="AB1" s="1079"/>
      <c r="AC1" s="1079"/>
      <c r="AD1" s="1079"/>
      <c r="AE1" s="1079"/>
      <c r="AF1" s="1079"/>
      <c r="AG1" s="1079"/>
      <c r="AH1" s="1079"/>
      <c r="AI1" s="1079"/>
      <c r="AJ1" s="1079"/>
      <c r="AK1" s="1079"/>
      <c r="AL1" s="1079"/>
    </row>
    <row r="2" spans="1:166" ht="13.2" x14ac:dyDescent="0.25">
      <c r="A2" s="1003"/>
      <c r="B2" s="228" t="str">
        <f>"U.S. Energy Information Administration  |  Short-Term Energy Outlook  - "&amp;Dates!D1</f>
        <v>U.S. Energy Information Administration  |  Short-Term Energy Outlook  - April 2025</v>
      </c>
      <c r="C2" s="229"/>
      <c r="D2" s="229"/>
      <c r="E2" s="229"/>
      <c r="F2" s="229"/>
      <c r="G2" s="229"/>
      <c r="H2" s="229"/>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28"/>
      <c r="AN2" s="328"/>
      <c r="AO2" s="328"/>
      <c r="AP2" s="328"/>
      <c r="AQ2" s="328"/>
      <c r="AR2" s="328"/>
      <c r="AS2" s="328"/>
      <c r="AT2" s="328"/>
      <c r="BW2" s="7"/>
    </row>
    <row r="3" spans="1:166" s="7" customFormat="1" ht="13.2" x14ac:dyDescent="0.25">
      <c r="A3" s="338" t="s">
        <v>777</v>
      </c>
      <c r="B3" s="9"/>
      <c r="C3" s="1006">
        <f>Dates!D3</f>
        <v>2021</v>
      </c>
      <c r="D3" s="1007"/>
      <c r="E3" s="1007"/>
      <c r="F3" s="1007"/>
      <c r="G3" s="1007"/>
      <c r="H3" s="1007"/>
      <c r="I3" s="1007"/>
      <c r="J3" s="1007"/>
      <c r="K3" s="1007"/>
      <c r="L3" s="1007"/>
      <c r="M3" s="1007"/>
      <c r="N3" s="1008"/>
      <c r="O3" s="1006">
        <f>C3+1</f>
        <v>2022</v>
      </c>
      <c r="P3" s="1009"/>
      <c r="Q3" s="1009"/>
      <c r="R3" s="1009"/>
      <c r="S3" s="1009"/>
      <c r="T3" s="1009"/>
      <c r="U3" s="1009"/>
      <c r="V3" s="1009"/>
      <c r="W3" s="1009"/>
      <c r="X3" s="1007"/>
      <c r="Y3" s="1007"/>
      <c r="Z3" s="1008"/>
      <c r="AA3" s="1010">
        <f>O3+1</f>
        <v>2023</v>
      </c>
      <c r="AB3" s="1007"/>
      <c r="AC3" s="1007"/>
      <c r="AD3" s="1007"/>
      <c r="AE3" s="1007"/>
      <c r="AF3" s="1007"/>
      <c r="AG3" s="1007"/>
      <c r="AH3" s="1007"/>
      <c r="AI3" s="1007"/>
      <c r="AJ3" s="1007"/>
      <c r="AK3" s="1007"/>
      <c r="AL3" s="1008"/>
      <c r="AM3" s="1010">
        <f>AA3+1</f>
        <v>2024</v>
      </c>
      <c r="AN3" s="1007"/>
      <c r="AO3" s="1007"/>
      <c r="AP3" s="1007"/>
      <c r="AQ3" s="1007"/>
      <c r="AR3" s="1007"/>
      <c r="AS3" s="1007"/>
      <c r="AT3" s="1007"/>
      <c r="AU3" s="1007"/>
      <c r="AV3" s="1007"/>
      <c r="AW3" s="1007"/>
      <c r="AX3" s="1008"/>
      <c r="AY3" s="1010">
        <f>AM3+1</f>
        <v>2025</v>
      </c>
      <c r="AZ3" s="1011"/>
      <c r="BA3" s="1011"/>
      <c r="BB3" s="1011"/>
      <c r="BC3" s="1011"/>
      <c r="BD3" s="1011"/>
      <c r="BE3" s="1011"/>
      <c r="BF3" s="1011"/>
      <c r="BG3" s="1011"/>
      <c r="BH3" s="1011"/>
      <c r="BI3" s="1011"/>
      <c r="BJ3" s="1012"/>
      <c r="BK3" s="1010">
        <f>AY3+1</f>
        <v>2026</v>
      </c>
      <c r="BL3" s="1007"/>
      <c r="BM3" s="1007"/>
      <c r="BN3" s="1007"/>
      <c r="BO3" s="1007"/>
      <c r="BP3" s="1007"/>
      <c r="BQ3" s="1007"/>
      <c r="BR3" s="1007"/>
      <c r="BS3" s="1007"/>
      <c r="BT3" s="1007"/>
      <c r="BU3" s="1007"/>
      <c r="BV3" s="1008"/>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c r="FD3" s="85"/>
      <c r="FE3" s="85"/>
      <c r="FF3" s="85"/>
      <c r="FG3" s="85"/>
      <c r="FH3" s="85"/>
      <c r="FI3" s="85"/>
      <c r="FJ3" s="85"/>
    </row>
    <row r="4" spans="1:166" s="7" customFormat="1" x14ac:dyDescent="0.2">
      <c r="A4" s="344" t="str">
        <f>TEXT(Dates!$D$2,"dddd, mmmm d, yyyy")</f>
        <v>Monday, April 7,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12"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5"/>
      <c r="DA4" s="85"/>
      <c r="DB4" s="85"/>
      <c r="DC4" s="85"/>
      <c r="DD4" s="85"/>
      <c r="DE4" s="85"/>
      <c r="DF4" s="85"/>
      <c r="DG4" s="85"/>
      <c r="DH4" s="85"/>
      <c r="DI4" s="85"/>
      <c r="DJ4" s="85"/>
      <c r="DK4" s="85"/>
      <c r="DL4" s="85"/>
      <c r="DM4" s="85"/>
      <c r="DN4" s="85"/>
      <c r="DO4" s="85"/>
      <c r="DP4" s="85"/>
      <c r="DQ4" s="85"/>
      <c r="DR4" s="85"/>
      <c r="DS4" s="85"/>
      <c r="DT4" s="85"/>
      <c r="DU4" s="85"/>
      <c r="DV4" s="85"/>
      <c r="DW4" s="85"/>
      <c r="DX4" s="85"/>
      <c r="DY4" s="85"/>
      <c r="DZ4" s="85"/>
      <c r="EA4" s="85"/>
      <c r="EB4" s="85"/>
      <c r="EC4" s="85"/>
      <c r="ED4" s="85"/>
      <c r="EE4" s="85"/>
      <c r="EF4" s="85"/>
      <c r="EG4" s="85"/>
      <c r="EH4" s="85"/>
      <c r="EI4" s="85"/>
      <c r="EJ4" s="85"/>
      <c r="EK4" s="85"/>
      <c r="EL4" s="85"/>
      <c r="EM4" s="85"/>
      <c r="EN4" s="85"/>
      <c r="EO4" s="85"/>
      <c r="EP4" s="85"/>
      <c r="EQ4" s="85"/>
      <c r="ER4" s="85"/>
      <c r="ES4" s="85"/>
      <c r="ET4" s="85"/>
      <c r="EU4" s="85"/>
      <c r="EV4" s="85"/>
      <c r="EW4" s="85"/>
    </row>
    <row r="5" spans="1:166" x14ac:dyDescent="0.2">
      <c r="A5" s="277"/>
      <c r="B5" s="86" t="s">
        <v>1143</v>
      </c>
      <c r="C5" s="596"/>
      <c r="D5" s="596"/>
      <c r="E5" s="596"/>
      <c r="F5" s="596"/>
      <c r="G5" s="596"/>
      <c r="H5" s="596"/>
      <c r="I5" s="596"/>
      <c r="J5" s="596"/>
      <c r="K5" s="596"/>
      <c r="L5" s="596"/>
      <c r="M5" s="596"/>
      <c r="N5" s="596"/>
      <c r="O5" s="596"/>
      <c r="P5" s="596"/>
      <c r="Q5" s="596"/>
      <c r="R5" s="596"/>
      <c r="S5" s="596"/>
      <c r="T5" s="596"/>
      <c r="U5" s="596"/>
      <c r="V5" s="596"/>
      <c r="W5" s="596"/>
      <c r="X5" s="596"/>
      <c r="Y5" s="596"/>
      <c r="Z5" s="596"/>
      <c r="AA5" s="596"/>
      <c r="AB5" s="596"/>
      <c r="AC5" s="596"/>
      <c r="AD5" s="596"/>
      <c r="AE5" s="596"/>
      <c r="AF5" s="596"/>
      <c r="AG5" s="596"/>
      <c r="AH5" s="596"/>
      <c r="AI5" s="596"/>
      <c r="AJ5" s="596"/>
      <c r="AK5" s="596"/>
      <c r="AL5" s="596"/>
      <c r="AM5" s="596"/>
      <c r="AN5" s="596"/>
      <c r="AO5" s="596"/>
      <c r="AP5" s="596"/>
      <c r="AQ5" s="596"/>
      <c r="AR5" s="596"/>
      <c r="AS5" s="596"/>
      <c r="AT5" s="596"/>
      <c r="AU5" s="596"/>
      <c r="AV5" s="596"/>
      <c r="AW5" s="596"/>
      <c r="AX5" s="596"/>
      <c r="AY5" s="671"/>
      <c r="AZ5" s="671"/>
      <c r="BA5" s="671"/>
      <c r="BB5" s="883"/>
      <c r="BC5" s="883"/>
      <c r="BD5" s="884"/>
      <c r="BE5" s="884"/>
      <c r="BF5" s="884"/>
      <c r="BG5" s="884"/>
      <c r="BH5" s="884"/>
      <c r="BI5" s="884"/>
      <c r="BJ5" s="598"/>
      <c r="BK5" s="598"/>
      <c r="BL5" s="598"/>
      <c r="BM5" s="598"/>
      <c r="BN5" s="598"/>
      <c r="BO5" s="598"/>
      <c r="BP5" s="598"/>
      <c r="BQ5" s="598"/>
      <c r="BR5" s="598"/>
      <c r="BS5" s="598"/>
      <c r="BT5" s="598"/>
      <c r="BU5" s="598"/>
      <c r="BV5" s="598"/>
    </row>
    <row r="6" spans="1:166" s="288" customFormat="1" x14ac:dyDescent="0.2">
      <c r="A6" s="571" t="s">
        <v>1144</v>
      </c>
      <c r="B6" s="583" t="s">
        <v>1145</v>
      </c>
      <c r="C6" s="101">
        <v>5.565213</v>
      </c>
      <c r="D6" s="101">
        <v>4.5714579999999998</v>
      </c>
      <c r="E6" s="101">
        <v>5.7216449999999996</v>
      </c>
      <c r="F6" s="101">
        <v>6.2352920000000003</v>
      </c>
      <c r="G6" s="101">
        <v>6.3737250000000003</v>
      </c>
      <c r="H6" s="101">
        <v>6.3723619999999999</v>
      </c>
      <c r="I6" s="101">
        <v>6.3282369999999997</v>
      </c>
      <c r="J6" s="101">
        <v>6.3798849999999998</v>
      </c>
      <c r="K6" s="101">
        <v>6.156301</v>
      </c>
      <c r="L6" s="101">
        <v>6.1853109999999996</v>
      </c>
      <c r="M6" s="101">
        <v>6.1326109999999998</v>
      </c>
      <c r="N6" s="101">
        <v>6.1056350000000004</v>
      </c>
      <c r="O6" s="101">
        <v>5.867877</v>
      </c>
      <c r="P6" s="101">
        <v>5.9469430000000001</v>
      </c>
      <c r="Q6" s="101">
        <v>6.5612909999999998</v>
      </c>
      <c r="R6" s="101">
        <v>6.7072250000000002</v>
      </c>
      <c r="S6" s="101">
        <v>6.7886579999999999</v>
      </c>
      <c r="T6" s="101">
        <v>6.8460890000000001</v>
      </c>
      <c r="U6" s="101">
        <v>7.0129770000000002</v>
      </c>
      <c r="V6" s="101">
        <v>6.8380910000000004</v>
      </c>
      <c r="W6" s="101">
        <v>6.7443049999999998</v>
      </c>
      <c r="X6" s="101">
        <v>6.5489170000000003</v>
      </c>
      <c r="Y6" s="101">
        <v>6.4530580000000004</v>
      </c>
      <c r="Z6" s="101">
        <v>5.9152459999999998</v>
      </c>
      <c r="AA6" s="101">
        <v>6.3693999999999997</v>
      </c>
      <c r="AB6" s="101">
        <v>6.5037830000000003</v>
      </c>
      <c r="AC6" s="101">
        <v>6.9613259999999997</v>
      </c>
      <c r="AD6" s="101">
        <v>7.2295350000000003</v>
      </c>
      <c r="AE6" s="101">
        <v>7.2482350000000002</v>
      </c>
      <c r="AF6" s="101">
        <v>7.2311019999999999</v>
      </c>
      <c r="AG6" s="101">
        <v>7.2910519999999996</v>
      </c>
      <c r="AH6" s="101">
        <v>7.4324139999999996</v>
      </c>
      <c r="AI6" s="101">
        <v>7.3852010000000003</v>
      </c>
      <c r="AJ6" s="101">
        <v>7.195379</v>
      </c>
      <c r="AK6" s="101">
        <v>7.0917289999999999</v>
      </c>
      <c r="AL6" s="101">
        <v>6.9698250000000002</v>
      </c>
      <c r="AM6" s="101">
        <v>6.4038459999999997</v>
      </c>
      <c r="AN6" s="101">
        <v>6.9975529999999999</v>
      </c>
      <c r="AO6" s="101">
        <v>7.4420580000000003</v>
      </c>
      <c r="AP6" s="101">
        <v>7.7560630000000002</v>
      </c>
      <c r="AQ6" s="101">
        <v>7.8695760000000003</v>
      </c>
      <c r="AR6" s="101">
        <v>7.8111459999999999</v>
      </c>
      <c r="AS6" s="101">
        <v>7.6472930000000003</v>
      </c>
      <c r="AT6" s="101">
        <v>7.7986430000000002</v>
      </c>
      <c r="AU6" s="101">
        <v>7.7484270000000004</v>
      </c>
      <c r="AV6" s="101">
        <v>7.599024</v>
      </c>
      <c r="AW6" s="101">
        <v>7.5700710000000004</v>
      </c>
      <c r="AX6" s="101">
        <v>7.4150660000000004</v>
      </c>
      <c r="AY6" s="937">
        <v>6.9759060000000002</v>
      </c>
      <c r="AZ6" s="937">
        <v>7.4012806714000003</v>
      </c>
      <c r="BA6" s="937">
        <v>7.6354562085</v>
      </c>
      <c r="BB6" s="582">
        <v>7.8181260000000004</v>
      </c>
      <c r="BC6" s="582">
        <v>7.9443229999999998</v>
      </c>
      <c r="BD6" s="582">
        <v>7.9313070000000003</v>
      </c>
      <c r="BE6" s="582">
        <v>7.915381</v>
      </c>
      <c r="BF6" s="582">
        <v>7.8461629999999998</v>
      </c>
      <c r="BG6" s="582">
        <v>7.6822150000000002</v>
      </c>
      <c r="BH6" s="582">
        <v>7.5540039999999999</v>
      </c>
      <c r="BI6" s="582">
        <v>7.3657149999999998</v>
      </c>
      <c r="BJ6" s="582">
        <v>7.2079339999999998</v>
      </c>
      <c r="BK6" s="582">
        <v>7.2459290000000003</v>
      </c>
      <c r="BL6" s="582">
        <v>7.3180480000000001</v>
      </c>
      <c r="BM6" s="582">
        <v>7.7586810000000002</v>
      </c>
      <c r="BN6" s="582">
        <v>7.9669270000000001</v>
      </c>
      <c r="BO6" s="582">
        <v>8.0615579999999998</v>
      </c>
      <c r="BP6" s="582">
        <v>8.0638860000000001</v>
      </c>
      <c r="BQ6" s="582">
        <v>8.0517459999999996</v>
      </c>
      <c r="BR6" s="582">
        <v>8.0417079999999999</v>
      </c>
      <c r="BS6" s="582">
        <v>7.9110420000000001</v>
      </c>
      <c r="BT6" s="582">
        <v>7.7432499999999997</v>
      </c>
      <c r="BU6" s="582">
        <v>7.6171129999999998</v>
      </c>
      <c r="BV6" s="582">
        <v>7.4602959999999996</v>
      </c>
    </row>
    <row r="7" spans="1:166" s="288" customFormat="1" x14ac:dyDescent="0.2">
      <c r="A7" s="571" t="s">
        <v>240</v>
      </c>
      <c r="B7" s="584" t="s">
        <v>1146</v>
      </c>
      <c r="C7" s="101">
        <v>5.2172580000000002</v>
      </c>
      <c r="D7" s="101">
        <v>4.2468570000000003</v>
      </c>
      <c r="E7" s="101">
        <v>5.1479679999999997</v>
      </c>
      <c r="F7" s="101">
        <v>5.4774669999999999</v>
      </c>
      <c r="G7" s="101">
        <v>5.496645</v>
      </c>
      <c r="H7" s="101">
        <v>5.5151669999999999</v>
      </c>
      <c r="I7" s="101">
        <v>5.5017420000000001</v>
      </c>
      <c r="J7" s="101">
        <v>5.5961290000000004</v>
      </c>
      <c r="K7" s="101">
        <v>5.5712330000000003</v>
      </c>
      <c r="L7" s="101">
        <v>5.7210000000000001</v>
      </c>
      <c r="M7" s="101">
        <v>5.7728330000000003</v>
      </c>
      <c r="N7" s="101">
        <v>5.7409359999999996</v>
      </c>
      <c r="O7" s="101">
        <v>5.5083549999999999</v>
      </c>
      <c r="P7" s="101">
        <v>5.5139639999999996</v>
      </c>
      <c r="Q7" s="101">
        <v>5.9523549999999998</v>
      </c>
      <c r="R7" s="101">
        <v>5.9173</v>
      </c>
      <c r="S7" s="101">
        <v>5.9610000000000003</v>
      </c>
      <c r="T7" s="101">
        <v>6.008267</v>
      </c>
      <c r="U7" s="101">
        <v>6.1885159999999999</v>
      </c>
      <c r="V7" s="101">
        <v>6.0605479999999998</v>
      </c>
      <c r="W7" s="101">
        <v>6.1540670000000004</v>
      </c>
      <c r="X7" s="101">
        <v>6.1677419999999996</v>
      </c>
      <c r="Y7" s="101">
        <v>6.1393000000000004</v>
      </c>
      <c r="Z7" s="101">
        <v>5.6004519999999998</v>
      </c>
      <c r="AA7" s="101">
        <v>6.0409680000000003</v>
      </c>
      <c r="AB7" s="101">
        <v>6.1175360000000003</v>
      </c>
      <c r="AC7" s="101">
        <v>6.3514189999999999</v>
      </c>
      <c r="AD7" s="101">
        <v>6.4454330000000004</v>
      </c>
      <c r="AE7" s="101">
        <v>6.428839</v>
      </c>
      <c r="AF7" s="101">
        <v>6.4082999999999997</v>
      </c>
      <c r="AG7" s="101">
        <v>6.5056770000000004</v>
      </c>
      <c r="AH7" s="101">
        <v>6.6308389999999999</v>
      </c>
      <c r="AI7" s="101">
        <v>6.7954330000000001</v>
      </c>
      <c r="AJ7" s="101">
        <v>6.8048390000000003</v>
      </c>
      <c r="AK7" s="101">
        <v>6.7828330000000001</v>
      </c>
      <c r="AL7" s="101">
        <v>6.6485479999999999</v>
      </c>
      <c r="AM7" s="101">
        <v>6.0579359999999998</v>
      </c>
      <c r="AN7" s="101">
        <v>6.6409310000000001</v>
      </c>
      <c r="AO7" s="101">
        <v>6.8315479999999997</v>
      </c>
      <c r="AP7" s="101">
        <v>6.9739000000000004</v>
      </c>
      <c r="AQ7" s="101">
        <v>7.0499359999999998</v>
      </c>
      <c r="AR7" s="101">
        <v>7.0128000000000004</v>
      </c>
      <c r="AS7" s="101">
        <v>6.8948070000000001</v>
      </c>
      <c r="AT7" s="101">
        <v>7.0300649999999996</v>
      </c>
      <c r="AU7" s="101">
        <v>7.1593999999999998</v>
      </c>
      <c r="AV7" s="101">
        <v>7.228548</v>
      </c>
      <c r="AW7" s="101">
        <v>7.2877330000000002</v>
      </c>
      <c r="AX7" s="101">
        <v>7.1311289999999996</v>
      </c>
      <c r="AY7" s="937">
        <v>6.7095159999999998</v>
      </c>
      <c r="AZ7" s="937">
        <v>7.0045508714000002</v>
      </c>
      <c r="BA7" s="937">
        <v>7.0064690084999999</v>
      </c>
      <c r="BB7" s="582">
        <v>7.1040700000000001</v>
      </c>
      <c r="BC7" s="582">
        <v>7.1317459999999997</v>
      </c>
      <c r="BD7" s="582">
        <v>7.1334499999999998</v>
      </c>
      <c r="BE7" s="582">
        <v>7.1313620000000002</v>
      </c>
      <c r="BF7" s="582">
        <v>7.0906029999999998</v>
      </c>
      <c r="BG7" s="582">
        <v>7.131748</v>
      </c>
      <c r="BH7" s="582">
        <v>7.1807359999999996</v>
      </c>
      <c r="BI7" s="582">
        <v>7.0967760000000002</v>
      </c>
      <c r="BJ7" s="582">
        <v>6.9231579999999999</v>
      </c>
      <c r="BK7" s="582">
        <v>6.9404539999999999</v>
      </c>
      <c r="BL7" s="582">
        <v>6.9579170000000001</v>
      </c>
      <c r="BM7" s="582">
        <v>7.1785399999999999</v>
      </c>
      <c r="BN7" s="582">
        <v>7.2575830000000003</v>
      </c>
      <c r="BO7" s="582">
        <v>7.2605240000000002</v>
      </c>
      <c r="BP7" s="582">
        <v>7.2765409999999999</v>
      </c>
      <c r="BQ7" s="582">
        <v>7.2771400000000002</v>
      </c>
      <c r="BR7" s="582">
        <v>7.2989569999999997</v>
      </c>
      <c r="BS7" s="582">
        <v>7.3735869999999997</v>
      </c>
      <c r="BT7" s="582">
        <v>7.380045</v>
      </c>
      <c r="BU7" s="582">
        <v>7.3544770000000002</v>
      </c>
      <c r="BV7" s="582">
        <v>7.1784020000000002</v>
      </c>
    </row>
    <row r="8" spans="1:166" x14ac:dyDescent="0.2">
      <c r="A8" s="278" t="s">
        <v>518</v>
      </c>
      <c r="B8" s="585" t="s">
        <v>1147</v>
      </c>
      <c r="C8" s="451">
        <v>2.0436450000000002</v>
      </c>
      <c r="D8" s="451">
        <v>1.5646789999999999</v>
      </c>
      <c r="E8" s="451">
        <v>1.990194</v>
      </c>
      <c r="F8" s="451">
        <v>2.2159330000000002</v>
      </c>
      <c r="G8" s="451">
        <v>2.1895479999999998</v>
      </c>
      <c r="H8" s="451">
        <v>2.1941670000000002</v>
      </c>
      <c r="I8" s="451">
        <v>2.1732260000000001</v>
      </c>
      <c r="J8" s="451">
        <v>2.2170969999999999</v>
      </c>
      <c r="K8" s="451">
        <v>2.1905999999999999</v>
      </c>
      <c r="L8" s="451">
        <v>2.2895159999999999</v>
      </c>
      <c r="M8" s="451">
        <v>2.3473329999999999</v>
      </c>
      <c r="N8" s="451">
        <v>2.3301289999999999</v>
      </c>
      <c r="O8" s="451">
        <v>2.256097</v>
      </c>
      <c r="P8" s="451">
        <v>2.2515710000000002</v>
      </c>
      <c r="Q8" s="451">
        <v>2.5298069999999999</v>
      </c>
      <c r="R8" s="451">
        <v>2.4696669999999998</v>
      </c>
      <c r="S8" s="451">
        <v>2.4485809999999999</v>
      </c>
      <c r="T8" s="451">
        <v>2.441033</v>
      </c>
      <c r="U8" s="451">
        <v>2.5109360000000001</v>
      </c>
      <c r="V8" s="451">
        <v>2.3745479999999999</v>
      </c>
      <c r="W8" s="451">
        <v>2.387</v>
      </c>
      <c r="X8" s="451">
        <v>2.4591940000000001</v>
      </c>
      <c r="Y8" s="451">
        <v>2.5308329999999999</v>
      </c>
      <c r="Z8" s="451">
        <v>2.198645</v>
      </c>
      <c r="AA8" s="451">
        <v>2.4480970000000002</v>
      </c>
      <c r="AB8" s="451">
        <v>2.5409290000000002</v>
      </c>
      <c r="AC8" s="451">
        <v>2.6789679999999998</v>
      </c>
      <c r="AD8" s="451">
        <v>2.6986669999999999</v>
      </c>
      <c r="AE8" s="451">
        <v>2.6495479999999998</v>
      </c>
      <c r="AF8" s="451">
        <v>2.5817999999999999</v>
      </c>
      <c r="AG8" s="451">
        <v>2.5965479999999999</v>
      </c>
      <c r="AH8" s="451">
        <v>2.6425480000000001</v>
      </c>
      <c r="AI8" s="451">
        <v>2.7669329999999999</v>
      </c>
      <c r="AJ8" s="451">
        <v>2.8027739999999999</v>
      </c>
      <c r="AK8" s="451">
        <v>2.7574000000000001</v>
      </c>
      <c r="AL8" s="451">
        <v>2.6545160000000001</v>
      </c>
      <c r="AM8" s="451">
        <v>2.3693870000000001</v>
      </c>
      <c r="AN8" s="451">
        <v>2.6886899999999998</v>
      </c>
      <c r="AO8" s="451">
        <v>2.839645</v>
      </c>
      <c r="AP8" s="451">
        <v>2.9376000000000002</v>
      </c>
      <c r="AQ8" s="451">
        <v>2.9525809999999999</v>
      </c>
      <c r="AR8" s="451">
        <v>2.8622999999999998</v>
      </c>
      <c r="AS8" s="451">
        <v>2.7315480000000001</v>
      </c>
      <c r="AT8" s="451">
        <v>2.752516</v>
      </c>
      <c r="AU8" s="451">
        <v>2.910733</v>
      </c>
      <c r="AV8" s="451">
        <v>2.9691939999999999</v>
      </c>
      <c r="AW8" s="451">
        <v>3.0341670000000001</v>
      </c>
      <c r="AX8" s="451">
        <v>2.9072900000000002</v>
      </c>
      <c r="AY8" s="919">
        <v>2.6888709999999998</v>
      </c>
      <c r="AZ8" s="919">
        <v>2.8519255714999998</v>
      </c>
      <c r="BA8" s="919">
        <v>2.8746066896000002</v>
      </c>
      <c r="BB8" s="374">
        <v>2.9600240000000002</v>
      </c>
      <c r="BC8" s="374">
        <v>2.9412389999999999</v>
      </c>
      <c r="BD8" s="374">
        <v>2.916687</v>
      </c>
      <c r="BE8" s="374">
        <v>2.8802460000000001</v>
      </c>
      <c r="BF8" s="374">
        <v>2.8256839999999999</v>
      </c>
      <c r="BG8" s="374">
        <v>2.8823979999999998</v>
      </c>
      <c r="BH8" s="374">
        <v>2.9202710000000001</v>
      </c>
      <c r="BI8" s="374">
        <v>2.8923580000000002</v>
      </c>
      <c r="BJ8" s="374">
        <v>2.7447020000000002</v>
      </c>
      <c r="BK8" s="374">
        <v>2.7418390000000001</v>
      </c>
      <c r="BL8" s="374">
        <v>2.80809</v>
      </c>
      <c r="BM8" s="374">
        <v>2.9467729999999999</v>
      </c>
      <c r="BN8" s="374">
        <v>3.0042550000000001</v>
      </c>
      <c r="BO8" s="374">
        <v>2.9761739999999999</v>
      </c>
      <c r="BP8" s="374">
        <v>2.9807920000000001</v>
      </c>
      <c r="BQ8" s="374">
        <v>2.987717</v>
      </c>
      <c r="BR8" s="374">
        <v>3.004203</v>
      </c>
      <c r="BS8" s="374">
        <v>3.0635279999999998</v>
      </c>
      <c r="BT8" s="374">
        <v>3.0817489999999998</v>
      </c>
      <c r="BU8" s="374">
        <v>3.0774659999999998</v>
      </c>
      <c r="BV8" s="374">
        <v>2.9335369999999998</v>
      </c>
    </row>
    <row r="9" spans="1:166" x14ac:dyDescent="0.2">
      <c r="A9" s="278" t="s">
        <v>519</v>
      </c>
      <c r="B9" s="585" t="s">
        <v>942</v>
      </c>
      <c r="C9" s="451">
        <v>1.7184839999999999</v>
      </c>
      <c r="D9" s="451">
        <v>1.44425</v>
      </c>
      <c r="E9" s="451">
        <v>1.7052579999999999</v>
      </c>
      <c r="F9" s="451">
        <v>1.7537670000000001</v>
      </c>
      <c r="G9" s="451">
        <v>1.764645</v>
      </c>
      <c r="H9" s="451">
        <v>1.7539</v>
      </c>
      <c r="I9" s="451">
        <v>1.754516</v>
      </c>
      <c r="J9" s="451">
        <v>1.7724519999999999</v>
      </c>
      <c r="K9" s="451">
        <v>1.7761</v>
      </c>
      <c r="L9" s="451">
        <v>1.8143229999999999</v>
      </c>
      <c r="M9" s="451">
        <v>1.8260670000000001</v>
      </c>
      <c r="N9" s="451">
        <v>1.824516</v>
      </c>
      <c r="O9" s="451">
        <v>1.754</v>
      </c>
      <c r="P9" s="451">
        <v>1.764643</v>
      </c>
      <c r="Q9" s="451">
        <v>1.8433870000000001</v>
      </c>
      <c r="R9" s="451">
        <v>1.8437330000000001</v>
      </c>
      <c r="S9" s="451">
        <v>1.855129</v>
      </c>
      <c r="T9" s="451">
        <v>1.869167</v>
      </c>
      <c r="U9" s="451">
        <v>1.9100649999999999</v>
      </c>
      <c r="V9" s="451">
        <v>1.922839</v>
      </c>
      <c r="W9" s="451">
        <v>1.9772670000000001</v>
      </c>
      <c r="X9" s="451">
        <v>1.9576769999999999</v>
      </c>
      <c r="Y9" s="451">
        <v>1.9283999999999999</v>
      </c>
      <c r="Z9" s="451">
        <v>1.8187420000000001</v>
      </c>
      <c r="AA9" s="451">
        <v>1.9130320000000001</v>
      </c>
      <c r="AB9" s="451">
        <v>1.914679</v>
      </c>
      <c r="AC9" s="451">
        <v>1.9622900000000001</v>
      </c>
      <c r="AD9" s="451">
        <v>1.987933</v>
      </c>
      <c r="AE9" s="451">
        <v>1.98529</v>
      </c>
      <c r="AF9" s="451">
        <v>1.9970000000000001</v>
      </c>
      <c r="AG9" s="451">
        <v>2.0285160000000002</v>
      </c>
      <c r="AH9" s="451">
        <v>2.055968</v>
      </c>
      <c r="AI9" s="451">
        <v>2.0790999999999999</v>
      </c>
      <c r="AJ9" s="451">
        <v>2.0937739999999998</v>
      </c>
      <c r="AK9" s="451">
        <v>2.121267</v>
      </c>
      <c r="AL9" s="451">
        <v>2.1078389999999998</v>
      </c>
      <c r="AM9" s="451">
        <v>1.954645</v>
      </c>
      <c r="AN9" s="451">
        <v>2.0932759999999999</v>
      </c>
      <c r="AO9" s="451">
        <v>2.1107420000000001</v>
      </c>
      <c r="AP9" s="451">
        <v>2.1218669999999999</v>
      </c>
      <c r="AQ9" s="451">
        <v>2.1371609999999999</v>
      </c>
      <c r="AR9" s="451">
        <v>2.1494330000000001</v>
      </c>
      <c r="AS9" s="451">
        <v>2.1433230000000001</v>
      </c>
      <c r="AT9" s="451">
        <v>2.2000649999999999</v>
      </c>
      <c r="AU9" s="451">
        <v>2.1991999999999998</v>
      </c>
      <c r="AV9" s="451">
        <v>2.2190970000000001</v>
      </c>
      <c r="AW9" s="451">
        <v>2.2414670000000001</v>
      </c>
      <c r="AX9" s="451">
        <v>2.2353550000000002</v>
      </c>
      <c r="AY9" s="919">
        <v>2.1459999999999999</v>
      </c>
      <c r="AZ9" s="919">
        <v>2.2170876285999999</v>
      </c>
      <c r="BA9" s="919">
        <v>2.1874417755</v>
      </c>
      <c r="BB9" s="374">
        <v>2.1812429999999998</v>
      </c>
      <c r="BC9" s="374">
        <v>2.1956989999999998</v>
      </c>
      <c r="BD9" s="374">
        <v>2.2002449999999998</v>
      </c>
      <c r="BE9" s="374">
        <v>2.2127889999999999</v>
      </c>
      <c r="BF9" s="374">
        <v>2.2121710000000001</v>
      </c>
      <c r="BG9" s="374">
        <v>2.2115710000000002</v>
      </c>
      <c r="BH9" s="374">
        <v>2.2340740000000001</v>
      </c>
      <c r="BI9" s="374">
        <v>2.2026050000000001</v>
      </c>
      <c r="BJ9" s="374">
        <v>2.2042190000000002</v>
      </c>
      <c r="BK9" s="374">
        <v>2.2176429999999998</v>
      </c>
      <c r="BL9" s="374">
        <v>2.1793469999999999</v>
      </c>
      <c r="BM9" s="374">
        <v>2.2442139999999999</v>
      </c>
      <c r="BN9" s="374">
        <v>2.247967</v>
      </c>
      <c r="BO9" s="374">
        <v>2.2552059999999998</v>
      </c>
      <c r="BP9" s="374">
        <v>2.2532580000000002</v>
      </c>
      <c r="BQ9" s="374">
        <v>2.2391290000000001</v>
      </c>
      <c r="BR9" s="374">
        <v>2.2399110000000002</v>
      </c>
      <c r="BS9" s="374">
        <v>2.2602380000000002</v>
      </c>
      <c r="BT9" s="374">
        <v>2.2698420000000001</v>
      </c>
      <c r="BU9" s="374">
        <v>2.2688670000000002</v>
      </c>
      <c r="BV9" s="374">
        <v>2.264335</v>
      </c>
    </row>
    <row r="10" spans="1:166" x14ac:dyDescent="0.2">
      <c r="A10" s="278" t="s">
        <v>520</v>
      </c>
      <c r="B10" s="585" t="s">
        <v>1148</v>
      </c>
      <c r="C10" s="451">
        <v>0.89838700000000005</v>
      </c>
      <c r="D10" s="451">
        <v>0.76403500000000002</v>
      </c>
      <c r="E10" s="451">
        <v>0.89412899999999995</v>
      </c>
      <c r="F10" s="451">
        <v>0.92030000000000001</v>
      </c>
      <c r="G10" s="451">
        <v>0.93145199999999995</v>
      </c>
      <c r="H10" s="451">
        <v>0.93006699999999998</v>
      </c>
      <c r="I10" s="451">
        <v>0.92961300000000002</v>
      </c>
      <c r="J10" s="451">
        <v>0.94483799999999996</v>
      </c>
      <c r="K10" s="451">
        <v>0.94526600000000005</v>
      </c>
      <c r="L10" s="451">
        <v>0.96541900000000003</v>
      </c>
      <c r="M10" s="451">
        <v>0.96460000000000001</v>
      </c>
      <c r="N10" s="451">
        <v>0.96193600000000001</v>
      </c>
      <c r="O10" s="451">
        <v>0.91725800000000002</v>
      </c>
      <c r="P10" s="451">
        <v>0.91985700000000004</v>
      </c>
      <c r="Q10" s="451">
        <v>0.96412900000000001</v>
      </c>
      <c r="R10" s="451">
        <v>0.97360000000000002</v>
      </c>
      <c r="S10" s="451">
        <v>0.98699999999999999</v>
      </c>
      <c r="T10" s="451">
        <v>0.99776699999999996</v>
      </c>
      <c r="U10" s="451">
        <v>1.026386</v>
      </c>
      <c r="V10" s="451">
        <v>1.022645</v>
      </c>
      <c r="W10" s="451">
        <v>1.0415000000000001</v>
      </c>
      <c r="X10" s="451">
        <v>1.036645</v>
      </c>
      <c r="Y10" s="451">
        <v>1.0089999999999999</v>
      </c>
      <c r="Z10" s="451">
        <v>0.95542000000000005</v>
      </c>
      <c r="AA10" s="451">
        <v>1.001323</v>
      </c>
      <c r="AB10" s="451">
        <v>0.994892</v>
      </c>
      <c r="AC10" s="451">
        <v>1.0201929999999999</v>
      </c>
      <c r="AD10" s="451">
        <v>1.0412330000000001</v>
      </c>
      <c r="AE10" s="451">
        <v>1.048065</v>
      </c>
      <c r="AF10" s="451">
        <v>1.054033</v>
      </c>
      <c r="AG10" s="451">
        <v>1.0756129999999999</v>
      </c>
      <c r="AH10" s="451">
        <v>1.092258</v>
      </c>
      <c r="AI10" s="451">
        <v>1.109567</v>
      </c>
      <c r="AJ10" s="451">
        <v>1.099807</v>
      </c>
      <c r="AK10" s="451">
        <v>1.1067659999999999</v>
      </c>
      <c r="AL10" s="451">
        <v>1.1038380000000001</v>
      </c>
      <c r="AM10" s="451">
        <v>1.0212909999999999</v>
      </c>
      <c r="AN10" s="451">
        <v>1.089655</v>
      </c>
      <c r="AO10" s="451">
        <v>1.0986450000000001</v>
      </c>
      <c r="AP10" s="451">
        <v>1.108633</v>
      </c>
      <c r="AQ10" s="451">
        <v>1.1229039999999999</v>
      </c>
      <c r="AR10" s="451">
        <v>1.1335</v>
      </c>
      <c r="AS10" s="451">
        <v>1.1379360000000001</v>
      </c>
      <c r="AT10" s="451">
        <v>1.164258</v>
      </c>
      <c r="AU10" s="451">
        <v>1.1609</v>
      </c>
      <c r="AV10" s="451">
        <v>1.1660630000000001</v>
      </c>
      <c r="AW10" s="451">
        <v>1.1661319999999999</v>
      </c>
      <c r="AX10" s="451">
        <v>1.158871</v>
      </c>
      <c r="AY10" s="919">
        <v>1.103097</v>
      </c>
      <c r="AZ10" s="919">
        <v>1.129761158</v>
      </c>
      <c r="BA10" s="919">
        <v>1.1342922255000001</v>
      </c>
      <c r="BB10" s="374">
        <v>1.1446609999999999</v>
      </c>
      <c r="BC10" s="374">
        <v>1.157567</v>
      </c>
      <c r="BD10" s="374">
        <v>1.1608830000000001</v>
      </c>
      <c r="BE10" s="374">
        <v>1.1687099999999999</v>
      </c>
      <c r="BF10" s="374">
        <v>1.1749480000000001</v>
      </c>
      <c r="BG10" s="374">
        <v>1.172777</v>
      </c>
      <c r="BH10" s="374">
        <v>1.176946</v>
      </c>
      <c r="BI10" s="374">
        <v>1.1749099999999999</v>
      </c>
      <c r="BJ10" s="374">
        <v>1.1746209999999999</v>
      </c>
      <c r="BK10" s="374">
        <v>1.181019</v>
      </c>
      <c r="BL10" s="374">
        <v>1.1789229999999999</v>
      </c>
      <c r="BM10" s="374">
        <v>1.1833260000000001</v>
      </c>
      <c r="BN10" s="374">
        <v>1.184509</v>
      </c>
      <c r="BO10" s="374">
        <v>1.18832</v>
      </c>
      <c r="BP10" s="374">
        <v>1.186496</v>
      </c>
      <c r="BQ10" s="374">
        <v>1.185675</v>
      </c>
      <c r="BR10" s="374">
        <v>1.1858059999999999</v>
      </c>
      <c r="BS10" s="374">
        <v>1.185953</v>
      </c>
      <c r="BT10" s="374">
        <v>1.185066</v>
      </c>
      <c r="BU10" s="374">
        <v>1.1864060000000001</v>
      </c>
      <c r="BV10" s="374">
        <v>1.184061</v>
      </c>
    </row>
    <row r="11" spans="1:166" x14ac:dyDescent="0.2">
      <c r="A11" s="278" t="s">
        <v>521</v>
      </c>
      <c r="B11" s="585" t="s">
        <v>1149</v>
      </c>
      <c r="C11" s="451">
        <v>0.55674199999999996</v>
      </c>
      <c r="D11" s="451">
        <v>0.47389300000000001</v>
      </c>
      <c r="E11" s="451">
        <v>0.55838699999999997</v>
      </c>
      <c r="F11" s="451">
        <v>0.58746699999999996</v>
      </c>
      <c r="G11" s="451">
        <v>0.61099999999999999</v>
      </c>
      <c r="H11" s="451">
        <v>0.63703299999999996</v>
      </c>
      <c r="I11" s="451">
        <v>0.64438700000000004</v>
      </c>
      <c r="J11" s="451">
        <v>0.66174200000000005</v>
      </c>
      <c r="K11" s="451">
        <v>0.65926700000000005</v>
      </c>
      <c r="L11" s="451">
        <v>0.65174200000000004</v>
      </c>
      <c r="M11" s="451">
        <v>0.63483299999999998</v>
      </c>
      <c r="N11" s="451">
        <v>0.62435499999999999</v>
      </c>
      <c r="O11" s="451">
        <v>0.58099999999999996</v>
      </c>
      <c r="P11" s="451">
        <v>0.57789299999999999</v>
      </c>
      <c r="Q11" s="451">
        <v>0.61503200000000002</v>
      </c>
      <c r="R11" s="451">
        <v>0.63029999999999997</v>
      </c>
      <c r="S11" s="451">
        <v>0.67029000000000005</v>
      </c>
      <c r="T11" s="451">
        <v>0.70030000000000003</v>
      </c>
      <c r="U11" s="451">
        <v>0.74112900000000004</v>
      </c>
      <c r="V11" s="451">
        <v>0.74051599999999995</v>
      </c>
      <c r="W11" s="451">
        <v>0.74829999999999997</v>
      </c>
      <c r="X11" s="451">
        <v>0.71422600000000003</v>
      </c>
      <c r="Y11" s="451">
        <v>0.67106699999999997</v>
      </c>
      <c r="Z11" s="451">
        <v>0.62764500000000001</v>
      </c>
      <c r="AA11" s="451">
        <v>0.67851600000000001</v>
      </c>
      <c r="AB11" s="451">
        <v>0.66703599999999996</v>
      </c>
      <c r="AC11" s="451">
        <v>0.68996800000000003</v>
      </c>
      <c r="AD11" s="451">
        <v>0.71760000000000002</v>
      </c>
      <c r="AE11" s="451">
        <v>0.74593600000000004</v>
      </c>
      <c r="AF11" s="451">
        <v>0.77546700000000002</v>
      </c>
      <c r="AG11" s="451">
        <v>0.80500000000000005</v>
      </c>
      <c r="AH11" s="451">
        <v>0.84006499999999995</v>
      </c>
      <c r="AI11" s="451">
        <v>0.83983300000000005</v>
      </c>
      <c r="AJ11" s="451">
        <v>0.80848399999999998</v>
      </c>
      <c r="AK11" s="451">
        <v>0.7974</v>
      </c>
      <c r="AL11" s="451">
        <v>0.78235500000000002</v>
      </c>
      <c r="AM11" s="451">
        <v>0.71261300000000005</v>
      </c>
      <c r="AN11" s="451">
        <v>0.76931000000000005</v>
      </c>
      <c r="AO11" s="451">
        <v>0.78251599999999999</v>
      </c>
      <c r="AP11" s="451">
        <v>0.80579999999999996</v>
      </c>
      <c r="AQ11" s="451">
        <v>0.83728999999999998</v>
      </c>
      <c r="AR11" s="451">
        <v>0.86756699999999998</v>
      </c>
      <c r="AS11" s="451">
        <v>0.88200000000000001</v>
      </c>
      <c r="AT11" s="451">
        <v>0.91322599999999998</v>
      </c>
      <c r="AU11" s="451">
        <v>0.888567</v>
      </c>
      <c r="AV11" s="451">
        <v>0.87419400000000003</v>
      </c>
      <c r="AW11" s="451">
        <v>0.84596700000000002</v>
      </c>
      <c r="AX11" s="451">
        <v>0.82961300000000004</v>
      </c>
      <c r="AY11" s="919">
        <v>0.77154800000000001</v>
      </c>
      <c r="AZ11" s="919">
        <v>0.80577651339</v>
      </c>
      <c r="BA11" s="919">
        <v>0.81012831789999995</v>
      </c>
      <c r="BB11" s="374">
        <v>0.81814160000000002</v>
      </c>
      <c r="BC11" s="374">
        <v>0.83724140000000002</v>
      </c>
      <c r="BD11" s="374">
        <v>0.85563500000000003</v>
      </c>
      <c r="BE11" s="374">
        <v>0.86961659999999996</v>
      </c>
      <c r="BF11" s="374">
        <v>0.87780040000000004</v>
      </c>
      <c r="BG11" s="374">
        <v>0.86500120000000003</v>
      </c>
      <c r="BH11" s="374">
        <v>0.84944459999999999</v>
      </c>
      <c r="BI11" s="374">
        <v>0.82690240000000004</v>
      </c>
      <c r="BJ11" s="374">
        <v>0.79961579999999999</v>
      </c>
      <c r="BK11" s="374">
        <v>0.79995340000000004</v>
      </c>
      <c r="BL11" s="374">
        <v>0.79155699999999996</v>
      </c>
      <c r="BM11" s="374">
        <v>0.80422729999999998</v>
      </c>
      <c r="BN11" s="374">
        <v>0.82085249999999998</v>
      </c>
      <c r="BO11" s="374">
        <v>0.84082380000000001</v>
      </c>
      <c r="BP11" s="374">
        <v>0.85599460000000005</v>
      </c>
      <c r="BQ11" s="374">
        <v>0.86461980000000005</v>
      </c>
      <c r="BR11" s="374">
        <v>0.86903750000000002</v>
      </c>
      <c r="BS11" s="374">
        <v>0.8638692</v>
      </c>
      <c r="BT11" s="374">
        <v>0.84338849999999999</v>
      </c>
      <c r="BU11" s="374">
        <v>0.82173859999999999</v>
      </c>
      <c r="BV11" s="374">
        <v>0.7964696</v>
      </c>
    </row>
    <row r="12" spans="1:166" s="288" customFormat="1" x14ac:dyDescent="0.2">
      <c r="A12" s="571" t="s">
        <v>538</v>
      </c>
      <c r="B12" s="584" t="s">
        <v>1150</v>
      </c>
      <c r="C12" s="101">
        <v>0.36725799999999997</v>
      </c>
      <c r="D12" s="101">
        <v>0.34267900000000001</v>
      </c>
      <c r="E12" s="101">
        <v>0.59422600000000003</v>
      </c>
      <c r="F12" s="101">
        <v>0.778667</v>
      </c>
      <c r="G12" s="101">
        <v>0.89974200000000004</v>
      </c>
      <c r="H12" s="101">
        <v>0.88090000000000002</v>
      </c>
      <c r="I12" s="101">
        <v>0.84980699999999998</v>
      </c>
      <c r="J12" s="101">
        <v>0.80548399999999998</v>
      </c>
      <c r="K12" s="101">
        <v>0.60670000000000002</v>
      </c>
      <c r="L12" s="101">
        <v>0.48658099999999999</v>
      </c>
      <c r="M12" s="101">
        <v>0.38316699999999998</v>
      </c>
      <c r="N12" s="101">
        <v>0.38809700000000003</v>
      </c>
      <c r="O12" s="101">
        <v>0.38187100000000002</v>
      </c>
      <c r="P12" s="101">
        <v>0.45410699999999998</v>
      </c>
      <c r="Q12" s="101">
        <v>0.63132299999999997</v>
      </c>
      <c r="R12" s="101">
        <v>0.81006699999999998</v>
      </c>
      <c r="S12" s="101">
        <v>0.84948400000000002</v>
      </c>
      <c r="T12" s="101">
        <v>0.86146699999999998</v>
      </c>
      <c r="U12" s="101">
        <v>0.84690299999999996</v>
      </c>
      <c r="V12" s="101">
        <v>0.80006500000000003</v>
      </c>
      <c r="W12" s="101">
        <v>0.61103300000000005</v>
      </c>
      <c r="X12" s="101">
        <v>0.40428999999999998</v>
      </c>
      <c r="Y12" s="101">
        <v>0.33843299999999998</v>
      </c>
      <c r="Z12" s="101">
        <v>0.33712900000000001</v>
      </c>
      <c r="AA12" s="101">
        <v>0.35154800000000003</v>
      </c>
      <c r="AB12" s="101">
        <v>0.40953600000000001</v>
      </c>
      <c r="AC12" s="101">
        <v>0.63306499999999999</v>
      </c>
      <c r="AD12" s="101">
        <v>0.80659999999999998</v>
      </c>
      <c r="AE12" s="101">
        <v>0.843032</v>
      </c>
      <c r="AF12" s="101">
        <v>0.84703300000000004</v>
      </c>
      <c r="AG12" s="101">
        <v>0.80932300000000001</v>
      </c>
      <c r="AH12" s="101">
        <v>0.82580699999999996</v>
      </c>
      <c r="AI12" s="101">
        <v>0.61286700000000005</v>
      </c>
      <c r="AJ12" s="101">
        <v>0.414742</v>
      </c>
      <c r="AK12" s="101">
        <v>0.33316699999999999</v>
      </c>
      <c r="AL12" s="101">
        <v>0.34525800000000001</v>
      </c>
      <c r="AM12" s="101">
        <v>0.36835499999999999</v>
      </c>
      <c r="AN12" s="101">
        <v>0.380828</v>
      </c>
      <c r="AO12" s="101">
        <v>0.63283900000000004</v>
      </c>
      <c r="AP12" s="101">
        <v>0.804033</v>
      </c>
      <c r="AQ12" s="101">
        <v>0.84235499999999996</v>
      </c>
      <c r="AR12" s="101">
        <v>0.82140000000000002</v>
      </c>
      <c r="AS12" s="101">
        <v>0.77667699999999995</v>
      </c>
      <c r="AT12" s="101">
        <v>0.79258099999999998</v>
      </c>
      <c r="AU12" s="101">
        <v>0.61180000000000001</v>
      </c>
      <c r="AV12" s="101">
        <v>0.393903</v>
      </c>
      <c r="AW12" s="101">
        <v>0.30580000000000002</v>
      </c>
      <c r="AX12" s="101">
        <v>0.30709700000000001</v>
      </c>
      <c r="AY12" s="937">
        <v>0.29048400000000002</v>
      </c>
      <c r="AZ12" s="937">
        <v>0.39672980000000002</v>
      </c>
      <c r="BA12" s="937">
        <v>0.62898719999999997</v>
      </c>
      <c r="BB12" s="582">
        <v>0.73389769999999999</v>
      </c>
      <c r="BC12" s="582">
        <v>0.83348710000000004</v>
      </c>
      <c r="BD12" s="582">
        <v>0.8188185</v>
      </c>
      <c r="BE12" s="582">
        <v>0.8050427</v>
      </c>
      <c r="BF12" s="582">
        <v>0.77633989999999997</v>
      </c>
      <c r="BG12" s="582">
        <v>0.57062970000000002</v>
      </c>
      <c r="BH12" s="582">
        <v>0.39402399999999999</v>
      </c>
      <c r="BI12" s="582">
        <v>0.2903597</v>
      </c>
      <c r="BJ12" s="582">
        <v>0.30578840000000002</v>
      </c>
      <c r="BK12" s="582">
        <v>0.32680019999999999</v>
      </c>
      <c r="BL12" s="582">
        <v>0.38094630000000002</v>
      </c>
      <c r="BM12" s="582">
        <v>0.60140009999999999</v>
      </c>
      <c r="BN12" s="582">
        <v>0.72975610000000002</v>
      </c>
      <c r="BO12" s="582">
        <v>0.82208079999999994</v>
      </c>
      <c r="BP12" s="582">
        <v>0.80848359999999997</v>
      </c>
      <c r="BQ12" s="582">
        <v>0.79572419999999999</v>
      </c>
      <c r="BR12" s="582">
        <v>0.76351480000000005</v>
      </c>
      <c r="BS12" s="582">
        <v>0.55760860000000001</v>
      </c>
      <c r="BT12" s="582">
        <v>0.38407730000000001</v>
      </c>
      <c r="BU12" s="582">
        <v>0.2842481</v>
      </c>
      <c r="BV12" s="582">
        <v>0.30313859999999998</v>
      </c>
    </row>
    <row r="13" spans="1:166" x14ac:dyDescent="0.2">
      <c r="A13" s="278" t="s">
        <v>522</v>
      </c>
      <c r="B13" s="585" t="s">
        <v>1151</v>
      </c>
      <c r="C13" s="451">
        <v>5.0000000000000001E-3</v>
      </c>
      <c r="D13" s="451">
        <v>2.6080000000000001E-3</v>
      </c>
      <c r="E13" s="451">
        <v>4.0000000000000001E-3</v>
      </c>
      <c r="F13" s="451">
        <v>3.3E-3</v>
      </c>
      <c r="G13" s="451">
        <v>6.7099999999999998E-3</v>
      </c>
      <c r="H13" s="451">
        <v>4.9329999999999999E-3</v>
      </c>
      <c r="I13" s="451">
        <v>3.0330000000000001E-3</v>
      </c>
      <c r="J13" s="451">
        <v>4.6449999999999998E-3</v>
      </c>
      <c r="K13" s="451">
        <v>6.1659999999999996E-3</v>
      </c>
      <c r="L13" s="451">
        <v>2.967E-3</v>
      </c>
      <c r="M13" s="451">
        <v>8.5000000000000006E-3</v>
      </c>
      <c r="N13" s="451">
        <v>6.613E-3</v>
      </c>
      <c r="O13" s="451">
        <v>9.6450000000000008E-3</v>
      </c>
      <c r="P13" s="451">
        <v>7.1780000000000004E-3</v>
      </c>
      <c r="Q13" s="451">
        <v>5.581E-3</v>
      </c>
      <c r="R13" s="451">
        <v>6.3660000000000001E-3</v>
      </c>
      <c r="S13" s="451">
        <v>6.2249999999999996E-3</v>
      </c>
      <c r="T13" s="451">
        <v>7.9330000000000008E-3</v>
      </c>
      <c r="U13" s="451">
        <v>9.0650000000000001E-3</v>
      </c>
      <c r="V13" s="451">
        <v>7.2259999999999998E-3</v>
      </c>
      <c r="W13" s="451">
        <v>6.3E-3</v>
      </c>
      <c r="X13" s="451">
        <v>5.7419999999999997E-3</v>
      </c>
      <c r="Y13" s="451">
        <v>6.4330000000000003E-3</v>
      </c>
      <c r="Z13" s="451">
        <v>6.5160000000000001E-3</v>
      </c>
      <c r="AA13" s="451">
        <v>3.8709999999999999E-3</v>
      </c>
      <c r="AB13" s="451">
        <v>4.5360000000000001E-3</v>
      </c>
      <c r="AC13" s="451">
        <v>8.5800000000000008E-3</v>
      </c>
      <c r="AD13" s="451">
        <v>5.3330000000000001E-3</v>
      </c>
      <c r="AE13" s="451">
        <v>4.0000000000000001E-3</v>
      </c>
      <c r="AF13" s="451">
        <v>4.8999999999999998E-3</v>
      </c>
      <c r="AG13" s="451">
        <v>7.6769999999999998E-3</v>
      </c>
      <c r="AH13" s="451">
        <v>6.3229999999999996E-3</v>
      </c>
      <c r="AI13" s="451">
        <v>6.1000000000000004E-3</v>
      </c>
      <c r="AJ13" s="451">
        <v>1.9741999999999999E-2</v>
      </c>
      <c r="AK13" s="451">
        <v>1.8367000000000001E-2</v>
      </c>
      <c r="AL13" s="451">
        <v>1.6677000000000001E-2</v>
      </c>
      <c r="AM13" s="451">
        <v>1.6903999999999999E-2</v>
      </c>
      <c r="AN13" s="451">
        <v>1.069E-2</v>
      </c>
      <c r="AO13" s="451">
        <v>-7.6769999999999998E-3</v>
      </c>
      <c r="AP13" s="451">
        <v>3.1670000000000001E-3</v>
      </c>
      <c r="AQ13" s="451">
        <v>-1.903E-3</v>
      </c>
      <c r="AR13" s="451">
        <v>-1.7267000000000001E-2</v>
      </c>
      <c r="AS13" s="451">
        <v>-1.3967E-2</v>
      </c>
      <c r="AT13" s="451">
        <v>-1.3644999999999999E-2</v>
      </c>
      <c r="AU13" s="451">
        <v>-1.52E-2</v>
      </c>
      <c r="AV13" s="451">
        <v>-6.2899999999999996E-3</v>
      </c>
      <c r="AW13" s="451">
        <v>-4.4999999999999997E-3</v>
      </c>
      <c r="AX13" s="451">
        <v>-0.01</v>
      </c>
      <c r="AY13" s="919">
        <v>-2.1291000000000001E-2</v>
      </c>
      <c r="AZ13" s="919">
        <v>-9.3871000000000007E-3</v>
      </c>
      <c r="BA13" s="919">
        <v>-8.7177000000000001E-3</v>
      </c>
      <c r="BB13" s="374">
        <v>-1.4291099999999999E-2</v>
      </c>
      <c r="BC13" s="374">
        <v>-1.4910400000000001E-2</v>
      </c>
      <c r="BD13" s="374">
        <v>-1.6626800000000001E-2</v>
      </c>
      <c r="BE13" s="374">
        <v>-1.5707200000000001E-2</v>
      </c>
      <c r="BF13" s="374">
        <v>-1.52541E-2</v>
      </c>
      <c r="BG13" s="374">
        <v>-1.6136500000000002E-2</v>
      </c>
      <c r="BH13" s="374">
        <v>-1.4219799999999999E-2</v>
      </c>
      <c r="BI13" s="374">
        <v>-1.37819E-2</v>
      </c>
      <c r="BJ13" s="374">
        <v>-1.45025E-2</v>
      </c>
      <c r="BK13" s="374">
        <v>-1.37573E-2</v>
      </c>
      <c r="BL13" s="374">
        <v>-1.4593999999999999E-2</v>
      </c>
      <c r="BM13" s="374">
        <v>-1.52856E-2</v>
      </c>
      <c r="BN13" s="374">
        <v>-1.44776E-2</v>
      </c>
      <c r="BO13" s="374">
        <v>-1.4892600000000001E-2</v>
      </c>
      <c r="BP13" s="374">
        <v>-1.6511499999999998E-2</v>
      </c>
      <c r="BQ13" s="374">
        <v>-1.5613800000000001E-2</v>
      </c>
      <c r="BR13" s="374">
        <v>-1.50362E-2</v>
      </c>
      <c r="BS13" s="374">
        <v>-1.5953800000000001E-2</v>
      </c>
      <c r="BT13" s="374">
        <v>-1.41964E-2</v>
      </c>
      <c r="BU13" s="374">
        <v>-1.3691500000000001E-2</v>
      </c>
      <c r="BV13" s="374">
        <v>-1.44642E-2</v>
      </c>
    </row>
    <row r="14" spans="1:166" x14ac:dyDescent="0.2">
      <c r="A14" s="278" t="s">
        <v>572</v>
      </c>
      <c r="B14" s="585" t="s">
        <v>942</v>
      </c>
      <c r="C14" s="451">
        <v>0.259129</v>
      </c>
      <c r="D14" s="451">
        <v>0.219107</v>
      </c>
      <c r="E14" s="451">
        <v>0.27074199999999998</v>
      </c>
      <c r="F14" s="451">
        <v>0.28010000000000002</v>
      </c>
      <c r="G14" s="451">
        <v>0.30106500000000003</v>
      </c>
      <c r="H14" s="451">
        <v>0.30146699999999998</v>
      </c>
      <c r="I14" s="451">
        <v>0.28899999999999998</v>
      </c>
      <c r="J14" s="451">
        <v>0.28812900000000002</v>
      </c>
      <c r="K14" s="451">
        <v>0.25973299999999999</v>
      </c>
      <c r="L14" s="451">
        <v>0.27648400000000001</v>
      </c>
      <c r="M14" s="451">
        <v>0.28670000000000001</v>
      </c>
      <c r="N14" s="451">
        <v>0.29448400000000002</v>
      </c>
      <c r="O14" s="451">
        <v>0.27112900000000001</v>
      </c>
      <c r="P14" s="451">
        <v>0.27160699999999999</v>
      </c>
      <c r="Q14" s="451">
        <v>0.27451599999999998</v>
      </c>
      <c r="R14" s="451">
        <v>0.29836699999999999</v>
      </c>
      <c r="S14" s="451">
        <v>0.28922599999999998</v>
      </c>
      <c r="T14" s="451">
        <v>0.29609999999999997</v>
      </c>
      <c r="U14" s="451">
        <v>0.292323</v>
      </c>
      <c r="V14" s="451">
        <v>0.294097</v>
      </c>
      <c r="W14" s="451">
        <v>0.28260000000000002</v>
      </c>
      <c r="X14" s="451">
        <v>0.274065</v>
      </c>
      <c r="Y14" s="451">
        <v>0.28760000000000002</v>
      </c>
      <c r="Z14" s="451">
        <v>0.26241900000000001</v>
      </c>
      <c r="AA14" s="451">
        <v>0.26600000000000001</v>
      </c>
      <c r="AB14" s="451">
        <v>0.26910699999999999</v>
      </c>
      <c r="AC14" s="451">
        <v>0.27848400000000001</v>
      </c>
      <c r="AD14" s="451">
        <v>0.28599999999999998</v>
      </c>
      <c r="AE14" s="451">
        <v>0.28777399999999997</v>
      </c>
      <c r="AF14" s="451">
        <v>0.28349999999999997</v>
      </c>
      <c r="AG14" s="451">
        <v>0.28935499999999997</v>
      </c>
      <c r="AH14" s="451">
        <v>0.28761300000000001</v>
      </c>
      <c r="AI14" s="451">
        <v>0.27410000000000001</v>
      </c>
      <c r="AJ14" s="451">
        <v>0.26896799999999998</v>
      </c>
      <c r="AK14" s="451">
        <v>0.26200000000000001</v>
      </c>
      <c r="AL14" s="451">
        <v>0.28341899999999998</v>
      </c>
      <c r="AM14" s="451">
        <v>0.268065</v>
      </c>
      <c r="AN14" s="451">
        <v>0.25296600000000002</v>
      </c>
      <c r="AO14" s="451">
        <v>0.27396799999999999</v>
      </c>
      <c r="AP14" s="451">
        <v>0.26860000000000001</v>
      </c>
      <c r="AQ14" s="451">
        <v>0.27822599999999997</v>
      </c>
      <c r="AR14" s="451">
        <v>0.28143299999999999</v>
      </c>
      <c r="AS14" s="451">
        <v>0.27941899999999997</v>
      </c>
      <c r="AT14" s="451">
        <v>0.287161</v>
      </c>
      <c r="AU14" s="451">
        <v>0.26603300000000002</v>
      </c>
      <c r="AV14" s="451">
        <v>0.25112899999999999</v>
      </c>
      <c r="AW14" s="451">
        <v>0.2722</v>
      </c>
      <c r="AX14" s="451">
        <v>0.29267700000000002</v>
      </c>
      <c r="AY14" s="919">
        <v>0.26858100000000001</v>
      </c>
      <c r="AZ14" s="919">
        <v>0.240065</v>
      </c>
      <c r="BA14" s="919">
        <v>0.27932990000000002</v>
      </c>
      <c r="BB14" s="374">
        <v>0.25003389999999998</v>
      </c>
      <c r="BC14" s="374">
        <v>0.29858630000000003</v>
      </c>
      <c r="BD14" s="374">
        <v>0.28863369999999999</v>
      </c>
      <c r="BE14" s="374">
        <v>0.28556199999999998</v>
      </c>
      <c r="BF14" s="374">
        <v>0.27961920000000001</v>
      </c>
      <c r="BG14" s="374">
        <v>0.267291</v>
      </c>
      <c r="BH14" s="374">
        <v>0.25057269999999998</v>
      </c>
      <c r="BI14" s="374">
        <v>0.27125680000000002</v>
      </c>
      <c r="BJ14" s="374">
        <v>0.27804800000000002</v>
      </c>
      <c r="BK14" s="374">
        <v>0.26055590000000001</v>
      </c>
      <c r="BL14" s="374">
        <v>0.25528770000000001</v>
      </c>
      <c r="BM14" s="374">
        <v>0.26615810000000001</v>
      </c>
      <c r="BN14" s="374">
        <v>0.2438226</v>
      </c>
      <c r="BO14" s="374">
        <v>0.29002359999999999</v>
      </c>
      <c r="BP14" s="374">
        <v>0.28009010000000001</v>
      </c>
      <c r="BQ14" s="374">
        <v>0.27752870000000002</v>
      </c>
      <c r="BR14" s="374">
        <v>0.27069530000000003</v>
      </c>
      <c r="BS14" s="374">
        <v>0.25905260000000002</v>
      </c>
      <c r="BT14" s="374">
        <v>0.2439954</v>
      </c>
      <c r="BU14" s="374">
        <v>0.26557259999999999</v>
      </c>
      <c r="BV14" s="374">
        <v>0.27436430000000001</v>
      </c>
    </row>
    <row r="15" spans="1:166" x14ac:dyDescent="0.2">
      <c r="A15" s="278" t="s">
        <v>573</v>
      </c>
      <c r="B15" s="585" t="s">
        <v>1152</v>
      </c>
      <c r="C15" s="451">
        <v>0.296097</v>
      </c>
      <c r="D15" s="451">
        <v>0.24482100000000001</v>
      </c>
      <c r="E15" s="451">
        <v>0.267484</v>
      </c>
      <c r="F15" s="451">
        <v>0.29909999999999998</v>
      </c>
      <c r="G15" s="451">
        <v>0.32403199999999999</v>
      </c>
      <c r="H15" s="451">
        <v>0.30640000000000001</v>
      </c>
      <c r="I15" s="451">
        <v>0.29829</v>
      </c>
      <c r="J15" s="451">
        <v>0.29590300000000003</v>
      </c>
      <c r="K15" s="451">
        <v>0.27873300000000001</v>
      </c>
      <c r="L15" s="451">
        <v>0.26900000000000002</v>
      </c>
      <c r="M15" s="451">
        <v>0.30080000000000001</v>
      </c>
      <c r="N15" s="451">
        <v>0.304645</v>
      </c>
      <c r="O15" s="451">
        <v>0.27854800000000002</v>
      </c>
      <c r="P15" s="451">
        <v>0.27560699999999999</v>
      </c>
      <c r="Q15" s="451">
        <v>0.28403200000000001</v>
      </c>
      <c r="R15" s="451">
        <v>0.28453299999999998</v>
      </c>
      <c r="S15" s="451">
        <v>0.286387</v>
      </c>
      <c r="T15" s="451">
        <v>0.27313300000000001</v>
      </c>
      <c r="U15" s="451">
        <v>0.27612900000000001</v>
      </c>
      <c r="V15" s="451">
        <v>0.26300000000000001</v>
      </c>
      <c r="W15" s="451">
        <v>0.252</v>
      </c>
      <c r="X15" s="451">
        <v>0.22364500000000001</v>
      </c>
      <c r="Y15" s="451">
        <v>0.23433300000000001</v>
      </c>
      <c r="Z15" s="451">
        <v>0.229355</v>
      </c>
      <c r="AA15" s="451">
        <v>0.23319400000000001</v>
      </c>
      <c r="AB15" s="451">
        <v>0.22614300000000001</v>
      </c>
      <c r="AC15" s="451">
        <v>0.247194</v>
      </c>
      <c r="AD15" s="451">
        <v>0.26093300000000003</v>
      </c>
      <c r="AE15" s="451">
        <v>0.25629000000000002</v>
      </c>
      <c r="AF15" s="451">
        <v>0.25190000000000001</v>
      </c>
      <c r="AG15" s="451">
        <v>0.25483899999999998</v>
      </c>
      <c r="AH15" s="451">
        <v>0.25480700000000001</v>
      </c>
      <c r="AI15" s="451">
        <v>0.245367</v>
      </c>
      <c r="AJ15" s="451">
        <v>0.23374200000000001</v>
      </c>
      <c r="AK15" s="451">
        <v>0.273067</v>
      </c>
      <c r="AL15" s="451">
        <v>0.27574199999999999</v>
      </c>
      <c r="AM15" s="451">
        <v>0.249194</v>
      </c>
      <c r="AN15" s="451">
        <v>0.22134499999999999</v>
      </c>
      <c r="AO15" s="451">
        <v>0.26187100000000002</v>
      </c>
      <c r="AP15" s="451">
        <v>0.27600000000000002</v>
      </c>
      <c r="AQ15" s="451">
        <v>0.27771000000000001</v>
      </c>
      <c r="AR15" s="451">
        <v>0.27033299999999999</v>
      </c>
      <c r="AS15" s="451">
        <v>0.251226</v>
      </c>
      <c r="AT15" s="451">
        <v>0.26187100000000002</v>
      </c>
      <c r="AU15" s="451">
        <v>0.25633299999999998</v>
      </c>
      <c r="AV15" s="451">
        <v>0.270677</v>
      </c>
      <c r="AW15" s="451">
        <v>0.27929999999999999</v>
      </c>
      <c r="AX15" s="451">
        <v>0.27871000000000001</v>
      </c>
      <c r="AY15" s="919">
        <v>0.26177400000000001</v>
      </c>
      <c r="AZ15" s="919">
        <v>0.26541880000000001</v>
      </c>
      <c r="BA15" s="919">
        <v>0.27308110000000002</v>
      </c>
      <c r="BB15" s="374">
        <v>0.27169840000000001</v>
      </c>
      <c r="BC15" s="374">
        <v>0.27802369999999998</v>
      </c>
      <c r="BD15" s="374">
        <v>0.2760764</v>
      </c>
      <c r="BE15" s="374">
        <v>0.2758852</v>
      </c>
      <c r="BF15" s="374">
        <v>0.2714992</v>
      </c>
      <c r="BG15" s="374">
        <v>0.26093139999999998</v>
      </c>
      <c r="BH15" s="374">
        <v>0.26299080000000002</v>
      </c>
      <c r="BI15" s="374">
        <v>0.26867839999999998</v>
      </c>
      <c r="BJ15" s="374">
        <v>0.28082449999999998</v>
      </c>
      <c r="BK15" s="374">
        <v>0.27172950000000001</v>
      </c>
      <c r="BL15" s="374">
        <v>0.26775850000000001</v>
      </c>
      <c r="BM15" s="374">
        <v>0.2742079</v>
      </c>
      <c r="BN15" s="374">
        <v>0.2733006</v>
      </c>
      <c r="BO15" s="374">
        <v>0.27604230000000002</v>
      </c>
      <c r="BP15" s="374">
        <v>0.27465129999999999</v>
      </c>
      <c r="BQ15" s="374">
        <v>0.27439849999999999</v>
      </c>
      <c r="BR15" s="374">
        <v>0.26823089999999999</v>
      </c>
      <c r="BS15" s="374">
        <v>0.25726490000000002</v>
      </c>
      <c r="BT15" s="374">
        <v>0.25994339999999999</v>
      </c>
      <c r="BU15" s="374">
        <v>0.26751560000000002</v>
      </c>
      <c r="BV15" s="374">
        <v>0.28127799999999997</v>
      </c>
    </row>
    <row r="16" spans="1:166" x14ac:dyDescent="0.2">
      <c r="A16" s="278" t="s">
        <v>523</v>
      </c>
      <c r="B16" s="585" t="s">
        <v>1153</v>
      </c>
      <c r="C16" s="451">
        <v>-0.192968</v>
      </c>
      <c r="D16" s="451">
        <v>-0.12385699999999999</v>
      </c>
      <c r="E16" s="451">
        <v>5.1999999999999998E-2</v>
      </c>
      <c r="F16" s="451">
        <v>0.19616700000000001</v>
      </c>
      <c r="G16" s="451">
        <v>0.26793499999999998</v>
      </c>
      <c r="H16" s="451">
        <v>0.2681</v>
      </c>
      <c r="I16" s="451">
        <v>0.25948399999999999</v>
      </c>
      <c r="J16" s="451">
        <v>0.216807</v>
      </c>
      <c r="K16" s="451">
        <v>6.2067999999999998E-2</v>
      </c>
      <c r="L16" s="451">
        <v>-6.1870000000000001E-2</v>
      </c>
      <c r="M16" s="451">
        <v>-0.21283299999999999</v>
      </c>
      <c r="N16" s="451">
        <v>-0.21764500000000001</v>
      </c>
      <c r="O16" s="451">
        <v>-0.177451</v>
      </c>
      <c r="P16" s="451">
        <v>-0.100285</v>
      </c>
      <c r="Q16" s="451">
        <v>6.7194000000000004E-2</v>
      </c>
      <c r="R16" s="451">
        <v>0.220801</v>
      </c>
      <c r="S16" s="451">
        <v>0.267646</v>
      </c>
      <c r="T16" s="451">
        <v>0.28430100000000003</v>
      </c>
      <c r="U16" s="451">
        <v>0.26938600000000001</v>
      </c>
      <c r="V16" s="451">
        <v>0.23574200000000001</v>
      </c>
      <c r="W16" s="451">
        <v>7.0133000000000001E-2</v>
      </c>
      <c r="X16" s="451">
        <v>-9.9162E-2</v>
      </c>
      <c r="Y16" s="451">
        <v>-0.18993299999999999</v>
      </c>
      <c r="Z16" s="451">
        <v>-0.161161</v>
      </c>
      <c r="AA16" s="451">
        <v>-0.15151700000000001</v>
      </c>
      <c r="AB16" s="451">
        <v>-9.0249999999999997E-2</v>
      </c>
      <c r="AC16" s="451">
        <v>9.8807000000000006E-2</v>
      </c>
      <c r="AD16" s="451">
        <v>0.254334</v>
      </c>
      <c r="AE16" s="451">
        <v>0.29496800000000001</v>
      </c>
      <c r="AF16" s="451">
        <v>0.30673299999999998</v>
      </c>
      <c r="AG16" s="451">
        <v>0.25745200000000001</v>
      </c>
      <c r="AH16" s="451">
        <v>0.27706399999999998</v>
      </c>
      <c r="AI16" s="451">
        <v>8.7300000000000003E-2</v>
      </c>
      <c r="AJ16" s="451">
        <v>-0.10771</v>
      </c>
      <c r="AK16" s="451">
        <v>-0.22026699999999999</v>
      </c>
      <c r="AL16" s="451">
        <v>-0.23058000000000001</v>
      </c>
      <c r="AM16" s="451">
        <v>-0.16580800000000001</v>
      </c>
      <c r="AN16" s="451">
        <v>-0.104173</v>
      </c>
      <c r="AO16" s="451">
        <v>0.10467700000000001</v>
      </c>
      <c r="AP16" s="451">
        <v>0.25626599999999999</v>
      </c>
      <c r="AQ16" s="451">
        <v>0.28832200000000002</v>
      </c>
      <c r="AR16" s="451">
        <v>0.28690100000000002</v>
      </c>
      <c r="AS16" s="451">
        <v>0.25999899999999998</v>
      </c>
      <c r="AT16" s="451">
        <v>0.25719399999999998</v>
      </c>
      <c r="AU16" s="451">
        <v>0.104634</v>
      </c>
      <c r="AV16" s="451">
        <v>-0.121613</v>
      </c>
      <c r="AW16" s="451">
        <v>-0.2412</v>
      </c>
      <c r="AX16" s="451">
        <v>-0.25429000000000002</v>
      </c>
      <c r="AY16" s="919">
        <v>-0.21858</v>
      </c>
      <c r="AZ16" s="919">
        <v>-9.9366899999999994E-2</v>
      </c>
      <c r="BA16" s="919">
        <v>8.5293900000000006E-2</v>
      </c>
      <c r="BB16" s="374">
        <v>0.22645650000000001</v>
      </c>
      <c r="BC16" s="374">
        <v>0.27178760000000002</v>
      </c>
      <c r="BD16" s="374">
        <v>0.27073510000000001</v>
      </c>
      <c r="BE16" s="374">
        <v>0.2593027</v>
      </c>
      <c r="BF16" s="374">
        <v>0.24047579999999999</v>
      </c>
      <c r="BG16" s="374">
        <v>5.85438E-2</v>
      </c>
      <c r="BH16" s="374">
        <v>-0.10531980000000001</v>
      </c>
      <c r="BI16" s="374">
        <v>-0.23579359999999999</v>
      </c>
      <c r="BJ16" s="374">
        <v>-0.2385816</v>
      </c>
      <c r="BK16" s="374">
        <v>-0.19172790000000001</v>
      </c>
      <c r="BL16" s="374">
        <v>-0.12750590000000001</v>
      </c>
      <c r="BM16" s="374">
        <v>7.6319700000000004E-2</v>
      </c>
      <c r="BN16" s="374">
        <v>0.22711049999999999</v>
      </c>
      <c r="BO16" s="374">
        <v>0.27090750000000002</v>
      </c>
      <c r="BP16" s="374">
        <v>0.27025379999999999</v>
      </c>
      <c r="BQ16" s="374">
        <v>0.2594108</v>
      </c>
      <c r="BR16" s="374">
        <v>0.2396248</v>
      </c>
      <c r="BS16" s="374">
        <v>5.7244999999999997E-2</v>
      </c>
      <c r="BT16" s="374">
        <v>-0.105665</v>
      </c>
      <c r="BU16" s="374">
        <v>-0.23514869999999999</v>
      </c>
      <c r="BV16" s="374">
        <v>-0.23803940000000001</v>
      </c>
    </row>
    <row r="17" spans="1:74" s="288" customFormat="1" x14ac:dyDescent="0.2">
      <c r="A17" s="571" t="s">
        <v>524</v>
      </c>
      <c r="B17" s="586" t="s">
        <v>1154</v>
      </c>
      <c r="C17" s="101">
        <v>-1.9303000000000001E-2</v>
      </c>
      <c r="D17" s="101">
        <v>-1.8078E-2</v>
      </c>
      <c r="E17" s="101">
        <v>-2.0549000000000001E-2</v>
      </c>
      <c r="F17" s="101">
        <v>-2.0841999999999999E-2</v>
      </c>
      <c r="G17" s="101">
        <v>-2.2662000000000002E-2</v>
      </c>
      <c r="H17" s="101">
        <v>-2.3705E-2</v>
      </c>
      <c r="I17" s="101">
        <v>-2.3311999999999999E-2</v>
      </c>
      <c r="J17" s="101">
        <v>-2.1728000000000001E-2</v>
      </c>
      <c r="K17" s="101">
        <v>-2.1631999999999998E-2</v>
      </c>
      <c r="L17" s="101">
        <v>-2.2270000000000002E-2</v>
      </c>
      <c r="M17" s="101">
        <v>-2.3389E-2</v>
      </c>
      <c r="N17" s="101">
        <v>-2.3397999999999999E-2</v>
      </c>
      <c r="O17" s="101">
        <v>-2.2349000000000001E-2</v>
      </c>
      <c r="P17" s="101">
        <v>-2.1128000000000001E-2</v>
      </c>
      <c r="Q17" s="101">
        <v>-2.2387000000000001E-2</v>
      </c>
      <c r="R17" s="101">
        <v>-2.0142E-2</v>
      </c>
      <c r="S17" s="101">
        <v>-2.1826000000000002E-2</v>
      </c>
      <c r="T17" s="101">
        <v>-2.3644999999999999E-2</v>
      </c>
      <c r="U17" s="101">
        <v>-2.2442E-2</v>
      </c>
      <c r="V17" s="101">
        <v>-2.2522E-2</v>
      </c>
      <c r="W17" s="101">
        <v>-2.0795000000000001E-2</v>
      </c>
      <c r="X17" s="101">
        <v>-2.3115E-2</v>
      </c>
      <c r="Y17" s="101">
        <v>-2.4674999999999999E-2</v>
      </c>
      <c r="Z17" s="101">
        <v>-2.2335000000000001E-2</v>
      </c>
      <c r="AA17" s="101">
        <v>-2.3116000000000001E-2</v>
      </c>
      <c r="AB17" s="101">
        <v>-2.3289000000000001E-2</v>
      </c>
      <c r="AC17" s="101">
        <v>-2.3158000000000002E-2</v>
      </c>
      <c r="AD17" s="101">
        <v>-2.2498000000000001E-2</v>
      </c>
      <c r="AE17" s="101">
        <v>-2.3636000000000001E-2</v>
      </c>
      <c r="AF17" s="101">
        <v>-2.4230999999999999E-2</v>
      </c>
      <c r="AG17" s="101">
        <v>-2.3948000000000001E-2</v>
      </c>
      <c r="AH17" s="101">
        <v>-2.4232E-2</v>
      </c>
      <c r="AI17" s="101">
        <v>-2.3099000000000001E-2</v>
      </c>
      <c r="AJ17" s="101">
        <v>-2.4202000000000001E-2</v>
      </c>
      <c r="AK17" s="101">
        <v>-2.4271000000000001E-2</v>
      </c>
      <c r="AL17" s="101">
        <v>-2.3980999999999999E-2</v>
      </c>
      <c r="AM17" s="101">
        <v>-2.2445E-2</v>
      </c>
      <c r="AN17" s="101">
        <v>-2.4205999999999998E-2</v>
      </c>
      <c r="AO17" s="101">
        <v>-2.2329000000000002E-2</v>
      </c>
      <c r="AP17" s="101">
        <v>-2.1870000000000001E-2</v>
      </c>
      <c r="AQ17" s="101">
        <v>-2.2714999999999999E-2</v>
      </c>
      <c r="AR17" s="101">
        <v>-2.3054000000000002E-2</v>
      </c>
      <c r="AS17" s="101">
        <v>-2.4191000000000001E-2</v>
      </c>
      <c r="AT17" s="101">
        <v>-2.4003E-2</v>
      </c>
      <c r="AU17" s="101">
        <v>-2.2773000000000002E-2</v>
      </c>
      <c r="AV17" s="101">
        <v>-2.3427E-2</v>
      </c>
      <c r="AW17" s="101">
        <v>-2.3462E-2</v>
      </c>
      <c r="AX17" s="101">
        <v>-2.316E-2</v>
      </c>
      <c r="AY17" s="937">
        <v>-2.4094000000000001E-2</v>
      </c>
      <c r="AZ17" s="937">
        <v>-2.0740000000000001E-2</v>
      </c>
      <c r="BA17" s="937">
        <v>-2.1023400000000001E-2</v>
      </c>
      <c r="BB17" s="582">
        <v>-1.98418E-2</v>
      </c>
      <c r="BC17" s="582">
        <v>-2.0910499999999999E-2</v>
      </c>
      <c r="BD17" s="582">
        <v>-2.0962100000000001E-2</v>
      </c>
      <c r="BE17" s="582">
        <v>-2.10236E-2</v>
      </c>
      <c r="BF17" s="582">
        <v>-2.07799E-2</v>
      </c>
      <c r="BG17" s="582">
        <v>-2.0162699999999999E-2</v>
      </c>
      <c r="BH17" s="582">
        <v>-2.0755699999999998E-2</v>
      </c>
      <c r="BI17" s="582">
        <v>-2.14203E-2</v>
      </c>
      <c r="BJ17" s="582">
        <v>-2.1012300000000001E-2</v>
      </c>
      <c r="BK17" s="582">
        <v>-2.1325799999999999E-2</v>
      </c>
      <c r="BL17" s="582">
        <v>-2.08151E-2</v>
      </c>
      <c r="BM17" s="582">
        <v>-2.12591E-2</v>
      </c>
      <c r="BN17" s="582">
        <v>-2.04113E-2</v>
      </c>
      <c r="BO17" s="582">
        <v>-2.10469E-2</v>
      </c>
      <c r="BP17" s="582">
        <v>-2.1137699999999999E-2</v>
      </c>
      <c r="BQ17" s="582">
        <v>-2.1118399999999999E-2</v>
      </c>
      <c r="BR17" s="582">
        <v>-2.0764000000000001E-2</v>
      </c>
      <c r="BS17" s="582">
        <v>-2.0153600000000001E-2</v>
      </c>
      <c r="BT17" s="582">
        <v>-2.08723E-2</v>
      </c>
      <c r="BU17" s="582">
        <v>-2.16125E-2</v>
      </c>
      <c r="BV17" s="582">
        <v>-2.1244699999999998E-2</v>
      </c>
    </row>
    <row r="18" spans="1:74" x14ac:dyDescent="0.2">
      <c r="A18" s="278"/>
      <c r="B18" s="587"/>
      <c r="C18" s="596"/>
      <c r="D18" s="596"/>
      <c r="E18" s="596"/>
      <c r="F18" s="596"/>
      <c r="G18" s="596"/>
      <c r="H18" s="596"/>
      <c r="I18" s="596"/>
      <c r="J18" s="596"/>
      <c r="K18" s="596"/>
      <c r="L18" s="596"/>
      <c r="M18" s="596"/>
      <c r="N18" s="596"/>
      <c r="O18" s="596"/>
      <c r="P18" s="596"/>
      <c r="Q18" s="596"/>
      <c r="R18" s="596"/>
      <c r="S18" s="596"/>
      <c r="T18" s="596"/>
      <c r="U18" s="596"/>
      <c r="V18" s="596"/>
      <c r="W18" s="596"/>
      <c r="X18" s="596"/>
      <c r="Y18" s="596"/>
      <c r="Z18" s="596"/>
      <c r="AA18" s="596"/>
      <c r="AB18" s="596"/>
      <c r="AC18" s="596"/>
      <c r="AD18" s="596"/>
      <c r="AE18" s="596"/>
      <c r="AF18" s="596"/>
      <c r="AG18" s="596"/>
      <c r="AH18" s="596"/>
      <c r="AI18" s="596"/>
      <c r="AJ18" s="596"/>
      <c r="AK18" s="596"/>
      <c r="AL18" s="596"/>
      <c r="AM18" s="596"/>
      <c r="AN18" s="596"/>
      <c r="AO18" s="596"/>
      <c r="AP18" s="596"/>
      <c r="AQ18" s="596"/>
      <c r="AR18" s="596"/>
      <c r="AS18" s="596"/>
      <c r="AT18" s="596"/>
      <c r="AU18" s="596"/>
      <c r="AV18" s="596"/>
      <c r="AW18" s="596"/>
      <c r="AX18" s="596"/>
      <c r="AY18" s="941"/>
      <c r="AZ18" s="941"/>
      <c r="BA18" s="941"/>
      <c r="BB18" s="598"/>
      <c r="BC18" s="598"/>
      <c r="BD18" s="598"/>
      <c r="BE18" s="598"/>
      <c r="BF18" s="598"/>
      <c r="BG18" s="598"/>
      <c r="BH18" s="598"/>
      <c r="BI18" s="598"/>
      <c r="BJ18" s="598"/>
      <c r="BK18" s="598"/>
      <c r="BL18" s="598"/>
      <c r="BM18" s="598"/>
      <c r="BN18" s="598"/>
      <c r="BO18" s="598"/>
      <c r="BP18" s="598"/>
      <c r="BQ18" s="598"/>
      <c r="BR18" s="598"/>
      <c r="BS18" s="598"/>
      <c r="BT18" s="598"/>
      <c r="BU18" s="598"/>
      <c r="BV18" s="598"/>
    </row>
    <row r="19" spans="1:74" s="288" customFormat="1" x14ac:dyDescent="0.2">
      <c r="A19" s="571" t="s">
        <v>534</v>
      </c>
      <c r="B19" s="583" t="s">
        <v>1155</v>
      </c>
      <c r="C19" s="101">
        <v>4.0425789999999999</v>
      </c>
      <c r="D19" s="101">
        <v>3.0106890000000002</v>
      </c>
      <c r="E19" s="101">
        <v>3.1933310000000001</v>
      </c>
      <c r="F19" s="101">
        <v>3.2314430000000001</v>
      </c>
      <c r="G19" s="101">
        <v>3.389751</v>
      </c>
      <c r="H19" s="101">
        <v>3.365332</v>
      </c>
      <c r="I19" s="101">
        <v>3.3149000000000002</v>
      </c>
      <c r="J19" s="101">
        <v>3.3795809999999999</v>
      </c>
      <c r="K19" s="101">
        <v>3.322473</v>
      </c>
      <c r="L19" s="101">
        <v>3.412153</v>
      </c>
      <c r="M19" s="101">
        <v>3.5432350000000001</v>
      </c>
      <c r="N19" s="101">
        <v>4.0248410000000003</v>
      </c>
      <c r="O19" s="101">
        <v>3.979196</v>
      </c>
      <c r="P19" s="101">
        <v>3.729911</v>
      </c>
      <c r="Q19" s="101">
        <v>3.5920480000000001</v>
      </c>
      <c r="R19" s="101">
        <v>3.2634910000000001</v>
      </c>
      <c r="S19" s="101">
        <v>3.030122</v>
      </c>
      <c r="T19" s="101">
        <v>3.2429830000000002</v>
      </c>
      <c r="U19" s="101">
        <v>3.3529719999999998</v>
      </c>
      <c r="V19" s="101">
        <v>2.9958999999999998</v>
      </c>
      <c r="W19" s="101">
        <v>3.1597019999999998</v>
      </c>
      <c r="X19" s="101">
        <v>3.225158</v>
      </c>
      <c r="Y19" s="101">
        <v>3.4231950000000002</v>
      </c>
      <c r="Z19" s="101">
        <v>3.318784</v>
      </c>
      <c r="AA19" s="101">
        <v>3.650852</v>
      </c>
      <c r="AB19" s="101">
        <v>3.6074359999999999</v>
      </c>
      <c r="AC19" s="101">
        <v>3.3423690000000001</v>
      </c>
      <c r="AD19" s="101">
        <v>3.3552409999999999</v>
      </c>
      <c r="AE19" s="101">
        <v>3.3240120000000002</v>
      </c>
      <c r="AF19" s="101">
        <v>3.2845170000000001</v>
      </c>
      <c r="AG19" s="101">
        <v>3.4490159999999999</v>
      </c>
      <c r="AH19" s="101">
        <v>3.2286809999999999</v>
      </c>
      <c r="AI19" s="101">
        <v>3.2756880000000002</v>
      </c>
      <c r="AJ19" s="101">
        <v>3.4992489999999998</v>
      </c>
      <c r="AK19" s="101">
        <v>3.8534619999999999</v>
      </c>
      <c r="AL19" s="101">
        <v>4.1855120000000001</v>
      </c>
      <c r="AM19" s="101">
        <v>3.9340290000000002</v>
      </c>
      <c r="AN19" s="101">
        <v>3.8643649999999998</v>
      </c>
      <c r="AO19" s="101">
        <v>3.5970759999999999</v>
      </c>
      <c r="AP19" s="101">
        <v>3.3293270000000001</v>
      </c>
      <c r="AQ19" s="101">
        <v>3.471349</v>
      </c>
      <c r="AR19" s="101">
        <v>3.363175</v>
      </c>
      <c r="AS19" s="101">
        <v>3.0990869999999999</v>
      </c>
      <c r="AT19" s="101">
        <v>3.4426079999999999</v>
      </c>
      <c r="AU19" s="101">
        <v>3.6655150000000001</v>
      </c>
      <c r="AV19" s="101">
        <v>3.8515039999999998</v>
      </c>
      <c r="AW19" s="101">
        <v>3.8060049999999999</v>
      </c>
      <c r="AX19" s="101">
        <v>4.2305919999999997</v>
      </c>
      <c r="AY19" s="937">
        <v>4.4300920000000001</v>
      </c>
      <c r="AZ19" s="937">
        <v>3.9580399571</v>
      </c>
      <c r="BA19" s="937">
        <v>3.7556169451999999</v>
      </c>
      <c r="BB19" s="582">
        <v>3.539072</v>
      </c>
      <c r="BC19" s="582">
        <v>3.419848</v>
      </c>
      <c r="BD19" s="582">
        <v>3.4376989999999998</v>
      </c>
      <c r="BE19" s="582">
        <v>3.5174340000000002</v>
      </c>
      <c r="BF19" s="582">
        <v>3.4466730000000001</v>
      </c>
      <c r="BG19" s="582">
        <v>3.556549</v>
      </c>
      <c r="BH19" s="582">
        <v>3.7137820000000001</v>
      </c>
      <c r="BI19" s="582">
        <v>3.8543630000000002</v>
      </c>
      <c r="BJ19" s="582">
        <v>3.948299</v>
      </c>
      <c r="BK19" s="582">
        <v>4.0892210000000002</v>
      </c>
      <c r="BL19" s="582">
        <v>4.1169200000000004</v>
      </c>
      <c r="BM19" s="582">
        <v>3.7825470000000001</v>
      </c>
      <c r="BN19" s="582">
        <v>3.6314730000000002</v>
      </c>
      <c r="BO19" s="582">
        <v>3.4919289999999998</v>
      </c>
      <c r="BP19" s="582">
        <v>3.5591020000000002</v>
      </c>
      <c r="BQ19" s="582">
        <v>3.5978140000000001</v>
      </c>
      <c r="BR19" s="582">
        <v>3.5863</v>
      </c>
      <c r="BS19" s="582">
        <v>3.6261700000000001</v>
      </c>
      <c r="BT19" s="582">
        <v>3.8145560000000001</v>
      </c>
      <c r="BU19" s="582">
        <v>3.9573170000000002</v>
      </c>
      <c r="BV19" s="582">
        <v>4.0848120000000003</v>
      </c>
    </row>
    <row r="20" spans="1:74" x14ac:dyDescent="0.2">
      <c r="A20" s="278" t="s">
        <v>528</v>
      </c>
      <c r="B20" s="588" t="s">
        <v>1156</v>
      </c>
      <c r="C20" s="451">
        <v>1.835432</v>
      </c>
      <c r="D20" s="451">
        <v>1.2910219999999999</v>
      </c>
      <c r="E20" s="451">
        <v>1.508181</v>
      </c>
      <c r="F20" s="451">
        <v>1.8415060000000001</v>
      </c>
      <c r="G20" s="451">
        <v>1.890746</v>
      </c>
      <c r="H20" s="451">
        <v>1.8508579999999999</v>
      </c>
      <c r="I20" s="451">
        <v>1.8181020000000001</v>
      </c>
      <c r="J20" s="451">
        <v>1.865248</v>
      </c>
      <c r="K20" s="451">
        <v>1.799255</v>
      </c>
      <c r="L20" s="451">
        <v>1.9137</v>
      </c>
      <c r="M20" s="451">
        <v>1.931222</v>
      </c>
      <c r="N20" s="451">
        <v>2.1026560000000001</v>
      </c>
      <c r="O20" s="451">
        <v>2.1683400000000002</v>
      </c>
      <c r="P20" s="451">
        <v>2.05396</v>
      </c>
      <c r="Q20" s="451">
        <v>2.0849419999999999</v>
      </c>
      <c r="R20" s="451">
        <v>2.0661160000000001</v>
      </c>
      <c r="S20" s="451">
        <v>1.9828669999999999</v>
      </c>
      <c r="T20" s="451">
        <v>2.1184720000000001</v>
      </c>
      <c r="U20" s="451">
        <v>2.1810149999999999</v>
      </c>
      <c r="V20" s="451">
        <v>1.8494649999999999</v>
      </c>
      <c r="W20" s="451">
        <v>1.9327780000000001</v>
      </c>
      <c r="X20" s="451">
        <v>2.0162939999999998</v>
      </c>
      <c r="Y20" s="451">
        <v>1.9639059999999999</v>
      </c>
      <c r="Z20" s="451">
        <v>1.8267139999999999</v>
      </c>
      <c r="AA20" s="451">
        <v>1.99949</v>
      </c>
      <c r="AB20" s="451">
        <v>2.1007359999999999</v>
      </c>
      <c r="AC20" s="451">
        <v>2.108311</v>
      </c>
      <c r="AD20" s="451">
        <v>2.1327600000000002</v>
      </c>
      <c r="AE20" s="451">
        <v>2.2672509999999999</v>
      </c>
      <c r="AF20" s="451">
        <v>2.1653090000000002</v>
      </c>
      <c r="AG20" s="451">
        <v>2.2123919999999999</v>
      </c>
      <c r="AH20" s="451">
        <v>2.0517210000000001</v>
      </c>
      <c r="AI20" s="451">
        <v>2.054141</v>
      </c>
      <c r="AJ20" s="451">
        <v>2.096133</v>
      </c>
      <c r="AK20" s="451">
        <v>2.1800380000000001</v>
      </c>
      <c r="AL20" s="451">
        <v>2.497379</v>
      </c>
      <c r="AM20" s="451">
        <v>2.123459</v>
      </c>
      <c r="AN20" s="451">
        <v>2.36768</v>
      </c>
      <c r="AO20" s="451">
        <v>2.2445599999999999</v>
      </c>
      <c r="AP20" s="451">
        <v>2.1993849999999999</v>
      </c>
      <c r="AQ20" s="451">
        <v>2.3445279999999999</v>
      </c>
      <c r="AR20" s="451">
        <v>2.2477140000000002</v>
      </c>
      <c r="AS20" s="451">
        <v>2.0562010000000002</v>
      </c>
      <c r="AT20" s="451">
        <v>2.3630740000000001</v>
      </c>
      <c r="AU20" s="451">
        <v>2.4074900000000001</v>
      </c>
      <c r="AV20" s="451">
        <v>2.5213139999999998</v>
      </c>
      <c r="AW20" s="451">
        <v>2.448556</v>
      </c>
      <c r="AX20" s="451">
        <v>2.4800249999999999</v>
      </c>
      <c r="AY20" s="919">
        <v>2.441649</v>
      </c>
      <c r="AZ20" s="919">
        <v>2.3477929999999998</v>
      </c>
      <c r="BA20" s="919">
        <v>2.359569</v>
      </c>
      <c r="BB20" s="374">
        <v>2.3352539999999999</v>
      </c>
      <c r="BC20" s="374">
        <v>2.3305929999999999</v>
      </c>
      <c r="BD20" s="374">
        <v>2.3414920000000001</v>
      </c>
      <c r="BE20" s="374">
        <v>2.341046</v>
      </c>
      <c r="BF20" s="374">
        <v>2.3239429999999999</v>
      </c>
      <c r="BG20" s="374">
        <v>2.341183</v>
      </c>
      <c r="BH20" s="374">
        <v>2.33386</v>
      </c>
      <c r="BI20" s="374">
        <v>2.3395290000000002</v>
      </c>
      <c r="BJ20" s="374">
        <v>2.3228119999999999</v>
      </c>
      <c r="BK20" s="374">
        <v>2.3305769999999999</v>
      </c>
      <c r="BL20" s="374">
        <v>2.3392270000000002</v>
      </c>
      <c r="BM20" s="374">
        <v>2.3608910000000001</v>
      </c>
      <c r="BN20" s="374">
        <v>2.3841359999999998</v>
      </c>
      <c r="BO20" s="374">
        <v>2.4007499999999999</v>
      </c>
      <c r="BP20" s="374">
        <v>2.4276879999999998</v>
      </c>
      <c r="BQ20" s="374">
        <v>2.4309280000000002</v>
      </c>
      <c r="BR20" s="374">
        <v>2.4240050000000002</v>
      </c>
      <c r="BS20" s="374">
        <v>2.4369360000000002</v>
      </c>
      <c r="BT20" s="374">
        <v>2.4524219999999999</v>
      </c>
      <c r="BU20" s="374">
        <v>2.4498519999999999</v>
      </c>
      <c r="BV20" s="374">
        <v>2.4469069999999999</v>
      </c>
    </row>
    <row r="21" spans="1:74" x14ac:dyDescent="0.2">
      <c r="A21" s="278" t="s">
        <v>574</v>
      </c>
      <c r="B21" s="588" t="s">
        <v>942</v>
      </c>
      <c r="C21" s="451">
        <v>1.2706569999999999</v>
      </c>
      <c r="D21" s="451">
        <v>1.1016159999999999</v>
      </c>
      <c r="E21" s="451">
        <v>0.95728000000000002</v>
      </c>
      <c r="F21" s="451">
        <v>0.61355700000000002</v>
      </c>
      <c r="G21" s="451">
        <v>0.64565399999999995</v>
      </c>
      <c r="H21" s="451">
        <v>0.58219699999999996</v>
      </c>
      <c r="I21" s="451">
        <v>0.63052799999999998</v>
      </c>
      <c r="J21" s="451">
        <v>0.60079000000000005</v>
      </c>
      <c r="K21" s="451">
        <v>0.713032</v>
      </c>
      <c r="L21" s="451">
        <v>0.82515099999999997</v>
      </c>
      <c r="M21" s="451">
        <v>0.87257700000000005</v>
      </c>
      <c r="N21" s="451">
        <v>1.1409640000000001</v>
      </c>
      <c r="O21" s="451">
        <v>1.2938860000000001</v>
      </c>
      <c r="P21" s="451">
        <v>1.238936</v>
      </c>
      <c r="Q21" s="451">
        <v>0.94149700000000003</v>
      </c>
      <c r="R21" s="451">
        <v>0.68110899999999996</v>
      </c>
      <c r="S21" s="451">
        <v>0.54032999999999998</v>
      </c>
      <c r="T21" s="451">
        <v>0.56536799999999998</v>
      </c>
      <c r="U21" s="451">
        <v>0.61279099999999997</v>
      </c>
      <c r="V21" s="451">
        <v>0.56311299999999997</v>
      </c>
      <c r="W21" s="451">
        <v>0.74560999999999999</v>
      </c>
      <c r="X21" s="451">
        <v>0.757822</v>
      </c>
      <c r="Y21" s="451">
        <v>0.98608399999999996</v>
      </c>
      <c r="Z21" s="451">
        <v>1.1039570000000001</v>
      </c>
      <c r="AA21" s="451">
        <v>1.1465080000000001</v>
      </c>
      <c r="AB21" s="451">
        <v>1.0661389999999999</v>
      </c>
      <c r="AC21" s="451">
        <v>0.74193699999999996</v>
      </c>
      <c r="AD21" s="451">
        <v>0.64880199999999999</v>
      </c>
      <c r="AE21" s="451">
        <v>0.47390500000000002</v>
      </c>
      <c r="AF21" s="451">
        <v>0.54952800000000002</v>
      </c>
      <c r="AG21" s="451">
        <v>0.59537099999999998</v>
      </c>
      <c r="AH21" s="451">
        <v>0.62935600000000003</v>
      </c>
      <c r="AI21" s="451">
        <v>0.631413</v>
      </c>
      <c r="AJ21" s="451">
        <v>0.86258999999999997</v>
      </c>
      <c r="AK21" s="451">
        <v>0.97878900000000002</v>
      </c>
      <c r="AL21" s="451">
        <v>1.0517939999999999</v>
      </c>
      <c r="AM21" s="451">
        <v>1.2847489999999999</v>
      </c>
      <c r="AN21" s="451">
        <v>1.0052810000000001</v>
      </c>
      <c r="AO21" s="451">
        <v>0.75890100000000005</v>
      </c>
      <c r="AP21" s="451">
        <v>0.59829900000000003</v>
      </c>
      <c r="AQ21" s="451">
        <v>0.51514000000000004</v>
      </c>
      <c r="AR21" s="451">
        <v>0.48041200000000001</v>
      </c>
      <c r="AS21" s="451">
        <v>0.46292899999999998</v>
      </c>
      <c r="AT21" s="451">
        <v>0.501556</v>
      </c>
      <c r="AU21" s="451">
        <v>0.61252700000000004</v>
      </c>
      <c r="AV21" s="451">
        <v>0.78049599999999997</v>
      </c>
      <c r="AW21" s="451">
        <v>0.79416900000000001</v>
      </c>
      <c r="AX21" s="451">
        <v>1.1660170000000001</v>
      </c>
      <c r="AY21" s="919">
        <v>1.4836849999999999</v>
      </c>
      <c r="AZ21" s="919">
        <v>1.1464984571000001</v>
      </c>
      <c r="BA21" s="919">
        <v>0.86535534516000001</v>
      </c>
      <c r="BB21" s="374">
        <v>0.66019139999999998</v>
      </c>
      <c r="BC21" s="374">
        <v>0.4983493</v>
      </c>
      <c r="BD21" s="374">
        <v>0.52987819999999997</v>
      </c>
      <c r="BE21" s="374">
        <v>0.5722391</v>
      </c>
      <c r="BF21" s="374">
        <v>0.60368960000000005</v>
      </c>
      <c r="BG21" s="374">
        <v>0.67282500000000001</v>
      </c>
      <c r="BH21" s="374">
        <v>0.80600559999999999</v>
      </c>
      <c r="BI21" s="374">
        <v>0.88851559999999996</v>
      </c>
      <c r="BJ21" s="374">
        <v>1.0176989999999999</v>
      </c>
      <c r="BK21" s="374">
        <v>1.231625</v>
      </c>
      <c r="BL21" s="374">
        <v>1.2497830000000001</v>
      </c>
      <c r="BM21" s="374">
        <v>0.8720019</v>
      </c>
      <c r="BN21" s="374">
        <v>0.67537670000000005</v>
      </c>
      <c r="BO21" s="374">
        <v>0.5176579</v>
      </c>
      <c r="BP21" s="374">
        <v>0.54244329999999996</v>
      </c>
      <c r="BQ21" s="374">
        <v>0.57921370000000005</v>
      </c>
      <c r="BR21" s="374">
        <v>0.61035609999999996</v>
      </c>
      <c r="BS21" s="374">
        <v>0.68516929999999998</v>
      </c>
      <c r="BT21" s="374">
        <v>0.79745650000000001</v>
      </c>
      <c r="BU21" s="374">
        <v>0.92003250000000003</v>
      </c>
      <c r="BV21" s="374">
        <v>1.0274779999999999</v>
      </c>
    </row>
    <row r="22" spans="1:74" x14ac:dyDescent="0.2">
      <c r="A22" s="278" t="s">
        <v>575</v>
      </c>
      <c r="B22" s="588" t="s">
        <v>1152</v>
      </c>
      <c r="C22" s="451">
        <v>0.32264500000000002</v>
      </c>
      <c r="D22" s="451">
        <v>0.26632099999999997</v>
      </c>
      <c r="E22" s="451">
        <v>0.28154800000000002</v>
      </c>
      <c r="F22" s="451">
        <v>0.31236700000000001</v>
      </c>
      <c r="G22" s="451">
        <v>0.33790300000000001</v>
      </c>
      <c r="H22" s="451">
        <v>0.31786700000000001</v>
      </c>
      <c r="I22" s="451">
        <v>0.31119400000000003</v>
      </c>
      <c r="J22" s="451">
        <v>0.31103199999999998</v>
      </c>
      <c r="K22" s="451">
        <v>0.28570000000000001</v>
      </c>
      <c r="L22" s="451">
        <v>0.27645199999999998</v>
      </c>
      <c r="M22" s="451">
        <v>0.31433299999999997</v>
      </c>
      <c r="N22" s="451">
        <v>0.32351600000000003</v>
      </c>
      <c r="O22" s="451">
        <v>0.29812899999999998</v>
      </c>
      <c r="P22" s="451">
        <v>0.29049999999999998</v>
      </c>
      <c r="Q22" s="451">
        <v>0.304226</v>
      </c>
      <c r="R22" s="451">
        <v>0.30213299999999998</v>
      </c>
      <c r="S22" s="451">
        <v>0.29716100000000001</v>
      </c>
      <c r="T22" s="451">
        <v>0.28060000000000002</v>
      </c>
      <c r="U22" s="451">
        <v>0.28990300000000002</v>
      </c>
      <c r="V22" s="451">
        <v>0.28135500000000002</v>
      </c>
      <c r="W22" s="451">
        <v>0.26066699999999998</v>
      </c>
      <c r="X22" s="451">
        <v>0.231548</v>
      </c>
      <c r="Y22" s="451">
        <v>0.2404</v>
      </c>
      <c r="Z22" s="451">
        <v>0.237452</v>
      </c>
      <c r="AA22" s="451">
        <v>0.26019399999999998</v>
      </c>
      <c r="AB22" s="451">
        <v>0.244893</v>
      </c>
      <c r="AC22" s="451">
        <v>0.25196800000000003</v>
      </c>
      <c r="AD22" s="451">
        <v>0.270233</v>
      </c>
      <c r="AE22" s="451">
        <v>0.27616099999999999</v>
      </c>
      <c r="AF22" s="451">
        <v>0.267233</v>
      </c>
      <c r="AG22" s="451">
        <v>0.26629000000000003</v>
      </c>
      <c r="AH22" s="451">
        <v>0.27222600000000002</v>
      </c>
      <c r="AI22" s="451">
        <v>0.259967</v>
      </c>
      <c r="AJ22" s="451">
        <v>0.24209700000000001</v>
      </c>
      <c r="AK22" s="451">
        <v>0.27946700000000002</v>
      </c>
      <c r="AL22" s="451">
        <v>0.31283899999999998</v>
      </c>
      <c r="AM22" s="451">
        <v>0.26380700000000001</v>
      </c>
      <c r="AN22" s="451">
        <v>0.238759</v>
      </c>
      <c r="AO22" s="451">
        <v>0.26745200000000002</v>
      </c>
      <c r="AP22" s="451">
        <v>0.28226699999999999</v>
      </c>
      <c r="AQ22" s="451">
        <v>0.28712900000000002</v>
      </c>
      <c r="AR22" s="451">
        <v>0.27943299999999999</v>
      </c>
      <c r="AS22" s="451">
        <v>0.26871</v>
      </c>
      <c r="AT22" s="451">
        <v>0.27396799999999999</v>
      </c>
      <c r="AU22" s="451">
        <v>0.27096700000000001</v>
      </c>
      <c r="AV22" s="451">
        <v>0.28093600000000002</v>
      </c>
      <c r="AW22" s="451">
        <v>0.29666700000000001</v>
      </c>
      <c r="AX22" s="451">
        <v>0.294742</v>
      </c>
      <c r="AY22" s="919">
        <v>0.28135500000000002</v>
      </c>
      <c r="AZ22" s="919">
        <v>0.28189439999999999</v>
      </c>
      <c r="BA22" s="919">
        <v>0.29224929999999999</v>
      </c>
      <c r="BB22" s="374">
        <v>0.28593079999999998</v>
      </c>
      <c r="BC22" s="374">
        <v>0.28968969999999999</v>
      </c>
      <c r="BD22" s="374">
        <v>0.2922961</v>
      </c>
      <c r="BE22" s="374">
        <v>0.28756949999999998</v>
      </c>
      <c r="BF22" s="374">
        <v>0.28441349999999999</v>
      </c>
      <c r="BG22" s="374">
        <v>0.28123740000000003</v>
      </c>
      <c r="BH22" s="374">
        <v>0.2715515</v>
      </c>
      <c r="BI22" s="374">
        <v>0.28579890000000002</v>
      </c>
      <c r="BJ22" s="374">
        <v>0.30134729999999998</v>
      </c>
      <c r="BK22" s="374">
        <v>0.29790250000000001</v>
      </c>
      <c r="BL22" s="374">
        <v>0.2860066</v>
      </c>
      <c r="BM22" s="374">
        <v>0.29423290000000002</v>
      </c>
      <c r="BN22" s="374">
        <v>0.28843190000000002</v>
      </c>
      <c r="BO22" s="374">
        <v>0.28820630000000003</v>
      </c>
      <c r="BP22" s="374">
        <v>0.29098770000000002</v>
      </c>
      <c r="BQ22" s="374">
        <v>0.28651680000000002</v>
      </c>
      <c r="BR22" s="374">
        <v>0.28093889999999999</v>
      </c>
      <c r="BS22" s="374">
        <v>0.2774643</v>
      </c>
      <c r="BT22" s="374">
        <v>0.26862659999999999</v>
      </c>
      <c r="BU22" s="374">
        <v>0.28481590000000001</v>
      </c>
      <c r="BV22" s="374">
        <v>0.30173109999999997</v>
      </c>
    </row>
    <row r="23" spans="1:74" x14ac:dyDescent="0.2">
      <c r="A23" s="278" t="s">
        <v>529</v>
      </c>
      <c r="B23" s="588" t="s">
        <v>1153</v>
      </c>
      <c r="C23" s="451">
        <v>0.245423</v>
      </c>
      <c r="D23" s="451">
        <v>0.17302400000000001</v>
      </c>
      <c r="E23" s="451">
        <v>0.22633400000000001</v>
      </c>
      <c r="F23" s="451">
        <v>0.21444199999999999</v>
      </c>
      <c r="G23" s="451">
        <v>0.31209900000000002</v>
      </c>
      <c r="H23" s="451">
        <v>0.33402700000000002</v>
      </c>
      <c r="I23" s="451">
        <v>0.26347900000000002</v>
      </c>
      <c r="J23" s="451">
        <v>0.26367699999999999</v>
      </c>
      <c r="K23" s="451">
        <v>0.24637700000000001</v>
      </c>
      <c r="L23" s="451">
        <v>0.17616499999999999</v>
      </c>
      <c r="M23" s="451">
        <v>0.18772800000000001</v>
      </c>
      <c r="N23" s="451">
        <v>0.24182000000000001</v>
      </c>
      <c r="O23" s="451">
        <v>0.21884100000000001</v>
      </c>
      <c r="P23" s="451">
        <v>0.14651500000000001</v>
      </c>
      <c r="Q23" s="451">
        <v>0.26138299999999998</v>
      </c>
      <c r="R23" s="451">
        <v>0.21413299999999999</v>
      </c>
      <c r="S23" s="451">
        <v>0.20976400000000001</v>
      </c>
      <c r="T23" s="451">
        <v>0.27854299999999999</v>
      </c>
      <c r="U23" s="451">
        <v>0.26926299999999997</v>
      </c>
      <c r="V23" s="451">
        <v>0.30196699999999999</v>
      </c>
      <c r="W23" s="451">
        <v>0.22064700000000001</v>
      </c>
      <c r="X23" s="451">
        <v>0.21949399999999999</v>
      </c>
      <c r="Y23" s="451">
        <v>0.23280500000000001</v>
      </c>
      <c r="Z23" s="451">
        <v>0.15066099999999999</v>
      </c>
      <c r="AA23" s="451">
        <v>0.24465999999999999</v>
      </c>
      <c r="AB23" s="451">
        <v>0.19566800000000001</v>
      </c>
      <c r="AC23" s="451">
        <v>0.24015300000000001</v>
      </c>
      <c r="AD23" s="451">
        <v>0.30344599999999999</v>
      </c>
      <c r="AE23" s="451">
        <v>0.306695</v>
      </c>
      <c r="AF23" s="451">
        <v>0.30244700000000002</v>
      </c>
      <c r="AG23" s="451">
        <v>0.37496299999999999</v>
      </c>
      <c r="AH23" s="451">
        <v>0.27537800000000001</v>
      </c>
      <c r="AI23" s="451">
        <v>0.33016699999999999</v>
      </c>
      <c r="AJ23" s="451">
        <v>0.298429</v>
      </c>
      <c r="AK23" s="451">
        <v>0.41516799999999998</v>
      </c>
      <c r="AL23" s="451">
        <v>0.32350000000000001</v>
      </c>
      <c r="AM23" s="451">
        <v>0.26201400000000002</v>
      </c>
      <c r="AN23" s="451">
        <v>0.25264500000000001</v>
      </c>
      <c r="AO23" s="451">
        <v>0.32616299999999998</v>
      </c>
      <c r="AP23" s="451">
        <v>0.24937599999999999</v>
      </c>
      <c r="AQ23" s="451">
        <v>0.32455200000000001</v>
      </c>
      <c r="AR23" s="451">
        <v>0.35561599999999999</v>
      </c>
      <c r="AS23" s="451">
        <v>0.311247</v>
      </c>
      <c r="AT23" s="451">
        <v>0.30401</v>
      </c>
      <c r="AU23" s="451">
        <v>0.374531</v>
      </c>
      <c r="AV23" s="451">
        <v>0.268758</v>
      </c>
      <c r="AW23" s="451">
        <v>0.26661299999999999</v>
      </c>
      <c r="AX23" s="451">
        <v>0.28980800000000001</v>
      </c>
      <c r="AY23" s="919">
        <v>0.22340299999999999</v>
      </c>
      <c r="AZ23" s="919">
        <v>0.18185409999999999</v>
      </c>
      <c r="BA23" s="919">
        <v>0.2384433</v>
      </c>
      <c r="BB23" s="374">
        <v>0.25769589999999998</v>
      </c>
      <c r="BC23" s="374">
        <v>0.30121579999999998</v>
      </c>
      <c r="BD23" s="374">
        <v>0.27403290000000002</v>
      </c>
      <c r="BE23" s="374">
        <v>0.31657980000000002</v>
      </c>
      <c r="BF23" s="374">
        <v>0.2346278</v>
      </c>
      <c r="BG23" s="374">
        <v>0.26130429999999999</v>
      </c>
      <c r="BH23" s="374">
        <v>0.30236429999999997</v>
      </c>
      <c r="BI23" s="374">
        <v>0.34051920000000002</v>
      </c>
      <c r="BJ23" s="374">
        <v>0.3064402</v>
      </c>
      <c r="BK23" s="374">
        <v>0.22911629999999999</v>
      </c>
      <c r="BL23" s="374">
        <v>0.24190400000000001</v>
      </c>
      <c r="BM23" s="374">
        <v>0.2554208</v>
      </c>
      <c r="BN23" s="374">
        <v>0.28352860000000002</v>
      </c>
      <c r="BO23" s="374">
        <v>0.28531450000000003</v>
      </c>
      <c r="BP23" s="374">
        <v>0.2979832</v>
      </c>
      <c r="BQ23" s="374">
        <v>0.30115589999999998</v>
      </c>
      <c r="BR23" s="374">
        <v>0.27100010000000002</v>
      </c>
      <c r="BS23" s="374">
        <v>0.226601</v>
      </c>
      <c r="BT23" s="374">
        <v>0.29605090000000001</v>
      </c>
      <c r="BU23" s="374">
        <v>0.3026163</v>
      </c>
      <c r="BV23" s="374">
        <v>0.30869619999999998</v>
      </c>
    </row>
    <row r="24" spans="1:74" x14ac:dyDescent="0.2">
      <c r="A24" s="278"/>
      <c r="B24" s="587"/>
      <c r="C24" s="596"/>
      <c r="D24" s="596"/>
      <c r="E24" s="596"/>
      <c r="F24" s="596"/>
      <c r="G24" s="596"/>
      <c r="H24" s="596"/>
      <c r="I24" s="596"/>
      <c r="J24" s="596"/>
      <c r="K24" s="596"/>
      <c r="L24" s="596"/>
      <c r="M24" s="596"/>
      <c r="N24" s="596"/>
      <c r="O24" s="596"/>
      <c r="P24" s="596"/>
      <c r="Q24" s="596"/>
      <c r="R24" s="596"/>
      <c r="S24" s="596"/>
      <c r="T24" s="596"/>
      <c r="U24" s="596"/>
      <c r="V24" s="596"/>
      <c r="W24" s="596"/>
      <c r="X24" s="596"/>
      <c r="Y24" s="596"/>
      <c r="Z24" s="596"/>
      <c r="AA24" s="596"/>
      <c r="AB24" s="596"/>
      <c r="AC24" s="596"/>
      <c r="AD24" s="596"/>
      <c r="AE24" s="596"/>
      <c r="AF24" s="596"/>
      <c r="AG24" s="596"/>
      <c r="AH24" s="596"/>
      <c r="AI24" s="596"/>
      <c r="AJ24" s="596"/>
      <c r="AK24" s="596"/>
      <c r="AL24" s="596"/>
      <c r="AM24" s="596"/>
      <c r="AN24" s="596"/>
      <c r="AO24" s="596"/>
      <c r="AP24" s="596"/>
      <c r="AQ24" s="596"/>
      <c r="AR24" s="596"/>
      <c r="AS24" s="596"/>
      <c r="AT24" s="596"/>
      <c r="AU24" s="596"/>
      <c r="AV24" s="596"/>
      <c r="AW24" s="596"/>
      <c r="AX24" s="596"/>
      <c r="AY24" s="941"/>
      <c r="AZ24" s="941"/>
      <c r="BA24" s="941"/>
      <c r="BB24" s="598"/>
      <c r="BC24" s="598"/>
      <c r="BD24" s="598"/>
      <c r="BE24" s="598"/>
      <c r="BF24" s="598"/>
      <c r="BG24" s="598"/>
      <c r="BH24" s="598"/>
      <c r="BI24" s="598"/>
      <c r="BJ24" s="598"/>
      <c r="BK24" s="598"/>
      <c r="BL24" s="598"/>
      <c r="BM24" s="598"/>
      <c r="BN24" s="598"/>
      <c r="BO24" s="598"/>
      <c r="BP24" s="598"/>
      <c r="BQ24" s="598"/>
      <c r="BR24" s="598"/>
      <c r="BS24" s="598"/>
      <c r="BT24" s="598"/>
      <c r="BU24" s="598"/>
      <c r="BV24" s="598"/>
    </row>
    <row r="25" spans="1:74" s="288" customFormat="1" x14ac:dyDescent="0.2">
      <c r="A25" s="566" t="s">
        <v>536</v>
      </c>
      <c r="B25" s="583" t="s">
        <v>1157</v>
      </c>
      <c r="C25" s="101">
        <v>-2.025941</v>
      </c>
      <c r="D25" s="101">
        <v>-1.762502</v>
      </c>
      <c r="E25" s="101">
        <v>-2.0460940000000001</v>
      </c>
      <c r="F25" s="101">
        <v>-2.2540529999999999</v>
      </c>
      <c r="G25" s="101">
        <v>-2.2139150000000001</v>
      </c>
      <c r="H25" s="101">
        <v>-2.295032</v>
      </c>
      <c r="I25" s="101">
        <v>-2.0504500000000001</v>
      </c>
      <c r="J25" s="101">
        <v>-2.3247559999999998</v>
      </c>
      <c r="K25" s="101">
        <v>-2.0814499999999998</v>
      </c>
      <c r="L25" s="101">
        <v>-2.0692729999999999</v>
      </c>
      <c r="M25" s="101">
        <v>-2.3163990000000001</v>
      </c>
      <c r="N25" s="101">
        <v>-2.1661769999999998</v>
      </c>
      <c r="O25" s="101">
        <v>-2.0427529999999998</v>
      </c>
      <c r="P25" s="101">
        <v>-2.0258090000000002</v>
      </c>
      <c r="Q25" s="101">
        <v>-2.133229</v>
      </c>
      <c r="R25" s="101">
        <v>-2.2663540000000002</v>
      </c>
      <c r="S25" s="101">
        <v>-2.3111630000000001</v>
      </c>
      <c r="T25" s="101">
        <v>-2.5179529999999999</v>
      </c>
      <c r="U25" s="101">
        <v>-2.199776</v>
      </c>
      <c r="V25" s="101">
        <v>-2.314905</v>
      </c>
      <c r="W25" s="101">
        <v>-2.233911</v>
      </c>
      <c r="X25" s="101">
        <v>-2.2266379999999999</v>
      </c>
      <c r="Y25" s="101">
        <v>-2.176256</v>
      </c>
      <c r="Z25" s="101">
        <v>-2.3614280000000001</v>
      </c>
      <c r="AA25" s="101">
        <v>-2.3243119999999999</v>
      </c>
      <c r="AB25" s="101">
        <v>-2.3556080000000001</v>
      </c>
      <c r="AC25" s="101">
        <v>-2.7403689999999998</v>
      </c>
      <c r="AD25" s="101">
        <v>-2.4903870000000001</v>
      </c>
      <c r="AE25" s="101">
        <v>-2.4563679999999999</v>
      </c>
      <c r="AF25" s="101">
        <v>-2.4911789999999998</v>
      </c>
      <c r="AG25" s="101">
        <v>-2.432706</v>
      </c>
      <c r="AH25" s="101">
        <v>-2.4560149999999998</v>
      </c>
      <c r="AI25" s="101">
        <v>-2.5997840000000001</v>
      </c>
      <c r="AJ25" s="101">
        <v>-2.5997599999999998</v>
      </c>
      <c r="AK25" s="101">
        <v>-2.605963</v>
      </c>
      <c r="AL25" s="101">
        <v>-2.5784389999999999</v>
      </c>
      <c r="AM25" s="101">
        <v>-2.522017</v>
      </c>
      <c r="AN25" s="101">
        <v>-2.6750039999999999</v>
      </c>
      <c r="AO25" s="101">
        <v>-2.58704</v>
      </c>
      <c r="AP25" s="101">
        <v>-2.737743</v>
      </c>
      <c r="AQ25" s="101">
        <v>-2.5849679999999999</v>
      </c>
      <c r="AR25" s="101">
        <v>-2.7082679999999999</v>
      </c>
      <c r="AS25" s="101">
        <v>-2.6403120000000002</v>
      </c>
      <c r="AT25" s="101">
        <v>-2.78193</v>
      </c>
      <c r="AU25" s="101">
        <v>-2.876274</v>
      </c>
      <c r="AV25" s="101">
        <v>-2.752624</v>
      </c>
      <c r="AW25" s="101">
        <v>-3.0819390000000002</v>
      </c>
      <c r="AX25" s="101">
        <v>-2.9421629999999999</v>
      </c>
      <c r="AY25" s="937">
        <v>-2.77542</v>
      </c>
      <c r="AZ25" s="937">
        <v>-2.9565569714</v>
      </c>
      <c r="BA25" s="937">
        <v>-2.8814912064999998</v>
      </c>
      <c r="BB25" s="582">
        <v>-2.7342610000000001</v>
      </c>
      <c r="BC25" s="582">
        <v>-2.7044790000000001</v>
      </c>
      <c r="BD25" s="582">
        <v>-2.6583619999999999</v>
      </c>
      <c r="BE25" s="582">
        <v>-2.6196820000000001</v>
      </c>
      <c r="BF25" s="582">
        <v>-2.711948</v>
      </c>
      <c r="BG25" s="582">
        <v>-2.7140490000000002</v>
      </c>
      <c r="BH25" s="582">
        <v>-2.7321270000000002</v>
      </c>
      <c r="BI25" s="582">
        <v>-2.8673500000000001</v>
      </c>
      <c r="BJ25" s="582">
        <v>-2.9112390000000001</v>
      </c>
      <c r="BK25" s="582">
        <v>-2.859289</v>
      </c>
      <c r="BL25" s="582">
        <v>-2.7061459999999999</v>
      </c>
      <c r="BM25" s="582">
        <v>-2.9430209999999999</v>
      </c>
      <c r="BN25" s="582">
        <v>-2.9247139999999998</v>
      </c>
      <c r="BO25" s="582">
        <v>-2.970682</v>
      </c>
      <c r="BP25" s="582">
        <v>-2.940728</v>
      </c>
      <c r="BQ25" s="582">
        <v>-2.8486449999999999</v>
      </c>
      <c r="BR25" s="582">
        <v>-2.8318340000000002</v>
      </c>
      <c r="BS25" s="582">
        <v>-2.8992849999999999</v>
      </c>
      <c r="BT25" s="582">
        <v>-2.9451999999999998</v>
      </c>
      <c r="BU25" s="582">
        <v>-3.0242399999999998</v>
      </c>
      <c r="BV25" s="582">
        <v>-3.0691959999999998</v>
      </c>
    </row>
    <row r="26" spans="1:74" x14ac:dyDescent="0.2">
      <c r="A26" s="278" t="s">
        <v>525</v>
      </c>
      <c r="B26" s="588" t="s">
        <v>1147</v>
      </c>
      <c r="C26" s="451">
        <v>-0.31598799999999999</v>
      </c>
      <c r="D26" s="451">
        <v>-0.24326400000000001</v>
      </c>
      <c r="E26" s="451">
        <v>-0.35239900000000002</v>
      </c>
      <c r="F26" s="451">
        <v>-0.32882800000000001</v>
      </c>
      <c r="G26" s="451">
        <v>-0.392899</v>
      </c>
      <c r="H26" s="451">
        <v>-0.41834199999999999</v>
      </c>
      <c r="I26" s="451">
        <v>-0.31873699999999999</v>
      </c>
      <c r="J26" s="451">
        <v>-0.44159100000000001</v>
      </c>
      <c r="K26" s="451">
        <v>-0.364145</v>
      </c>
      <c r="L26" s="451">
        <v>-0.39275199999999999</v>
      </c>
      <c r="M26" s="451">
        <v>-0.398511</v>
      </c>
      <c r="N26" s="451">
        <v>-0.45266699999999999</v>
      </c>
      <c r="O26" s="451">
        <v>-0.37527300000000002</v>
      </c>
      <c r="P26" s="451">
        <v>-0.39957500000000001</v>
      </c>
      <c r="Q26" s="451">
        <v>-0.43408999999999998</v>
      </c>
      <c r="R26" s="451">
        <v>-0.35388399999999998</v>
      </c>
      <c r="S26" s="451">
        <v>-0.39364900000000003</v>
      </c>
      <c r="T26" s="451">
        <v>-0.45976099999999998</v>
      </c>
      <c r="U26" s="451">
        <v>-0.41492099999999998</v>
      </c>
      <c r="V26" s="451">
        <v>-0.45024399999999998</v>
      </c>
      <c r="W26" s="451">
        <v>-0.390656</v>
      </c>
      <c r="X26" s="451">
        <v>-0.43077100000000002</v>
      </c>
      <c r="Y26" s="451">
        <v>-0.43722800000000001</v>
      </c>
      <c r="Z26" s="451">
        <v>-0.48331800000000003</v>
      </c>
      <c r="AA26" s="451">
        <v>-0.48628500000000002</v>
      </c>
      <c r="AB26" s="451">
        <v>-0.45819300000000002</v>
      </c>
      <c r="AC26" s="451">
        <v>-0.50349500000000003</v>
      </c>
      <c r="AD26" s="451">
        <v>-0.496506</v>
      </c>
      <c r="AE26" s="451">
        <v>-0.46613599999999999</v>
      </c>
      <c r="AF26" s="451">
        <v>-0.51195800000000002</v>
      </c>
      <c r="AG26" s="451">
        <v>-0.49518899999999999</v>
      </c>
      <c r="AH26" s="451">
        <v>-0.50918200000000002</v>
      </c>
      <c r="AI26" s="451">
        <v>-0.51039299999999999</v>
      </c>
      <c r="AJ26" s="451">
        <v>-0.43967400000000001</v>
      </c>
      <c r="AK26" s="451">
        <v>-0.40046300000000001</v>
      </c>
      <c r="AL26" s="451">
        <v>-0.37533</v>
      </c>
      <c r="AM26" s="451">
        <v>-0.50528399999999996</v>
      </c>
      <c r="AN26" s="451">
        <v>-0.496838</v>
      </c>
      <c r="AO26" s="451">
        <v>-0.43385899999999999</v>
      </c>
      <c r="AP26" s="451">
        <v>-0.465115</v>
      </c>
      <c r="AQ26" s="451">
        <v>-0.42747200000000002</v>
      </c>
      <c r="AR26" s="451">
        <v>-0.49068600000000001</v>
      </c>
      <c r="AS26" s="451">
        <v>-0.480348</v>
      </c>
      <c r="AT26" s="451">
        <v>-0.42063699999999998</v>
      </c>
      <c r="AU26" s="451">
        <v>-0.563778</v>
      </c>
      <c r="AV26" s="451">
        <v>-0.50371900000000003</v>
      </c>
      <c r="AW26" s="451">
        <v>-0.52557699999999996</v>
      </c>
      <c r="AX26" s="451">
        <v>-0.59191099999999996</v>
      </c>
      <c r="AY26" s="919">
        <v>-0.54325400000000001</v>
      </c>
      <c r="AZ26" s="919">
        <v>-0.50596209999999997</v>
      </c>
      <c r="BA26" s="919">
        <v>-0.49470550000000002</v>
      </c>
      <c r="BB26" s="374">
        <v>-0.49774180000000001</v>
      </c>
      <c r="BC26" s="374">
        <v>-0.48931599999999997</v>
      </c>
      <c r="BD26" s="374">
        <v>-0.51366509999999999</v>
      </c>
      <c r="BE26" s="374">
        <v>-0.47893819999999998</v>
      </c>
      <c r="BF26" s="374">
        <v>-0.47618929999999998</v>
      </c>
      <c r="BG26" s="374">
        <v>-0.48087410000000003</v>
      </c>
      <c r="BH26" s="374">
        <v>-0.50984119999999999</v>
      </c>
      <c r="BI26" s="374">
        <v>-0.48809469999999999</v>
      </c>
      <c r="BJ26" s="374">
        <v>-0.50200549999999999</v>
      </c>
      <c r="BK26" s="374">
        <v>-0.47716730000000002</v>
      </c>
      <c r="BL26" s="374">
        <v>-0.48703770000000002</v>
      </c>
      <c r="BM26" s="374">
        <v>-0.52474089999999995</v>
      </c>
      <c r="BN26" s="374">
        <v>-0.54212519999999997</v>
      </c>
      <c r="BO26" s="374">
        <v>-0.52773829999999999</v>
      </c>
      <c r="BP26" s="374">
        <v>-0.56353189999999997</v>
      </c>
      <c r="BQ26" s="374">
        <v>-0.5587086</v>
      </c>
      <c r="BR26" s="374">
        <v>-0.55043470000000005</v>
      </c>
      <c r="BS26" s="374">
        <v>-0.55916239999999995</v>
      </c>
      <c r="BT26" s="374">
        <v>-0.55275600000000003</v>
      </c>
      <c r="BU26" s="374">
        <v>-0.55419320000000005</v>
      </c>
      <c r="BV26" s="374">
        <v>-0.56468980000000002</v>
      </c>
    </row>
    <row r="27" spans="1:74" x14ac:dyDescent="0.2">
      <c r="A27" s="278" t="s">
        <v>526</v>
      </c>
      <c r="B27" s="588" t="s">
        <v>1158</v>
      </c>
      <c r="C27" s="451">
        <v>-1.201052</v>
      </c>
      <c r="D27" s="451">
        <v>-0.96134900000000001</v>
      </c>
      <c r="E27" s="451">
        <v>-1.059785</v>
      </c>
      <c r="F27" s="451">
        <v>-1.30061</v>
      </c>
      <c r="G27" s="451">
        <v>-1.169959</v>
      </c>
      <c r="H27" s="451">
        <v>-1.3070360000000001</v>
      </c>
      <c r="I27" s="451">
        <v>-1.156085</v>
      </c>
      <c r="J27" s="451">
        <v>-1.2765340000000001</v>
      </c>
      <c r="K27" s="451">
        <v>-1.224502</v>
      </c>
      <c r="L27" s="451">
        <v>-1.1246240000000001</v>
      </c>
      <c r="M27" s="451">
        <v>-1.359056</v>
      </c>
      <c r="N27" s="451">
        <v>-1.2307779999999999</v>
      </c>
      <c r="O27" s="451">
        <v>-1.2274689999999999</v>
      </c>
      <c r="P27" s="451">
        <v>-1.149994</v>
      </c>
      <c r="Q27" s="451">
        <v>-1.2060839999999999</v>
      </c>
      <c r="R27" s="451">
        <v>-1.3134920000000001</v>
      </c>
      <c r="S27" s="451">
        <v>-1.2839929999999999</v>
      </c>
      <c r="T27" s="451">
        <v>-1.438733</v>
      </c>
      <c r="U27" s="451">
        <v>-1.2515000000000001</v>
      </c>
      <c r="V27" s="451">
        <v>-1.3592740000000001</v>
      </c>
      <c r="W27" s="451">
        <v>-1.2004570000000001</v>
      </c>
      <c r="X27" s="451">
        <v>-1.3140160000000001</v>
      </c>
      <c r="Y27" s="451">
        <v>-1.1867829999999999</v>
      </c>
      <c r="Z27" s="451">
        <v>-1.318559</v>
      </c>
      <c r="AA27" s="451">
        <v>-1.277976</v>
      </c>
      <c r="AB27" s="451">
        <v>-1.3912169999999999</v>
      </c>
      <c r="AC27" s="451">
        <v>-1.653159</v>
      </c>
      <c r="AD27" s="451">
        <v>-1.430364</v>
      </c>
      <c r="AE27" s="451">
        <v>-1.4457720000000001</v>
      </c>
      <c r="AF27" s="451">
        <v>-1.4437390000000001</v>
      </c>
      <c r="AG27" s="451">
        <v>-1.4658549999999999</v>
      </c>
      <c r="AH27" s="451">
        <v>-1.3848689999999999</v>
      </c>
      <c r="AI27" s="451">
        <v>-1.5376209999999999</v>
      </c>
      <c r="AJ27" s="451">
        <v>-1.5996360000000001</v>
      </c>
      <c r="AK27" s="451">
        <v>-1.650679</v>
      </c>
      <c r="AL27" s="451">
        <v>-1.6594949999999999</v>
      </c>
      <c r="AM27" s="451">
        <v>-1.5571550000000001</v>
      </c>
      <c r="AN27" s="451">
        <v>-1.6770640000000001</v>
      </c>
      <c r="AO27" s="451">
        <v>-1.556583</v>
      </c>
      <c r="AP27" s="451">
        <v>-1.594401</v>
      </c>
      <c r="AQ27" s="451">
        <v>-1.582409</v>
      </c>
      <c r="AR27" s="451">
        <v>-1.656655</v>
      </c>
      <c r="AS27" s="451">
        <v>-1.5543290000000001</v>
      </c>
      <c r="AT27" s="451">
        <v>-1.748154</v>
      </c>
      <c r="AU27" s="451">
        <v>-1.710774</v>
      </c>
      <c r="AV27" s="451">
        <v>-1.678439</v>
      </c>
      <c r="AW27" s="451">
        <v>-1.8698980000000001</v>
      </c>
      <c r="AX27" s="451">
        <v>-1.721951</v>
      </c>
      <c r="AY27" s="919">
        <v>-1.620573</v>
      </c>
      <c r="AZ27" s="919">
        <v>-1.7656785714000001</v>
      </c>
      <c r="BA27" s="919">
        <v>-1.7198218064999999</v>
      </c>
      <c r="BB27" s="374">
        <v>-1.5594129999999999</v>
      </c>
      <c r="BC27" s="374">
        <v>-1.5759099999999999</v>
      </c>
      <c r="BD27" s="374">
        <v>-1.4920990000000001</v>
      </c>
      <c r="BE27" s="374">
        <v>-1.5234639999999999</v>
      </c>
      <c r="BF27" s="374">
        <v>-1.517825</v>
      </c>
      <c r="BG27" s="374">
        <v>-1.583933</v>
      </c>
      <c r="BH27" s="374">
        <v>-1.5922460000000001</v>
      </c>
      <c r="BI27" s="374">
        <v>-1.741792</v>
      </c>
      <c r="BJ27" s="374">
        <v>-1.8014889999999999</v>
      </c>
      <c r="BK27" s="374">
        <v>-1.677163</v>
      </c>
      <c r="BL27" s="374">
        <v>-1.5327740000000001</v>
      </c>
      <c r="BM27" s="374">
        <v>-1.6893309999999999</v>
      </c>
      <c r="BN27" s="374">
        <v>-1.6663460000000001</v>
      </c>
      <c r="BO27" s="374">
        <v>-1.720232</v>
      </c>
      <c r="BP27" s="374">
        <v>-1.6570560000000001</v>
      </c>
      <c r="BQ27" s="374">
        <v>-1.6137509999999999</v>
      </c>
      <c r="BR27" s="374">
        <v>-1.568686</v>
      </c>
      <c r="BS27" s="374">
        <v>-1.6116379999999999</v>
      </c>
      <c r="BT27" s="374">
        <v>-1.677562</v>
      </c>
      <c r="BU27" s="374">
        <v>-1.7456259999999999</v>
      </c>
      <c r="BV27" s="374">
        <v>-1.8517790000000001</v>
      </c>
    </row>
    <row r="28" spans="1:74" x14ac:dyDescent="0.2">
      <c r="A28" s="278" t="s">
        <v>527</v>
      </c>
      <c r="B28" s="588" t="s">
        <v>1153</v>
      </c>
      <c r="C28" s="451">
        <v>-0.32599600000000001</v>
      </c>
      <c r="D28" s="451">
        <v>-0.285798</v>
      </c>
      <c r="E28" s="451">
        <v>-0.41586000000000001</v>
      </c>
      <c r="F28" s="451">
        <v>-0.41188900000000001</v>
      </c>
      <c r="G28" s="451">
        <v>-0.44028800000000001</v>
      </c>
      <c r="H28" s="451">
        <v>-0.37187199999999998</v>
      </c>
      <c r="I28" s="451">
        <v>-0.41281000000000001</v>
      </c>
      <c r="J28" s="451">
        <v>-0.43709500000000001</v>
      </c>
      <c r="K28" s="451">
        <v>-0.29815399999999997</v>
      </c>
      <c r="L28" s="451">
        <v>-0.39267400000000002</v>
      </c>
      <c r="M28" s="451">
        <v>-0.37167299999999998</v>
      </c>
      <c r="N28" s="451">
        <v>-0.286856</v>
      </c>
      <c r="O28" s="451">
        <v>-0.25077199999999999</v>
      </c>
      <c r="P28" s="451">
        <v>-0.298591</v>
      </c>
      <c r="Q28" s="451">
        <v>-0.33574599999999999</v>
      </c>
      <c r="R28" s="451">
        <v>-0.43086600000000003</v>
      </c>
      <c r="S28" s="451">
        <v>-0.48691499999999999</v>
      </c>
      <c r="T28" s="451">
        <v>-0.42652299999999999</v>
      </c>
      <c r="U28" s="451">
        <v>-0.345447</v>
      </c>
      <c r="V28" s="451">
        <v>-0.32774199999999998</v>
      </c>
      <c r="W28" s="451">
        <v>-0.43238399999999999</v>
      </c>
      <c r="X28" s="451">
        <v>-0.377442</v>
      </c>
      <c r="Y28" s="451">
        <v>-0.37562600000000002</v>
      </c>
      <c r="Z28" s="451">
        <v>-0.389403</v>
      </c>
      <c r="AA28" s="451">
        <v>-0.39708100000000002</v>
      </c>
      <c r="AB28" s="451">
        <v>-0.331368</v>
      </c>
      <c r="AC28" s="451">
        <v>-0.43581599999999998</v>
      </c>
      <c r="AD28" s="451">
        <v>-0.41938799999999998</v>
      </c>
      <c r="AE28" s="451">
        <v>-0.36749900000000002</v>
      </c>
      <c r="AF28" s="451">
        <v>-0.36075200000000002</v>
      </c>
      <c r="AG28" s="451">
        <v>-0.34126299999999998</v>
      </c>
      <c r="AH28" s="451">
        <v>-0.41646100000000003</v>
      </c>
      <c r="AI28" s="451">
        <v>-0.42943100000000001</v>
      </c>
      <c r="AJ28" s="451">
        <v>-0.44218299999999999</v>
      </c>
      <c r="AK28" s="451">
        <v>-0.40246300000000002</v>
      </c>
      <c r="AL28" s="451">
        <v>-0.39217800000000003</v>
      </c>
      <c r="AM28" s="451">
        <v>-0.307114</v>
      </c>
      <c r="AN28" s="451">
        <v>-0.44456000000000001</v>
      </c>
      <c r="AO28" s="451">
        <v>-0.46809499999999998</v>
      </c>
      <c r="AP28" s="451">
        <v>-0.51075700000000002</v>
      </c>
      <c r="AQ28" s="451">
        <v>-0.42241600000000001</v>
      </c>
      <c r="AR28" s="451">
        <v>-0.478016</v>
      </c>
      <c r="AS28" s="451">
        <v>-0.43636599999999998</v>
      </c>
      <c r="AT28" s="451">
        <v>-0.52373000000000003</v>
      </c>
      <c r="AU28" s="451">
        <v>-0.429234</v>
      </c>
      <c r="AV28" s="451">
        <v>-0.42827399999999999</v>
      </c>
      <c r="AW28" s="451">
        <v>-0.44951999999999998</v>
      </c>
      <c r="AX28" s="451">
        <v>-0.418514</v>
      </c>
      <c r="AY28" s="919">
        <v>-0.40672700000000001</v>
      </c>
      <c r="AZ28" s="919">
        <v>-0.45884190000000002</v>
      </c>
      <c r="BA28" s="919">
        <v>-0.46250479999999999</v>
      </c>
      <c r="BB28" s="374">
        <v>-0.45668310000000001</v>
      </c>
      <c r="BC28" s="374">
        <v>-0.45476640000000002</v>
      </c>
      <c r="BD28" s="374">
        <v>-0.45700259999999998</v>
      </c>
      <c r="BE28" s="374">
        <v>-0.43788050000000001</v>
      </c>
      <c r="BF28" s="374">
        <v>-0.52334060000000004</v>
      </c>
      <c r="BG28" s="374">
        <v>-0.44569360000000002</v>
      </c>
      <c r="BH28" s="374">
        <v>-0.4249716</v>
      </c>
      <c r="BI28" s="374">
        <v>-0.42406759999999999</v>
      </c>
      <c r="BJ28" s="374">
        <v>-0.39257930000000002</v>
      </c>
      <c r="BK28" s="374">
        <v>-0.46484700000000001</v>
      </c>
      <c r="BL28" s="374">
        <v>-0.43394509999999997</v>
      </c>
      <c r="BM28" s="374">
        <v>-0.5246286</v>
      </c>
      <c r="BN28" s="374">
        <v>-0.51586750000000003</v>
      </c>
      <c r="BO28" s="374">
        <v>-0.55293939999999997</v>
      </c>
      <c r="BP28" s="374">
        <v>-0.53643359999999995</v>
      </c>
      <c r="BQ28" s="374">
        <v>-0.50728119999999999</v>
      </c>
      <c r="BR28" s="374">
        <v>-0.5270205</v>
      </c>
      <c r="BS28" s="374">
        <v>-0.52987949999999995</v>
      </c>
      <c r="BT28" s="374">
        <v>-0.51470640000000001</v>
      </c>
      <c r="BU28" s="374">
        <v>-0.51532359999999999</v>
      </c>
      <c r="BV28" s="374">
        <v>-0.44078719999999999</v>
      </c>
    </row>
    <row r="29" spans="1:74" x14ac:dyDescent="0.2">
      <c r="A29" s="278" t="s">
        <v>100</v>
      </c>
      <c r="B29" s="588" t="s">
        <v>1149</v>
      </c>
      <c r="C29" s="451">
        <v>-0.18290500000000001</v>
      </c>
      <c r="D29" s="451">
        <v>-0.27209100000000003</v>
      </c>
      <c r="E29" s="451">
        <v>-0.21804999999999999</v>
      </c>
      <c r="F29" s="451">
        <v>-0.212726</v>
      </c>
      <c r="G29" s="451">
        <v>-0.21076900000000001</v>
      </c>
      <c r="H29" s="451">
        <v>-0.19778200000000001</v>
      </c>
      <c r="I29" s="451">
        <v>-0.16281799999999999</v>
      </c>
      <c r="J29" s="451">
        <v>-0.16953599999999999</v>
      </c>
      <c r="K29" s="451">
        <v>-0.19464899999999999</v>
      </c>
      <c r="L29" s="451">
        <v>-0.159223</v>
      </c>
      <c r="M29" s="451">
        <v>-0.18715899999999999</v>
      </c>
      <c r="N29" s="451">
        <v>-0.19587599999999999</v>
      </c>
      <c r="O29" s="451">
        <v>-0.18923899999999999</v>
      </c>
      <c r="P29" s="451">
        <v>-0.177649</v>
      </c>
      <c r="Q29" s="451">
        <v>-0.157309</v>
      </c>
      <c r="R29" s="451">
        <v>-0.16811200000000001</v>
      </c>
      <c r="S29" s="451">
        <v>-0.14660599999999999</v>
      </c>
      <c r="T29" s="451">
        <v>-0.192936</v>
      </c>
      <c r="U29" s="451">
        <v>-0.18790799999999999</v>
      </c>
      <c r="V29" s="451">
        <v>-0.177645</v>
      </c>
      <c r="W29" s="451">
        <v>-0.21041399999999999</v>
      </c>
      <c r="X29" s="451">
        <v>-0.104409</v>
      </c>
      <c r="Y29" s="451">
        <v>-0.176619</v>
      </c>
      <c r="Z29" s="451">
        <v>-0.17014799999999999</v>
      </c>
      <c r="AA29" s="451">
        <v>-0.16297</v>
      </c>
      <c r="AB29" s="451">
        <v>-0.17483000000000001</v>
      </c>
      <c r="AC29" s="451">
        <v>-0.147899</v>
      </c>
      <c r="AD29" s="451">
        <v>-0.14412900000000001</v>
      </c>
      <c r="AE29" s="451">
        <v>-0.17696100000000001</v>
      </c>
      <c r="AF29" s="451">
        <v>-0.17473</v>
      </c>
      <c r="AG29" s="451">
        <v>-0.13039899999999999</v>
      </c>
      <c r="AH29" s="451">
        <v>-0.14550299999999999</v>
      </c>
      <c r="AI29" s="451">
        <v>-0.122339</v>
      </c>
      <c r="AJ29" s="451">
        <v>-0.118267</v>
      </c>
      <c r="AK29" s="451">
        <v>-0.15235799999999999</v>
      </c>
      <c r="AL29" s="451">
        <v>-0.15143599999999999</v>
      </c>
      <c r="AM29" s="451">
        <v>-0.15246399999999999</v>
      </c>
      <c r="AN29" s="451">
        <v>-5.6542000000000002E-2</v>
      </c>
      <c r="AO29" s="451">
        <v>-0.12850300000000001</v>
      </c>
      <c r="AP29" s="451">
        <v>-0.16747000000000001</v>
      </c>
      <c r="AQ29" s="451">
        <v>-0.152671</v>
      </c>
      <c r="AR29" s="451">
        <v>-8.2910999999999999E-2</v>
      </c>
      <c r="AS29" s="451">
        <v>-0.169269</v>
      </c>
      <c r="AT29" s="451">
        <v>-8.9409000000000002E-2</v>
      </c>
      <c r="AU29" s="451">
        <v>-0.172488</v>
      </c>
      <c r="AV29" s="451">
        <v>-0.14219200000000001</v>
      </c>
      <c r="AW29" s="451">
        <v>-0.23694399999999999</v>
      </c>
      <c r="AX29" s="451">
        <v>-0.209787</v>
      </c>
      <c r="AY29" s="919">
        <v>-0.20486599999999999</v>
      </c>
      <c r="AZ29" s="919">
        <v>-0.22607440000000001</v>
      </c>
      <c r="BA29" s="919">
        <v>-0.2044591</v>
      </c>
      <c r="BB29" s="374">
        <v>-0.2204228</v>
      </c>
      <c r="BC29" s="374">
        <v>-0.18448619999999999</v>
      </c>
      <c r="BD29" s="374">
        <v>-0.19559499999999999</v>
      </c>
      <c r="BE29" s="374">
        <v>-0.17939910000000001</v>
      </c>
      <c r="BF29" s="374">
        <v>-0.1945935</v>
      </c>
      <c r="BG29" s="374">
        <v>-0.2035478</v>
      </c>
      <c r="BH29" s="374">
        <v>-0.2050679</v>
      </c>
      <c r="BI29" s="374">
        <v>-0.21339630000000001</v>
      </c>
      <c r="BJ29" s="374">
        <v>-0.21516440000000001</v>
      </c>
      <c r="BK29" s="374">
        <v>-0.24011189999999999</v>
      </c>
      <c r="BL29" s="374">
        <v>-0.25238959999999999</v>
      </c>
      <c r="BM29" s="374">
        <v>-0.20432040000000001</v>
      </c>
      <c r="BN29" s="374">
        <v>-0.2003761</v>
      </c>
      <c r="BO29" s="374">
        <v>-0.16977200000000001</v>
      </c>
      <c r="BP29" s="374">
        <v>-0.18370690000000001</v>
      </c>
      <c r="BQ29" s="374">
        <v>-0.16890340000000001</v>
      </c>
      <c r="BR29" s="374">
        <v>-0.18569269999999999</v>
      </c>
      <c r="BS29" s="374">
        <v>-0.19860449999999999</v>
      </c>
      <c r="BT29" s="374">
        <v>-0.2001754</v>
      </c>
      <c r="BU29" s="374">
        <v>-0.20909749999999999</v>
      </c>
      <c r="BV29" s="374">
        <v>-0.21193970000000001</v>
      </c>
    </row>
    <row r="30" spans="1:74" x14ac:dyDescent="0.2">
      <c r="A30" s="278"/>
      <c r="B30" s="587"/>
      <c r="C30" s="451"/>
      <c r="D30" s="451"/>
      <c r="E30" s="451"/>
      <c r="F30" s="451"/>
      <c r="G30" s="451"/>
      <c r="H30" s="451"/>
      <c r="I30" s="451"/>
      <c r="J30" s="451"/>
      <c r="K30" s="451"/>
      <c r="L30" s="451"/>
      <c r="M30" s="451"/>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1"/>
      <c r="AL30" s="451"/>
      <c r="AM30" s="451"/>
      <c r="AN30" s="451"/>
      <c r="AO30" s="451"/>
      <c r="AP30" s="451"/>
      <c r="AQ30" s="451"/>
      <c r="AR30" s="451"/>
      <c r="AS30" s="451"/>
      <c r="AT30" s="451"/>
      <c r="AU30" s="451"/>
      <c r="AV30" s="451"/>
      <c r="AW30" s="451"/>
      <c r="AX30" s="451"/>
      <c r="AY30" s="919"/>
      <c r="AZ30" s="919"/>
      <c r="BA30" s="919"/>
      <c r="BB30" s="374"/>
      <c r="BC30" s="374"/>
      <c r="BD30" s="374"/>
      <c r="BE30" s="374"/>
      <c r="BF30" s="374"/>
      <c r="BG30" s="374"/>
      <c r="BH30" s="374"/>
      <c r="BI30" s="374"/>
      <c r="BJ30" s="374"/>
      <c r="BK30" s="374"/>
      <c r="BL30" s="374"/>
      <c r="BM30" s="374"/>
      <c r="BN30" s="374"/>
      <c r="BO30" s="374"/>
      <c r="BP30" s="374"/>
      <c r="BQ30" s="374"/>
      <c r="BR30" s="374"/>
      <c r="BS30" s="374"/>
      <c r="BT30" s="374"/>
      <c r="BU30" s="374"/>
      <c r="BV30" s="374"/>
    </row>
    <row r="31" spans="1:74" s="288" customFormat="1" x14ac:dyDescent="0.2">
      <c r="A31" s="571" t="s">
        <v>535</v>
      </c>
      <c r="B31" s="583" t="s">
        <v>1159</v>
      </c>
      <c r="C31" s="334">
        <v>197.22988000000001</v>
      </c>
      <c r="D31" s="334">
        <v>178.06336899999999</v>
      </c>
      <c r="E31" s="334">
        <v>176.882181</v>
      </c>
      <c r="F31" s="334">
        <v>185.83204900000001</v>
      </c>
      <c r="G31" s="334">
        <v>196.36487199999999</v>
      </c>
      <c r="H31" s="334">
        <v>205.29779600000001</v>
      </c>
      <c r="I31" s="334">
        <v>221.754276</v>
      </c>
      <c r="J31" s="334">
        <v>229.26124799999999</v>
      </c>
      <c r="K31" s="334">
        <v>235.50357700000001</v>
      </c>
      <c r="L31" s="334">
        <v>235.73503299999999</v>
      </c>
      <c r="M31" s="334">
        <v>220.683379</v>
      </c>
      <c r="N31" s="334">
        <v>193.052471</v>
      </c>
      <c r="O31" s="334">
        <v>160.87744900000001</v>
      </c>
      <c r="P31" s="334">
        <v>141.07776200000001</v>
      </c>
      <c r="Q31" s="334">
        <v>142.11115699999999</v>
      </c>
      <c r="R31" s="334">
        <v>154.29309699999999</v>
      </c>
      <c r="S31" s="334">
        <v>177.48304099999999</v>
      </c>
      <c r="T31" s="334">
        <v>186.72917699999999</v>
      </c>
      <c r="U31" s="334">
        <v>208.541369</v>
      </c>
      <c r="V31" s="334">
        <v>230.774023</v>
      </c>
      <c r="W31" s="334">
        <v>243.70535000000001</v>
      </c>
      <c r="X31" s="334">
        <v>243.01998399999999</v>
      </c>
      <c r="Y31" s="334">
        <v>236.15490500000001</v>
      </c>
      <c r="Z31" s="334">
        <v>211.14952099999999</v>
      </c>
      <c r="AA31" s="334">
        <v>187.896445</v>
      </c>
      <c r="AB31" s="334">
        <v>174.685643</v>
      </c>
      <c r="AC31" s="334">
        <v>173.949138</v>
      </c>
      <c r="AD31" s="334">
        <v>187.93352400000001</v>
      </c>
      <c r="AE31" s="334">
        <v>207.05935700000001</v>
      </c>
      <c r="AF31" s="334">
        <v>225.71730600000001</v>
      </c>
      <c r="AG31" s="334">
        <v>242.93247600000001</v>
      </c>
      <c r="AH31" s="334">
        <v>266.99305399999997</v>
      </c>
      <c r="AI31" s="334">
        <v>277.21147300000001</v>
      </c>
      <c r="AJ31" s="334">
        <v>274.01406400000002</v>
      </c>
      <c r="AK31" s="334">
        <v>254.801704</v>
      </c>
      <c r="AL31" s="334">
        <v>223.298676</v>
      </c>
      <c r="AM31" s="334">
        <v>185.572822</v>
      </c>
      <c r="AN31" s="334">
        <v>163.32581099999999</v>
      </c>
      <c r="AO31" s="334">
        <v>169.183324</v>
      </c>
      <c r="AP31" s="334">
        <v>188.516414</v>
      </c>
      <c r="AQ31" s="334">
        <v>214.52483899999999</v>
      </c>
      <c r="AR31" s="334">
        <v>235.056847</v>
      </c>
      <c r="AS31" s="334">
        <v>264.63737700000001</v>
      </c>
      <c r="AT31" s="334">
        <v>278.24472700000001</v>
      </c>
      <c r="AU31" s="334">
        <v>277.42261100000002</v>
      </c>
      <c r="AV31" s="334">
        <v>269.607191</v>
      </c>
      <c r="AW31" s="334">
        <v>253.86951099999999</v>
      </c>
      <c r="AX31" s="334">
        <v>226.022458</v>
      </c>
      <c r="AY31" s="938">
        <v>184.688322</v>
      </c>
      <c r="AZ31" s="938">
        <v>167.233</v>
      </c>
      <c r="BA31" s="938">
        <v>168.20666216000001</v>
      </c>
      <c r="BB31" s="459">
        <v>186.953</v>
      </c>
      <c r="BC31" s="459">
        <v>214.93819999999999</v>
      </c>
      <c r="BD31" s="459">
        <v>241.21899999999999</v>
      </c>
      <c r="BE31" s="459">
        <v>266.20010000000002</v>
      </c>
      <c r="BF31" s="459">
        <v>287.73329999999999</v>
      </c>
      <c r="BG31" s="459">
        <v>296.32119999999998</v>
      </c>
      <c r="BH31" s="459">
        <v>293.66680000000002</v>
      </c>
      <c r="BI31" s="459">
        <v>277.12909999999999</v>
      </c>
      <c r="BJ31" s="459">
        <v>251.23820000000001</v>
      </c>
      <c r="BK31" s="459">
        <v>224.8038</v>
      </c>
      <c r="BL31" s="459">
        <v>208.4221</v>
      </c>
      <c r="BM31" s="459">
        <v>209.16669999999999</v>
      </c>
      <c r="BN31" s="459">
        <v>222.58439999999999</v>
      </c>
      <c r="BO31" s="459">
        <v>242.7724</v>
      </c>
      <c r="BP31" s="459">
        <v>260.90219999999999</v>
      </c>
      <c r="BQ31" s="459">
        <v>280.50209999999998</v>
      </c>
      <c r="BR31" s="459">
        <v>299.96789999999999</v>
      </c>
      <c r="BS31" s="459">
        <v>307.76780000000002</v>
      </c>
      <c r="BT31" s="459">
        <v>301.62720000000002</v>
      </c>
      <c r="BU31" s="459">
        <v>285.11360000000002</v>
      </c>
      <c r="BV31" s="459">
        <v>258.18040000000002</v>
      </c>
    </row>
    <row r="32" spans="1:74" x14ac:dyDescent="0.2">
      <c r="A32" s="278" t="s">
        <v>530</v>
      </c>
      <c r="B32" s="588" t="s">
        <v>1147</v>
      </c>
      <c r="C32" s="597">
        <v>68.323999999999998</v>
      </c>
      <c r="D32" s="597">
        <v>69.248000000000005</v>
      </c>
      <c r="E32" s="597">
        <v>73.39</v>
      </c>
      <c r="F32" s="597">
        <v>74.856999999999999</v>
      </c>
      <c r="G32" s="597">
        <v>72.147999999999996</v>
      </c>
      <c r="H32" s="597">
        <v>70.045000000000002</v>
      </c>
      <c r="I32" s="597">
        <v>71.266999999999996</v>
      </c>
      <c r="J32" s="597">
        <v>68.629000000000005</v>
      </c>
      <c r="K32" s="597">
        <v>69.63</v>
      </c>
      <c r="L32" s="597">
        <v>69.197000000000003</v>
      </c>
      <c r="M32" s="597">
        <v>69.98</v>
      </c>
      <c r="N32" s="597">
        <v>63.204000000000001</v>
      </c>
      <c r="O32" s="597">
        <v>54.59</v>
      </c>
      <c r="P32" s="597">
        <v>49.136000000000003</v>
      </c>
      <c r="Q32" s="597">
        <v>49.643000000000001</v>
      </c>
      <c r="R32" s="597">
        <v>51.323999999999998</v>
      </c>
      <c r="S32" s="597">
        <v>53.750999999999998</v>
      </c>
      <c r="T32" s="597">
        <v>49.872999999999998</v>
      </c>
      <c r="U32" s="597">
        <v>47.518999999999998</v>
      </c>
      <c r="V32" s="597">
        <v>50.063000000000002</v>
      </c>
      <c r="W32" s="597">
        <v>52.158999999999999</v>
      </c>
      <c r="X32" s="597">
        <v>52.713000000000001</v>
      </c>
      <c r="Y32" s="597">
        <v>56.796999999999997</v>
      </c>
      <c r="Z32" s="597">
        <v>53.545999999999999</v>
      </c>
      <c r="AA32" s="597">
        <v>52.497999999999998</v>
      </c>
      <c r="AB32" s="597">
        <v>52.121000000000002</v>
      </c>
      <c r="AC32" s="597">
        <v>54.469000000000001</v>
      </c>
      <c r="AD32" s="597">
        <v>56.710999999999999</v>
      </c>
      <c r="AE32" s="597">
        <v>54.235999999999997</v>
      </c>
      <c r="AF32" s="597">
        <v>51.518999999999998</v>
      </c>
      <c r="AG32" s="597">
        <v>48.314999999999998</v>
      </c>
      <c r="AH32" s="597">
        <v>51.042000000000002</v>
      </c>
      <c r="AI32" s="597">
        <v>57.296999999999997</v>
      </c>
      <c r="AJ32" s="597">
        <v>66.185000000000002</v>
      </c>
      <c r="AK32" s="597">
        <v>72.043000000000006</v>
      </c>
      <c r="AL32" s="597">
        <v>65.796000000000006</v>
      </c>
      <c r="AM32" s="597">
        <v>58.28</v>
      </c>
      <c r="AN32" s="597">
        <v>53.491</v>
      </c>
      <c r="AO32" s="597">
        <v>58.250999999999998</v>
      </c>
      <c r="AP32" s="597">
        <v>66.539000000000001</v>
      </c>
      <c r="AQ32" s="597">
        <v>72.078000000000003</v>
      </c>
      <c r="AR32" s="597">
        <v>75.277000000000001</v>
      </c>
      <c r="AS32" s="597">
        <v>80.888999999999996</v>
      </c>
      <c r="AT32" s="597">
        <v>79.498999999999995</v>
      </c>
      <c r="AU32" s="597">
        <v>77.227000000000004</v>
      </c>
      <c r="AV32" s="597">
        <v>75.301000000000002</v>
      </c>
      <c r="AW32" s="597">
        <v>76.966999999999999</v>
      </c>
      <c r="AX32" s="597">
        <v>71.552999999999997</v>
      </c>
      <c r="AY32" s="921">
        <v>61.716000000000001</v>
      </c>
      <c r="AZ32" s="921">
        <v>61.401934402000002</v>
      </c>
      <c r="BA32" s="921">
        <v>61.761983579999999</v>
      </c>
      <c r="BB32" s="376">
        <v>65.144109999999998</v>
      </c>
      <c r="BC32" s="376">
        <v>68.443100000000001</v>
      </c>
      <c r="BD32" s="376">
        <v>69.790189999999996</v>
      </c>
      <c r="BE32" s="376">
        <v>71.171390000000002</v>
      </c>
      <c r="BF32" s="376">
        <v>71.490620000000007</v>
      </c>
      <c r="BG32" s="376">
        <v>72.816770000000005</v>
      </c>
      <c r="BH32" s="376">
        <v>74.749610000000004</v>
      </c>
      <c r="BI32" s="376">
        <v>76.278180000000006</v>
      </c>
      <c r="BJ32" s="376">
        <v>73.345029999999994</v>
      </c>
      <c r="BK32" s="376">
        <v>70.875470000000007</v>
      </c>
      <c r="BL32" s="376">
        <v>69.957939999999994</v>
      </c>
      <c r="BM32" s="376">
        <v>71.379440000000002</v>
      </c>
      <c r="BN32" s="376">
        <v>73.284930000000003</v>
      </c>
      <c r="BO32" s="376">
        <v>74.301519999999996</v>
      </c>
      <c r="BP32" s="376">
        <v>73.493340000000003</v>
      </c>
      <c r="BQ32" s="376">
        <v>72.949789999999993</v>
      </c>
      <c r="BR32" s="376">
        <v>73.406329999999997</v>
      </c>
      <c r="BS32" s="376">
        <v>74.950590000000005</v>
      </c>
      <c r="BT32" s="376">
        <v>76.884180000000001</v>
      </c>
      <c r="BU32" s="376">
        <v>78.676029999999997</v>
      </c>
      <c r="BV32" s="376">
        <v>75.807770000000005</v>
      </c>
    </row>
    <row r="33" spans="1:77" x14ac:dyDescent="0.2">
      <c r="A33" s="278" t="s">
        <v>576</v>
      </c>
      <c r="B33" s="588" t="s">
        <v>942</v>
      </c>
      <c r="C33" s="597">
        <v>55.151000000000003</v>
      </c>
      <c r="D33" s="597">
        <v>43.514000000000003</v>
      </c>
      <c r="E33" s="597">
        <v>41.744999999999997</v>
      </c>
      <c r="F33" s="597">
        <v>44.915999999999997</v>
      </c>
      <c r="G33" s="597">
        <v>52.225000000000001</v>
      </c>
      <c r="H33" s="597">
        <v>56.784999999999997</v>
      </c>
      <c r="I33" s="597">
        <v>64.31</v>
      </c>
      <c r="J33" s="597">
        <v>69.605999999999995</v>
      </c>
      <c r="K33" s="597">
        <v>72.167000000000002</v>
      </c>
      <c r="L33" s="597">
        <v>76.198999999999998</v>
      </c>
      <c r="M33" s="597">
        <v>72.114999999999995</v>
      </c>
      <c r="N33" s="597">
        <v>63.838999999999999</v>
      </c>
      <c r="O33" s="597">
        <v>48.018999999999998</v>
      </c>
      <c r="P33" s="597">
        <v>37.734000000000002</v>
      </c>
      <c r="Q33" s="597">
        <v>36.265999999999998</v>
      </c>
      <c r="R33" s="597">
        <v>40.213999999999999</v>
      </c>
      <c r="S33" s="597">
        <v>49.670999999999999</v>
      </c>
      <c r="T33" s="597">
        <v>54.127000000000002</v>
      </c>
      <c r="U33" s="597">
        <v>64.161000000000001</v>
      </c>
      <c r="V33" s="597">
        <v>72.837999999999994</v>
      </c>
      <c r="W33" s="597">
        <v>81.98</v>
      </c>
      <c r="X33" s="597">
        <v>86.724000000000004</v>
      </c>
      <c r="Y33" s="597">
        <v>87.671999999999997</v>
      </c>
      <c r="Z33" s="597">
        <v>76.641999999999996</v>
      </c>
      <c r="AA33" s="597">
        <v>68.543999999999997</v>
      </c>
      <c r="AB33" s="597">
        <v>60.451999999999998</v>
      </c>
      <c r="AC33" s="597">
        <v>55.197000000000003</v>
      </c>
      <c r="AD33" s="597">
        <v>60.600999999999999</v>
      </c>
      <c r="AE33" s="597">
        <v>71.049000000000007</v>
      </c>
      <c r="AF33" s="597">
        <v>79.191999999999993</v>
      </c>
      <c r="AG33" s="597">
        <v>86.676000000000002</v>
      </c>
      <c r="AH33" s="597">
        <v>96.358999999999995</v>
      </c>
      <c r="AI33" s="597">
        <v>101.404</v>
      </c>
      <c r="AJ33" s="597">
        <v>97.908000000000001</v>
      </c>
      <c r="AK33" s="597">
        <v>90.122</v>
      </c>
      <c r="AL33" s="597">
        <v>79.64</v>
      </c>
      <c r="AM33" s="597">
        <v>60.189</v>
      </c>
      <c r="AN33" s="597">
        <v>49.963999999999999</v>
      </c>
      <c r="AO33" s="597">
        <v>51.747999999999998</v>
      </c>
      <c r="AP33" s="597">
        <v>57.32</v>
      </c>
      <c r="AQ33" s="597">
        <v>66.757999999999996</v>
      </c>
      <c r="AR33" s="597">
        <v>75.070999999999998</v>
      </c>
      <c r="AS33" s="597">
        <v>87.156000000000006</v>
      </c>
      <c r="AT33" s="597">
        <v>94.070999999999998</v>
      </c>
      <c r="AU33" s="597">
        <v>97.861999999999995</v>
      </c>
      <c r="AV33" s="597">
        <v>97.715999999999994</v>
      </c>
      <c r="AW33" s="597">
        <v>92.710999999999999</v>
      </c>
      <c r="AX33" s="597">
        <v>81.117000000000004</v>
      </c>
      <c r="AY33" s="921">
        <v>59.335999999999999</v>
      </c>
      <c r="AZ33" s="921">
        <v>46.087469400000003</v>
      </c>
      <c r="BA33" s="921">
        <v>41.753731139999999</v>
      </c>
      <c r="BB33" s="376">
        <v>47.616149999999998</v>
      </c>
      <c r="BC33" s="376">
        <v>60.089680000000001</v>
      </c>
      <c r="BD33" s="376">
        <v>73.565399999999997</v>
      </c>
      <c r="BE33" s="376">
        <v>85.475059999999999</v>
      </c>
      <c r="BF33" s="376">
        <v>96.406409999999994</v>
      </c>
      <c r="BG33" s="376">
        <v>102.64830000000001</v>
      </c>
      <c r="BH33" s="376">
        <v>105.00409999999999</v>
      </c>
      <c r="BI33" s="376">
        <v>99.873050000000006</v>
      </c>
      <c r="BJ33" s="376">
        <v>88.935400000000001</v>
      </c>
      <c r="BK33" s="376">
        <v>75.012429999999995</v>
      </c>
      <c r="BL33" s="376">
        <v>64.762780000000006</v>
      </c>
      <c r="BM33" s="376">
        <v>62.519829999999999</v>
      </c>
      <c r="BN33" s="376">
        <v>66.534099999999995</v>
      </c>
      <c r="BO33" s="376">
        <v>75.514340000000004</v>
      </c>
      <c r="BP33" s="376">
        <v>84.998509999999996</v>
      </c>
      <c r="BQ33" s="376">
        <v>94.460530000000006</v>
      </c>
      <c r="BR33" s="376">
        <v>104.1918</v>
      </c>
      <c r="BS33" s="376">
        <v>110.4451</v>
      </c>
      <c r="BT33" s="376">
        <v>111.32599999999999</v>
      </c>
      <c r="BU33" s="376">
        <v>106.9517</v>
      </c>
      <c r="BV33" s="376">
        <v>95.901380000000003</v>
      </c>
    </row>
    <row r="34" spans="1:77" x14ac:dyDescent="0.2">
      <c r="A34" s="278" t="s">
        <v>577</v>
      </c>
      <c r="B34" s="588" t="s">
        <v>1160</v>
      </c>
      <c r="C34" s="597">
        <v>1.1639999999999999</v>
      </c>
      <c r="D34" s="597">
        <v>1.01</v>
      </c>
      <c r="E34" s="597">
        <v>1.07</v>
      </c>
      <c r="F34" s="597">
        <v>1.0920000000000001</v>
      </c>
      <c r="G34" s="597">
        <v>1.1060000000000001</v>
      </c>
      <c r="H34" s="597">
        <v>1.1859999999999999</v>
      </c>
      <c r="I34" s="597">
        <v>1.2250000000000001</v>
      </c>
      <c r="J34" s="597">
        <v>1.141</v>
      </c>
      <c r="K34" s="597">
        <v>1.32</v>
      </c>
      <c r="L34" s="597">
        <v>1.429</v>
      </c>
      <c r="M34" s="597">
        <v>1.5409999999999999</v>
      </c>
      <c r="N34" s="597">
        <v>1.397</v>
      </c>
      <c r="O34" s="597">
        <v>1.204</v>
      </c>
      <c r="P34" s="597">
        <v>1.1779999999999999</v>
      </c>
      <c r="Q34" s="597">
        <v>1.071</v>
      </c>
      <c r="R34" s="597">
        <v>0.99099999999999999</v>
      </c>
      <c r="S34" s="597">
        <v>1.0940000000000001</v>
      </c>
      <c r="T34" s="597">
        <v>1.228</v>
      </c>
      <c r="U34" s="597">
        <v>1.2290000000000001</v>
      </c>
      <c r="V34" s="597">
        <v>1.091</v>
      </c>
      <c r="W34" s="597">
        <v>1.083</v>
      </c>
      <c r="X34" s="597">
        <v>1.0269999999999999</v>
      </c>
      <c r="Y34" s="597">
        <v>1.1679999999999999</v>
      </c>
      <c r="Z34" s="597">
        <v>1.3380000000000001</v>
      </c>
      <c r="AA34" s="597">
        <v>0.96299999999999997</v>
      </c>
      <c r="AB34" s="597">
        <v>0.84499999999999997</v>
      </c>
      <c r="AC34" s="597">
        <v>1.145</v>
      </c>
      <c r="AD34" s="597">
        <v>1.2789999999999999</v>
      </c>
      <c r="AE34" s="597">
        <v>1.1459999999999999</v>
      </c>
      <c r="AF34" s="597">
        <v>1.1379999999999999</v>
      </c>
      <c r="AG34" s="597">
        <v>1.2330000000000001</v>
      </c>
      <c r="AH34" s="597">
        <v>1.1990000000000001</v>
      </c>
      <c r="AI34" s="597">
        <v>1.218</v>
      </c>
      <c r="AJ34" s="597">
        <v>1.345</v>
      </c>
      <c r="AK34" s="597">
        <v>1.526</v>
      </c>
      <c r="AL34" s="597">
        <v>0.90900000000000003</v>
      </c>
      <c r="AM34" s="597">
        <v>0.77900000000000003</v>
      </c>
      <c r="AN34" s="597">
        <v>0.72599999999999998</v>
      </c>
      <c r="AO34" s="597">
        <v>0.88700000000000001</v>
      </c>
      <c r="AP34" s="597">
        <v>1.034</v>
      </c>
      <c r="AQ34" s="597">
        <v>1.1379999999999999</v>
      </c>
      <c r="AR34" s="597">
        <v>1.3440000000000001</v>
      </c>
      <c r="AS34" s="597">
        <v>1.2689999999999999</v>
      </c>
      <c r="AT34" s="597">
        <v>1.3240000000000001</v>
      </c>
      <c r="AU34" s="597">
        <v>1.3340000000000001</v>
      </c>
      <c r="AV34" s="597">
        <v>1.49</v>
      </c>
      <c r="AW34" s="597">
        <v>1.44</v>
      </c>
      <c r="AX34" s="597">
        <v>1.357</v>
      </c>
      <c r="AY34" s="921">
        <v>1.125</v>
      </c>
      <c r="AZ34" s="921">
        <v>1.1715306000000001</v>
      </c>
      <c r="BA34" s="921">
        <v>1.2404849</v>
      </c>
      <c r="BB34" s="376">
        <v>1.301258</v>
      </c>
      <c r="BC34" s="376">
        <v>1.486885</v>
      </c>
      <c r="BD34" s="376">
        <v>1.531609</v>
      </c>
      <c r="BE34" s="376">
        <v>1.7418370000000001</v>
      </c>
      <c r="BF34" s="376">
        <v>1.88869</v>
      </c>
      <c r="BG34" s="376">
        <v>1.7007399999999999</v>
      </c>
      <c r="BH34" s="376">
        <v>1.757787</v>
      </c>
      <c r="BI34" s="376">
        <v>1.6818949999999999</v>
      </c>
      <c r="BJ34" s="376">
        <v>1.5387630000000001</v>
      </c>
      <c r="BK34" s="376">
        <v>1.3020959999999999</v>
      </c>
      <c r="BL34" s="376">
        <v>1.2989949999999999</v>
      </c>
      <c r="BM34" s="376">
        <v>1.3413900000000001</v>
      </c>
      <c r="BN34" s="376">
        <v>1.3751979999999999</v>
      </c>
      <c r="BO34" s="376">
        <v>1.545388</v>
      </c>
      <c r="BP34" s="376">
        <v>1.586608</v>
      </c>
      <c r="BQ34" s="376">
        <v>1.783382</v>
      </c>
      <c r="BR34" s="376">
        <v>1.9366319999999999</v>
      </c>
      <c r="BS34" s="376">
        <v>1.7518750000000001</v>
      </c>
      <c r="BT34" s="376">
        <v>1.805123</v>
      </c>
      <c r="BU34" s="376">
        <v>1.7238359999999999</v>
      </c>
      <c r="BV34" s="376">
        <v>1.5828629999999999</v>
      </c>
    </row>
    <row r="35" spans="1:77" x14ac:dyDescent="0.2">
      <c r="A35" s="278" t="s">
        <v>531</v>
      </c>
      <c r="B35" s="588" t="s">
        <v>1153</v>
      </c>
      <c r="C35" s="597">
        <v>44.529000000000003</v>
      </c>
      <c r="D35" s="597">
        <v>39.164999999999999</v>
      </c>
      <c r="E35" s="597">
        <v>37.670999999999999</v>
      </c>
      <c r="F35" s="597">
        <v>43.624000000000002</v>
      </c>
      <c r="G35" s="597">
        <v>48.456000000000003</v>
      </c>
      <c r="H35" s="597">
        <v>54.749000000000002</v>
      </c>
      <c r="I35" s="597">
        <v>61.786000000000001</v>
      </c>
      <c r="J35" s="597">
        <v>66.998000000000005</v>
      </c>
      <c r="K35" s="597">
        <v>69.929000000000002</v>
      </c>
      <c r="L35" s="597">
        <v>65.697999999999993</v>
      </c>
      <c r="M35" s="597">
        <v>55.329000000000001</v>
      </c>
      <c r="N35" s="597">
        <v>43.917999999999999</v>
      </c>
      <c r="O35" s="597">
        <v>36.618000000000002</v>
      </c>
      <c r="P35" s="597">
        <v>34.167000000000002</v>
      </c>
      <c r="Q35" s="597">
        <v>35.732999999999997</v>
      </c>
      <c r="R35" s="597">
        <v>41.741</v>
      </c>
      <c r="S35" s="597">
        <v>49.762</v>
      </c>
      <c r="T35" s="597">
        <v>58.811</v>
      </c>
      <c r="U35" s="597">
        <v>70.840999999999994</v>
      </c>
      <c r="V35" s="597">
        <v>80.811999999999998</v>
      </c>
      <c r="W35" s="597">
        <v>81.256</v>
      </c>
      <c r="X35" s="597">
        <v>75.587000000000003</v>
      </c>
      <c r="Y35" s="597">
        <v>64.201999999999998</v>
      </c>
      <c r="Z35" s="597">
        <v>54.493000000000002</v>
      </c>
      <c r="AA35" s="597">
        <v>43.063000000000002</v>
      </c>
      <c r="AB35" s="597">
        <v>39.097999999999999</v>
      </c>
      <c r="AC35" s="597">
        <v>40.268999999999998</v>
      </c>
      <c r="AD35" s="597">
        <v>47.418999999999997</v>
      </c>
      <c r="AE35" s="597">
        <v>59.024000000000001</v>
      </c>
      <c r="AF35" s="597">
        <v>70.47</v>
      </c>
      <c r="AG35" s="597">
        <v>79.897999999999996</v>
      </c>
      <c r="AH35" s="597">
        <v>90.894000000000005</v>
      </c>
      <c r="AI35" s="597">
        <v>90.040999999999997</v>
      </c>
      <c r="AJ35" s="597">
        <v>80.539000000000001</v>
      </c>
      <c r="AK35" s="597">
        <v>64.456000000000003</v>
      </c>
      <c r="AL35" s="597">
        <v>50.121000000000002</v>
      </c>
      <c r="AM35" s="597">
        <v>41.631</v>
      </c>
      <c r="AN35" s="597">
        <v>35.704000000000001</v>
      </c>
      <c r="AO35" s="597">
        <v>35.070999999999998</v>
      </c>
      <c r="AP35" s="597">
        <v>41.503</v>
      </c>
      <c r="AQ35" s="597">
        <v>51.664000000000001</v>
      </c>
      <c r="AR35" s="597">
        <v>59.182000000000002</v>
      </c>
      <c r="AS35" s="597">
        <v>69.510000000000005</v>
      </c>
      <c r="AT35" s="597">
        <v>77.09</v>
      </c>
      <c r="AU35" s="597">
        <v>76.417000000000002</v>
      </c>
      <c r="AV35" s="597">
        <v>71.117000000000004</v>
      </c>
      <c r="AW35" s="597">
        <v>60.091999999999999</v>
      </c>
      <c r="AX35" s="597">
        <v>49.076000000000001</v>
      </c>
      <c r="AY35" s="921">
        <v>40.823</v>
      </c>
      <c r="AZ35" s="921">
        <v>37.476811222999999</v>
      </c>
      <c r="BA35" s="921">
        <v>42.043028313999997</v>
      </c>
      <c r="BB35" s="376">
        <v>51.256770000000003</v>
      </c>
      <c r="BC35" s="376">
        <v>62.26099</v>
      </c>
      <c r="BD35" s="376">
        <v>73.001270000000005</v>
      </c>
      <c r="BE35" s="376">
        <v>83.229929999999996</v>
      </c>
      <c r="BF35" s="376">
        <v>92.859110000000001</v>
      </c>
      <c r="BG35" s="376">
        <v>94.402559999999994</v>
      </c>
      <c r="BH35" s="376">
        <v>87.607669999999999</v>
      </c>
      <c r="BI35" s="376">
        <v>75.248559999999998</v>
      </c>
      <c r="BJ35" s="376">
        <v>63.90681</v>
      </c>
      <c r="BK35" s="376">
        <v>55.143320000000003</v>
      </c>
      <c r="BL35" s="376">
        <v>51.114649999999997</v>
      </c>
      <c r="BM35" s="376">
        <v>52.914909999999999</v>
      </c>
      <c r="BN35" s="376">
        <v>60.137329999999999</v>
      </c>
      <c r="BO35" s="376">
        <v>69.129859999999994</v>
      </c>
      <c r="BP35" s="376">
        <v>77.863759999999999</v>
      </c>
      <c r="BQ35" s="376">
        <v>87.093850000000003</v>
      </c>
      <c r="BR35" s="376">
        <v>95.711730000000003</v>
      </c>
      <c r="BS35" s="376">
        <v>96.237939999999995</v>
      </c>
      <c r="BT35" s="376">
        <v>87.438460000000006</v>
      </c>
      <c r="BU35" s="376">
        <v>74.087909999999994</v>
      </c>
      <c r="BV35" s="376">
        <v>61.753360000000001</v>
      </c>
    </row>
    <row r="36" spans="1:77" x14ac:dyDescent="0.2">
      <c r="A36" s="278" t="s">
        <v>439</v>
      </c>
      <c r="B36" s="588" t="s">
        <v>1149</v>
      </c>
      <c r="C36" s="597">
        <v>28.061879999999999</v>
      </c>
      <c r="D36" s="597">
        <v>25.126369</v>
      </c>
      <c r="E36" s="597">
        <v>23.006181000000002</v>
      </c>
      <c r="F36" s="597">
        <v>21.343049000000001</v>
      </c>
      <c r="G36" s="597">
        <v>22.429872</v>
      </c>
      <c r="H36" s="597">
        <v>22.532796000000001</v>
      </c>
      <c r="I36" s="597">
        <v>23.166276</v>
      </c>
      <c r="J36" s="597">
        <v>22.887248</v>
      </c>
      <c r="K36" s="597">
        <v>22.457577000000001</v>
      </c>
      <c r="L36" s="597">
        <v>23.212033000000002</v>
      </c>
      <c r="M36" s="597">
        <v>21.718378999999999</v>
      </c>
      <c r="N36" s="597">
        <v>20.694471</v>
      </c>
      <c r="O36" s="597">
        <v>20.446449000000001</v>
      </c>
      <c r="P36" s="597">
        <v>18.862762</v>
      </c>
      <c r="Q36" s="597">
        <v>19.398157000000001</v>
      </c>
      <c r="R36" s="597">
        <v>20.023097</v>
      </c>
      <c r="S36" s="597">
        <v>23.205041000000001</v>
      </c>
      <c r="T36" s="597">
        <v>22.690176999999998</v>
      </c>
      <c r="U36" s="597">
        <v>24.791369</v>
      </c>
      <c r="V36" s="597">
        <v>25.970023000000001</v>
      </c>
      <c r="W36" s="597">
        <v>27.227350000000001</v>
      </c>
      <c r="X36" s="597">
        <v>26.968983999999999</v>
      </c>
      <c r="Y36" s="597">
        <v>26.315905000000001</v>
      </c>
      <c r="Z36" s="597">
        <v>25.130521000000002</v>
      </c>
      <c r="AA36" s="597">
        <v>22.828444999999999</v>
      </c>
      <c r="AB36" s="597">
        <v>22.169643000000001</v>
      </c>
      <c r="AC36" s="597">
        <v>22.869138</v>
      </c>
      <c r="AD36" s="597">
        <v>21.923524</v>
      </c>
      <c r="AE36" s="597">
        <v>21.604357</v>
      </c>
      <c r="AF36" s="597">
        <v>23.398306000000002</v>
      </c>
      <c r="AG36" s="597">
        <v>26.810476000000001</v>
      </c>
      <c r="AH36" s="597">
        <v>27.499054000000001</v>
      </c>
      <c r="AI36" s="597">
        <v>27.251473000000001</v>
      </c>
      <c r="AJ36" s="597">
        <v>28.037064000000001</v>
      </c>
      <c r="AK36" s="597">
        <v>26.654703999999999</v>
      </c>
      <c r="AL36" s="597">
        <v>26.832675999999999</v>
      </c>
      <c r="AM36" s="597">
        <v>24.693822000000001</v>
      </c>
      <c r="AN36" s="597">
        <v>23.440811</v>
      </c>
      <c r="AO36" s="597">
        <v>23.226324000000002</v>
      </c>
      <c r="AP36" s="597">
        <v>22.120414</v>
      </c>
      <c r="AQ36" s="597">
        <v>22.886838999999998</v>
      </c>
      <c r="AR36" s="597">
        <v>24.182846999999999</v>
      </c>
      <c r="AS36" s="597">
        <v>25.813376999999999</v>
      </c>
      <c r="AT36" s="597">
        <v>26.260726999999999</v>
      </c>
      <c r="AU36" s="597">
        <v>24.582611</v>
      </c>
      <c r="AV36" s="597">
        <v>23.983191000000001</v>
      </c>
      <c r="AW36" s="597">
        <v>22.659510999999998</v>
      </c>
      <c r="AX36" s="597">
        <v>22.919457999999999</v>
      </c>
      <c r="AY36" s="921">
        <v>21.688321999999999</v>
      </c>
      <c r="AZ36" s="921">
        <v>21.095254375</v>
      </c>
      <c r="BA36" s="921">
        <v>21.40743423</v>
      </c>
      <c r="BB36" s="376">
        <v>21.63475</v>
      </c>
      <c r="BC36" s="376">
        <v>22.65757</v>
      </c>
      <c r="BD36" s="376">
        <v>23.330469999999998</v>
      </c>
      <c r="BE36" s="376">
        <v>24.58192</v>
      </c>
      <c r="BF36" s="376">
        <v>25.088470000000001</v>
      </c>
      <c r="BG36" s="376">
        <v>24.752800000000001</v>
      </c>
      <c r="BH36" s="376">
        <v>24.54758</v>
      </c>
      <c r="BI36" s="376">
        <v>24.047429999999999</v>
      </c>
      <c r="BJ36" s="376">
        <v>23.512250000000002</v>
      </c>
      <c r="BK36" s="376">
        <v>22.47045</v>
      </c>
      <c r="BL36" s="376">
        <v>21.287710000000001</v>
      </c>
      <c r="BM36" s="376">
        <v>21.011119999999998</v>
      </c>
      <c r="BN36" s="376">
        <v>21.252890000000001</v>
      </c>
      <c r="BO36" s="376">
        <v>22.281310000000001</v>
      </c>
      <c r="BP36" s="376">
        <v>22.96001</v>
      </c>
      <c r="BQ36" s="376">
        <v>24.214569999999998</v>
      </c>
      <c r="BR36" s="376">
        <v>24.721360000000001</v>
      </c>
      <c r="BS36" s="376">
        <v>24.382359999999998</v>
      </c>
      <c r="BT36" s="376">
        <v>24.173449999999999</v>
      </c>
      <c r="BU36" s="376">
        <v>23.674040000000002</v>
      </c>
      <c r="BV36" s="376">
        <v>23.135059999999999</v>
      </c>
    </row>
    <row r="37" spans="1:77" x14ac:dyDescent="0.2">
      <c r="A37" s="277"/>
      <c r="B37" s="324"/>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c r="AO37" s="597"/>
      <c r="AP37" s="597"/>
      <c r="AQ37" s="597"/>
      <c r="AR37" s="597"/>
      <c r="AS37" s="597"/>
      <c r="AT37" s="597"/>
      <c r="AU37" s="597"/>
      <c r="AV37" s="597"/>
      <c r="AW37" s="597"/>
      <c r="AX37" s="597"/>
      <c r="AY37" s="921"/>
      <c r="AZ37" s="921"/>
      <c r="BA37" s="921"/>
      <c r="BB37" s="376"/>
      <c r="BC37" s="376"/>
      <c r="BD37" s="376"/>
      <c r="BE37" s="376"/>
      <c r="BF37" s="376"/>
      <c r="BG37" s="376"/>
      <c r="BH37" s="376"/>
      <c r="BI37" s="376"/>
      <c r="BJ37" s="376"/>
      <c r="BK37" s="376"/>
      <c r="BL37" s="376"/>
      <c r="BM37" s="376"/>
      <c r="BN37" s="376"/>
      <c r="BO37" s="376"/>
      <c r="BP37" s="376"/>
      <c r="BQ37" s="376"/>
      <c r="BR37" s="376"/>
      <c r="BS37" s="376"/>
      <c r="BT37" s="376"/>
      <c r="BU37" s="376"/>
      <c r="BV37" s="376"/>
    </row>
    <row r="38" spans="1:77" x14ac:dyDescent="0.2">
      <c r="A38" s="277"/>
      <c r="B38" s="86" t="s">
        <v>1161</v>
      </c>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c r="AO38" s="597"/>
      <c r="AP38" s="597"/>
      <c r="AQ38" s="597"/>
      <c r="AR38" s="597"/>
      <c r="AS38" s="597"/>
      <c r="AT38" s="597"/>
      <c r="AU38" s="597"/>
      <c r="AV38" s="597"/>
      <c r="AW38" s="597"/>
      <c r="AX38" s="597"/>
      <c r="AY38" s="921"/>
      <c r="AZ38" s="921"/>
      <c r="BA38" s="921"/>
      <c r="BB38" s="376"/>
      <c r="BC38" s="376"/>
      <c r="BD38" s="376"/>
      <c r="BE38" s="376"/>
      <c r="BF38" s="376"/>
      <c r="BG38" s="376"/>
      <c r="BH38" s="376"/>
      <c r="BI38" s="376"/>
      <c r="BJ38" s="376"/>
      <c r="BK38" s="376"/>
      <c r="BL38" s="376"/>
      <c r="BM38" s="376"/>
      <c r="BN38" s="376"/>
      <c r="BO38" s="376"/>
      <c r="BP38" s="376"/>
      <c r="BQ38" s="376"/>
      <c r="BR38" s="376"/>
      <c r="BS38" s="376"/>
      <c r="BT38" s="376"/>
      <c r="BU38" s="376"/>
      <c r="BV38" s="376"/>
    </row>
    <row r="39" spans="1:77" s="288" customFormat="1" x14ac:dyDescent="0.2">
      <c r="A39" s="571" t="s">
        <v>447</v>
      </c>
      <c r="B39" s="589" t="s">
        <v>1162</v>
      </c>
      <c r="C39" s="101">
        <v>16.201063999999999</v>
      </c>
      <c r="D39" s="101">
        <v>14.79318</v>
      </c>
      <c r="E39" s="101">
        <v>16.985194</v>
      </c>
      <c r="F39" s="101">
        <v>17.840934000000001</v>
      </c>
      <c r="G39" s="101">
        <v>18.449162000000001</v>
      </c>
      <c r="H39" s="101">
        <v>18.999732000000002</v>
      </c>
      <c r="I39" s="101">
        <v>18.821871000000002</v>
      </c>
      <c r="J39" s="101">
        <v>18.589290999999999</v>
      </c>
      <c r="K39" s="101">
        <v>17.813500000000001</v>
      </c>
      <c r="L39" s="101">
        <v>17.698678000000001</v>
      </c>
      <c r="M39" s="101">
        <v>18.063067</v>
      </c>
      <c r="N39" s="101">
        <v>18.000257999999999</v>
      </c>
      <c r="O39" s="101">
        <v>16.884741000000002</v>
      </c>
      <c r="P39" s="101">
        <v>17.518035999999999</v>
      </c>
      <c r="Q39" s="101">
        <v>18.182839000000001</v>
      </c>
      <c r="R39" s="101">
        <v>18.4023</v>
      </c>
      <c r="S39" s="101">
        <v>18.963322999999999</v>
      </c>
      <c r="T39" s="101">
        <v>19.130033000000001</v>
      </c>
      <c r="U39" s="101">
        <v>18.854386999999999</v>
      </c>
      <c r="V39" s="101">
        <v>19.119451999999999</v>
      </c>
      <c r="W39" s="101">
        <v>18.749634</v>
      </c>
      <c r="X39" s="101">
        <v>18.232194</v>
      </c>
      <c r="Y39" s="101">
        <v>18.623833999999999</v>
      </c>
      <c r="Z39" s="101">
        <v>17.677872000000001</v>
      </c>
      <c r="AA39" s="101">
        <v>17.084869999999999</v>
      </c>
      <c r="AB39" s="101">
        <v>17.492929</v>
      </c>
      <c r="AC39" s="101">
        <v>18.167033</v>
      </c>
      <c r="AD39" s="101">
        <v>18.492799999999999</v>
      </c>
      <c r="AE39" s="101">
        <v>19.077418999999999</v>
      </c>
      <c r="AF39" s="101">
        <v>19.100832</v>
      </c>
      <c r="AG39" s="101">
        <v>19.049292000000001</v>
      </c>
      <c r="AH39" s="101">
        <v>19.199742000000001</v>
      </c>
      <c r="AI39" s="101">
        <v>18.477132999999998</v>
      </c>
      <c r="AJ39" s="101">
        <v>17.926323</v>
      </c>
      <c r="AK39" s="101">
        <v>18.359667999999999</v>
      </c>
      <c r="AL39" s="101">
        <v>18.445969000000002</v>
      </c>
      <c r="AM39" s="101">
        <v>17.245418999999998</v>
      </c>
      <c r="AN39" s="101">
        <v>17.296966000000001</v>
      </c>
      <c r="AO39" s="101">
        <v>18.259741999999999</v>
      </c>
      <c r="AP39" s="101">
        <v>18.542733999999999</v>
      </c>
      <c r="AQ39" s="101">
        <v>19.215741999999999</v>
      </c>
      <c r="AR39" s="101">
        <v>19.317699999999999</v>
      </c>
      <c r="AS39" s="101">
        <v>19.310483000000001</v>
      </c>
      <c r="AT39" s="101">
        <v>19.365742000000001</v>
      </c>
      <c r="AU39" s="101">
        <v>18.479268000000001</v>
      </c>
      <c r="AV39" s="101">
        <v>18.553484000000001</v>
      </c>
      <c r="AW39" s="101">
        <v>18.466366000000001</v>
      </c>
      <c r="AX39" s="101">
        <v>18.532160999999999</v>
      </c>
      <c r="AY39" s="937">
        <v>17.246708999999999</v>
      </c>
      <c r="AZ39" s="937">
        <v>17.736541878000001</v>
      </c>
      <c r="BA39" s="937">
        <v>18.115497555000001</v>
      </c>
      <c r="BB39" s="582">
        <v>18.12161</v>
      </c>
      <c r="BC39" s="582">
        <v>19.00318</v>
      </c>
      <c r="BD39" s="582">
        <v>19.074829999999999</v>
      </c>
      <c r="BE39" s="582">
        <v>19.036989999999999</v>
      </c>
      <c r="BF39" s="582">
        <v>19.141269999999999</v>
      </c>
      <c r="BG39" s="582">
        <v>18.416630000000001</v>
      </c>
      <c r="BH39" s="582">
        <v>17.791720000000002</v>
      </c>
      <c r="BI39" s="582">
        <v>17.953009999999999</v>
      </c>
      <c r="BJ39" s="582">
        <v>17.999189999999999</v>
      </c>
      <c r="BK39" s="582">
        <v>17.030280000000001</v>
      </c>
      <c r="BL39" s="582">
        <v>17.10087</v>
      </c>
      <c r="BM39" s="582">
        <v>18.046250000000001</v>
      </c>
      <c r="BN39" s="582">
        <v>18.269559999999998</v>
      </c>
      <c r="BO39" s="582">
        <v>18.86938</v>
      </c>
      <c r="BP39" s="582">
        <v>18.869859999999999</v>
      </c>
      <c r="BQ39" s="582">
        <v>18.924939999999999</v>
      </c>
      <c r="BR39" s="582">
        <v>18.845379999999999</v>
      </c>
      <c r="BS39" s="582">
        <v>18.096270000000001</v>
      </c>
      <c r="BT39" s="582">
        <v>17.746880000000001</v>
      </c>
      <c r="BU39" s="582">
        <v>17.886140000000001</v>
      </c>
      <c r="BV39" s="582">
        <v>17.97617</v>
      </c>
    </row>
    <row r="40" spans="1:77" x14ac:dyDescent="0.2">
      <c r="A40" s="278" t="s">
        <v>239</v>
      </c>
      <c r="B40" s="588" t="s">
        <v>950</v>
      </c>
      <c r="C40" s="451">
        <v>14.541839</v>
      </c>
      <c r="D40" s="451">
        <v>12.370929</v>
      </c>
      <c r="E40" s="451">
        <v>14.387129</v>
      </c>
      <c r="F40" s="451">
        <v>15.162167</v>
      </c>
      <c r="G40" s="451">
        <v>15.595677</v>
      </c>
      <c r="H40" s="451">
        <v>16.190232999999999</v>
      </c>
      <c r="I40" s="451">
        <v>15.851839</v>
      </c>
      <c r="J40" s="451">
        <v>15.726000000000001</v>
      </c>
      <c r="K40" s="451">
        <v>15.231667</v>
      </c>
      <c r="L40" s="451">
        <v>15.045355000000001</v>
      </c>
      <c r="M40" s="451">
        <v>15.683967000000001</v>
      </c>
      <c r="N40" s="451">
        <v>15.756902999999999</v>
      </c>
      <c r="O40" s="451">
        <v>15.467677</v>
      </c>
      <c r="P40" s="451">
        <v>15.397285999999999</v>
      </c>
      <c r="Q40" s="451">
        <v>15.846807</v>
      </c>
      <c r="R40" s="451">
        <v>15.648300000000001</v>
      </c>
      <c r="S40" s="451">
        <v>16.238773999999999</v>
      </c>
      <c r="T40" s="451">
        <v>16.571000000000002</v>
      </c>
      <c r="U40" s="451">
        <v>16.358000000000001</v>
      </c>
      <c r="V40" s="451">
        <v>16.427676999999999</v>
      </c>
      <c r="W40" s="451">
        <v>16.141200000000001</v>
      </c>
      <c r="X40" s="451">
        <v>15.775807</v>
      </c>
      <c r="Y40" s="451">
        <v>16.450467</v>
      </c>
      <c r="Z40" s="451">
        <v>15.376936000000001</v>
      </c>
      <c r="AA40" s="451">
        <v>15.086548000000001</v>
      </c>
      <c r="AB40" s="451">
        <v>15.125607</v>
      </c>
      <c r="AC40" s="451">
        <v>15.512516</v>
      </c>
      <c r="AD40" s="451">
        <v>15.839833</v>
      </c>
      <c r="AE40" s="451">
        <v>16.215032000000001</v>
      </c>
      <c r="AF40" s="451">
        <v>16.406133000000001</v>
      </c>
      <c r="AG40" s="451">
        <v>16.627967999999999</v>
      </c>
      <c r="AH40" s="451">
        <v>16.689484</v>
      </c>
      <c r="AI40" s="451">
        <v>16.2393</v>
      </c>
      <c r="AJ40" s="451">
        <v>15.356903000000001</v>
      </c>
      <c r="AK40" s="451">
        <v>15.937167000000001</v>
      </c>
      <c r="AL40" s="451">
        <v>16.501839</v>
      </c>
      <c r="AM40" s="451">
        <v>15.399387000000001</v>
      </c>
      <c r="AN40" s="451">
        <v>14.881862</v>
      </c>
      <c r="AO40" s="451">
        <v>15.864613</v>
      </c>
      <c r="AP40" s="451">
        <v>15.881767</v>
      </c>
      <c r="AQ40" s="451">
        <v>16.718484</v>
      </c>
      <c r="AR40" s="451">
        <v>16.814867</v>
      </c>
      <c r="AS40" s="451">
        <v>16.568290000000001</v>
      </c>
      <c r="AT40" s="451">
        <v>16.838709999999999</v>
      </c>
      <c r="AU40" s="451">
        <v>16.200566999999999</v>
      </c>
      <c r="AV40" s="451">
        <v>16.120161</v>
      </c>
      <c r="AW40" s="451">
        <v>16.553699999999999</v>
      </c>
      <c r="AX40" s="451">
        <v>16.772129</v>
      </c>
      <c r="AY40" s="919">
        <v>15.737</v>
      </c>
      <c r="AZ40" s="919">
        <v>15.501642857</v>
      </c>
      <c r="BA40" s="919">
        <v>15.640357419000001</v>
      </c>
      <c r="BB40" s="374">
        <v>15.530010000000001</v>
      </c>
      <c r="BC40" s="374">
        <v>16.285170000000001</v>
      </c>
      <c r="BD40" s="374">
        <v>16.49145</v>
      </c>
      <c r="BE40" s="374">
        <v>16.54608</v>
      </c>
      <c r="BF40" s="374">
        <v>16.615120000000001</v>
      </c>
      <c r="BG40" s="374">
        <v>15.92558</v>
      </c>
      <c r="BH40" s="374">
        <v>15.21762</v>
      </c>
      <c r="BI40" s="374">
        <v>15.85914</v>
      </c>
      <c r="BJ40" s="374">
        <v>15.933210000000001</v>
      </c>
      <c r="BK40" s="374">
        <v>15.30086</v>
      </c>
      <c r="BL40" s="374">
        <v>15.01285</v>
      </c>
      <c r="BM40" s="374">
        <v>15.745710000000001</v>
      </c>
      <c r="BN40" s="374">
        <v>15.819599999999999</v>
      </c>
      <c r="BO40" s="374">
        <v>16.25751</v>
      </c>
      <c r="BP40" s="374">
        <v>16.312419999999999</v>
      </c>
      <c r="BQ40" s="374">
        <v>16.401060000000001</v>
      </c>
      <c r="BR40" s="374">
        <v>16.27666</v>
      </c>
      <c r="BS40" s="374">
        <v>15.64189</v>
      </c>
      <c r="BT40" s="374">
        <v>15.18131</v>
      </c>
      <c r="BU40" s="374">
        <v>15.71871</v>
      </c>
      <c r="BV40" s="374">
        <v>15.87383</v>
      </c>
    </row>
    <row r="41" spans="1:77" x14ac:dyDescent="0.2">
      <c r="A41" s="278" t="s">
        <v>537</v>
      </c>
      <c r="B41" s="588" t="s">
        <v>1163</v>
      </c>
      <c r="C41" s="451">
        <v>0.59341900000000003</v>
      </c>
      <c r="D41" s="451">
        <v>0.48278599999999999</v>
      </c>
      <c r="E41" s="451">
        <v>0.52032299999999998</v>
      </c>
      <c r="F41" s="451">
        <v>0.45146700000000001</v>
      </c>
      <c r="G41" s="451">
        <v>0.43029000000000001</v>
      </c>
      <c r="H41" s="451">
        <v>0.41423300000000002</v>
      </c>
      <c r="I41" s="451">
        <v>0.43203200000000003</v>
      </c>
      <c r="J41" s="451">
        <v>0.43338700000000002</v>
      </c>
      <c r="K41" s="451">
        <v>0.54430000000000001</v>
      </c>
      <c r="L41" s="451">
        <v>0.69641900000000001</v>
      </c>
      <c r="M41" s="451">
        <v>0.77470000000000006</v>
      </c>
      <c r="N41" s="451">
        <v>0.80593599999999999</v>
      </c>
      <c r="O41" s="451">
        <v>0.65322599999999997</v>
      </c>
      <c r="P41" s="451">
        <v>0.59253599999999995</v>
      </c>
      <c r="Q41" s="451">
        <v>0.53151599999999999</v>
      </c>
      <c r="R41" s="451">
        <v>0.46949999999999997</v>
      </c>
      <c r="S41" s="451">
        <v>0.45261299999999999</v>
      </c>
      <c r="T41" s="451">
        <v>0.43890000000000001</v>
      </c>
      <c r="U41" s="451">
        <v>0.47387099999999999</v>
      </c>
      <c r="V41" s="451">
        <v>0.48696800000000001</v>
      </c>
      <c r="W41" s="451">
        <v>0.60746699999999998</v>
      </c>
      <c r="X41" s="451">
        <v>0.64980700000000002</v>
      </c>
      <c r="Y41" s="451">
        <v>0.73766699999999996</v>
      </c>
      <c r="Z41" s="451">
        <v>0.72506499999999996</v>
      </c>
      <c r="AA41" s="451">
        <v>0.74316099999999996</v>
      </c>
      <c r="AB41" s="451">
        <v>0.685643</v>
      </c>
      <c r="AC41" s="451">
        <v>0.55525800000000003</v>
      </c>
      <c r="AD41" s="451">
        <v>0.4975</v>
      </c>
      <c r="AE41" s="451">
        <v>0.47541899999999998</v>
      </c>
      <c r="AF41" s="451">
        <v>0.50119999999999998</v>
      </c>
      <c r="AG41" s="451">
        <v>0.46858100000000003</v>
      </c>
      <c r="AH41" s="451">
        <v>0.52141899999999997</v>
      </c>
      <c r="AI41" s="451">
        <v>0.68156700000000003</v>
      </c>
      <c r="AJ41" s="451">
        <v>0.75222599999999995</v>
      </c>
      <c r="AK41" s="451">
        <v>0.79616699999999996</v>
      </c>
      <c r="AL41" s="451">
        <v>0.79680700000000004</v>
      </c>
      <c r="AM41" s="451">
        <v>0.72299999999999998</v>
      </c>
      <c r="AN41" s="451">
        <v>0.69196599999999997</v>
      </c>
      <c r="AO41" s="451">
        <v>0.64371</v>
      </c>
      <c r="AP41" s="451">
        <v>0.59766699999999995</v>
      </c>
      <c r="AQ41" s="451">
        <v>0.54177399999999998</v>
      </c>
      <c r="AR41" s="451">
        <v>0.526833</v>
      </c>
      <c r="AS41" s="451">
        <v>0.51416099999999998</v>
      </c>
      <c r="AT41" s="451">
        <v>0.57241900000000001</v>
      </c>
      <c r="AU41" s="451">
        <v>0.71076700000000004</v>
      </c>
      <c r="AV41" s="451">
        <v>0.74183900000000003</v>
      </c>
      <c r="AW41" s="451">
        <v>0.7964</v>
      </c>
      <c r="AX41" s="451">
        <v>0.75861299999999998</v>
      </c>
      <c r="AY41" s="919">
        <v>0.66506500000000002</v>
      </c>
      <c r="AZ41" s="919">
        <v>0.65933660000000005</v>
      </c>
      <c r="BA41" s="919">
        <v>0.51591620000000005</v>
      </c>
      <c r="BB41" s="374">
        <v>0.47553139999999999</v>
      </c>
      <c r="BC41" s="374">
        <v>0.45825640000000001</v>
      </c>
      <c r="BD41" s="374">
        <v>0.48616029999999999</v>
      </c>
      <c r="BE41" s="374">
        <v>0.48866540000000003</v>
      </c>
      <c r="BF41" s="374">
        <v>0.50290840000000003</v>
      </c>
      <c r="BG41" s="374">
        <v>0.64512939999999996</v>
      </c>
      <c r="BH41" s="374">
        <v>0.72539589999999998</v>
      </c>
      <c r="BI41" s="374">
        <v>0.74417429999999996</v>
      </c>
      <c r="BJ41" s="374">
        <v>0.75337460000000001</v>
      </c>
      <c r="BK41" s="374">
        <v>0.71967380000000003</v>
      </c>
      <c r="BL41" s="374">
        <v>0.65599419999999997</v>
      </c>
      <c r="BM41" s="374">
        <v>0.57535400000000003</v>
      </c>
      <c r="BN41" s="374">
        <v>0.51702619999999999</v>
      </c>
      <c r="BO41" s="374">
        <v>0.48598989999999997</v>
      </c>
      <c r="BP41" s="374">
        <v>0.48639389999999999</v>
      </c>
      <c r="BQ41" s="374">
        <v>0.49309910000000001</v>
      </c>
      <c r="BR41" s="374">
        <v>0.51233430000000002</v>
      </c>
      <c r="BS41" s="374">
        <v>0.64622900000000005</v>
      </c>
      <c r="BT41" s="374">
        <v>0.71788419999999997</v>
      </c>
      <c r="BU41" s="374">
        <v>0.73887849999999999</v>
      </c>
      <c r="BV41" s="374">
        <v>0.74729290000000004</v>
      </c>
    </row>
    <row r="42" spans="1:77" ht="11.1" customHeight="1" x14ac:dyDescent="0.2">
      <c r="A42" s="278" t="s">
        <v>499</v>
      </c>
      <c r="B42" s="588" t="s">
        <v>1164</v>
      </c>
      <c r="C42" s="451">
        <v>1.0294190000000001</v>
      </c>
      <c r="D42" s="451">
        <v>1.0139290000000001</v>
      </c>
      <c r="E42" s="451">
        <v>1.1185160000000001</v>
      </c>
      <c r="F42" s="451">
        <v>1.1670670000000001</v>
      </c>
      <c r="G42" s="451">
        <v>1.184194</v>
      </c>
      <c r="H42" s="451">
        <v>1.210267</v>
      </c>
      <c r="I42" s="451">
        <v>1.2045159999999999</v>
      </c>
      <c r="J42" s="451">
        <v>1.2005809999999999</v>
      </c>
      <c r="K42" s="451">
        <v>1.1911670000000001</v>
      </c>
      <c r="L42" s="451">
        <v>1.1747099999999999</v>
      </c>
      <c r="M42" s="451">
        <v>1.179</v>
      </c>
      <c r="N42" s="451">
        <v>1.180677</v>
      </c>
      <c r="O42" s="451">
        <v>1.0839030000000001</v>
      </c>
      <c r="P42" s="451">
        <v>1.1350709999999999</v>
      </c>
      <c r="Q42" s="451">
        <v>1.1663870000000001</v>
      </c>
      <c r="R42" s="451">
        <v>1.1906330000000001</v>
      </c>
      <c r="S42" s="451">
        <v>1.2010000000000001</v>
      </c>
      <c r="T42" s="451">
        <v>1.2102329999999999</v>
      </c>
      <c r="U42" s="451">
        <v>1.1805159999999999</v>
      </c>
      <c r="V42" s="451">
        <v>1.205452</v>
      </c>
      <c r="W42" s="451">
        <v>1.1923999999999999</v>
      </c>
      <c r="X42" s="451">
        <v>1.1802900000000001</v>
      </c>
      <c r="Y42" s="451">
        <v>1.1786669999999999</v>
      </c>
      <c r="Z42" s="451">
        <v>1.148129</v>
      </c>
      <c r="AA42" s="451">
        <v>1.1026450000000001</v>
      </c>
      <c r="AB42" s="451">
        <v>1.1352139999999999</v>
      </c>
      <c r="AC42" s="451">
        <v>1.1557740000000001</v>
      </c>
      <c r="AD42" s="451">
        <v>1.1686000000000001</v>
      </c>
      <c r="AE42" s="451">
        <v>1.218645</v>
      </c>
      <c r="AF42" s="451">
        <v>1.2242</v>
      </c>
      <c r="AG42" s="451">
        <v>1.198194</v>
      </c>
      <c r="AH42" s="451">
        <v>1.235258</v>
      </c>
      <c r="AI42" s="451">
        <v>1.193433</v>
      </c>
      <c r="AJ42" s="451">
        <v>1.1958709999999999</v>
      </c>
      <c r="AK42" s="451">
        <v>1.1888669999999999</v>
      </c>
      <c r="AL42" s="451">
        <v>1.1564190000000001</v>
      </c>
      <c r="AM42" s="451">
        <v>1.0974839999999999</v>
      </c>
      <c r="AN42" s="451">
        <v>1.111345</v>
      </c>
      <c r="AO42" s="451">
        <v>1.1604190000000001</v>
      </c>
      <c r="AP42" s="451">
        <v>1.201633</v>
      </c>
      <c r="AQ42" s="451">
        <v>1.2137100000000001</v>
      </c>
      <c r="AR42" s="451">
        <v>1.1985330000000001</v>
      </c>
      <c r="AS42" s="451">
        <v>1.1985479999999999</v>
      </c>
      <c r="AT42" s="451">
        <v>1.213484</v>
      </c>
      <c r="AU42" s="451">
        <v>1.1742669999999999</v>
      </c>
      <c r="AV42" s="451">
        <v>1.198871</v>
      </c>
      <c r="AW42" s="451">
        <v>1.1681330000000001</v>
      </c>
      <c r="AX42" s="451">
        <v>1.168839</v>
      </c>
      <c r="AY42" s="919">
        <v>1.093161</v>
      </c>
      <c r="AZ42" s="919">
        <v>1.1351497286000001</v>
      </c>
      <c r="BA42" s="919">
        <v>1.1665252612999999</v>
      </c>
      <c r="BB42" s="374">
        <v>1.157009</v>
      </c>
      <c r="BC42" s="374">
        <v>1.1973739999999999</v>
      </c>
      <c r="BD42" s="374">
        <v>1.187443</v>
      </c>
      <c r="BE42" s="374">
        <v>1.19085</v>
      </c>
      <c r="BF42" s="374">
        <v>1.1836519999999999</v>
      </c>
      <c r="BG42" s="374">
        <v>1.1529339999999999</v>
      </c>
      <c r="BH42" s="374">
        <v>1.1642570000000001</v>
      </c>
      <c r="BI42" s="374">
        <v>1.1584829999999999</v>
      </c>
      <c r="BJ42" s="374">
        <v>1.1382270000000001</v>
      </c>
      <c r="BK42" s="374">
        <v>1.0918639999999999</v>
      </c>
      <c r="BL42" s="374">
        <v>1.1044769999999999</v>
      </c>
      <c r="BM42" s="374">
        <v>1.1628339999999999</v>
      </c>
      <c r="BN42" s="374">
        <v>1.158682</v>
      </c>
      <c r="BO42" s="374">
        <v>1.1961619999999999</v>
      </c>
      <c r="BP42" s="374">
        <v>1.1879470000000001</v>
      </c>
      <c r="BQ42" s="374">
        <v>1.1904170000000001</v>
      </c>
      <c r="BR42" s="374">
        <v>1.178561</v>
      </c>
      <c r="BS42" s="374">
        <v>1.1482129999999999</v>
      </c>
      <c r="BT42" s="374">
        <v>1.1618679999999999</v>
      </c>
      <c r="BU42" s="374">
        <v>1.158868</v>
      </c>
      <c r="BV42" s="374">
        <v>1.13944</v>
      </c>
      <c r="BX42" s="324"/>
      <c r="BY42" s="324"/>
    </row>
    <row r="43" spans="1:77" ht="11.1" customHeight="1" x14ac:dyDescent="0.2">
      <c r="A43" s="278" t="s">
        <v>445</v>
      </c>
      <c r="B43" s="588" t="s">
        <v>1125</v>
      </c>
      <c r="C43" s="451">
        <v>-7.1581000000000006E-2</v>
      </c>
      <c r="D43" s="451">
        <v>-0.104821</v>
      </c>
      <c r="E43" s="451">
        <v>-2.8000000000000001E-2</v>
      </c>
      <c r="F43" s="451">
        <v>5.1400000000000001E-2</v>
      </c>
      <c r="G43" s="451">
        <v>0.31483899999999998</v>
      </c>
      <c r="H43" s="451">
        <v>0.34253299999999998</v>
      </c>
      <c r="I43" s="451">
        <v>0.45500000000000002</v>
      </c>
      <c r="J43" s="451">
        <v>0.42406500000000003</v>
      </c>
      <c r="K43" s="451">
        <v>8.5133E-2</v>
      </c>
      <c r="L43" s="451">
        <v>6.8644999999999998E-2</v>
      </c>
      <c r="M43" s="451">
        <v>0.21143300000000001</v>
      </c>
      <c r="N43" s="451">
        <v>0.34732299999999999</v>
      </c>
      <c r="O43" s="451">
        <v>-3.5418999999999999E-2</v>
      </c>
      <c r="P43" s="451">
        <v>-0.124643</v>
      </c>
      <c r="Q43" s="451">
        <v>-3.6354999999999998E-2</v>
      </c>
      <c r="R43" s="451">
        <v>0.26826699999999998</v>
      </c>
      <c r="S43" s="451">
        <v>9.2710000000000001E-2</v>
      </c>
      <c r="T43" s="451">
        <v>0.27839999999999998</v>
      </c>
      <c r="U43" s="451">
        <v>0.33796799999999999</v>
      </c>
      <c r="V43" s="451">
        <v>0.164742</v>
      </c>
      <c r="W43" s="451">
        <v>0.222467</v>
      </c>
      <c r="X43" s="451">
        <v>0.14651600000000001</v>
      </c>
      <c r="Y43" s="451">
        <v>0.20039999999999999</v>
      </c>
      <c r="Z43" s="451">
        <v>0.106548</v>
      </c>
      <c r="AA43" s="451">
        <v>0.27996799999999999</v>
      </c>
      <c r="AB43" s="451">
        <v>0.19900000000000001</v>
      </c>
      <c r="AC43" s="451">
        <v>9.6064999999999998E-2</v>
      </c>
      <c r="AD43" s="451">
        <v>0.1172</v>
      </c>
      <c r="AE43" s="451">
        <v>0.27161299999999999</v>
      </c>
      <c r="AF43" s="451">
        <v>0.19703300000000001</v>
      </c>
      <c r="AG43" s="451">
        <v>8.6999999999999994E-2</v>
      </c>
      <c r="AH43" s="451">
        <v>1.0742E-2</v>
      </c>
      <c r="AI43" s="451">
        <v>-0.13206699999999999</v>
      </c>
      <c r="AJ43" s="451">
        <v>-0.12664500000000001</v>
      </c>
      <c r="AK43" s="451">
        <v>0.17313300000000001</v>
      </c>
      <c r="AL43" s="451">
        <v>0.29932300000000001</v>
      </c>
      <c r="AM43" s="451">
        <v>0.11103200000000001</v>
      </c>
      <c r="AN43" s="451">
        <v>-0.28562100000000001</v>
      </c>
      <c r="AO43" s="451">
        <v>6.9741999999999998E-2</v>
      </c>
      <c r="AP43" s="451">
        <v>6.5933000000000005E-2</v>
      </c>
      <c r="AQ43" s="451">
        <v>5.3741999999999998E-2</v>
      </c>
      <c r="AR43" s="451">
        <v>0.13783300000000001</v>
      </c>
      <c r="AS43" s="451">
        <v>0.239097</v>
      </c>
      <c r="AT43" s="451">
        <v>9.2773999999999995E-2</v>
      </c>
      <c r="AU43" s="451">
        <v>-8.3233000000000001E-2</v>
      </c>
      <c r="AV43" s="451">
        <v>-0.160194</v>
      </c>
      <c r="AW43" s="451">
        <v>-9.8266999999999993E-2</v>
      </c>
      <c r="AX43" s="451">
        <v>-2.7968E-2</v>
      </c>
      <c r="AY43" s="919">
        <v>-8.5355E-2</v>
      </c>
      <c r="AZ43" s="919">
        <v>1.6335157143E-2</v>
      </c>
      <c r="BA43" s="919">
        <v>2.1365909530000001E-2</v>
      </c>
      <c r="BB43" s="374">
        <v>9.3722600000000003E-2</v>
      </c>
      <c r="BC43" s="374">
        <v>0.19666310000000001</v>
      </c>
      <c r="BD43" s="374">
        <v>0.2111778</v>
      </c>
      <c r="BE43" s="374">
        <v>0.23117119999999999</v>
      </c>
      <c r="BF43" s="374">
        <v>0.183336</v>
      </c>
      <c r="BG43" s="374">
        <v>0.1362536</v>
      </c>
      <c r="BH43" s="374">
        <v>8.1192E-2</v>
      </c>
      <c r="BI43" s="374">
        <v>0.13742789999999999</v>
      </c>
      <c r="BJ43" s="374">
        <v>0.17708930000000001</v>
      </c>
      <c r="BK43" s="374">
        <v>-6.2303400000000002E-2</v>
      </c>
      <c r="BL43" s="374">
        <v>-5.9210400000000003E-2</v>
      </c>
      <c r="BM43" s="374">
        <v>-2.3361900000000001E-2</v>
      </c>
      <c r="BN43" s="374">
        <v>3.4089800000000003E-2</v>
      </c>
      <c r="BO43" s="374">
        <v>0.13581099999999999</v>
      </c>
      <c r="BP43" s="374">
        <v>0.18598880000000001</v>
      </c>
      <c r="BQ43" s="374">
        <v>0.20836060000000001</v>
      </c>
      <c r="BR43" s="374">
        <v>0.16445170000000001</v>
      </c>
      <c r="BS43" s="374">
        <v>8.6508500000000002E-2</v>
      </c>
      <c r="BT43" s="374">
        <v>1.9164299999999999E-2</v>
      </c>
      <c r="BU43" s="374">
        <v>0.12089900000000001</v>
      </c>
      <c r="BV43" s="374">
        <v>0.1848446</v>
      </c>
      <c r="BX43" s="325"/>
      <c r="BY43" s="325"/>
    </row>
    <row r="44" spans="1:77" ht="11.1" customHeight="1" x14ac:dyDescent="0.2">
      <c r="A44" s="278" t="s">
        <v>446</v>
      </c>
      <c r="B44" s="588" t="s">
        <v>1127</v>
      </c>
      <c r="C44" s="451">
        <v>0.107387</v>
      </c>
      <c r="D44" s="451">
        <v>1.03</v>
      </c>
      <c r="E44" s="451">
        <v>0.98664499999999999</v>
      </c>
      <c r="F44" s="451">
        <v>1.0085999999999999</v>
      </c>
      <c r="G44" s="451">
        <v>0.92358099999999999</v>
      </c>
      <c r="H44" s="451">
        <v>0.84203300000000003</v>
      </c>
      <c r="I44" s="451">
        <v>0.87770999999999999</v>
      </c>
      <c r="J44" s="451">
        <v>0.80500000000000005</v>
      </c>
      <c r="K44" s="451">
        <v>0.76090000000000002</v>
      </c>
      <c r="L44" s="451">
        <v>0.71319399999999999</v>
      </c>
      <c r="M44" s="451">
        <v>0.2135</v>
      </c>
      <c r="N44" s="451">
        <v>-9.1226000000000002E-2</v>
      </c>
      <c r="O44" s="451">
        <v>-0.28480699999999998</v>
      </c>
      <c r="P44" s="451">
        <v>0.51778599999999997</v>
      </c>
      <c r="Q44" s="451">
        <v>0.67396800000000001</v>
      </c>
      <c r="R44" s="451">
        <v>0.82523299999999999</v>
      </c>
      <c r="S44" s="451">
        <v>0.97796799999999995</v>
      </c>
      <c r="T44" s="451">
        <v>0.63149999999999995</v>
      </c>
      <c r="U44" s="451">
        <v>0.504</v>
      </c>
      <c r="V44" s="451">
        <v>0.83390299999999995</v>
      </c>
      <c r="W44" s="451">
        <v>0.58553299999999997</v>
      </c>
      <c r="X44" s="451">
        <v>0.47912900000000003</v>
      </c>
      <c r="Y44" s="451">
        <v>5.6333000000000001E-2</v>
      </c>
      <c r="Z44" s="451">
        <v>0.32074200000000003</v>
      </c>
      <c r="AA44" s="451">
        <v>-0.128</v>
      </c>
      <c r="AB44" s="451">
        <v>0.34667900000000001</v>
      </c>
      <c r="AC44" s="451">
        <v>0.84722600000000003</v>
      </c>
      <c r="AD44" s="451">
        <v>0.86990000000000001</v>
      </c>
      <c r="AE44" s="451">
        <v>0.89632299999999998</v>
      </c>
      <c r="AF44" s="451">
        <v>0.771733</v>
      </c>
      <c r="AG44" s="451">
        <v>0.66674199999999995</v>
      </c>
      <c r="AH44" s="451">
        <v>0.74212900000000004</v>
      </c>
      <c r="AI44" s="451">
        <v>0.49440000000000001</v>
      </c>
      <c r="AJ44" s="451">
        <v>0.747807</v>
      </c>
      <c r="AK44" s="451">
        <v>0.26436700000000002</v>
      </c>
      <c r="AL44" s="451">
        <v>-0.308645</v>
      </c>
      <c r="AM44" s="451">
        <v>-8.5968000000000003E-2</v>
      </c>
      <c r="AN44" s="451">
        <v>0.89696600000000004</v>
      </c>
      <c r="AO44" s="451">
        <v>0.52058099999999996</v>
      </c>
      <c r="AP44" s="451">
        <v>0.79546700000000004</v>
      </c>
      <c r="AQ44" s="451">
        <v>0.68738699999999997</v>
      </c>
      <c r="AR44" s="451">
        <v>0.63966699999999999</v>
      </c>
      <c r="AS44" s="451">
        <v>0.78971000000000002</v>
      </c>
      <c r="AT44" s="451">
        <v>0.64816099999999999</v>
      </c>
      <c r="AU44" s="451">
        <v>0.47583300000000001</v>
      </c>
      <c r="AV44" s="451">
        <v>0.65232299999999999</v>
      </c>
      <c r="AW44" s="451">
        <v>4.5567000000000003E-2</v>
      </c>
      <c r="AX44" s="451">
        <v>-0.140097</v>
      </c>
      <c r="AY44" s="919">
        <v>-0.163323</v>
      </c>
      <c r="AZ44" s="919">
        <v>0.42364285714</v>
      </c>
      <c r="BA44" s="919">
        <v>0.77089820644999996</v>
      </c>
      <c r="BB44" s="374">
        <v>0.86490259999999997</v>
      </c>
      <c r="BC44" s="374">
        <v>0.86528400000000005</v>
      </c>
      <c r="BD44" s="374">
        <v>0.69816829999999996</v>
      </c>
      <c r="BE44" s="374">
        <v>0.57978289999999999</v>
      </c>
      <c r="BF44" s="374">
        <v>0.65581529999999999</v>
      </c>
      <c r="BG44" s="374">
        <v>0.55630109999999999</v>
      </c>
      <c r="BH44" s="374">
        <v>0.60282199999999997</v>
      </c>
      <c r="BI44" s="374">
        <v>5.3353100000000001E-2</v>
      </c>
      <c r="BJ44" s="374">
        <v>-3.14358E-3</v>
      </c>
      <c r="BK44" s="374">
        <v>-2.0249300000000001E-2</v>
      </c>
      <c r="BL44" s="374">
        <v>0.38632620000000001</v>
      </c>
      <c r="BM44" s="374">
        <v>0.58527980000000002</v>
      </c>
      <c r="BN44" s="374">
        <v>0.7397359</v>
      </c>
      <c r="BO44" s="374">
        <v>0.79347290000000004</v>
      </c>
      <c r="BP44" s="374">
        <v>0.69667590000000001</v>
      </c>
      <c r="BQ44" s="374">
        <v>0.63156809999999997</v>
      </c>
      <c r="BR44" s="374">
        <v>0.71293720000000005</v>
      </c>
      <c r="BS44" s="374">
        <v>0.57299990000000001</v>
      </c>
      <c r="BT44" s="374">
        <v>0.66621039999999998</v>
      </c>
      <c r="BU44" s="374">
        <v>0.1483556</v>
      </c>
      <c r="BV44" s="374">
        <v>3.03263E-2</v>
      </c>
      <c r="BX44" s="325"/>
      <c r="BY44" s="325"/>
    </row>
    <row r="45" spans="1:77" ht="11.1" customHeight="1" x14ac:dyDescent="0.2">
      <c r="A45" s="278"/>
      <c r="B45" s="590"/>
      <c r="C45" s="451"/>
      <c r="D45" s="451"/>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451"/>
      <c r="AN45" s="451"/>
      <c r="AO45" s="451"/>
      <c r="AP45" s="451"/>
      <c r="AQ45" s="451"/>
      <c r="AR45" s="451"/>
      <c r="AS45" s="451"/>
      <c r="AT45" s="451"/>
      <c r="AU45" s="451"/>
      <c r="AV45" s="451"/>
      <c r="AW45" s="451"/>
      <c r="AX45" s="451"/>
      <c r="AY45" s="919"/>
      <c r="AZ45" s="919"/>
      <c r="BA45" s="919"/>
      <c r="BB45" s="374"/>
      <c r="BC45" s="374"/>
      <c r="BD45" s="374"/>
      <c r="BE45" s="374"/>
      <c r="BF45" s="374"/>
      <c r="BG45" s="374"/>
      <c r="BH45" s="374"/>
      <c r="BI45" s="374"/>
      <c r="BJ45" s="374"/>
      <c r="BK45" s="374"/>
      <c r="BL45" s="374"/>
      <c r="BM45" s="374"/>
      <c r="BN45" s="374"/>
      <c r="BO45" s="374"/>
      <c r="BP45" s="374"/>
      <c r="BQ45" s="374"/>
      <c r="BR45" s="374"/>
      <c r="BS45" s="374"/>
      <c r="BT45" s="374"/>
      <c r="BU45" s="374"/>
      <c r="BV45" s="374"/>
      <c r="BX45" s="325"/>
      <c r="BY45" s="325"/>
    </row>
    <row r="46" spans="1:77" s="288" customFormat="1" ht="11.1" customHeight="1" x14ac:dyDescent="0.2">
      <c r="A46" s="571" t="s">
        <v>241</v>
      </c>
      <c r="B46" s="589" t="s">
        <v>1165</v>
      </c>
      <c r="C46" s="101">
        <v>0.88864399999999999</v>
      </c>
      <c r="D46" s="101">
        <v>0.78028500000000001</v>
      </c>
      <c r="E46" s="101">
        <v>0.86464600000000003</v>
      </c>
      <c r="F46" s="101">
        <v>0.93716600000000005</v>
      </c>
      <c r="G46" s="101">
        <v>1.0375490000000001</v>
      </c>
      <c r="H46" s="101">
        <v>0.95299900000000004</v>
      </c>
      <c r="I46" s="101">
        <v>0.94864599999999999</v>
      </c>
      <c r="J46" s="101">
        <v>0.98896799999999996</v>
      </c>
      <c r="K46" s="101">
        <v>0.93493199999999999</v>
      </c>
      <c r="L46" s="101">
        <v>1.0131289999999999</v>
      </c>
      <c r="M46" s="101">
        <v>1.0127679999999999</v>
      </c>
      <c r="N46" s="101">
        <v>1.0919380000000001</v>
      </c>
      <c r="O46" s="101">
        <v>0.98848599999999998</v>
      </c>
      <c r="P46" s="101">
        <v>0.92403500000000005</v>
      </c>
      <c r="Q46" s="101">
        <v>1.004067</v>
      </c>
      <c r="R46" s="101">
        <v>1.0501659999999999</v>
      </c>
      <c r="S46" s="101">
        <v>1.0867089999999999</v>
      </c>
      <c r="T46" s="101">
        <v>1.1109009999999999</v>
      </c>
      <c r="U46" s="101">
        <v>1.100482</v>
      </c>
      <c r="V46" s="101">
        <v>1.01013</v>
      </c>
      <c r="W46" s="101">
        <v>1.081998</v>
      </c>
      <c r="X46" s="101">
        <v>1.0138050000000001</v>
      </c>
      <c r="Y46" s="101">
        <v>1.023299</v>
      </c>
      <c r="Z46" s="101">
        <v>0.98570899999999995</v>
      </c>
      <c r="AA46" s="101">
        <v>1.0314540000000001</v>
      </c>
      <c r="AB46" s="101">
        <v>0.95485799999999998</v>
      </c>
      <c r="AC46" s="101">
        <v>0.92438900000000002</v>
      </c>
      <c r="AD46" s="101">
        <v>1.008634</v>
      </c>
      <c r="AE46" s="101">
        <v>0.93196699999999999</v>
      </c>
      <c r="AF46" s="101">
        <v>1.049633</v>
      </c>
      <c r="AG46" s="101">
        <v>1.04413</v>
      </c>
      <c r="AH46" s="101">
        <v>1.0708070000000001</v>
      </c>
      <c r="AI46" s="101">
        <v>1.0710679999999999</v>
      </c>
      <c r="AJ46" s="101">
        <v>1.0310319999999999</v>
      </c>
      <c r="AK46" s="101">
        <v>1.054665</v>
      </c>
      <c r="AL46" s="101">
        <v>1.065612</v>
      </c>
      <c r="AM46" s="101">
        <v>0.97716400000000003</v>
      </c>
      <c r="AN46" s="101">
        <v>0.84710300000000005</v>
      </c>
      <c r="AO46" s="101">
        <v>0.91032400000000002</v>
      </c>
      <c r="AP46" s="101">
        <v>0.97086600000000001</v>
      </c>
      <c r="AQ46" s="101">
        <v>0.96413000000000004</v>
      </c>
      <c r="AR46" s="101">
        <v>0.97590100000000002</v>
      </c>
      <c r="AS46" s="101">
        <v>0.93051600000000001</v>
      </c>
      <c r="AT46" s="101">
        <v>1.0084850000000001</v>
      </c>
      <c r="AU46" s="101">
        <v>0.987564</v>
      </c>
      <c r="AV46" s="101">
        <v>1.0095499999999999</v>
      </c>
      <c r="AW46" s="101">
        <v>1.0266999999999999</v>
      </c>
      <c r="AX46" s="101">
        <v>1.013808</v>
      </c>
      <c r="AY46" s="937">
        <v>0.96013099999999996</v>
      </c>
      <c r="AZ46" s="937">
        <v>0.92670529999999995</v>
      </c>
      <c r="BA46" s="937">
        <v>0.9411524</v>
      </c>
      <c r="BB46" s="582">
        <v>0.97243239999999997</v>
      </c>
      <c r="BC46" s="582">
        <v>1.0074989999999999</v>
      </c>
      <c r="BD46" s="582">
        <v>1.026381</v>
      </c>
      <c r="BE46" s="582">
        <v>1.023876</v>
      </c>
      <c r="BF46" s="582">
        <v>1.043283</v>
      </c>
      <c r="BG46" s="582">
        <v>1.0012669999999999</v>
      </c>
      <c r="BH46" s="582">
        <v>0.98492020000000002</v>
      </c>
      <c r="BI46" s="582">
        <v>1.020551</v>
      </c>
      <c r="BJ46" s="582">
        <v>1.0187250000000001</v>
      </c>
      <c r="BK46" s="582">
        <v>0.95940130000000001</v>
      </c>
      <c r="BL46" s="582">
        <v>0.90815889999999999</v>
      </c>
      <c r="BM46" s="582">
        <v>0.93957120000000005</v>
      </c>
      <c r="BN46" s="582">
        <v>0.96375379999999999</v>
      </c>
      <c r="BO46" s="582">
        <v>0.97557099999999997</v>
      </c>
      <c r="BP46" s="582">
        <v>0.98819179999999995</v>
      </c>
      <c r="BQ46" s="582">
        <v>0.99143859999999995</v>
      </c>
      <c r="BR46" s="582">
        <v>0.99928430000000001</v>
      </c>
      <c r="BS46" s="582">
        <v>0.9563334</v>
      </c>
      <c r="BT46" s="582">
        <v>0.95969930000000003</v>
      </c>
      <c r="BU46" s="582">
        <v>0.99119579999999996</v>
      </c>
      <c r="BV46" s="582">
        <v>0.99681839999999999</v>
      </c>
      <c r="BX46" s="599"/>
      <c r="BY46" s="599"/>
    </row>
    <row r="47" spans="1:77" ht="11.1" customHeight="1" x14ac:dyDescent="0.2">
      <c r="A47" s="278"/>
      <c r="B47" s="591"/>
      <c r="C47" s="451"/>
      <c r="D47" s="451"/>
      <c r="E47" s="451"/>
      <c r="F47" s="451"/>
      <c r="G47" s="451"/>
      <c r="H47" s="451"/>
      <c r="I47" s="451"/>
      <c r="J47" s="451"/>
      <c r="K47" s="451"/>
      <c r="L47" s="451"/>
      <c r="M47" s="451"/>
      <c r="N47" s="451"/>
      <c r="O47" s="451"/>
      <c r="P47" s="451"/>
      <c r="Q47" s="451"/>
      <c r="R47" s="451"/>
      <c r="S47" s="451"/>
      <c r="T47" s="451"/>
      <c r="U47" s="451"/>
      <c r="V47" s="451"/>
      <c r="W47" s="451"/>
      <c r="X47" s="451"/>
      <c r="Y47" s="451"/>
      <c r="Z47" s="451"/>
      <c r="AA47" s="451"/>
      <c r="AB47" s="451"/>
      <c r="AC47" s="451"/>
      <c r="AD47" s="451"/>
      <c r="AE47" s="451"/>
      <c r="AF47" s="451"/>
      <c r="AG47" s="451"/>
      <c r="AH47" s="451"/>
      <c r="AI47" s="451"/>
      <c r="AJ47" s="451"/>
      <c r="AK47" s="451"/>
      <c r="AL47" s="451"/>
      <c r="AM47" s="451"/>
      <c r="AN47" s="451"/>
      <c r="AO47" s="451"/>
      <c r="AP47" s="451"/>
      <c r="AQ47" s="451"/>
      <c r="AR47" s="451"/>
      <c r="AS47" s="451"/>
      <c r="AT47" s="451"/>
      <c r="AU47" s="451"/>
      <c r="AV47" s="451"/>
      <c r="AW47" s="451"/>
      <c r="AX47" s="451"/>
      <c r="AY47" s="919"/>
      <c r="AZ47" s="919"/>
      <c r="BA47" s="919"/>
      <c r="BB47" s="374"/>
      <c r="BC47" s="374"/>
      <c r="BD47" s="374"/>
      <c r="BE47" s="374"/>
      <c r="BF47" s="374"/>
      <c r="BG47" s="374"/>
      <c r="BH47" s="374"/>
      <c r="BI47" s="374"/>
      <c r="BJ47" s="374"/>
      <c r="BK47" s="374"/>
      <c r="BL47" s="374"/>
      <c r="BM47" s="374"/>
      <c r="BN47" s="374"/>
      <c r="BO47" s="374"/>
      <c r="BP47" s="374"/>
      <c r="BQ47" s="374"/>
      <c r="BR47" s="374"/>
      <c r="BS47" s="374"/>
      <c r="BT47" s="374"/>
      <c r="BU47" s="374"/>
      <c r="BV47" s="374"/>
      <c r="BX47" s="325"/>
      <c r="BY47" s="325"/>
    </row>
    <row r="48" spans="1:77" s="288" customFormat="1" ht="11.1" customHeight="1" x14ac:dyDescent="0.2">
      <c r="A48" s="571" t="s">
        <v>453</v>
      </c>
      <c r="B48" s="589" t="s">
        <v>1166</v>
      </c>
      <c r="C48" s="101">
        <v>17.089708000000002</v>
      </c>
      <c r="D48" s="101">
        <v>15.573465000000001</v>
      </c>
      <c r="E48" s="101">
        <v>17.84984</v>
      </c>
      <c r="F48" s="101">
        <v>18.778099999999998</v>
      </c>
      <c r="G48" s="101">
        <v>19.486711</v>
      </c>
      <c r="H48" s="101">
        <v>19.952731</v>
      </c>
      <c r="I48" s="101">
        <v>19.770517000000002</v>
      </c>
      <c r="J48" s="101">
        <v>19.578258999999999</v>
      </c>
      <c r="K48" s="101">
        <v>18.748432000000001</v>
      </c>
      <c r="L48" s="101">
        <v>18.711807</v>
      </c>
      <c r="M48" s="101">
        <v>19.075835000000001</v>
      </c>
      <c r="N48" s="101">
        <v>19.092196000000001</v>
      </c>
      <c r="O48" s="101">
        <v>17.873227</v>
      </c>
      <c r="P48" s="101">
        <v>18.442070999999999</v>
      </c>
      <c r="Q48" s="101">
        <v>19.186906</v>
      </c>
      <c r="R48" s="101">
        <v>19.452466000000001</v>
      </c>
      <c r="S48" s="101">
        <v>20.050032000000002</v>
      </c>
      <c r="T48" s="101">
        <v>20.240933999999999</v>
      </c>
      <c r="U48" s="101">
        <v>19.954868999999999</v>
      </c>
      <c r="V48" s="101">
        <v>20.129581999999999</v>
      </c>
      <c r="W48" s="101">
        <v>19.831631999999999</v>
      </c>
      <c r="X48" s="101">
        <v>19.245999000000001</v>
      </c>
      <c r="Y48" s="101">
        <v>19.647133</v>
      </c>
      <c r="Z48" s="101">
        <v>18.663581000000001</v>
      </c>
      <c r="AA48" s="101">
        <v>18.116323999999999</v>
      </c>
      <c r="AB48" s="101">
        <v>18.447787000000002</v>
      </c>
      <c r="AC48" s="101">
        <v>19.091422000000001</v>
      </c>
      <c r="AD48" s="101">
        <v>19.501434</v>
      </c>
      <c r="AE48" s="101">
        <v>20.009385999999999</v>
      </c>
      <c r="AF48" s="101">
        <v>20.150465000000001</v>
      </c>
      <c r="AG48" s="101">
        <v>20.093422</v>
      </c>
      <c r="AH48" s="101">
        <v>20.270548999999999</v>
      </c>
      <c r="AI48" s="101">
        <v>19.548200999999999</v>
      </c>
      <c r="AJ48" s="101">
        <v>18.957355</v>
      </c>
      <c r="AK48" s="101">
        <v>19.414332999999999</v>
      </c>
      <c r="AL48" s="101">
        <v>19.511581</v>
      </c>
      <c r="AM48" s="101">
        <v>18.222583</v>
      </c>
      <c r="AN48" s="101">
        <v>18.144068999999998</v>
      </c>
      <c r="AO48" s="101">
        <v>19.170065999999998</v>
      </c>
      <c r="AP48" s="101">
        <v>19.5136</v>
      </c>
      <c r="AQ48" s="101">
        <v>20.179872</v>
      </c>
      <c r="AR48" s="101">
        <v>20.293600999999999</v>
      </c>
      <c r="AS48" s="101">
        <v>20.240998999999999</v>
      </c>
      <c r="AT48" s="101">
        <v>20.374227000000001</v>
      </c>
      <c r="AU48" s="101">
        <v>19.466832</v>
      </c>
      <c r="AV48" s="101">
        <v>19.563033999999998</v>
      </c>
      <c r="AW48" s="101">
        <v>19.493065999999999</v>
      </c>
      <c r="AX48" s="101">
        <v>19.545968999999999</v>
      </c>
      <c r="AY48" s="937">
        <v>18.20684</v>
      </c>
      <c r="AZ48" s="937">
        <v>18.663247177999999</v>
      </c>
      <c r="BA48" s="937">
        <v>19.056649955000001</v>
      </c>
      <c r="BB48" s="582">
        <v>19.09404</v>
      </c>
      <c r="BC48" s="582">
        <v>20.010680000000001</v>
      </c>
      <c r="BD48" s="582">
        <v>20.101209999999998</v>
      </c>
      <c r="BE48" s="582">
        <v>20.060860000000002</v>
      </c>
      <c r="BF48" s="582">
        <v>20.184550000000002</v>
      </c>
      <c r="BG48" s="582">
        <v>19.417899999999999</v>
      </c>
      <c r="BH48" s="582">
        <v>18.77664</v>
      </c>
      <c r="BI48" s="582">
        <v>18.973559999999999</v>
      </c>
      <c r="BJ48" s="582">
        <v>19.01792</v>
      </c>
      <c r="BK48" s="582">
        <v>17.98968</v>
      </c>
      <c r="BL48" s="582">
        <v>18.009029999999999</v>
      </c>
      <c r="BM48" s="582">
        <v>18.98582</v>
      </c>
      <c r="BN48" s="582">
        <v>19.233319999999999</v>
      </c>
      <c r="BO48" s="582">
        <v>19.844950000000001</v>
      </c>
      <c r="BP48" s="582">
        <v>19.858049999999999</v>
      </c>
      <c r="BQ48" s="582">
        <v>19.91638</v>
      </c>
      <c r="BR48" s="582">
        <v>19.844660000000001</v>
      </c>
      <c r="BS48" s="582">
        <v>19.052610000000001</v>
      </c>
      <c r="BT48" s="582">
        <v>18.706569999999999</v>
      </c>
      <c r="BU48" s="582">
        <v>18.87734</v>
      </c>
      <c r="BV48" s="582">
        <v>18.97298</v>
      </c>
      <c r="BX48" s="599"/>
      <c r="BY48" s="599"/>
    </row>
    <row r="49" spans="1:79" s="88" customFormat="1" ht="11.1" customHeight="1" x14ac:dyDescent="0.2">
      <c r="A49" s="278" t="s">
        <v>538</v>
      </c>
      <c r="B49" s="588" t="s">
        <v>1163</v>
      </c>
      <c r="C49" s="451">
        <v>0.36725799999999997</v>
      </c>
      <c r="D49" s="451">
        <v>0.34267900000000001</v>
      </c>
      <c r="E49" s="451">
        <v>0.59422600000000003</v>
      </c>
      <c r="F49" s="451">
        <v>0.778667</v>
      </c>
      <c r="G49" s="451">
        <v>0.89974200000000004</v>
      </c>
      <c r="H49" s="451">
        <v>0.88090000000000002</v>
      </c>
      <c r="I49" s="451">
        <v>0.84980699999999998</v>
      </c>
      <c r="J49" s="451">
        <v>0.80548399999999998</v>
      </c>
      <c r="K49" s="451">
        <v>0.60670000000000002</v>
      </c>
      <c r="L49" s="451">
        <v>0.48658099999999999</v>
      </c>
      <c r="M49" s="451">
        <v>0.38316699999999998</v>
      </c>
      <c r="N49" s="451">
        <v>0.38809700000000003</v>
      </c>
      <c r="O49" s="451">
        <v>0.38187100000000002</v>
      </c>
      <c r="P49" s="451">
        <v>0.45410699999999998</v>
      </c>
      <c r="Q49" s="451">
        <v>0.63132299999999997</v>
      </c>
      <c r="R49" s="451">
        <v>0.81006699999999998</v>
      </c>
      <c r="S49" s="451">
        <v>0.84948400000000002</v>
      </c>
      <c r="T49" s="451">
        <v>0.86146699999999998</v>
      </c>
      <c r="U49" s="451">
        <v>0.84690299999999996</v>
      </c>
      <c r="V49" s="451">
        <v>0.80006500000000003</v>
      </c>
      <c r="W49" s="451">
        <v>0.61103300000000005</v>
      </c>
      <c r="X49" s="451">
        <v>0.40428999999999998</v>
      </c>
      <c r="Y49" s="451">
        <v>0.33843299999999998</v>
      </c>
      <c r="Z49" s="451">
        <v>0.33712900000000001</v>
      </c>
      <c r="AA49" s="451">
        <v>0.35154800000000003</v>
      </c>
      <c r="AB49" s="451">
        <v>0.40953600000000001</v>
      </c>
      <c r="AC49" s="451">
        <v>0.63306499999999999</v>
      </c>
      <c r="AD49" s="451">
        <v>0.80659999999999998</v>
      </c>
      <c r="AE49" s="451">
        <v>0.843032</v>
      </c>
      <c r="AF49" s="451">
        <v>0.84703300000000004</v>
      </c>
      <c r="AG49" s="451">
        <v>0.80932300000000001</v>
      </c>
      <c r="AH49" s="451">
        <v>0.82580699999999996</v>
      </c>
      <c r="AI49" s="451">
        <v>0.61286700000000005</v>
      </c>
      <c r="AJ49" s="451">
        <v>0.414742</v>
      </c>
      <c r="AK49" s="451">
        <v>0.33316699999999999</v>
      </c>
      <c r="AL49" s="451">
        <v>0.34525800000000001</v>
      </c>
      <c r="AM49" s="451">
        <v>0.36835499999999999</v>
      </c>
      <c r="AN49" s="451">
        <v>0.380828</v>
      </c>
      <c r="AO49" s="451">
        <v>0.63283900000000004</v>
      </c>
      <c r="AP49" s="451">
        <v>0.804033</v>
      </c>
      <c r="AQ49" s="451">
        <v>0.84235499999999996</v>
      </c>
      <c r="AR49" s="451">
        <v>0.82140000000000002</v>
      </c>
      <c r="AS49" s="451">
        <v>0.77667699999999995</v>
      </c>
      <c r="AT49" s="451">
        <v>0.79258099999999998</v>
      </c>
      <c r="AU49" s="451">
        <v>0.61180000000000001</v>
      </c>
      <c r="AV49" s="451">
        <v>0.393903</v>
      </c>
      <c r="AW49" s="451">
        <v>0.30580000000000002</v>
      </c>
      <c r="AX49" s="451">
        <v>0.30709700000000001</v>
      </c>
      <c r="AY49" s="919">
        <v>0.29048400000000002</v>
      </c>
      <c r="AZ49" s="919">
        <v>0.39672980000000002</v>
      </c>
      <c r="BA49" s="919">
        <v>0.62898719999999997</v>
      </c>
      <c r="BB49" s="374">
        <v>0.73389769999999999</v>
      </c>
      <c r="BC49" s="374">
        <v>0.83348710000000004</v>
      </c>
      <c r="BD49" s="374">
        <v>0.8188185</v>
      </c>
      <c r="BE49" s="374">
        <v>0.8050427</v>
      </c>
      <c r="BF49" s="374">
        <v>0.77633989999999997</v>
      </c>
      <c r="BG49" s="374">
        <v>0.57062970000000002</v>
      </c>
      <c r="BH49" s="374">
        <v>0.39402399999999999</v>
      </c>
      <c r="BI49" s="374">
        <v>0.2903597</v>
      </c>
      <c r="BJ49" s="374">
        <v>0.30578840000000002</v>
      </c>
      <c r="BK49" s="374">
        <v>0.32680019999999999</v>
      </c>
      <c r="BL49" s="374">
        <v>0.38094630000000002</v>
      </c>
      <c r="BM49" s="374">
        <v>0.60140009999999999</v>
      </c>
      <c r="BN49" s="374">
        <v>0.72975610000000002</v>
      </c>
      <c r="BO49" s="374">
        <v>0.82208079999999994</v>
      </c>
      <c r="BP49" s="374">
        <v>0.80848359999999997</v>
      </c>
      <c r="BQ49" s="374">
        <v>0.79572419999999999</v>
      </c>
      <c r="BR49" s="374">
        <v>0.76351480000000005</v>
      </c>
      <c r="BS49" s="374">
        <v>0.55760860000000001</v>
      </c>
      <c r="BT49" s="374">
        <v>0.38407730000000001</v>
      </c>
      <c r="BU49" s="374">
        <v>0.2842481</v>
      </c>
      <c r="BV49" s="374">
        <v>0.30313859999999998</v>
      </c>
      <c r="BX49" s="325"/>
      <c r="BY49" s="325"/>
      <c r="BZ49" s="327"/>
      <c r="CA49" s="326"/>
    </row>
    <row r="50" spans="1:79" s="88" customFormat="1" ht="11.1" customHeight="1" x14ac:dyDescent="0.2">
      <c r="A50" s="278" t="s">
        <v>448</v>
      </c>
      <c r="B50" s="592" t="s">
        <v>1128</v>
      </c>
      <c r="C50" s="451">
        <v>8.5226450000000007</v>
      </c>
      <c r="D50" s="451">
        <v>8.395429</v>
      </c>
      <c r="E50" s="451">
        <v>9.2858389999999993</v>
      </c>
      <c r="F50" s="451">
        <v>9.6438000000000006</v>
      </c>
      <c r="G50" s="451">
        <v>9.8739679999999996</v>
      </c>
      <c r="H50" s="451">
        <v>9.9609330000000007</v>
      </c>
      <c r="I50" s="451">
        <v>9.9340969999999995</v>
      </c>
      <c r="J50" s="451">
        <v>9.86571</v>
      </c>
      <c r="K50" s="451">
        <v>9.6864000000000008</v>
      </c>
      <c r="L50" s="451">
        <v>9.6977100000000007</v>
      </c>
      <c r="M50" s="451">
        <v>9.7314670000000003</v>
      </c>
      <c r="N50" s="451">
        <v>9.6662579999999991</v>
      </c>
      <c r="O50" s="451">
        <v>8.7581939999999996</v>
      </c>
      <c r="P50" s="451">
        <v>9.3725710000000007</v>
      </c>
      <c r="Q50" s="451">
        <v>9.5245809999999995</v>
      </c>
      <c r="R50" s="451">
        <v>9.5468329999999995</v>
      </c>
      <c r="S50" s="451">
        <v>9.8254190000000001</v>
      </c>
      <c r="T50" s="451">
        <v>9.8343000000000007</v>
      </c>
      <c r="U50" s="451">
        <v>9.5799029999999998</v>
      </c>
      <c r="V50" s="451">
        <v>9.8724519999999991</v>
      </c>
      <c r="W50" s="451">
        <v>9.7598669999999998</v>
      </c>
      <c r="X50" s="451">
        <v>9.6538389999999996</v>
      </c>
      <c r="Y50" s="451">
        <v>9.6821000000000002</v>
      </c>
      <c r="Z50" s="451">
        <v>9.4153549999999999</v>
      </c>
      <c r="AA50" s="451">
        <v>8.9510000000000005</v>
      </c>
      <c r="AB50" s="451">
        <v>9.3166069999999994</v>
      </c>
      <c r="AC50" s="451">
        <v>9.6073229999999992</v>
      </c>
      <c r="AD50" s="451">
        <v>9.6836669999999998</v>
      </c>
      <c r="AE50" s="451">
        <v>9.8768390000000004</v>
      </c>
      <c r="AF50" s="451">
        <v>9.929767</v>
      </c>
      <c r="AG50" s="451">
        <v>9.8277420000000006</v>
      </c>
      <c r="AH50" s="451">
        <v>9.9122900000000005</v>
      </c>
      <c r="AI50" s="451">
        <v>9.6816999999999993</v>
      </c>
      <c r="AJ50" s="451">
        <v>9.7320320000000002</v>
      </c>
      <c r="AK50" s="451">
        <v>9.7075669999999992</v>
      </c>
      <c r="AL50" s="451">
        <v>9.508032</v>
      </c>
      <c r="AM50" s="451">
        <v>8.9760969999999993</v>
      </c>
      <c r="AN50" s="451">
        <v>9.3068620000000006</v>
      </c>
      <c r="AO50" s="451">
        <v>9.4517419999999994</v>
      </c>
      <c r="AP50" s="451">
        <v>9.6759330000000006</v>
      </c>
      <c r="AQ50" s="451">
        <v>9.8838069999999991</v>
      </c>
      <c r="AR50" s="451">
        <v>9.8277999999999999</v>
      </c>
      <c r="AS50" s="451">
        <v>9.7793869999999998</v>
      </c>
      <c r="AT50" s="451">
        <v>9.878387</v>
      </c>
      <c r="AU50" s="451">
        <v>9.521433</v>
      </c>
      <c r="AV50" s="451">
        <v>9.8506769999999992</v>
      </c>
      <c r="AW50" s="451">
        <v>9.6019000000000005</v>
      </c>
      <c r="AX50" s="451">
        <v>9.6076449999999998</v>
      </c>
      <c r="AY50" s="919">
        <v>8.9884839999999997</v>
      </c>
      <c r="AZ50" s="919">
        <v>9.2466785714000004</v>
      </c>
      <c r="BA50" s="919">
        <v>9.4676723871000004</v>
      </c>
      <c r="BB50" s="374">
        <v>9.2771349999999995</v>
      </c>
      <c r="BC50" s="374">
        <v>9.7459810000000004</v>
      </c>
      <c r="BD50" s="374">
        <v>9.6510890000000007</v>
      </c>
      <c r="BE50" s="374">
        <v>9.5994150000000005</v>
      </c>
      <c r="BF50" s="374">
        <v>9.6695220000000006</v>
      </c>
      <c r="BG50" s="374">
        <v>9.4669089999999994</v>
      </c>
      <c r="BH50" s="374">
        <v>9.4807240000000004</v>
      </c>
      <c r="BI50" s="374">
        <v>9.3462870000000002</v>
      </c>
      <c r="BJ50" s="374">
        <v>9.3002880000000001</v>
      </c>
      <c r="BK50" s="374">
        <v>8.8118669999999995</v>
      </c>
      <c r="BL50" s="374">
        <v>9.0135290000000001</v>
      </c>
      <c r="BM50" s="374">
        <v>9.3557229999999993</v>
      </c>
      <c r="BN50" s="374">
        <v>9.3301590000000001</v>
      </c>
      <c r="BO50" s="374">
        <v>9.6746219999999994</v>
      </c>
      <c r="BP50" s="374">
        <v>9.6120619999999999</v>
      </c>
      <c r="BQ50" s="374">
        <v>9.6081780000000006</v>
      </c>
      <c r="BR50" s="374">
        <v>9.6005230000000008</v>
      </c>
      <c r="BS50" s="374">
        <v>9.3616030000000006</v>
      </c>
      <c r="BT50" s="374">
        <v>9.4527330000000003</v>
      </c>
      <c r="BU50" s="374">
        <v>9.3985749999999992</v>
      </c>
      <c r="BV50" s="374">
        <v>9.3442460000000001</v>
      </c>
    </row>
    <row r="51" spans="1:79" ht="11.1" customHeight="1" x14ac:dyDescent="0.2">
      <c r="A51" s="278" t="s">
        <v>449</v>
      </c>
      <c r="B51" s="592" t="s">
        <v>1129</v>
      </c>
      <c r="C51" s="451">
        <v>1.2263550000000001</v>
      </c>
      <c r="D51" s="451">
        <v>0.94914299999999996</v>
      </c>
      <c r="E51" s="451">
        <v>1.101</v>
      </c>
      <c r="F51" s="451">
        <v>1.2626329999999999</v>
      </c>
      <c r="G51" s="451">
        <v>1.308065</v>
      </c>
      <c r="H51" s="451">
        <v>1.3831329999999999</v>
      </c>
      <c r="I51" s="451">
        <v>1.423387</v>
      </c>
      <c r="J51" s="451">
        <v>1.4352579999999999</v>
      </c>
      <c r="K51" s="451">
        <v>1.355667</v>
      </c>
      <c r="L51" s="451">
        <v>1.321097</v>
      </c>
      <c r="M51" s="451">
        <v>1.423567</v>
      </c>
      <c r="N51" s="451">
        <v>1.5121290000000001</v>
      </c>
      <c r="O51" s="451">
        <v>1.516548</v>
      </c>
      <c r="P51" s="451">
        <v>1.503679</v>
      </c>
      <c r="Q51" s="451">
        <v>1.4359360000000001</v>
      </c>
      <c r="R51" s="451">
        <v>1.699233</v>
      </c>
      <c r="S51" s="451">
        <v>1.740677</v>
      </c>
      <c r="T51" s="451">
        <v>1.6862330000000001</v>
      </c>
      <c r="U51" s="451">
        <v>1.7235480000000001</v>
      </c>
      <c r="V51" s="451">
        <v>1.6833229999999999</v>
      </c>
      <c r="W51" s="451">
        <v>1.6012</v>
      </c>
      <c r="X51" s="451">
        <v>1.567839</v>
      </c>
      <c r="Y51" s="451">
        <v>1.6588000000000001</v>
      </c>
      <c r="Z51" s="451">
        <v>1.5615159999999999</v>
      </c>
      <c r="AA51" s="451">
        <v>1.623097</v>
      </c>
      <c r="AB51" s="451">
        <v>1.565679</v>
      </c>
      <c r="AC51" s="451">
        <v>1.6793229999999999</v>
      </c>
      <c r="AD51" s="451">
        <v>1.7016</v>
      </c>
      <c r="AE51" s="451">
        <v>1.6905159999999999</v>
      </c>
      <c r="AF51" s="451">
        <v>1.775733</v>
      </c>
      <c r="AG51" s="451">
        <v>1.7797419999999999</v>
      </c>
      <c r="AH51" s="451">
        <v>1.823742</v>
      </c>
      <c r="AI51" s="451">
        <v>1.7496670000000001</v>
      </c>
      <c r="AJ51" s="451">
        <v>1.611677</v>
      </c>
      <c r="AK51" s="451">
        <v>1.699767</v>
      </c>
      <c r="AL51" s="451">
        <v>1.8280650000000001</v>
      </c>
      <c r="AM51" s="451">
        <v>1.691516</v>
      </c>
      <c r="AN51" s="451">
        <v>1.6443449999999999</v>
      </c>
      <c r="AO51" s="451">
        <v>1.757903</v>
      </c>
      <c r="AP51" s="451">
        <v>1.7538670000000001</v>
      </c>
      <c r="AQ51" s="451">
        <v>1.834903</v>
      </c>
      <c r="AR51" s="451">
        <v>1.9307000000000001</v>
      </c>
      <c r="AS51" s="451">
        <v>1.9225479999999999</v>
      </c>
      <c r="AT51" s="451">
        <v>1.9087099999999999</v>
      </c>
      <c r="AU51" s="451">
        <v>1.788967</v>
      </c>
      <c r="AV51" s="451">
        <v>1.7623230000000001</v>
      </c>
      <c r="AW51" s="451">
        <v>1.8214999999999999</v>
      </c>
      <c r="AX51" s="451">
        <v>1.839871</v>
      </c>
      <c r="AY51" s="919">
        <v>1.7193229999999999</v>
      </c>
      <c r="AZ51" s="919">
        <v>1.6777142857</v>
      </c>
      <c r="BA51" s="919">
        <v>1.7209516129</v>
      </c>
      <c r="BB51" s="374">
        <v>1.7453099999999999</v>
      </c>
      <c r="BC51" s="374">
        <v>1.7950250000000001</v>
      </c>
      <c r="BD51" s="374">
        <v>1.893723</v>
      </c>
      <c r="BE51" s="374">
        <v>1.933414</v>
      </c>
      <c r="BF51" s="374">
        <v>1.9525049999999999</v>
      </c>
      <c r="BG51" s="374">
        <v>1.864193</v>
      </c>
      <c r="BH51" s="374">
        <v>1.737417</v>
      </c>
      <c r="BI51" s="374">
        <v>1.805318</v>
      </c>
      <c r="BJ51" s="374">
        <v>1.8312949999999999</v>
      </c>
      <c r="BK51" s="374">
        <v>1.7209220000000001</v>
      </c>
      <c r="BL51" s="374">
        <v>1.6506730000000001</v>
      </c>
      <c r="BM51" s="374">
        <v>1.758921</v>
      </c>
      <c r="BN51" s="374">
        <v>1.8185739999999999</v>
      </c>
      <c r="BO51" s="374">
        <v>1.808303</v>
      </c>
      <c r="BP51" s="374">
        <v>1.8676729999999999</v>
      </c>
      <c r="BQ51" s="374">
        <v>1.8964380000000001</v>
      </c>
      <c r="BR51" s="374">
        <v>1.887497</v>
      </c>
      <c r="BS51" s="374">
        <v>1.807655</v>
      </c>
      <c r="BT51" s="374">
        <v>1.709042</v>
      </c>
      <c r="BU51" s="374">
        <v>1.7882400000000001</v>
      </c>
      <c r="BV51" s="374">
        <v>1.821871</v>
      </c>
    </row>
    <row r="52" spans="1:79" ht="11.1" customHeight="1" x14ac:dyDescent="0.2">
      <c r="A52" s="278" t="s">
        <v>450</v>
      </c>
      <c r="B52" s="592" t="s">
        <v>1130</v>
      </c>
      <c r="C52" s="451">
        <v>4.5601609999999999</v>
      </c>
      <c r="D52" s="451">
        <v>3.7819639999999999</v>
      </c>
      <c r="E52" s="451">
        <v>4.5192579999999998</v>
      </c>
      <c r="F52" s="451">
        <v>4.5959329999999996</v>
      </c>
      <c r="G52" s="451">
        <v>4.7450000000000001</v>
      </c>
      <c r="H52" s="451">
        <v>4.9805000000000001</v>
      </c>
      <c r="I52" s="451">
        <v>4.8559029999999996</v>
      </c>
      <c r="J52" s="451">
        <v>4.7416130000000001</v>
      </c>
      <c r="K52" s="451">
        <v>4.555167</v>
      </c>
      <c r="L52" s="451">
        <v>4.727258</v>
      </c>
      <c r="M52" s="451">
        <v>4.9502329999999999</v>
      </c>
      <c r="N52" s="451">
        <v>4.9262259999999998</v>
      </c>
      <c r="O52" s="451">
        <v>4.6704189999999999</v>
      </c>
      <c r="P52" s="451">
        <v>4.6821429999999999</v>
      </c>
      <c r="Q52" s="451">
        <v>5.0040969999999998</v>
      </c>
      <c r="R52" s="451">
        <v>4.835267</v>
      </c>
      <c r="S52" s="451">
        <v>4.9879030000000002</v>
      </c>
      <c r="T52" s="451">
        <v>5.1965000000000003</v>
      </c>
      <c r="U52" s="451">
        <v>5.1244839999999998</v>
      </c>
      <c r="V52" s="451">
        <v>5.1423870000000003</v>
      </c>
      <c r="W52" s="451">
        <v>5.1832330000000004</v>
      </c>
      <c r="X52" s="451">
        <v>5.0771610000000003</v>
      </c>
      <c r="Y52" s="451">
        <v>5.3384</v>
      </c>
      <c r="Z52" s="451">
        <v>4.872871</v>
      </c>
      <c r="AA52" s="451">
        <v>4.7022899999999996</v>
      </c>
      <c r="AB52" s="451">
        <v>4.6969289999999999</v>
      </c>
      <c r="AC52" s="451">
        <v>4.6824519999999996</v>
      </c>
      <c r="AD52" s="451">
        <v>4.743233</v>
      </c>
      <c r="AE52" s="451">
        <v>4.9480969999999997</v>
      </c>
      <c r="AF52" s="451">
        <v>4.975867</v>
      </c>
      <c r="AG52" s="451">
        <v>4.9784519999999999</v>
      </c>
      <c r="AH52" s="451">
        <v>5.0175159999999996</v>
      </c>
      <c r="AI52" s="451">
        <v>4.8967000000000001</v>
      </c>
      <c r="AJ52" s="451">
        <v>4.7347419999999998</v>
      </c>
      <c r="AK52" s="451">
        <v>5.1009669999999998</v>
      </c>
      <c r="AL52" s="451">
        <v>5.2440319999999998</v>
      </c>
      <c r="AM52" s="451">
        <v>4.6462580000000004</v>
      </c>
      <c r="AN52" s="451">
        <v>4.3182070000000001</v>
      </c>
      <c r="AO52" s="451">
        <v>4.7288069999999998</v>
      </c>
      <c r="AP52" s="451">
        <v>4.7905329999999999</v>
      </c>
      <c r="AQ52" s="451">
        <v>5.0098710000000004</v>
      </c>
      <c r="AR52" s="451">
        <v>5.0377999999999998</v>
      </c>
      <c r="AS52" s="451">
        <v>5.137613</v>
      </c>
      <c r="AT52" s="451">
        <v>5.117</v>
      </c>
      <c r="AU52" s="451">
        <v>4.9919330000000004</v>
      </c>
      <c r="AV52" s="451">
        <v>5.0203230000000003</v>
      </c>
      <c r="AW52" s="451">
        <v>5.1836000000000002</v>
      </c>
      <c r="AX52" s="451">
        <v>5.2071610000000002</v>
      </c>
      <c r="AY52" s="919">
        <v>4.7412900000000002</v>
      </c>
      <c r="AZ52" s="919">
        <v>4.8078571428999997</v>
      </c>
      <c r="BA52" s="919">
        <v>4.6069421935000001</v>
      </c>
      <c r="BB52" s="374">
        <v>4.744351</v>
      </c>
      <c r="BC52" s="374">
        <v>4.9128220000000002</v>
      </c>
      <c r="BD52" s="374">
        <v>4.9960810000000002</v>
      </c>
      <c r="BE52" s="374">
        <v>4.9324079999999997</v>
      </c>
      <c r="BF52" s="374">
        <v>4.9723430000000004</v>
      </c>
      <c r="BG52" s="374">
        <v>4.8376960000000002</v>
      </c>
      <c r="BH52" s="374">
        <v>4.6469100000000001</v>
      </c>
      <c r="BI52" s="374">
        <v>4.9455830000000001</v>
      </c>
      <c r="BJ52" s="374">
        <v>4.9760470000000003</v>
      </c>
      <c r="BK52" s="374">
        <v>4.6629719999999999</v>
      </c>
      <c r="BL52" s="374">
        <v>4.5007390000000003</v>
      </c>
      <c r="BM52" s="374">
        <v>4.7300089999999999</v>
      </c>
      <c r="BN52" s="374">
        <v>4.7749490000000003</v>
      </c>
      <c r="BO52" s="374">
        <v>4.8879789999999996</v>
      </c>
      <c r="BP52" s="374">
        <v>4.8745390000000004</v>
      </c>
      <c r="BQ52" s="374">
        <v>4.8505060000000002</v>
      </c>
      <c r="BR52" s="374">
        <v>4.8481959999999997</v>
      </c>
      <c r="BS52" s="374">
        <v>4.7075490000000002</v>
      </c>
      <c r="BT52" s="374">
        <v>4.6660380000000004</v>
      </c>
      <c r="BU52" s="374">
        <v>4.8447060000000004</v>
      </c>
      <c r="BV52" s="374">
        <v>4.9230090000000004</v>
      </c>
    </row>
    <row r="53" spans="1:79" ht="11.1" customHeight="1" x14ac:dyDescent="0.2">
      <c r="A53" s="278" t="s">
        <v>451</v>
      </c>
      <c r="B53" s="592" t="s">
        <v>1131</v>
      </c>
      <c r="C53" s="451">
        <v>0.178871</v>
      </c>
      <c r="D53" s="451">
        <v>0.18767900000000001</v>
      </c>
      <c r="E53" s="451">
        <v>0.223774</v>
      </c>
      <c r="F53" s="451">
        <v>0.18713299999999999</v>
      </c>
      <c r="G53" s="451">
        <v>0.209452</v>
      </c>
      <c r="H53" s="451">
        <v>0.2293</v>
      </c>
      <c r="I53" s="451">
        <v>0.24516099999999999</v>
      </c>
      <c r="J53" s="451">
        <v>0.231097</v>
      </c>
      <c r="K53" s="451">
        <v>0.18490000000000001</v>
      </c>
      <c r="L53" s="451">
        <v>0.22225800000000001</v>
      </c>
      <c r="M53" s="451">
        <v>0.24640000000000001</v>
      </c>
      <c r="N53" s="451">
        <v>0.21035499999999999</v>
      </c>
      <c r="O53" s="451">
        <v>0.27035500000000001</v>
      </c>
      <c r="P53" s="451">
        <v>0.22800000000000001</v>
      </c>
      <c r="Q53" s="451">
        <v>0.30058099999999999</v>
      </c>
      <c r="R53" s="451">
        <v>0.23169999999999999</v>
      </c>
      <c r="S53" s="451">
        <v>0.24512900000000001</v>
      </c>
      <c r="T53" s="451">
        <v>0.20536699999999999</v>
      </c>
      <c r="U53" s="451">
        <v>0.217387</v>
      </c>
      <c r="V53" s="451">
        <v>0.27419399999999999</v>
      </c>
      <c r="W53" s="451">
        <v>0.29573300000000002</v>
      </c>
      <c r="X53" s="451">
        <v>0.25316100000000002</v>
      </c>
      <c r="Y53" s="451">
        <v>0.21890000000000001</v>
      </c>
      <c r="Z53" s="451">
        <v>0.27238699999999999</v>
      </c>
      <c r="AA53" s="451">
        <v>0.26148399999999999</v>
      </c>
      <c r="AB53" s="451">
        <v>0.27592899999999998</v>
      </c>
      <c r="AC53" s="451">
        <v>0.276194</v>
      </c>
      <c r="AD53" s="451">
        <v>0.2873</v>
      </c>
      <c r="AE53" s="451">
        <v>0.27777400000000002</v>
      </c>
      <c r="AF53" s="451">
        <v>0.22983300000000001</v>
      </c>
      <c r="AG53" s="451">
        <v>0.264484</v>
      </c>
      <c r="AH53" s="451">
        <v>0.26922600000000002</v>
      </c>
      <c r="AI53" s="451">
        <v>0.26166699999999998</v>
      </c>
      <c r="AJ53" s="451">
        <v>0.27061299999999999</v>
      </c>
      <c r="AK53" s="451">
        <v>0.29049999999999998</v>
      </c>
      <c r="AL53" s="451">
        <v>0.287387</v>
      </c>
      <c r="AM53" s="451">
        <v>0.32032300000000002</v>
      </c>
      <c r="AN53" s="451">
        <v>0.39851700000000001</v>
      </c>
      <c r="AO53" s="451">
        <v>0.40632299999999999</v>
      </c>
      <c r="AP53" s="451">
        <v>0.29609999999999997</v>
      </c>
      <c r="AQ53" s="451">
        <v>0.32267699999999999</v>
      </c>
      <c r="AR53" s="451">
        <v>0.30346699999999999</v>
      </c>
      <c r="AS53" s="451">
        <v>0.30890299999999998</v>
      </c>
      <c r="AT53" s="451">
        <v>0.30335499999999999</v>
      </c>
      <c r="AU53" s="451">
        <v>0.26493299999999997</v>
      </c>
      <c r="AV53" s="451">
        <v>0.32222600000000001</v>
      </c>
      <c r="AW53" s="451">
        <v>0.26246700000000001</v>
      </c>
      <c r="AX53" s="451">
        <v>0.28693600000000002</v>
      </c>
      <c r="AY53" s="919">
        <v>0.30738700000000002</v>
      </c>
      <c r="AZ53" s="919">
        <v>0.33421428571</v>
      </c>
      <c r="BA53" s="919">
        <v>0.31983403870999999</v>
      </c>
      <c r="BB53" s="374">
        <v>0.29628209999999999</v>
      </c>
      <c r="BC53" s="374">
        <v>0.29354649999999999</v>
      </c>
      <c r="BD53" s="374">
        <v>0.28598240000000003</v>
      </c>
      <c r="BE53" s="374">
        <v>0.28789209999999998</v>
      </c>
      <c r="BF53" s="374">
        <v>0.29465789999999997</v>
      </c>
      <c r="BG53" s="374">
        <v>0.28615180000000001</v>
      </c>
      <c r="BH53" s="374">
        <v>0.2781458</v>
      </c>
      <c r="BI53" s="374">
        <v>0.26743410000000001</v>
      </c>
      <c r="BJ53" s="374">
        <v>0.24696070000000001</v>
      </c>
      <c r="BK53" s="374">
        <v>0.26324690000000001</v>
      </c>
      <c r="BL53" s="374">
        <v>0.26210450000000002</v>
      </c>
      <c r="BM53" s="374">
        <v>0.27221119999999999</v>
      </c>
      <c r="BN53" s="374">
        <v>0.25401790000000002</v>
      </c>
      <c r="BO53" s="374">
        <v>0.2549689</v>
      </c>
      <c r="BP53" s="374">
        <v>0.25185340000000001</v>
      </c>
      <c r="BQ53" s="374">
        <v>0.25879459999999999</v>
      </c>
      <c r="BR53" s="374">
        <v>0.26638420000000002</v>
      </c>
      <c r="BS53" s="374">
        <v>0.2598722</v>
      </c>
      <c r="BT53" s="374">
        <v>0.25595519999999999</v>
      </c>
      <c r="BU53" s="374">
        <v>0.24807750000000001</v>
      </c>
      <c r="BV53" s="374">
        <v>0.22951740000000001</v>
      </c>
    </row>
    <row r="54" spans="1:79" ht="11.1" customHeight="1" x14ac:dyDescent="0.2">
      <c r="A54" s="278" t="s">
        <v>452</v>
      </c>
      <c r="B54" s="592" t="s">
        <v>1167</v>
      </c>
      <c r="C54" s="451">
        <v>2.2344179999999998</v>
      </c>
      <c r="D54" s="451">
        <v>1.916571</v>
      </c>
      <c r="E54" s="451">
        <v>2.1257429999999999</v>
      </c>
      <c r="F54" s="451">
        <v>2.3099340000000002</v>
      </c>
      <c r="G54" s="451">
        <v>2.4504839999999999</v>
      </c>
      <c r="H54" s="451">
        <v>2.5179649999999998</v>
      </c>
      <c r="I54" s="451">
        <v>2.4621620000000002</v>
      </c>
      <c r="J54" s="451">
        <v>2.4990969999999999</v>
      </c>
      <c r="K54" s="451">
        <v>2.3595980000000001</v>
      </c>
      <c r="L54" s="451">
        <v>2.2569029999999999</v>
      </c>
      <c r="M54" s="451">
        <v>2.3410009999999999</v>
      </c>
      <c r="N54" s="451">
        <v>2.3891309999999999</v>
      </c>
      <c r="O54" s="451">
        <v>2.2758400000000001</v>
      </c>
      <c r="P54" s="451">
        <v>2.2015709999999999</v>
      </c>
      <c r="Q54" s="451">
        <v>2.2903880000000001</v>
      </c>
      <c r="R54" s="451">
        <v>2.3293659999999998</v>
      </c>
      <c r="S54" s="451">
        <v>2.4014199999999999</v>
      </c>
      <c r="T54" s="451">
        <v>2.4570669999999999</v>
      </c>
      <c r="U54" s="451">
        <v>2.4626440000000001</v>
      </c>
      <c r="V54" s="451">
        <v>2.3571610000000001</v>
      </c>
      <c r="W54" s="451">
        <v>2.380566</v>
      </c>
      <c r="X54" s="451">
        <v>2.2897090000000002</v>
      </c>
      <c r="Y54" s="451">
        <v>2.4104999999999999</v>
      </c>
      <c r="Z54" s="451">
        <v>2.204323</v>
      </c>
      <c r="AA54" s="451">
        <v>2.2269049999999999</v>
      </c>
      <c r="AB54" s="451">
        <v>2.1831070000000001</v>
      </c>
      <c r="AC54" s="451">
        <v>2.2130649999999998</v>
      </c>
      <c r="AD54" s="451">
        <v>2.2790339999999998</v>
      </c>
      <c r="AE54" s="451">
        <v>2.3731279999999999</v>
      </c>
      <c r="AF54" s="451">
        <v>2.3922319999999999</v>
      </c>
      <c r="AG54" s="451">
        <v>2.4336790000000001</v>
      </c>
      <c r="AH54" s="451">
        <v>2.4219680000000001</v>
      </c>
      <c r="AI54" s="451">
        <v>2.3456000000000001</v>
      </c>
      <c r="AJ54" s="451">
        <v>2.193549</v>
      </c>
      <c r="AK54" s="451">
        <v>2.282365</v>
      </c>
      <c r="AL54" s="451">
        <v>2.298807</v>
      </c>
      <c r="AM54" s="451">
        <v>2.2200340000000001</v>
      </c>
      <c r="AN54" s="451">
        <v>2.09531</v>
      </c>
      <c r="AO54" s="451">
        <v>2.1924519999999998</v>
      </c>
      <c r="AP54" s="451">
        <v>2.1931340000000001</v>
      </c>
      <c r="AQ54" s="451">
        <v>2.2862589999999998</v>
      </c>
      <c r="AR54" s="451">
        <v>2.3724340000000002</v>
      </c>
      <c r="AS54" s="451">
        <v>2.315871</v>
      </c>
      <c r="AT54" s="451">
        <v>2.3741940000000001</v>
      </c>
      <c r="AU54" s="451">
        <v>2.287766</v>
      </c>
      <c r="AV54" s="451">
        <v>2.2135820000000002</v>
      </c>
      <c r="AW54" s="451">
        <v>2.3177989999999999</v>
      </c>
      <c r="AX54" s="451">
        <v>2.2972589999999999</v>
      </c>
      <c r="AY54" s="919">
        <v>2.159872</v>
      </c>
      <c r="AZ54" s="919">
        <v>2.2000530923000001</v>
      </c>
      <c r="BA54" s="919">
        <v>2.3122625224000002</v>
      </c>
      <c r="BB54" s="374">
        <v>2.2970670000000002</v>
      </c>
      <c r="BC54" s="374">
        <v>2.4298220000000001</v>
      </c>
      <c r="BD54" s="374">
        <v>2.4555180000000001</v>
      </c>
      <c r="BE54" s="374">
        <v>2.5026920000000001</v>
      </c>
      <c r="BF54" s="374">
        <v>2.5191859999999999</v>
      </c>
      <c r="BG54" s="374">
        <v>2.3923190000000001</v>
      </c>
      <c r="BH54" s="374">
        <v>2.2394229999999999</v>
      </c>
      <c r="BI54" s="374">
        <v>2.318578</v>
      </c>
      <c r="BJ54" s="374">
        <v>2.3575360000000001</v>
      </c>
      <c r="BK54" s="374">
        <v>2.2038709999999999</v>
      </c>
      <c r="BL54" s="374">
        <v>2.2010399999999999</v>
      </c>
      <c r="BM54" s="374">
        <v>2.2675589999999999</v>
      </c>
      <c r="BN54" s="374">
        <v>2.3258619999999999</v>
      </c>
      <c r="BO54" s="374">
        <v>2.3969930000000002</v>
      </c>
      <c r="BP54" s="374">
        <v>2.443441</v>
      </c>
      <c r="BQ54" s="374">
        <v>2.5067370000000002</v>
      </c>
      <c r="BR54" s="374">
        <v>2.478545</v>
      </c>
      <c r="BS54" s="374">
        <v>2.35832</v>
      </c>
      <c r="BT54" s="374">
        <v>2.2387280000000001</v>
      </c>
      <c r="BU54" s="374">
        <v>2.313491</v>
      </c>
      <c r="BV54" s="374">
        <v>2.3512019999999998</v>
      </c>
    </row>
    <row r="55" spans="1:79" ht="11.1" customHeight="1" x14ac:dyDescent="0.2">
      <c r="A55" s="32"/>
      <c r="B55" s="87"/>
      <c r="C55" s="451"/>
      <c r="D55" s="451"/>
      <c r="E55" s="451"/>
      <c r="F55" s="451"/>
      <c r="G55" s="451"/>
      <c r="H55" s="451"/>
      <c r="I55" s="451"/>
      <c r="J55" s="451"/>
      <c r="K55" s="451"/>
      <c r="L55" s="451"/>
      <c r="M55" s="451"/>
      <c r="N55" s="451"/>
      <c r="O55" s="451"/>
      <c r="P55" s="451"/>
      <c r="Q55" s="451"/>
      <c r="R55" s="451"/>
      <c r="S55" s="451"/>
      <c r="T55" s="451"/>
      <c r="U55" s="451"/>
      <c r="V55" s="451"/>
      <c r="W55" s="451"/>
      <c r="X55" s="451"/>
      <c r="Y55" s="451"/>
      <c r="Z55" s="451"/>
      <c r="AA55" s="451"/>
      <c r="AB55" s="451"/>
      <c r="AC55" s="451"/>
      <c r="AD55" s="451"/>
      <c r="AE55" s="451"/>
      <c r="AF55" s="451"/>
      <c r="AG55" s="451"/>
      <c r="AH55" s="451"/>
      <c r="AI55" s="451"/>
      <c r="AJ55" s="451"/>
      <c r="AK55" s="451"/>
      <c r="AL55" s="451"/>
      <c r="AM55" s="451"/>
      <c r="AN55" s="451"/>
      <c r="AO55" s="451"/>
      <c r="AP55" s="451"/>
      <c r="AQ55" s="451"/>
      <c r="AR55" s="451"/>
      <c r="AS55" s="451"/>
      <c r="AT55" s="451"/>
      <c r="AU55" s="451"/>
      <c r="AV55" s="451"/>
      <c r="AW55" s="451"/>
      <c r="AX55" s="451"/>
      <c r="AY55" s="919"/>
      <c r="AZ55" s="919"/>
      <c r="BA55" s="919"/>
      <c r="BB55" s="374"/>
      <c r="BC55" s="374"/>
      <c r="BD55" s="374"/>
      <c r="BE55" s="374"/>
      <c r="BF55" s="374"/>
      <c r="BG55" s="374"/>
      <c r="BH55" s="374"/>
      <c r="BI55" s="374"/>
      <c r="BJ55" s="374"/>
      <c r="BK55" s="374"/>
      <c r="BL55" s="374"/>
      <c r="BM55" s="374"/>
      <c r="BN55" s="374"/>
      <c r="BO55" s="374"/>
      <c r="BP55" s="374"/>
      <c r="BQ55" s="374"/>
      <c r="BR55" s="374"/>
      <c r="BS55" s="374"/>
      <c r="BT55" s="374"/>
      <c r="BU55" s="374"/>
      <c r="BV55" s="374"/>
    </row>
    <row r="56" spans="1:79" s="288" customFormat="1" ht="11.1" customHeight="1" x14ac:dyDescent="0.2">
      <c r="A56" s="571" t="s">
        <v>456</v>
      </c>
      <c r="B56" s="593" t="s">
        <v>1168</v>
      </c>
      <c r="C56" s="101">
        <v>14.974968000000001</v>
      </c>
      <c r="D56" s="101">
        <v>12.803321</v>
      </c>
      <c r="E56" s="101">
        <v>14.838160999999999</v>
      </c>
      <c r="F56" s="101">
        <v>15.635199999999999</v>
      </c>
      <c r="G56" s="101">
        <v>16.130548000000001</v>
      </c>
      <c r="H56" s="101">
        <v>16.742899999999999</v>
      </c>
      <c r="I56" s="101">
        <v>16.48171</v>
      </c>
      <c r="J56" s="101">
        <v>16.380516</v>
      </c>
      <c r="K56" s="101">
        <v>15.802467</v>
      </c>
      <c r="L56" s="101">
        <v>15.604419</v>
      </c>
      <c r="M56" s="101">
        <v>16.159666999999999</v>
      </c>
      <c r="N56" s="101">
        <v>16.308807000000002</v>
      </c>
      <c r="O56" s="101">
        <v>15.969548</v>
      </c>
      <c r="P56" s="101">
        <v>15.946963999999999</v>
      </c>
      <c r="Q56" s="101">
        <v>16.414290000000001</v>
      </c>
      <c r="R56" s="101">
        <v>16.121867000000002</v>
      </c>
      <c r="S56" s="101">
        <v>16.734128999999999</v>
      </c>
      <c r="T56" s="101">
        <v>17.1082</v>
      </c>
      <c r="U56" s="101">
        <v>16.887225999999998</v>
      </c>
      <c r="V56" s="101">
        <v>16.903419</v>
      </c>
      <c r="W56" s="101">
        <v>16.660900000000002</v>
      </c>
      <c r="X56" s="101">
        <v>16.265871000000001</v>
      </c>
      <c r="Y56" s="101">
        <v>16.939966999999999</v>
      </c>
      <c r="Z56" s="101">
        <v>15.842936</v>
      </c>
      <c r="AA56" s="101">
        <v>15.625194</v>
      </c>
      <c r="AB56" s="101">
        <v>15.627071000000001</v>
      </c>
      <c r="AC56" s="101">
        <v>16.026257999999999</v>
      </c>
      <c r="AD56" s="101">
        <v>16.463032999999999</v>
      </c>
      <c r="AE56" s="101">
        <v>16.756613000000002</v>
      </c>
      <c r="AF56" s="101">
        <v>17.014433</v>
      </c>
      <c r="AG56" s="101">
        <v>17.135580999999998</v>
      </c>
      <c r="AH56" s="101">
        <v>17.200548000000001</v>
      </c>
      <c r="AI56" s="101">
        <v>16.711500000000001</v>
      </c>
      <c r="AJ56" s="101">
        <v>15.835936</v>
      </c>
      <c r="AK56" s="101">
        <v>16.487133</v>
      </c>
      <c r="AL56" s="101">
        <v>17.074387000000002</v>
      </c>
      <c r="AM56" s="101">
        <v>15.855903</v>
      </c>
      <c r="AN56" s="101">
        <v>15.204862</v>
      </c>
      <c r="AO56" s="101">
        <v>16.291484000000001</v>
      </c>
      <c r="AP56" s="101">
        <v>16.432233</v>
      </c>
      <c r="AQ56" s="101">
        <v>17.171129000000001</v>
      </c>
      <c r="AR56" s="101">
        <v>17.268833000000001</v>
      </c>
      <c r="AS56" s="101">
        <v>16.947419</v>
      </c>
      <c r="AT56" s="101">
        <v>17.270451999999999</v>
      </c>
      <c r="AU56" s="101">
        <v>16.6175</v>
      </c>
      <c r="AV56" s="101">
        <v>16.509838999999999</v>
      </c>
      <c r="AW56" s="101">
        <v>16.828832999999999</v>
      </c>
      <c r="AX56" s="101">
        <v>17.076581000000001</v>
      </c>
      <c r="AY56" s="937">
        <v>16.004999999999999</v>
      </c>
      <c r="AZ56" s="937">
        <v>15.717928571</v>
      </c>
      <c r="BA56" s="937">
        <v>15.890122581</v>
      </c>
      <c r="BB56" s="582">
        <v>15.95551</v>
      </c>
      <c r="BC56" s="582">
        <v>16.664619999999999</v>
      </c>
      <c r="BD56" s="582">
        <v>16.93103</v>
      </c>
      <c r="BE56" s="582">
        <v>17.00975</v>
      </c>
      <c r="BF56" s="582">
        <v>17.071729999999999</v>
      </c>
      <c r="BG56" s="582">
        <v>16.370799999999999</v>
      </c>
      <c r="BH56" s="582">
        <v>15.642139999999999</v>
      </c>
      <c r="BI56" s="582">
        <v>16.300550000000001</v>
      </c>
      <c r="BJ56" s="582">
        <v>16.356549999999999</v>
      </c>
      <c r="BK56" s="582">
        <v>15.766690000000001</v>
      </c>
      <c r="BL56" s="582">
        <v>15.46245</v>
      </c>
      <c r="BM56" s="582">
        <v>16.135999999999999</v>
      </c>
      <c r="BN56" s="582">
        <v>16.24738</v>
      </c>
      <c r="BO56" s="582">
        <v>16.65063</v>
      </c>
      <c r="BP56" s="582">
        <v>16.763539999999999</v>
      </c>
      <c r="BQ56" s="582">
        <v>16.874580000000002</v>
      </c>
      <c r="BR56" s="582">
        <v>16.749089999999999</v>
      </c>
      <c r="BS56" s="582">
        <v>16.10745</v>
      </c>
      <c r="BT56" s="582">
        <v>15.620050000000001</v>
      </c>
      <c r="BU56" s="582">
        <v>16.168500000000002</v>
      </c>
      <c r="BV56" s="582">
        <v>16.297630000000002</v>
      </c>
    </row>
    <row r="57" spans="1:79" s="288" customFormat="1" ht="11.1" customHeight="1" x14ac:dyDescent="0.2">
      <c r="A57" s="571" t="s">
        <v>454</v>
      </c>
      <c r="B57" s="593" t="s">
        <v>1169</v>
      </c>
      <c r="C57" s="101">
        <v>18.127700000000001</v>
      </c>
      <c r="D57" s="101">
        <v>18.127700000000001</v>
      </c>
      <c r="E57" s="101">
        <v>18.127700000000001</v>
      </c>
      <c r="F57" s="101">
        <v>18.127700000000001</v>
      </c>
      <c r="G57" s="101">
        <v>18.127700000000001</v>
      </c>
      <c r="H57" s="101">
        <v>18.127700000000001</v>
      </c>
      <c r="I57" s="101">
        <v>18.129300000000001</v>
      </c>
      <c r="J57" s="101">
        <v>18.130400000000002</v>
      </c>
      <c r="K57" s="101">
        <v>18.130400000000002</v>
      </c>
      <c r="L57" s="101">
        <v>18.132100000000001</v>
      </c>
      <c r="M57" s="101">
        <v>18.132100000000001</v>
      </c>
      <c r="N57" s="101">
        <v>17.8765</v>
      </c>
      <c r="O57" s="101">
        <v>17.93431</v>
      </c>
      <c r="P57" s="101">
        <v>17.93431</v>
      </c>
      <c r="Q57" s="101">
        <v>17.93431</v>
      </c>
      <c r="R57" s="101">
        <v>17.93431</v>
      </c>
      <c r="S57" s="101">
        <v>17.93431</v>
      </c>
      <c r="T57" s="101">
        <v>17.93431</v>
      </c>
      <c r="U57" s="101">
        <v>17.955310000000001</v>
      </c>
      <c r="V57" s="101">
        <v>17.955310000000001</v>
      </c>
      <c r="W57" s="101">
        <v>18.01661</v>
      </c>
      <c r="X57" s="101">
        <v>18.01661</v>
      </c>
      <c r="Y57" s="101">
        <v>18.003609999999998</v>
      </c>
      <c r="Z57" s="101">
        <v>18.003609999999998</v>
      </c>
      <c r="AA57" s="101">
        <v>18.060369000000001</v>
      </c>
      <c r="AB57" s="101">
        <v>18.030369</v>
      </c>
      <c r="AC57" s="101">
        <v>18.270368999999999</v>
      </c>
      <c r="AD57" s="101">
        <v>18.270368999999999</v>
      </c>
      <c r="AE57" s="101">
        <v>18.270368999999999</v>
      </c>
      <c r="AF57" s="101">
        <v>18.270368999999999</v>
      </c>
      <c r="AG57" s="101">
        <v>18.272248999999999</v>
      </c>
      <c r="AH57" s="101">
        <v>18.272248999999999</v>
      </c>
      <c r="AI57" s="101">
        <v>18.272248999999999</v>
      </c>
      <c r="AJ57" s="101">
        <v>18.272248999999999</v>
      </c>
      <c r="AK57" s="101">
        <v>18.346249</v>
      </c>
      <c r="AL57" s="101">
        <v>18.347978000000001</v>
      </c>
      <c r="AM57" s="101">
        <v>18.428728</v>
      </c>
      <c r="AN57" s="101">
        <v>18.428728</v>
      </c>
      <c r="AO57" s="101">
        <v>18.326028000000001</v>
      </c>
      <c r="AP57" s="101">
        <v>18.326028000000001</v>
      </c>
      <c r="AQ57" s="101">
        <v>18.326028000000001</v>
      </c>
      <c r="AR57" s="101">
        <v>18.326028000000001</v>
      </c>
      <c r="AS57" s="101">
        <v>18.326028000000001</v>
      </c>
      <c r="AT57" s="101">
        <v>18.326028000000001</v>
      </c>
      <c r="AU57" s="101">
        <v>18.326028000000001</v>
      </c>
      <c r="AV57" s="101">
        <v>18.346959999999999</v>
      </c>
      <c r="AW57" s="101">
        <v>18.35446</v>
      </c>
      <c r="AX57" s="101">
        <v>18.35446</v>
      </c>
      <c r="AY57" s="937">
        <v>18.416072</v>
      </c>
      <c r="AZ57" s="937">
        <v>18.210799999999999</v>
      </c>
      <c r="BA57" s="937">
        <v>18.077020000000001</v>
      </c>
      <c r="BB57" s="582">
        <v>18.077020000000001</v>
      </c>
      <c r="BC57" s="582">
        <v>18.077020000000001</v>
      </c>
      <c r="BD57" s="582">
        <v>18.077020000000001</v>
      </c>
      <c r="BE57" s="582">
        <v>18.077020000000001</v>
      </c>
      <c r="BF57" s="582">
        <v>18.077020000000001</v>
      </c>
      <c r="BG57" s="582">
        <v>18.00752</v>
      </c>
      <c r="BH57" s="582">
        <v>17.938020000000002</v>
      </c>
      <c r="BI57" s="582">
        <v>17.938020000000002</v>
      </c>
      <c r="BJ57" s="582">
        <v>17.938020000000002</v>
      </c>
      <c r="BK57" s="582">
        <v>17.938020000000002</v>
      </c>
      <c r="BL57" s="582">
        <v>17.938020000000002</v>
      </c>
      <c r="BM57" s="582">
        <v>17.938020000000002</v>
      </c>
      <c r="BN57" s="582">
        <v>17.938020000000002</v>
      </c>
      <c r="BO57" s="582">
        <v>17.938020000000002</v>
      </c>
      <c r="BP57" s="582">
        <v>17.938020000000002</v>
      </c>
      <c r="BQ57" s="582">
        <v>17.938020000000002</v>
      </c>
      <c r="BR57" s="582">
        <v>17.938020000000002</v>
      </c>
      <c r="BS57" s="582">
        <v>17.938020000000002</v>
      </c>
      <c r="BT57" s="582">
        <v>17.938020000000002</v>
      </c>
      <c r="BU57" s="582">
        <v>17.938020000000002</v>
      </c>
      <c r="BV57" s="582">
        <v>17.938020000000002</v>
      </c>
    </row>
    <row r="58" spans="1:79" s="288" customFormat="1" ht="11.1" customHeight="1" x14ac:dyDescent="0.2">
      <c r="A58" s="571" t="s">
        <v>455</v>
      </c>
      <c r="B58" s="594" t="s">
        <v>1170</v>
      </c>
      <c r="C58" s="102">
        <v>0.82608207329000005</v>
      </c>
      <c r="D58" s="102">
        <v>0.70628491203999999</v>
      </c>
      <c r="E58" s="102">
        <v>0.81853522509999999</v>
      </c>
      <c r="F58" s="102">
        <v>0.86250324089999997</v>
      </c>
      <c r="G58" s="102">
        <v>0.88982871516999995</v>
      </c>
      <c r="H58" s="102">
        <v>0.92360862105999997</v>
      </c>
      <c r="I58" s="102">
        <v>0.90912004323999995</v>
      </c>
      <c r="J58" s="102">
        <v>0.90348343113999996</v>
      </c>
      <c r="K58" s="102">
        <v>0.87160057142000003</v>
      </c>
      <c r="L58" s="102">
        <v>0.86059634570999999</v>
      </c>
      <c r="M58" s="102">
        <v>0.89121872260000001</v>
      </c>
      <c r="N58" s="102">
        <v>0.91230425419000005</v>
      </c>
      <c r="O58" s="102">
        <v>0.89044674705000004</v>
      </c>
      <c r="P58" s="102">
        <v>0.88918748476999998</v>
      </c>
      <c r="Q58" s="102">
        <v>0.91524513628000004</v>
      </c>
      <c r="R58" s="102">
        <v>0.89893990902999998</v>
      </c>
      <c r="S58" s="102">
        <v>0.93307905349999998</v>
      </c>
      <c r="T58" s="102">
        <v>0.95393689526000003</v>
      </c>
      <c r="U58" s="102">
        <v>0.94051431024999999</v>
      </c>
      <c r="V58" s="102">
        <v>0.94141616045999998</v>
      </c>
      <c r="W58" s="102">
        <v>0.92475221476000002</v>
      </c>
      <c r="X58" s="102">
        <v>0.90282639187000002</v>
      </c>
      <c r="Y58" s="102">
        <v>0.94092057093000003</v>
      </c>
      <c r="Z58" s="102">
        <v>0.87998662490000001</v>
      </c>
      <c r="AA58" s="102">
        <v>0.86516471507000003</v>
      </c>
      <c r="AB58" s="102">
        <v>0.86670832971</v>
      </c>
      <c r="AC58" s="102">
        <v>0.87717210309000004</v>
      </c>
      <c r="AD58" s="102">
        <v>0.90107829787000004</v>
      </c>
      <c r="AE58" s="102">
        <v>0.91714693884999998</v>
      </c>
      <c r="AF58" s="102">
        <v>0.9312583123</v>
      </c>
      <c r="AG58" s="102">
        <v>0.93779266032999997</v>
      </c>
      <c r="AH58" s="102">
        <v>0.94134816135999999</v>
      </c>
      <c r="AI58" s="102">
        <v>0.91458363992000002</v>
      </c>
      <c r="AJ58" s="102">
        <v>0.86666594790999996</v>
      </c>
      <c r="AK58" s="102">
        <v>0.89866506226999998</v>
      </c>
      <c r="AL58" s="102">
        <v>0.93058684722999996</v>
      </c>
      <c r="AM58" s="102">
        <v>0.86039052721999998</v>
      </c>
      <c r="AN58" s="102">
        <v>0.82506302116999997</v>
      </c>
      <c r="AO58" s="102">
        <v>0.88898063453999998</v>
      </c>
      <c r="AP58" s="102">
        <v>0.89666091309999996</v>
      </c>
      <c r="AQ58" s="102">
        <v>0.93698039749999995</v>
      </c>
      <c r="AR58" s="102">
        <v>0.94231183102000005</v>
      </c>
      <c r="AS58" s="102">
        <v>0.92477316961</v>
      </c>
      <c r="AT58" s="102">
        <v>0.94240017530999998</v>
      </c>
      <c r="AU58" s="102">
        <v>0.90677041419000004</v>
      </c>
      <c r="AV58" s="102">
        <v>0.89986782551</v>
      </c>
      <c r="AW58" s="102">
        <v>0.91687976655000003</v>
      </c>
      <c r="AX58" s="102">
        <v>0.93037773925</v>
      </c>
      <c r="AY58" s="942">
        <v>0.86907783592999999</v>
      </c>
      <c r="AZ58" s="942">
        <v>0.86311027365000004</v>
      </c>
      <c r="BA58" s="942">
        <v>0.87902334458999998</v>
      </c>
      <c r="BB58" s="600">
        <v>0.88264030000000004</v>
      </c>
      <c r="BC58" s="600">
        <v>0.92186780000000002</v>
      </c>
      <c r="BD58" s="600">
        <v>0.93660520000000003</v>
      </c>
      <c r="BE58" s="600">
        <v>0.94096000000000002</v>
      </c>
      <c r="BF58" s="600">
        <v>0.94438869999999997</v>
      </c>
      <c r="BG58" s="600">
        <v>0.90910899999999994</v>
      </c>
      <c r="BH58" s="600">
        <v>0.87201030000000002</v>
      </c>
      <c r="BI58" s="600">
        <v>0.90871500000000005</v>
      </c>
      <c r="BJ58" s="600">
        <v>0.91183700000000001</v>
      </c>
      <c r="BK58" s="600">
        <v>0.87895380000000001</v>
      </c>
      <c r="BL58" s="600">
        <v>0.86199320000000001</v>
      </c>
      <c r="BM58" s="600">
        <v>0.89954199999999995</v>
      </c>
      <c r="BN58" s="600">
        <v>0.90575099999999997</v>
      </c>
      <c r="BO58" s="600">
        <v>0.92823120000000003</v>
      </c>
      <c r="BP58" s="600">
        <v>0.93452590000000002</v>
      </c>
      <c r="BQ58" s="600">
        <v>0.94071590000000005</v>
      </c>
      <c r="BR58" s="600">
        <v>0.93371979999999999</v>
      </c>
      <c r="BS58" s="600">
        <v>0.89795020000000003</v>
      </c>
      <c r="BT58" s="600">
        <v>0.87077910000000003</v>
      </c>
      <c r="BU58" s="600">
        <v>0.90135339999999997</v>
      </c>
      <c r="BV58" s="600">
        <v>0.90855260000000004</v>
      </c>
    </row>
    <row r="59" spans="1:79" s="166" customFormat="1" ht="22.35" customHeight="1" x14ac:dyDescent="0.25">
      <c r="A59" s="165"/>
      <c r="B59" s="1074" t="s">
        <v>1171</v>
      </c>
      <c r="C59" s="1075"/>
      <c r="D59" s="1075"/>
      <c r="E59" s="1075"/>
      <c r="F59" s="1075"/>
      <c r="G59" s="1075"/>
      <c r="H59" s="1075"/>
      <c r="I59" s="1075"/>
      <c r="J59" s="1075"/>
      <c r="K59" s="1075"/>
      <c r="L59" s="1075"/>
      <c r="M59" s="1075"/>
      <c r="N59" s="1075"/>
      <c r="O59" s="1075"/>
      <c r="P59" s="1075"/>
      <c r="Q59" s="1075"/>
      <c r="AY59" s="669"/>
      <c r="AZ59" s="669"/>
      <c r="BA59" s="669"/>
      <c r="BB59" s="224"/>
      <c r="BC59" s="224"/>
      <c r="BD59" s="669"/>
      <c r="BE59" s="224"/>
      <c r="BF59" s="669"/>
      <c r="BG59" s="669"/>
      <c r="BH59" s="669"/>
      <c r="BI59" s="669"/>
      <c r="BJ59" s="224"/>
    </row>
    <row r="60" spans="1:79" ht="12" customHeight="1" x14ac:dyDescent="0.25">
      <c r="A60" s="32"/>
      <c r="B60" s="800" t="s">
        <v>826</v>
      </c>
      <c r="C60" s="812"/>
      <c r="D60" s="812"/>
      <c r="E60" s="812"/>
      <c r="F60" s="812"/>
      <c r="G60" s="812"/>
      <c r="H60" s="812"/>
      <c r="I60" s="812"/>
      <c r="J60" s="812"/>
      <c r="K60" s="812"/>
      <c r="L60" s="812"/>
      <c r="M60" s="812"/>
      <c r="N60" s="812"/>
      <c r="O60" s="812"/>
      <c r="P60" s="812"/>
      <c r="Q60" s="812"/>
      <c r="BD60" s="670"/>
      <c r="BE60" s="150"/>
      <c r="BF60" s="670"/>
      <c r="BH60" s="670"/>
    </row>
    <row r="61" spans="1:79" s="358" customFormat="1" ht="12" customHeight="1" x14ac:dyDescent="0.25">
      <c r="A61" s="357"/>
      <c r="B61" s="1018" t="str">
        <f>Dates!$G$2</f>
        <v>EIA completed modeling and analysis for this report on Monday, April 7, 2025.</v>
      </c>
      <c r="C61" s="1005"/>
      <c r="D61" s="1005"/>
      <c r="E61" s="1005"/>
      <c r="F61" s="1005"/>
      <c r="G61" s="1005"/>
      <c r="H61" s="1005"/>
      <c r="I61" s="1005"/>
      <c r="J61" s="1005"/>
      <c r="K61" s="1005"/>
      <c r="L61" s="1005"/>
      <c r="M61" s="1005"/>
      <c r="N61" s="1005"/>
      <c r="O61" s="1005"/>
      <c r="P61" s="1005"/>
      <c r="Q61" s="1005"/>
      <c r="AY61" s="361"/>
      <c r="AZ61" s="361"/>
      <c r="BA61" s="361"/>
      <c r="BD61" s="361"/>
      <c r="BF61" s="361"/>
      <c r="BG61" s="361"/>
      <c r="BH61" s="361"/>
      <c r="BI61" s="361"/>
    </row>
    <row r="62" spans="1:79" s="166" customFormat="1" ht="12" customHeight="1" x14ac:dyDescent="0.25">
      <c r="A62" s="165"/>
      <c r="B62" s="1076" t="s">
        <v>483</v>
      </c>
      <c r="C62" s="1077"/>
      <c r="D62" s="1077"/>
      <c r="E62" s="1077"/>
      <c r="F62" s="1077"/>
      <c r="G62" s="1077"/>
      <c r="H62" s="1077"/>
      <c r="I62" s="1077"/>
      <c r="J62" s="1077"/>
      <c r="K62" s="1077"/>
      <c r="L62" s="1077"/>
      <c r="M62" s="1077"/>
      <c r="N62" s="1077"/>
      <c r="O62" s="1077"/>
      <c r="P62" s="1077"/>
      <c r="Q62" s="1077"/>
      <c r="AY62" s="669"/>
      <c r="AZ62" s="669"/>
      <c r="BA62" s="669"/>
      <c r="BB62" s="224"/>
      <c r="BC62" s="224"/>
      <c r="BD62" s="669"/>
      <c r="BE62" s="224"/>
      <c r="BF62" s="669"/>
      <c r="BG62" s="669"/>
      <c r="BH62" s="669"/>
      <c r="BI62" s="669"/>
      <c r="BJ62" s="224"/>
    </row>
    <row r="63" spans="1:79" s="166" customFormat="1" ht="12" customHeight="1" x14ac:dyDescent="0.25">
      <c r="A63" s="165"/>
      <c r="B63" s="1027" t="s">
        <v>1435</v>
      </c>
      <c r="C63" s="1014"/>
      <c r="D63" s="1014"/>
      <c r="E63" s="1014"/>
      <c r="F63" s="1014"/>
      <c r="G63" s="1014"/>
      <c r="H63" s="1014"/>
      <c r="I63" s="1014"/>
      <c r="J63" s="1014"/>
      <c r="K63" s="1014"/>
      <c r="L63" s="1014"/>
      <c r="M63" s="1014"/>
      <c r="N63" s="1014"/>
      <c r="O63" s="1014"/>
      <c r="P63" s="1014"/>
      <c r="Q63" s="1014"/>
      <c r="AY63" s="669"/>
      <c r="AZ63" s="669"/>
      <c r="BA63" s="669"/>
      <c r="BB63" s="224"/>
      <c r="BC63" s="224"/>
      <c r="BD63" s="669"/>
      <c r="BE63" s="224"/>
      <c r="BF63" s="669"/>
      <c r="BG63" s="669"/>
      <c r="BH63" s="669"/>
      <c r="BI63" s="669"/>
      <c r="BJ63" s="224"/>
    </row>
    <row r="64" spans="1:79" s="166" customFormat="1" ht="12" customHeight="1" x14ac:dyDescent="0.25">
      <c r="A64" s="165"/>
      <c r="B64" s="1022" t="s">
        <v>492</v>
      </c>
      <c r="C64" s="1024"/>
      <c r="D64" s="1024"/>
      <c r="E64" s="1024"/>
      <c r="F64" s="1024"/>
      <c r="G64" s="1024"/>
      <c r="H64" s="1024"/>
      <c r="I64" s="1024"/>
      <c r="J64" s="1024"/>
      <c r="K64" s="1024"/>
      <c r="L64" s="1024"/>
      <c r="M64" s="1024"/>
      <c r="N64" s="1024"/>
      <c r="O64" s="1024"/>
      <c r="P64" s="1024"/>
      <c r="Q64" s="1068"/>
      <c r="AY64" s="669"/>
      <c r="AZ64" s="669"/>
      <c r="BA64" s="669"/>
      <c r="BB64" s="224"/>
      <c r="BC64" s="224"/>
      <c r="BD64" s="669"/>
      <c r="BE64" s="224"/>
      <c r="BF64" s="669"/>
      <c r="BG64" s="669"/>
      <c r="BH64" s="669"/>
      <c r="BI64" s="669"/>
      <c r="BJ64" s="224"/>
    </row>
    <row r="65" spans="1:74" s="166" customFormat="1" ht="12" customHeight="1" x14ac:dyDescent="0.2">
      <c r="A65" s="165"/>
      <c r="B65" s="799" t="s">
        <v>840</v>
      </c>
      <c r="C65" s="324"/>
      <c r="D65" s="324"/>
      <c r="E65" s="324"/>
      <c r="F65" s="324"/>
      <c r="G65" s="324"/>
      <c r="H65" s="324"/>
      <c r="I65" s="324"/>
      <c r="J65" s="324"/>
      <c r="K65" s="324"/>
      <c r="L65" s="324"/>
      <c r="M65" s="324"/>
      <c r="N65" s="324"/>
      <c r="O65" s="324"/>
      <c r="P65" s="324"/>
      <c r="Q65" s="324"/>
      <c r="AY65" s="669"/>
      <c r="AZ65" s="669"/>
      <c r="BA65" s="669"/>
      <c r="BB65" s="224"/>
      <c r="BC65" s="224"/>
      <c r="BD65" s="669"/>
      <c r="BE65" s="224"/>
      <c r="BF65" s="669"/>
      <c r="BG65" s="669"/>
      <c r="BH65" s="669"/>
      <c r="BI65" s="669"/>
      <c r="BJ65" s="224"/>
    </row>
    <row r="66" spans="1:74" s="166" customFormat="1" ht="12" customHeight="1" x14ac:dyDescent="0.25">
      <c r="A66" s="165"/>
      <c r="B66" s="1022" t="s">
        <v>1582</v>
      </c>
      <c r="C66" s="1073"/>
      <c r="D66" s="1073"/>
      <c r="E66" s="1073"/>
      <c r="F66" s="1073"/>
      <c r="G66" s="1073"/>
      <c r="H66" s="1073"/>
      <c r="I66" s="1073"/>
      <c r="J66" s="1073"/>
      <c r="K66" s="1073"/>
      <c r="L66" s="1073"/>
      <c r="M66" s="1073"/>
      <c r="N66" s="1073"/>
      <c r="O66" s="1073"/>
      <c r="P66" s="1073"/>
      <c r="Q66" s="1068"/>
      <c r="AY66" s="669"/>
      <c r="AZ66" s="669"/>
      <c r="BA66" s="669"/>
      <c r="BB66" s="224"/>
      <c r="BC66" s="224"/>
      <c r="BD66" s="669"/>
      <c r="BE66" s="224"/>
      <c r="BF66" s="669"/>
      <c r="BG66" s="669"/>
      <c r="BH66" s="669"/>
      <c r="BI66" s="669"/>
      <c r="BJ66" s="224"/>
    </row>
    <row r="67" spans="1:74" s="166" customFormat="1" ht="12" customHeight="1" x14ac:dyDescent="0.25">
      <c r="A67" s="160"/>
      <c r="B67" s="1025" t="s">
        <v>1584</v>
      </c>
      <c r="C67" s="1024"/>
      <c r="D67" s="1024"/>
      <c r="E67" s="1024"/>
      <c r="F67" s="1024"/>
      <c r="G67" s="1024"/>
      <c r="H67" s="1024"/>
      <c r="I67" s="1024"/>
      <c r="J67" s="1024"/>
      <c r="K67" s="1024"/>
      <c r="L67" s="1024"/>
      <c r="M67" s="1024"/>
      <c r="N67" s="1024"/>
      <c r="O67" s="1024"/>
      <c r="P67" s="1024"/>
      <c r="Q67" s="1068"/>
      <c r="AY67" s="669"/>
      <c r="AZ67" s="669"/>
      <c r="BA67" s="669"/>
      <c r="BB67" s="224"/>
      <c r="BC67" s="224"/>
      <c r="BD67" s="669"/>
      <c r="BE67" s="224"/>
      <c r="BF67" s="669"/>
      <c r="BG67" s="669"/>
      <c r="BH67" s="669"/>
      <c r="BI67" s="669"/>
      <c r="BJ67" s="224"/>
    </row>
    <row r="68" spans="1:74" ht="13.2" x14ac:dyDescent="0.25">
      <c r="A68" s="160"/>
      <c r="B68" s="1072" t="s">
        <v>1096</v>
      </c>
      <c r="C68" s="1068"/>
      <c r="D68" s="1068"/>
      <c r="E68" s="1068"/>
      <c r="F68" s="1068"/>
      <c r="G68" s="1068"/>
      <c r="H68" s="1068"/>
      <c r="I68" s="1068"/>
      <c r="J68" s="1068"/>
      <c r="K68" s="1068"/>
      <c r="L68" s="1068"/>
      <c r="M68" s="1068"/>
      <c r="N68" s="1068"/>
      <c r="O68" s="1068"/>
      <c r="P68" s="1068"/>
      <c r="Q68" s="1068"/>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671"/>
      <c r="AZ68" s="671"/>
      <c r="BA68" s="671"/>
      <c r="BB68" s="149"/>
      <c r="BC68" s="149"/>
      <c r="BD68" s="671"/>
      <c r="BE68" s="149"/>
      <c r="BF68" s="671"/>
      <c r="BG68" s="671"/>
      <c r="BH68" s="671"/>
      <c r="BI68" s="671"/>
      <c r="BJ68" s="149"/>
      <c r="BK68" s="149"/>
      <c r="BL68" s="149"/>
      <c r="BM68" s="149"/>
      <c r="BN68" s="149"/>
      <c r="BO68" s="149"/>
      <c r="BP68" s="149"/>
      <c r="BQ68" s="149"/>
      <c r="BR68" s="149"/>
      <c r="BS68" s="149"/>
      <c r="BT68" s="149"/>
      <c r="BU68" s="149"/>
      <c r="BV68" s="149"/>
    </row>
    <row r="69" spans="1:74" x14ac:dyDescent="0.2">
      <c r="C69" s="89"/>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671"/>
      <c r="AZ69" s="671"/>
      <c r="BA69" s="671"/>
      <c r="BB69" s="149"/>
      <c r="BC69" s="149"/>
      <c r="BD69" s="671"/>
      <c r="BE69" s="149"/>
      <c r="BF69" s="671"/>
      <c r="BG69" s="671"/>
      <c r="BH69" s="671"/>
      <c r="BI69" s="671"/>
      <c r="BJ69" s="149"/>
      <c r="BK69" s="149"/>
      <c r="BL69" s="149"/>
      <c r="BM69" s="149"/>
      <c r="BN69" s="149"/>
      <c r="BO69" s="149"/>
      <c r="BP69" s="149"/>
      <c r="BQ69" s="149"/>
      <c r="BR69" s="149"/>
      <c r="BS69" s="149"/>
      <c r="BT69" s="149"/>
      <c r="BU69" s="149"/>
      <c r="BV69" s="149"/>
    </row>
    <row r="70" spans="1:74" x14ac:dyDescent="0.2">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671"/>
      <c r="AZ70" s="671"/>
      <c r="BA70" s="671"/>
      <c r="BB70" s="149"/>
      <c r="BC70" s="149"/>
      <c r="BD70" s="671"/>
      <c r="BE70" s="149"/>
      <c r="BF70" s="671"/>
      <c r="BG70" s="671"/>
      <c r="BH70" s="671"/>
      <c r="BI70" s="671"/>
      <c r="BJ70" s="149"/>
      <c r="BK70" s="149"/>
      <c r="BL70" s="149"/>
      <c r="BM70" s="149"/>
      <c r="BN70" s="149"/>
      <c r="BO70" s="149"/>
      <c r="BP70" s="149"/>
      <c r="BQ70" s="149"/>
      <c r="BR70" s="149"/>
      <c r="BS70" s="149"/>
      <c r="BT70" s="149"/>
      <c r="BU70" s="149"/>
      <c r="BV70" s="149"/>
    </row>
    <row r="71" spans="1:74" x14ac:dyDescent="0.2">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671"/>
      <c r="AZ71" s="671"/>
      <c r="BA71" s="671"/>
      <c r="BB71" s="149"/>
      <c r="BC71" s="149"/>
      <c r="BD71" s="671"/>
      <c r="BE71" s="149"/>
      <c r="BF71" s="671"/>
      <c r="BG71" s="671"/>
      <c r="BH71" s="671"/>
      <c r="BI71" s="671"/>
      <c r="BJ71" s="149"/>
      <c r="BK71" s="149"/>
      <c r="BL71" s="149"/>
      <c r="BM71" s="149"/>
      <c r="BN71" s="149"/>
      <c r="BO71" s="149"/>
      <c r="BP71" s="149"/>
      <c r="BQ71" s="149"/>
      <c r="BR71" s="149"/>
      <c r="BS71" s="149"/>
      <c r="BT71" s="149"/>
      <c r="BU71" s="149"/>
      <c r="BV71" s="149"/>
    </row>
    <row r="72" spans="1:74" x14ac:dyDescent="0.2">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671"/>
      <c r="AZ72" s="671"/>
      <c r="BA72" s="671"/>
      <c r="BB72" s="149"/>
      <c r="BC72" s="149"/>
      <c r="BD72" s="671"/>
      <c r="BE72" s="149"/>
      <c r="BF72" s="671"/>
      <c r="BG72" s="671"/>
      <c r="BH72" s="671"/>
      <c r="BI72" s="671"/>
      <c r="BJ72" s="149"/>
      <c r="BK72" s="149"/>
      <c r="BL72" s="149"/>
      <c r="BM72" s="149"/>
      <c r="BN72" s="149"/>
      <c r="BO72" s="149"/>
      <c r="BP72" s="149"/>
      <c r="BQ72" s="149"/>
      <c r="BR72" s="149"/>
      <c r="BS72" s="149"/>
      <c r="BT72" s="149"/>
      <c r="BU72" s="149"/>
      <c r="BV72" s="149"/>
    </row>
    <row r="73" spans="1:74" x14ac:dyDescent="0.2">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671"/>
      <c r="AZ73" s="671"/>
      <c r="BA73" s="671"/>
      <c r="BB73" s="149"/>
      <c r="BC73" s="149"/>
      <c r="BD73" s="671"/>
      <c r="BE73" s="149"/>
      <c r="BF73" s="671"/>
      <c r="BG73" s="671"/>
      <c r="BH73" s="671"/>
      <c r="BI73" s="671"/>
      <c r="BJ73" s="149"/>
      <c r="BK73" s="149"/>
      <c r="BL73" s="149"/>
      <c r="BM73" s="149"/>
      <c r="BN73" s="149"/>
      <c r="BO73" s="149"/>
      <c r="BP73" s="149"/>
      <c r="BQ73" s="149"/>
      <c r="BR73" s="149"/>
      <c r="BS73" s="149"/>
      <c r="BT73" s="149"/>
      <c r="BU73" s="149"/>
      <c r="BV73" s="149"/>
    </row>
    <row r="74" spans="1:74" x14ac:dyDescent="0.2">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671"/>
      <c r="AZ74" s="671"/>
      <c r="BA74" s="671"/>
      <c r="BB74" s="149"/>
      <c r="BC74" s="149"/>
      <c r="BD74" s="671"/>
      <c r="BE74" s="149"/>
      <c r="BF74" s="671"/>
      <c r="BG74" s="671"/>
      <c r="BH74" s="671"/>
      <c r="BI74" s="671"/>
      <c r="BJ74" s="149"/>
      <c r="BK74" s="149"/>
      <c r="BL74" s="149"/>
      <c r="BM74" s="149"/>
      <c r="BN74" s="149"/>
      <c r="BO74" s="149"/>
      <c r="BP74" s="149"/>
      <c r="BQ74" s="149"/>
      <c r="BR74" s="149"/>
      <c r="BS74" s="149"/>
      <c r="BT74" s="149"/>
      <c r="BU74" s="149"/>
      <c r="BV74" s="149"/>
    </row>
    <row r="75" spans="1:74" x14ac:dyDescent="0.2">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671"/>
      <c r="AZ75" s="671"/>
      <c r="BA75" s="671"/>
      <c r="BB75" s="149"/>
      <c r="BC75" s="149"/>
      <c r="BD75" s="671"/>
      <c r="BE75" s="149"/>
      <c r="BF75" s="671"/>
      <c r="BG75" s="671"/>
      <c r="BH75" s="671"/>
      <c r="BI75" s="671"/>
      <c r="BJ75" s="149"/>
      <c r="BK75" s="149"/>
      <c r="BL75" s="149"/>
      <c r="BM75" s="149"/>
      <c r="BN75" s="149"/>
      <c r="BO75" s="149"/>
      <c r="BP75" s="149"/>
      <c r="BQ75" s="149"/>
      <c r="BR75" s="149"/>
      <c r="BS75" s="149"/>
      <c r="BT75" s="149"/>
      <c r="BU75" s="149"/>
      <c r="BV75" s="149"/>
    </row>
    <row r="76" spans="1:74" x14ac:dyDescent="0.2">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671"/>
      <c r="AZ76" s="671"/>
      <c r="BA76" s="671"/>
      <c r="BB76" s="149"/>
      <c r="BC76" s="149"/>
      <c r="BD76" s="671"/>
      <c r="BE76" s="149"/>
      <c r="BF76" s="671"/>
      <c r="BG76" s="671"/>
      <c r="BH76" s="671"/>
      <c r="BI76" s="671"/>
      <c r="BJ76" s="149"/>
      <c r="BK76" s="149"/>
      <c r="BL76" s="149"/>
      <c r="BM76" s="149"/>
      <c r="BN76" s="149"/>
      <c r="BO76" s="149"/>
      <c r="BP76" s="149"/>
      <c r="BQ76" s="149"/>
      <c r="BR76" s="149"/>
      <c r="BS76" s="149"/>
      <c r="BT76" s="149"/>
      <c r="BU76" s="149"/>
      <c r="BV76" s="149"/>
    </row>
    <row r="77" spans="1:74" x14ac:dyDescent="0.2">
      <c r="BD77" s="670"/>
      <c r="BE77" s="150"/>
      <c r="BF77" s="670"/>
      <c r="BH77" s="670"/>
      <c r="BK77" s="150"/>
      <c r="BL77" s="150"/>
      <c r="BM77" s="150"/>
      <c r="BN77" s="150"/>
      <c r="BO77" s="150"/>
      <c r="BP77" s="150"/>
      <c r="BQ77" s="150"/>
      <c r="BR77" s="150"/>
      <c r="BS77" s="150"/>
      <c r="BT77" s="150"/>
      <c r="BU77" s="150"/>
      <c r="BV77" s="150"/>
    </row>
    <row r="78" spans="1:74" x14ac:dyDescent="0.2">
      <c r="BD78" s="670"/>
      <c r="BE78" s="150"/>
      <c r="BF78" s="670"/>
      <c r="BH78" s="670"/>
      <c r="BK78" s="150"/>
      <c r="BL78" s="150"/>
      <c r="BM78" s="150"/>
      <c r="BN78" s="150"/>
      <c r="BO78" s="150"/>
      <c r="BP78" s="150"/>
      <c r="BQ78" s="150"/>
      <c r="BR78" s="150"/>
      <c r="BS78" s="150"/>
      <c r="BT78" s="150"/>
      <c r="BU78" s="150"/>
      <c r="BV78" s="150"/>
    </row>
    <row r="79" spans="1:74" x14ac:dyDescent="0.2">
      <c r="BD79" s="670"/>
      <c r="BE79" s="150"/>
      <c r="BF79" s="670"/>
      <c r="BH79" s="670"/>
      <c r="BK79" s="150"/>
      <c r="BL79" s="150"/>
      <c r="BM79" s="150"/>
      <c r="BN79" s="150"/>
      <c r="BO79" s="150"/>
      <c r="BP79" s="150"/>
      <c r="BQ79" s="150"/>
      <c r="BR79" s="150"/>
      <c r="BS79" s="150"/>
      <c r="BT79" s="150"/>
      <c r="BU79" s="150"/>
      <c r="BV79" s="150"/>
    </row>
    <row r="80" spans="1:74" x14ac:dyDescent="0.2">
      <c r="BD80" s="670"/>
      <c r="BE80" s="150"/>
      <c r="BF80" s="670"/>
      <c r="BH80" s="670"/>
      <c r="BK80" s="150"/>
      <c r="BL80" s="150"/>
      <c r="BM80" s="150"/>
      <c r="BN80" s="150"/>
      <c r="BO80" s="150"/>
      <c r="BP80" s="150"/>
      <c r="BQ80" s="150"/>
      <c r="BR80" s="150"/>
      <c r="BS80" s="150"/>
      <c r="BT80" s="150"/>
      <c r="BU80" s="150"/>
      <c r="BV80" s="150"/>
    </row>
    <row r="81" spans="56:74" x14ac:dyDescent="0.2">
      <c r="BD81" s="670"/>
      <c r="BE81" s="150"/>
      <c r="BF81" s="670"/>
      <c r="BH81" s="670"/>
      <c r="BK81" s="150"/>
      <c r="BL81" s="150"/>
      <c r="BM81" s="150"/>
      <c r="BN81" s="150"/>
      <c r="BO81" s="150"/>
      <c r="BP81" s="150"/>
      <c r="BQ81" s="150"/>
      <c r="BR81" s="150"/>
      <c r="BS81" s="150"/>
      <c r="BT81" s="150"/>
      <c r="BU81" s="150"/>
      <c r="BV81" s="150"/>
    </row>
    <row r="82" spans="56:74" x14ac:dyDescent="0.2">
      <c r="BD82" s="670"/>
      <c r="BE82" s="150"/>
      <c r="BF82" s="670"/>
      <c r="BH82" s="670"/>
      <c r="BK82" s="150"/>
      <c r="BL82" s="150"/>
      <c r="BM82" s="150"/>
      <c r="BN82" s="150"/>
      <c r="BO82" s="150"/>
      <c r="BP82" s="150"/>
      <c r="BQ82" s="150"/>
      <c r="BR82" s="150"/>
      <c r="BS82" s="150"/>
      <c r="BT82" s="150"/>
      <c r="BU82" s="150"/>
      <c r="BV82" s="150"/>
    </row>
    <row r="83" spans="56:74" x14ac:dyDescent="0.2">
      <c r="BD83" s="670"/>
      <c r="BE83" s="150"/>
      <c r="BF83" s="670"/>
      <c r="BH83" s="670"/>
      <c r="BK83" s="150"/>
      <c r="BL83" s="150"/>
      <c r="BM83" s="150"/>
      <c r="BN83" s="150"/>
      <c r="BO83" s="150"/>
      <c r="BP83" s="150"/>
      <c r="BQ83" s="150"/>
      <c r="BR83" s="150"/>
      <c r="BS83" s="150"/>
      <c r="BT83" s="150"/>
      <c r="BU83" s="150"/>
      <c r="BV83" s="150"/>
    </row>
    <row r="84" spans="56:74" x14ac:dyDescent="0.2">
      <c r="BD84" s="670"/>
      <c r="BE84" s="150"/>
      <c r="BF84" s="670"/>
      <c r="BH84" s="670"/>
      <c r="BK84" s="150"/>
      <c r="BL84" s="150"/>
      <c r="BM84" s="150"/>
      <c r="BN84" s="150"/>
      <c r="BO84" s="150"/>
      <c r="BP84" s="150"/>
      <c r="BQ84" s="150"/>
      <c r="BR84" s="150"/>
      <c r="BS84" s="150"/>
      <c r="BT84" s="150"/>
      <c r="BU84" s="150"/>
      <c r="BV84" s="150"/>
    </row>
    <row r="85" spans="56:74" x14ac:dyDescent="0.2">
      <c r="BD85" s="670"/>
      <c r="BE85" s="150"/>
      <c r="BF85" s="670"/>
      <c r="BH85" s="670"/>
      <c r="BK85" s="150"/>
      <c r="BL85" s="150"/>
      <c r="BM85" s="150"/>
      <c r="BN85" s="150"/>
      <c r="BO85" s="150"/>
      <c r="BP85" s="150"/>
      <c r="BQ85" s="150"/>
      <c r="BR85" s="150"/>
      <c r="BS85" s="150"/>
      <c r="BT85" s="150"/>
      <c r="BU85" s="150"/>
      <c r="BV85" s="150"/>
    </row>
    <row r="86" spans="56:74" x14ac:dyDescent="0.2">
      <c r="BD86" s="670"/>
      <c r="BE86" s="150"/>
      <c r="BF86" s="670"/>
      <c r="BH86" s="670"/>
      <c r="BK86" s="150"/>
      <c r="BL86" s="150"/>
      <c r="BM86" s="150"/>
      <c r="BN86" s="150"/>
      <c r="BO86" s="150"/>
      <c r="BP86" s="150"/>
      <c r="BQ86" s="150"/>
      <c r="BR86" s="150"/>
      <c r="BS86" s="150"/>
      <c r="BT86" s="150"/>
      <c r="BU86" s="150"/>
      <c r="BV86" s="150"/>
    </row>
    <row r="87" spans="56:74" x14ac:dyDescent="0.2">
      <c r="BD87" s="670"/>
      <c r="BE87" s="150"/>
      <c r="BF87" s="670"/>
      <c r="BH87" s="670"/>
      <c r="BK87" s="150"/>
      <c r="BL87" s="150"/>
      <c r="BM87" s="150"/>
      <c r="BN87" s="150"/>
      <c r="BO87" s="150"/>
      <c r="BP87" s="150"/>
      <c r="BQ87" s="150"/>
      <c r="BR87" s="150"/>
      <c r="BS87" s="150"/>
      <c r="BT87" s="150"/>
      <c r="BU87" s="150"/>
      <c r="BV87" s="150"/>
    </row>
    <row r="88" spans="56:74" x14ac:dyDescent="0.2">
      <c r="BD88" s="670"/>
      <c r="BE88" s="150"/>
      <c r="BF88" s="670"/>
      <c r="BH88" s="670"/>
      <c r="BK88" s="150"/>
      <c r="BL88" s="150"/>
      <c r="BM88" s="150"/>
      <c r="BN88" s="150"/>
      <c r="BO88" s="150"/>
      <c r="BP88" s="150"/>
      <c r="BQ88" s="150"/>
      <c r="BR88" s="150"/>
      <c r="BS88" s="150"/>
      <c r="BT88" s="150"/>
      <c r="BU88" s="150"/>
      <c r="BV88" s="150"/>
    </row>
    <row r="89" spans="56:74" x14ac:dyDescent="0.2">
      <c r="BD89" s="670"/>
      <c r="BE89" s="150"/>
      <c r="BF89" s="670"/>
      <c r="BH89" s="670"/>
      <c r="BK89" s="150"/>
      <c r="BL89" s="150"/>
      <c r="BM89" s="150"/>
      <c r="BN89" s="150"/>
      <c r="BO89" s="150"/>
      <c r="BP89" s="150"/>
      <c r="BQ89" s="150"/>
      <c r="BR89" s="150"/>
      <c r="BS89" s="150"/>
      <c r="BT89" s="150"/>
      <c r="BU89" s="150"/>
      <c r="BV89" s="150"/>
    </row>
    <row r="90" spans="56:74" x14ac:dyDescent="0.2">
      <c r="BD90" s="670"/>
      <c r="BE90" s="150"/>
      <c r="BF90" s="670"/>
      <c r="BH90" s="670"/>
      <c r="BK90" s="150"/>
      <c r="BL90" s="150"/>
      <c r="BM90" s="150"/>
      <c r="BN90" s="150"/>
      <c r="BO90" s="150"/>
      <c r="BP90" s="150"/>
      <c r="BQ90" s="150"/>
      <c r="BR90" s="150"/>
      <c r="BS90" s="150"/>
      <c r="BT90" s="150"/>
      <c r="BU90" s="150"/>
      <c r="BV90" s="150"/>
    </row>
    <row r="91" spans="56:74" x14ac:dyDescent="0.2">
      <c r="BD91" s="670"/>
      <c r="BE91" s="150"/>
      <c r="BF91" s="670"/>
      <c r="BH91" s="670"/>
      <c r="BK91" s="150"/>
      <c r="BL91" s="150"/>
      <c r="BM91" s="150"/>
      <c r="BN91" s="150"/>
      <c r="BO91" s="150"/>
      <c r="BP91" s="150"/>
      <c r="BQ91" s="150"/>
      <c r="BR91" s="150"/>
      <c r="BS91" s="150"/>
      <c r="BT91" s="150"/>
      <c r="BU91" s="150"/>
      <c r="BV91" s="150"/>
    </row>
    <row r="92" spans="56:74" x14ac:dyDescent="0.2">
      <c r="BD92" s="670"/>
      <c r="BE92" s="150"/>
      <c r="BF92" s="670"/>
      <c r="BH92" s="670"/>
      <c r="BK92" s="150"/>
      <c r="BL92" s="150"/>
      <c r="BM92" s="150"/>
      <c r="BN92" s="150"/>
      <c r="BO92" s="150"/>
      <c r="BP92" s="150"/>
      <c r="BQ92" s="150"/>
      <c r="BR92" s="150"/>
      <c r="BS92" s="150"/>
      <c r="BT92" s="150"/>
      <c r="BU92" s="150"/>
      <c r="BV92" s="150"/>
    </row>
    <row r="93" spans="56:74" x14ac:dyDescent="0.2">
      <c r="BD93" s="670"/>
      <c r="BE93" s="150"/>
      <c r="BF93" s="670"/>
      <c r="BH93" s="670"/>
      <c r="BK93" s="150"/>
      <c r="BL93" s="150"/>
      <c r="BM93" s="150"/>
      <c r="BN93" s="150"/>
      <c r="BO93" s="150"/>
      <c r="BP93" s="150"/>
      <c r="BQ93" s="150"/>
      <c r="BR93" s="150"/>
      <c r="BS93" s="150"/>
      <c r="BT93" s="150"/>
      <c r="BU93" s="150"/>
      <c r="BV93" s="150"/>
    </row>
    <row r="94" spans="56:74" x14ac:dyDescent="0.2">
      <c r="BD94" s="670"/>
      <c r="BE94" s="150"/>
      <c r="BF94" s="670"/>
      <c r="BH94" s="670"/>
      <c r="BK94" s="150"/>
      <c r="BL94" s="150"/>
      <c r="BM94" s="150"/>
      <c r="BN94" s="150"/>
      <c r="BO94" s="150"/>
      <c r="BP94" s="150"/>
      <c r="BQ94" s="150"/>
      <c r="BR94" s="150"/>
      <c r="BS94" s="150"/>
      <c r="BT94" s="150"/>
      <c r="BU94" s="150"/>
      <c r="BV94" s="150"/>
    </row>
    <row r="95" spans="56:74" x14ac:dyDescent="0.2">
      <c r="BD95" s="670"/>
      <c r="BE95" s="150"/>
      <c r="BF95" s="670"/>
      <c r="BH95" s="670"/>
      <c r="BK95" s="150"/>
      <c r="BL95" s="150"/>
      <c r="BM95" s="150"/>
      <c r="BN95" s="150"/>
      <c r="BO95" s="150"/>
      <c r="BP95" s="150"/>
      <c r="BQ95" s="150"/>
      <c r="BR95" s="150"/>
      <c r="BS95" s="150"/>
      <c r="BT95" s="150"/>
      <c r="BU95" s="150"/>
      <c r="BV95" s="150"/>
    </row>
    <row r="96" spans="56:74" x14ac:dyDescent="0.2">
      <c r="BD96" s="670"/>
      <c r="BE96" s="150"/>
      <c r="BF96" s="670"/>
      <c r="BH96" s="670"/>
      <c r="BK96" s="150"/>
      <c r="BL96" s="150"/>
      <c r="BM96" s="150"/>
      <c r="BN96" s="150"/>
      <c r="BO96" s="150"/>
      <c r="BP96" s="150"/>
      <c r="BQ96" s="150"/>
      <c r="BR96" s="150"/>
      <c r="BS96" s="150"/>
      <c r="BT96" s="150"/>
      <c r="BU96" s="150"/>
      <c r="BV96" s="150"/>
    </row>
    <row r="97" spans="56:74" x14ac:dyDescent="0.2">
      <c r="BD97" s="670"/>
      <c r="BE97" s="150"/>
      <c r="BF97" s="670"/>
      <c r="BH97" s="670"/>
      <c r="BK97" s="150"/>
      <c r="BL97" s="150"/>
      <c r="BM97" s="150"/>
      <c r="BN97" s="150"/>
      <c r="BO97" s="150"/>
      <c r="BP97" s="150"/>
      <c r="BQ97" s="150"/>
      <c r="BR97" s="150"/>
      <c r="BS97" s="150"/>
      <c r="BT97" s="150"/>
      <c r="BU97" s="150"/>
      <c r="BV97" s="150"/>
    </row>
    <row r="98" spans="56:74" x14ac:dyDescent="0.2">
      <c r="BD98" s="670"/>
      <c r="BE98" s="150"/>
      <c r="BF98" s="670"/>
      <c r="BH98" s="670"/>
      <c r="BK98" s="150"/>
      <c r="BL98" s="150"/>
      <c r="BM98" s="150"/>
      <c r="BN98" s="150"/>
      <c r="BO98" s="150"/>
      <c r="BP98" s="150"/>
      <c r="BQ98" s="150"/>
      <c r="BR98" s="150"/>
      <c r="BS98" s="150"/>
      <c r="BT98" s="150"/>
      <c r="BU98" s="150"/>
      <c r="BV98" s="150"/>
    </row>
    <row r="99" spans="56:74" x14ac:dyDescent="0.2">
      <c r="BD99" s="670"/>
      <c r="BE99" s="150"/>
      <c r="BF99" s="670"/>
      <c r="BH99" s="670"/>
      <c r="BK99" s="150"/>
      <c r="BL99" s="150"/>
      <c r="BM99" s="150"/>
      <c r="BN99" s="150"/>
      <c r="BO99" s="150"/>
      <c r="BP99" s="150"/>
      <c r="BQ99" s="150"/>
      <c r="BR99" s="150"/>
      <c r="BS99" s="150"/>
      <c r="BT99" s="150"/>
      <c r="BU99" s="150"/>
      <c r="BV99" s="150"/>
    </row>
    <row r="100" spans="56:74" x14ac:dyDescent="0.2">
      <c r="BD100" s="670"/>
      <c r="BE100" s="150"/>
      <c r="BF100" s="670"/>
      <c r="BH100" s="670"/>
      <c r="BK100" s="150"/>
      <c r="BL100" s="150"/>
      <c r="BM100" s="150"/>
      <c r="BN100" s="150"/>
      <c r="BO100" s="150"/>
      <c r="BP100" s="150"/>
      <c r="BQ100" s="150"/>
      <c r="BR100" s="150"/>
      <c r="BS100" s="150"/>
      <c r="BT100" s="150"/>
      <c r="BU100" s="150"/>
      <c r="BV100" s="150"/>
    </row>
    <row r="101" spans="56:74" x14ac:dyDescent="0.2">
      <c r="BD101" s="670"/>
      <c r="BE101" s="150"/>
      <c r="BF101" s="670"/>
      <c r="BK101" s="150"/>
      <c r="BL101" s="150"/>
      <c r="BM101" s="150"/>
      <c r="BN101" s="150"/>
      <c r="BO101" s="150"/>
      <c r="BP101" s="150"/>
      <c r="BQ101" s="150"/>
      <c r="BR101" s="150"/>
      <c r="BS101" s="150"/>
      <c r="BT101" s="150"/>
      <c r="BU101" s="150"/>
      <c r="BV101" s="150"/>
    </row>
    <row r="102" spans="56:74" x14ac:dyDescent="0.2">
      <c r="BD102" s="670"/>
      <c r="BE102" s="150"/>
      <c r="BF102" s="670"/>
      <c r="BK102" s="150"/>
      <c r="BL102" s="150"/>
      <c r="BM102" s="150"/>
      <c r="BN102" s="150"/>
      <c r="BO102" s="150"/>
      <c r="BP102" s="150"/>
      <c r="BQ102" s="150"/>
      <c r="BR102" s="150"/>
      <c r="BS102" s="150"/>
      <c r="BT102" s="150"/>
      <c r="BU102" s="150"/>
      <c r="BV102" s="150"/>
    </row>
    <row r="103" spans="56:74" x14ac:dyDescent="0.2">
      <c r="BD103" s="670"/>
      <c r="BE103" s="150"/>
      <c r="BF103" s="670"/>
      <c r="BK103" s="150"/>
      <c r="BL103" s="150"/>
      <c r="BM103" s="150"/>
      <c r="BN103" s="150"/>
      <c r="BO103" s="150"/>
      <c r="BP103" s="150"/>
      <c r="BQ103" s="150"/>
      <c r="BR103" s="150"/>
      <c r="BS103" s="150"/>
      <c r="BT103" s="150"/>
      <c r="BU103" s="150"/>
      <c r="BV103" s="150"/>
    </row>
    <row r="104" spans="56:74" x14ac:dyDescent="0.2">
      <c r="BD104" s="670"/>
      <c r="BE104" s="150"/>
      <c r="BF104" s="670"/>
      <c r="BK104" s="150"/>
      <c r="BL104" s="150"/>
      <c r="BM104" s="150"/>
      <c r="BN104" s="150"/>
      <c r="BO104" s="150"/>
      <c r="BP104" s="150"/>
      <c r="BQ104" s="150"/>
      <c r="BR104" s="150"/>
      <c r="BS104" s="150"/>
      <c r="BT104" s="150"/>
      <c r="BU104" s="150"/>
      <c r="BV104" s="150"/>
    </row>
    <row r="105" spans="56:74" x14ac:dyDescent="0.2">
      <c r="BD105" s="670"/>
      <c r="BE105" s="150"/>
      <c r="BF105" s="670"/>
      <c r="BK105" s="150"/>
      <c r="BL105" s="150"/>
      <c r="BM105" s="150"/>
      <c r="BN105" s="150"/>
      <c r="BO105" s="150"/>
      <c r="BP105" s="150"/>
      <c r="BQ105" s="150"/>
      <c r="BR105" s="150"/>
      <c r="BS105" s="150"/>
      <c r="BT105" s="150"/>
      <c r="BU105" s="150"/>
      <c r="BV105" s="150"/>
    </row>
    <row r="106" spans="56:74" x14ac:dyDescent="0.2">
      <c r="BD106" s="670"/>
      <c r="BE106" s="150"/>
      <c r="BF106" s="670"/>
      <c r="BK106" s="150"/>
      <c r="BL106" s="150"/>
      <c r="BM106" s="150"/>
      <c r="BN106" s="150"/>
      <c r="BO106" s="150"/>
      <c r="BP106" s="150"/>
      <c r="BQ106" s="150"/>
      <c r="BR106" s="150"/>
      <c r="BS106" s="150"/>
      <c r="BT106" s="150"/>
      <c r="BU106" s="150"/>
      <c r="BV106" s="150"/>
    </row>
    <row r="107" spans="56:74" x14ac:dyDescent="0.2">
      <c r="BK107" s="150"/>
      <c r="BL107" s="150"/>
      <c r="BM107" s="150"/>
      <c r="BN107" s="150"/>
      <c r="BO107" s="150"/>
      <c r="BP107" s="150"/>
      <c r="BQ107" s="150"/>
      <c r="BR107" s="150"/>
      <c r="BS107" s="150"/>
      <c r="BT107" s="150"/>
      <c r="BU107" s="150"/>
      <c r="BV107" s="150"/>
    </row>
    <row r="108" spans="56:74" x14ac:dyDescent="0.2">
      <c r="BK108" s="150"/>
      <c r="BL108" s="150"/>
      <c r="BM108" s="150"/>
      <c r="BN108" s="150"/>
      <c r="BO108" s="150"/>
      <c r="BP108" s="150"/>
      <c r="BQ108" s="150"/>
      <c r="BR108" s="150"/>
      <c r="BS108" s="150"/>
      <c r="BT108" s="150"/>
      <c r="BU108" s="150"/>
      <c r="BV108" s="150"/>
    </row>
    <row r="109" spans="56:74" x14ac:dyDescent="0.2">
      <c r="BK109" s="150"/>
      <c r="BL109" s="150"/>
      <c r="BM109" s="150"/>
      <c r="BN109" s="150"/>
      <c r="BO109" s="150"/>
      <c r="BP109" s="150"/>
      <c r="BQ109" s="150"/>
      <c r="BR109" s="150"/>
      <c r="BS109" s="150"/>
      <c r="BT109" s="150"/>
      <c r="BU109" s="150"/>
      <c r="BV109" s="150"/>
    </row>
    <row r="110" spans="56:74" x14ac:dyDescent="0.2">
      <c r="BK110" s="150"/>
      <c r="BL110" s="150"/>
      <c r="BM110" s="150"/>
      <c r="BN110" s="150"/>
      <c r="BO110" s="150"/>
      <c r="BP110" s="150"/>
      <c r="BQ110" s="150"/>
      <c r="BR110" s="150"/>
      <c r="BS110" s="150"/>
      <c r="BT110" s="150"/>
      <c r="BU110" s="150"/>
      <c r="BV110" s="150"/>
    </row>
    <row r="111" spans="56:74" x14ac:dyDescent="0.2">
      <c r="BK111" s="150"/>
      <c r="BL111" s="150"/>
      <c r="BM111" s="150"/>
      <c r="BN111" s="150"/>
      <c r="BO111" s="150"/>
      <c r="BP111" s="150"/>
      <c r="BQ111" s="150"/>
      <c r="BR111" s="150"/>
      <c r="BS111" s="150"/>
      <c r="BT111" s="150"/>
      <c r="BU111" s="150"/>
      <c r="BV111" s="150"/>
    </row>
    <row r="112" spans="56:74" x14ac:dyDescent="0.2">
      <c r="BK112" s="150"/>
      <c r="BL112" s="150"/>
      <c r="BM112" s="150"/>
      <c r="BN112" s="150"/>
      <c r="BO112" s="150"/>
      <c r="BP112" s="150"/>
      <c r="BQ112" s="150"/>
      <c r="BR112" s="150"/>
      <c r="BS112" s="150"/>
      <c r="BT112" s="150"/>
      <c r="BU112" s="150"/>
      <c r="BV112" s="150"/>
    </row>
    <row r="113" spans="63:74" x14ac:dyDescent="0.2">
      <c r="BK113" s="150"/>
      <c r="BL113" s="150"/>
      <c r="BM113" s="150"/>
      <c r="BN113" s="150"/>
      <c r="BO113" s="150"/>
      <c r="BP113" s="150"/>
      <c r="BQ113" s="150"/>
      <c r="BR113" s="150"/>
      <c r="BS113" s="150"/>
      <c r="BT113" s="150"/>
      <c r="BU113" s="150"/>
      <c r="BV113" s="150"/>
    </row>
    <row r="114" spans="63:74" x14ac:dyDescent="0.2">
      <c r="BK114" s="150"/>
      <c r="BL114" s="150"/>
      <c r="BM114" s="150"/>
      <c r="BN114" s="150"/>
      <c r="BO114" s="150"/>
      <c r="BP114" s="150"/>
      <c r="BQ114" s="150"/>
      <c r="BR114" s="150"/>
      <c r="BS114" s="150"/>
      <c r="BT114" s="150"/>
      <c r="BU114" s="150"/>
      <c r="BV114" s="150"/>
    </row>
    <row r="115" spans="63:74" x14ac:dyDescent="0.2">
      <c r="BK115" s="150"/>
      <c r="BL115" s="150"/>
      <c r="BM115" s="150"/>
      <c r="BN115" s="150"/>
      <c r="BO115" s="150"/>
      <c r="BP115" s="150"/>
      <c r="BQ115" s="150"/>
      <c r="BR115" s="150"/>
      <c r="BS115" s="150"/>
      <c r="BT115" s="150"/>
      <c r="BU115" s="150"/>
      <c r="BV115" s="150"/>
    </row>
    <row r="116" spans="63:74" x14ac:dyDescent="0.2">
      <c r="BK116" s="150"/>
      <c r="BL116" s="150"/>
      <c r="BM116" s="150"/>
      <c r="BN116" s="150"/>
      <c r="BO116" s="150"/>
      <c r="BP116" s="150"/>
      <c r="BQ116" s="150"/>
      <c r="BR116" s="150"/>
      <c r="BS116" s="150"/>
      <c r="BT116" s="150"/>
      <c r="BU116" s="150"/>
      <c r="BV116" s="150"/>
    </row>
    <row r="117" spans="63:74" x14ac:dyDescent="0.2">
      <c r="BK117" s="150"/>
      <c r="BL117" s="150"/>
      <c r="BM117" s="150"/>
      <c r="BN117" s="150"/>
      <c r="BO117" s="150"/>
      <c r="BP117" s="150"/>
      <c r="BQ117" s="150"/>
      <c r="BR117" s="150"/>
      <c r="BS117" s="150"/>
      <c r="BT117" s="150"/>
      <c r="BU117" s="150"/>
      <c r="BV117" s="150"/>
    </row>
    <row r="118" spans="63:74" x14ac:dyDescent="0.2">
      <c r="BK118" s="150"/>
      <c r="BL118" s="150"/>
      <c r="BM118" s="150"/>
      <c r="BN118" s="150"/>
      <c r="BO118" s="150"/>
      <c r="BP118" s="150"/>
      <c r="BQ118" s="150"/>
      <c r="BR118" s="150"/>
      <c r="BS118" s="150"/>
      <c r="BT118" s="150"/>
      <c r="BU118" s="150"/>
      <c r="BV118" s="150"/>
    </row>
    <row r="119" spans="63:74" x14ac:dyDescent="0.2">
      <c r="BK119" s="150"/>
      <c r="BL119" s="150"/>
      <c r="BM119" s="150"/>
      <c r="BN119" s="150"/>
      <c r="BO119" s="150"/>
      <c r="BP119" s="150"/>
      <c r="BQ119" s="150"/>
      <c r="BR119" s="150"/>
      <c r="BS119" s="150"/>
      <c r="BT119" s="150"/>
      <c r="BU119" s="150"/>
      <c r="BV119" s="150"/>
    </row>
    <row r="120" spans="63:74" x14ac:dyDescent="0.2">
      <c r="BK120" s="150"/>
      <c r="BL120" s="150"/>
      <c r="BM120" s="150"/>
      <c r="BN120" s="150"/>
      <c r="BO120" s="150"/>
      <c r="BP120" s="150"/>
      <c r="BQ120" s="150"/>
      <c r="BR120" s="150"/>
      <c r="BS120" s="150"/>
      <c r="BT120" s="150"/>
      <c r="BU120" s="150"/>
      <c r="BV120" s="150"/>
    </row>
    <row r="121" spans="63:74" x14ac:dyDescent="0.2">
      <c r="BK121" s="150"/>
      <c r="BL121" s="150"/>
      <c r="BM121" s="150"/>
      <c r="BN121" s="150"/>
      <c r="BO121" s="150"/>
      <c r="BP121" s="150"/>
      <c r="BQ121" s="150"/>
      <c r="BR121" s="150"/>
      <c r="BS121" s="150"/>
      <c r="BT121" s="150"/>
      <c r="BU121" s="150"/>
      <c r="BV121" s="150"/>
    </row>
    <row r="122" spans="63:74" x14ac:dyDescent="0.2">
      <c r="BK122" s="150"/>
      <c r="BL122" s="150"/>
      <c r="BM122" s="150"/>
      <c r="BN122" s="150"/>
      <c r="BO122" s="150"/>
      <c r="BP122" s="150"/>
      <c r="BQ122" s="150"/>
      <c r="BR122" s="150"/>
      <c r="BS122" s="150"/>
      <c r="BT122" s="150"/>
      <c r="BU122" s="150"/>
      <c r="BV122" s="150"/>
    </row>
    <row r="123" spans="63:74" x14ac:dyDescent="0.2">
      <c r="BK123" s="150"/>
      <c r="BL123" s="150"/>
      <c r="BM123" s="150"/>
      <c r="BN123" s="150"/>
      <c r="BO123" s="150"/>
      <c r="BP123" s="150"/>
      <c r="BQ123" s="150"/>
      <c r="BR123" s="150"/>
      <c r="BS123" s="150"/>
      <c r="BT123" s="150"/>
      <c r="BU123" s="150"/>
      <c r="BV123" s="150"/>
    </row>
    <row r="124" spans="63:74" x14ac:dyDescent="0.2">
      <c r="BK124" s="150"/>
      <c r="BL124" s="150"/>
      <c r="BM124" s="150"/>
      <c r="BN124" s="150"/>
      <c r="BO124" s="150"/>
      <c r="BP124" s="150"/>
      <c r="BQ124" s="150"/>
      <c r="BR124" s="150"/>
      <c r="BS124" s="150"/>
      <c r="BT124" s="150"/>
      <c r="BU124" s="150"/>
      <c r="BV124" s="150"/>
    </row>
    <row r="125" spans="63:74" x14ac:dyDescent="0.2">
      <c r="BK125" s="150"/>
      <c r="BL125" s="150"/>
      <c r="BM125" s="150"/>
      <c r="BN125" s="150"/>
      <c r="BO125" s="150"/>
      <c r="BP125" s="150"/>
      <c r="BQ125" s="150"/>
      <c r="BR125" s="150"/>
      <c r="BS125" s="150"/>
      <c r="BT125" s="150"/>
      <c r="BU125" s="150"/>
      <c r="BV125" s="150"/>
    </row>
    <row r="126" spans="63:74" x14ac:dyDescent="0.2">
      <c r="BK126" s="150"/>
      <c r="BL126" s="150"/>
      <c r="BM126" s="150"/>
      <c r="BN126" s="150"/>
      <c r="BO126" s="150"/>
      <c r="BP126" s="150"/>
      <c r="BQ126" s="150"/>
      <c r="BR126" s="150"/>
      <c r="BS126" s="150"/>
      <c r="BT126" s="150"/>
      <c r="BU126" s="150"/>
      <c r="BV126" s="150"/>
    </row>
    <row r="127" spans="63:74" x14ac:dyDescent="0.2">
      <c r="BK127" s="150"/>
      <c r="BL127" s="150"/>
      <c r="BM127" s="150"/>
      <c r="BN127" s="150"/>
      <c r="BO127" s="150"/>
      <c r="BP127" s="150"/>
      <c r="BQ127" s="150"/>
      <c r="BR127" s="150"/>
      <c r="BS127" s="150"/>
      <c r="BT127" s="150"/>
      <c r="BU127" s="150"/>
      <c r="BV127" s="150"/>
    </row>
    <row r="128" spans="63:74" x14ac:dyDescent="0.2">
      <c r="BK128" s="150"/>
      <c r="BL128" s="150"/>
      <c r="BM128" s="150"/>
      <c r="BN128" s="150"/>
      <c r="BO128" s="150"/>
      <c r="BP128" s="150"/>
      <c r="BQ128" s="150"/>
      <c r="BR128" s="150"/>
      <c r="BS128" s="150"/>
      <c r="BT128" s="150"/>
      <c r="BU128" s="150"/>
      <c r="BV128" s="150"/>
    </row>
    <row r="129" spans="63:74" x14ac:dyDescent="0.2">
      <c r="BK129" s="150"/>
      <c r="BL129" s="150"/>
      <c r="BM129" s="150"/>
      <c r="BN129" s="150"/>
      <c r="BO129" s="150"/>
      <c r="BP129" s="150"/>
      <c r="BQ129" s="150"/>
      <c r="BR129" s="150"/>
      <c r="BS129" s="150"/>
      <c r="BT129" s="150"/>
      <c r="BU129" s="150"/>
      <c r="BV129" s="150"/>
    </row>
    <row r="130" spans="63:74" x14ac:dyDescent="0.2">
      <c r="BK130" s="150"/>
      <c r="BL130" s="150"/>
      <c r="BM130" s="150"/>
      <c r="BN130" s="150"/>
      <c r="BO130" s="150"/>
      <c r="BP130" s="150"/>
      <c r="BQ130" s="150"/>
      <c r="BR130" s="150"/>
      <c r="BS130" s="150"/>
      <c r="BT130" s="150"/>
      <c r="BU130" s="150"/>
      <c r="BV130" s="150"/>
    </row>
    <row r="131" spans="63:74" x14ac:dyDescent="0.2">
      <c r="BK131" s="150"/>
      <c r="BL131" s="150"/>
      <c r="BM131" s="150"/>
      <c r="BN131" s="150"/>
      <c r="BO131" s="150"/>
      <c r="BP131" s="150"/>
      <c r="BQ131" s="150"/>
      <c r="BR131" s="150"/>
      <c r="BS131" s="150"/>
      <c r="BT131" s="150"/>
      <c r="BU131" s="150"/>
      <c r="BV131" s="150"/>
    </row>
    <row r="132" spans="63:74" x14ac:dyDescent="0.2">
      <c r="BK132" s="150"/>
      <c r="BL132" s="150"/>
      <c r="BM132" s="150"/>
      <c r="BN132" s="150"/>
      <c r="BO132" s="150"/>
      <c r="BP132" s="150"/>
      <c r="BQ132" s="150"/>
      <c r="BR132" s="150"/>
      <c r="BS132" s="150"/>
      <c r="BT132" s="150"/>
      <c r="BU132" s="150"/>
      <c r="BV132" s="150"/>
    </row>
    <row r="133" spans="63:74" x14ac:dyDescent="0.2">
      <c r="BK133" s="150"/>
      <c r="BL133" s="150"/>
      <c r="BM133" s="150"/>
      <c r="BN133" s="150"/>
      <c r="BO133" s="150"/>
      <c r="BP133" s="150"/>
      <c r="BQ133" s="150"/>
      <c r="BR133" s="150"/>
      <c r="BS133" s="150"/>
      <c r="BT133" s="150"/>
      <c r="BU133" s="150"/>
      <c r="BV133" s="150"/>
    </row>
    <row r="134" spans="63:74" x14ac:dyDescent="0.2">
      <c r="BK134" s="150"/>
      <c r="BL134" s="150"/>
      <c r="BM134" s="150"/>
      <c r="BN134" s="150"/>
      <c r="BO134" s="150"/>
      <c r="BP134" s="150"/>
      <c r="BQ134" s="150"/>
      <c r="BR134" s="150"/>
      <c r="BS134" s="150"/>
      <c r="BT134" s="150"/>
      <c r="BU134" s="150"/>
      <c r="BV134" s="150"/>
    </row>
    <row r="135" spans="63:74" x14ac:dyDescent="0.2">
      <c r="BK135" s="150"/>
      <c r="BL135" s="150"/>
      <c r="BM135" s="150"/>
      <c r="BN135" s="150"/>
      <c r="BO135" s="150"/>
      <c r="BP135" s="150"/>
      <c r="BQ135" s="150"/>
      <c r="BR135" s="150"/>
      <c r="BS135" s="150"/>
      <c r="BT135" s="150"/>
      <c r="BU135" s="150"/>
      <c r="BV135" s="150"/>
    </row>
    <row r="136" spans="63:74" x14ac:dyDescent="0.2">
      <c r="BK136" s="150"/>
      <c r="BL136" s="150"/>
      <c r="BM136" s="150"/>
      <c r="BN136" s="150"/>
      <c r="BO136" s="150"/>
      <c r="BP136" s="150"/>
      <c r="BQ136" s="150"/>
      <c r="BR136" s="150"/>
      <c r="BS136" s="150"/>
      <c r="BT136" s="150"/>
      <c r="BU136" s="150"/>
      <c r="BV136" s="150"/>
    </row>
    <row r="137" spans="63:74" x14ac:dyDescent="0.2">
      <c r="BK137" s="150"/>
      <c r="BL137" s="150"/>
      <c r="BM137" s="150"/>
      <c r="BN137" s="150"/>
      <c r="BO137" s="150"/>
      <c r="BP137" s="150"/>
      <c r="BQ137" s="150"/>
      <c r="BR137" s="150"/>
      <c r="BS137" s="150"/>
      <c r="BT137" s="150"/>
      <c r="BU137" s="150"/>
      <c r="BV137" s="150"/>
    </row>
    <row r="138" spans="63:74" x14ac:dyDescent="0.2">
      <c r="BK138" s="150"/>
      <c r="BL138" s="150"/>
      <c r="BM138" s="150"/>
      <c r="BN138" s="150"/>
      <c r="BO138" s="150"/>
      <c r="BP138" s="150"/>
      <c r="BQ138" s="150"/>
      <c r="BR138" s="150"/>
      <c r="BS138" s="150"/>
      <c r="BT138" s="150"/>
      <c r="BU138" s="150"/>
      <c r="BV138" s="150"/>
    </row>
    <row r="139" spans="63:74" x14ac:dyDescent="0.2">
      <c r="BK139" s="150"/>
      <c r="BL139" s="150"/>
      <c r="BM139" s="150"/>
      <c r="BN139" s="150"/>
      <c r="BO139" s="150"/>
      <c r="BP139" s="150"/>
      <c r="BQ139" s="150"/>
      <c r="BR139" s="150"/>
      <c r="BS139" s="150"/>
      <c r="BT139" s="150"/>
      <c r="BU139" s="150"/>
      <c r="BV139" s="150"/>
    </row>
    <row r="140" spans="63:74" x14ac:dyDescent="0.2">
      <c r="BK140" s="150"/>
      <c r="BL140" s="150"/>
      <c r="BM140" s="150"/>
      <c r="BN140" s="150"/>
      <c r="BO140" s="150"/>
      <c r="BP140" s="150"/>
      <c r="BQ140" s="150"/>
      <c r="BR140" s="150"/>
      <c r="BS140" s="150"/>
      <c r="BT140" s="150"/>
      <c r="BU140" s="150"/>
      <c r="BV140" s="150"/>
    </row>
    <row r="141" spans="63:74" x14ac:dyDescent="0.2">
      <c r="BK141" s="150"/>
      <c r="BL141" s="150"/>
      <c r="BM141" s="150"/>
      <c r="BN141" s="150"/>
      <c r="BO141" s="150"/>
      <c r="BP141" s="150"/>
      <c r="BQ141" s="150"/>
      <c r="BR141" s="150"/>
      <c r="BS141" s="150"/>
      <c r="BT141" s="150"/>
      <c r="BU141" s="150"/>
      <c r="BV141" s="150"/>
    </row>
    <row r="142" spans="63:74" x14ac:dyDescent="0.2">
      <c r="BK142" s="150"/>
      <c r="BL142" s="150"/>
      <c r="BM142" s="150"/>
      <c r="BN142" s="150"/>
      <c r="BO142" s="150"/>
      <c r="BP142" s="150"/>
      <c r="BQ142" s="150"/>
      <c r="BR142" s="150"/>
      <c r="BS142" s="150"/>
      <c r="BT142" s="150"/>
      <c r="BU142" s="150"/>
      <c r="BV142" s="150"/>
    </row>
    <row r="143" spans="63:74" x14ac:dyDescent="0.2">
      <c r="BK143" s="150"/>
      <c r="BL143" s="150"/>
      <c r="BM143" s="150"/>
      <c r="BN143" s="150"/>
      <c r="BO143" s="150"/>
      <c r="BP143" s="150"/>
      <c r="BQ143" s="150"/>
      <c r="BR143" s="150"/>
      <c r="BS143" s="150"/>
      <c r="BT143" s="150"/>
      <c r="BU143" s="150"/>
      <c r="BV143" s="150"/>
    </row>
    <row r="144" spans="63:74" x14ac:dyDescent="0.2">
      <c r="BK144" s="150"/>
      <c r="BL144" s="150"/>
      <c r="BM144" s="150"/>
      <c r="BN144" s="150"/>
      <c r="BO144" s="150"/>
      <c r="BP144" s="150"/>
      <c r="BQ144" s="150"/>
      <c r="BR144" s="150"/>
      <c r="BS144" s="150"/>
      <c r="BT144" s="150"/>
      <c r="BU144" s="150"/>
      <c r="BV144" s="150"/>
    </row>
    <row r="145" spans="63:74" x14ac:dyDescent="0.2">
      <c r="BK145" s="150"/>
      <c r="BL145" s="150"/>
      <c r="BM145" s="150"/>
      <c r="BN145" s="150"/>
      <c r="BO145" s="150"/>
      <c r="BP145" s="150"/>
      <c r="BQ145" s="150"/>
      <c r="BR145" s="150"/>
      <c r="BS145" s="150"/>
      <c r="BT145" s="150"/>
      <c r="BU145" s="150"/>
      <c r="BV145" s="150"/>
    </row>
    <row r="146" spans="63:74" x14ac:dyDescent="0.2">
      <c r="BK146" s="150"/>
      <c r="BL146" s="150"/>
      <c r="BM146" s="150"/>
      <c r="BN146" s="150"/>
      <c r="BO146" s="150"/>
      <c r="BP146" s="150"/>
      <c r="BQ146" s="150"/>
      <c r="BR146" s="150"/>
      <c r="BS146" s="150"/>
      <c r="BT146" s="150"/>
      <c r="BU146" s="150"/>
      <c r="BV146" s="150"/>
    </row>
    <row r="147" spans="63:74" x14ac:dyDescent="0.2">
      <c r="BK147" s="150"/>
      <c r="BL147" s="150"/>
      <c r="BM147" s="150"/>
      <c r="BN147" s="150"/>
      <c r="BO147" s="150"/>
      <c r="BP147" s="150"/>
      <c r="BQ147" s="150"/>
      <c r="BR147" s="150"/>
      <c r="BS147" s="150"/>
      <c r="BT147" s="150"/>
      <c r="BU147" s="150"/>
      <c r="BV147" s="150"/>
    </row>
    <row r="148" spans="63:74" x14ac:dyDescent="0.2">
      <c r="BK148" s="150"/>
      <c r="BL148" s="150"/>
      <c r="BM148" s="150"/>
      <c r="BN148" s="150"/>
      <c r="BO148" s="150"/>
      <c r="BP148" s="150"/>
      <c r="BQ148" s="150"/>
      <c r="BR148" s="150"/>
      <c r="BS148" s="150"/>
      <c r="BT148" s="150"/>
      <c r="BU148" s="150"/>
      <c r="BV148" s="150"/>
    </row>
    <row r="149" spans="63:74" x14ac:dyDescent="0.2">
      <c r="BK149" s="150"/>
      <c r="BL149" s="150"/>
      <c r="BM149" s="150"/>
      <c r="BN149" s="150"/>
      <c r="BO149" s="150"/>
      <c r="BP149" s="150"/>
      <c r="BQ149" s="150"/>
      <c r="BR149" s="150"/>
      <c r="BS149" s="150"/>
      <c r="BT149" s="150"/>
      <c r="BU149" s="150"/>
      <c r="BV149" s="150"/>
    </row>
    <row r="150" spans="63:74" x14ac:dyDescent="0.2">
      <c r="BK150" s="150"/>
      <c r="BL150" s="150"/>
      <c r="BM150" s="150"/>
      <c r="BN150" s="150"/>
      <c r="BO150" s="150"/>
      <c r="BP150" s="150"/>
      <c r="BQ150" s="150"/>
      <c r="BR150" s="150"/>
      <c r="BS150" s="150"/>
      <c r="BT150" s="150"/>
      <c r="BU150" s="150"/>
      <c r="BV150" s="150"/>
    </row>
    <row r="151" spans="63:74" x14ac:dyDescent="0.2">
      <c r="BK151" s="150"/>
      <c r="BL151" s="150"/>
      <c r="BM151" s="150"/>
      <c r="BN151" s="150"/>
      <c r="BO151" s="150"/>
      <c r="BP151" s="150"/>
      <c r="BQ151" s="150"/>
      <c r="BR151" s="150"/>
      <c r="BS151" s="150"/>
      <c r="BT151" s="150"/>
      <c r="BU151" s="150"/>
      <c r="BV151" s="150"/>
    </row>
    <row r="152" spans="63:74" x14ac:dyDescent="0.2">
      <c r="BK152" s="150"/>
      <c r="BL152" s="150"/>
      <c r="BM152" s="150"/>
      <c r="BN152" s="150"/>
      <c r="BO152" s="150"/>
      <c r="BP152" s="150"/>
      <c r="BQ152" s="150"/>
      <c r="BR152" s="150"/>
      <c r="BS152" s="150"/>
      <c r="BT152" s="150"/>
      <c r="BU152" s="150"/>
      <c r="BV152" s="150"/>
    </row>
    <row r="153" spans="63:74" x14ac:dyDescent="0.2">
      <c r="BK153" s="150"/>
      <c r="BL153" s="150"/>
      <c r="BM153" s="150"/>
      <c r="BN153" s="150"/>
      <c r="BO153" s="150"/>
      <c r="BP153" s="150"/>
      <c r="BQ153" s="150"/>
      <c r="BR153" s="150"/>
      <c r="BS153" s="150"/>
      <c r="BT153" s="150"/>
      <c r="BU153" s="150"/>
      <c r="BV153" s="150"/>
    </row>
    <row r="154" spans="63:74" x14ac:dyDescent="0.2">
      <c r="BK154" s="150"/>
      <c r="BL154" s="150"/>
      <c r="BM154" s="150"/>
      <c r="BN154" s="150"/>
      <c r="BO154" s="150"/>
      <c r="BP154" s="150"/>
      <c r="BQ154" s="150"/>
      <c r="BR154" s="150"/>
      <c r="BS154" s="150"/>
      <c r="BT154" s="150"/>
      <c r="BU154" s="150"/>
      <c r="BV154" s="150"/>
    </row>
    <row r="155" spans="63:74" x14ac:dyDescent="0.2">
      <c r="BK155" s="150"/>
      <c r="BL155" s="150"/>
      <c r="BM155" s="150"/>
      <c r="BN155" s="150"/>
      <c r="BO155" s="150"/>
      <c r="BP155" s="150"/>
      <c r="BQ155" s="150"/>
      <c r="BR155" s="150"/>
      <c r="BS155" s="150"/>
      <c r="BT155" s="150"/>
      <c r="BU155" s="150"/>
      <c r="BV155" s="150"/>
    </row>
    <row r="156" spans="63:74" x14ac:dyDescent="0.2">
      <c r="BK156" s="150"/>
      <c r="BL156" s="150"/>
      <c r="BM156" s="150"/>
      <c r="BN156" s="150"/>
      <c r="BO156" s="150"/>
      <c r="BP156" s="150"/>
      <c r="BQ156" s="150"/>
      <c r="BR156" s="150"/>
      <c r="BS156" s="150"/>
      <c r="BT156" s="150"/>
      <c r="BU156" s="150"/>
      <c r="BV156" s="150"/>
    </row>
    <row r="157" spans="63:74" x14ac:dyDescent="0.2">
      <c r="BK157" s="150"/>
      <c r="BL157" s="150"/>
      <c r="BM157" s="150"/>
      <c r="BN157" s="150"/>
      <c r="BO157" s="150"/>
      <c r="BP157" s="150"/>
      <c r="BQ157" s="150"/>
      <c r="BR157" s="150"/>
      <c r="BS157" s="150"/>
      <c r="BT157" s="150"/>
      <c r="BU157" s="150"/>
      <c r="BV157" s="150"/>
    </row>
    <row r="158" spans="63:74" x14ac:dyDescent="0.2">
      <c r="BK158" s="150"/>
      <c r="BL158" s="150"/>
      <c r="BM158" s="150"/>
      <c r="BN158" s="150"/>
      <c r="BO158" s="150"/>
      <c r="BP158" s="150"/>
      <c r="BQ158" s="150"/>
      <c r="BR158" s="150"/>
      <c r="BS158" s="150"/>
      <c r="BT158" s="150"/>
      <c r="BU158" s="150"/>
      <c r="BV158" s="150"/>
    </row>
    <row r="159" spans="63:74" x14ac:dyDescent="0.2">
      <c r="BK159" s="150"/>
      <c r="BL159" s="150"/>
      <c r="BM159" s="150"/>
      <c r="BN159" s="150"/>
      <c r="BO159" s="150"/>
      <c r="BP159" s="150"/>
      <c r="BQ159" s="150"/>
      <c r="BR159" s="150"/>
      <c r="BS159" s="150"/>
      <c r="BT159" s="150"/>
      <c r="BU159" s="150"/>
      <c r="BV159" s="150"/>
    </row>
    <row r="160" spans="63:74" x14ac:dyDescent="0.2">
      <c r="BK160" s="150"/>
      <c r="BL160" s="150"/>
      <c r="BM160" s="150"/>
      <c r="BN160" s="150"/>
      <c r="BO160" s="150"/>
      <c r="BP160" s="150"/>
      <c r="BQ160" s="150"/>
      <c r="BR160" s="150"/>
      <c r="BS160" s="150"/>
      <c r="BT160" s="150"/>
      <c r="BU160" s="150"/>
      <c r="BV160" s="150"/>
    </row>
    <row r="161" spans="63:74" x14ac:dyDescent="0.2">
      <c r="BK161" s="150"/>
      <c r="BL161" s="150"/>
      <c r="BM161" s="150"/>
      <c r="BN161" s="150"/>
      <c r="BO161" s="150"/>
      <c r="BP161" s="150"/>
      <c r="BQ161" s="150"/>
      <c r="BR161" s="150"/>
      <c r="BS161" s="150"/>
      <c r="BT161" s="150"/>
      <c r="BU161" s="150"/>
      <c r="BV161" s="150"/>
    </row>
    <row r="162" spans="63:74" x14ac:dyDescent="0.2">
      <c r="BK162" s="150"/>
      <c r="BL162" s="150"/>
      <c r="BM162" s="150"/>
      <c r="BN162" s="150"/>
      <c r="BO162" s="150"/>
      <c r="BP162" s="150"/>
      <c r="BQ162" s="150"/>
      <c r="BR162" s="150"/>
      <c r="BS162" s="150"/>
      <c r="BT162" s="150"/>
      <c r="BU162" s="150"/>
      <c r="BV162" s="150"/>
    </row>
    <row r="163" spans="63:74" x14ac:dyDescent="0.2">
      <c r="BK163" s="150"/>
      <c r="BL163" s="150"/>
      <c r="BM163" s="150"/>
      <c r="BN163" s="150"/>
      <c r="BO163" s="150"/>
      <c r="BP163" s="150"/>
      <c r="BQ163" s="150"/>
      <c r="BR163" s="150"/>
      <c r="BS163" s="150"/>
      <c r="BT163" s="150"/>
      <c r="BU163" s="150"/>
      <c r="BV163" s="150"/>
    </row>
    <row r="164" spans="63:74" x14ac:dyDescent="0.2">
      <c r="BK164" s="150"/>
      <c r="BL164" s="150"/>
      <c r="BM164" s="150"/>
      <c r="BN164" s="150"/>
      <c r="BO164" s="150"/>
      <c r="BP164" s="150"/>
      <c r="BQ164" s="150"/>
      <c r="BR164" s="150"/>
      <c r="BS164" s="150"/>
      <c r="BT164" s="150"/>
      <c r="BU164" s="150"/>
      <c r="BV164" s="150"/>
    </row>
    <row r="165" spans="63:74" x14ac:dyDescent="0.2">
      <c r="BK165" s="150"/>
      <c r="BL165" s="150"/>
      <c r="BM165" s="150"/>
      <c r="BN165" s="150"/>
      <c r="BO165" s="150"/>
      <c r="BP165" s="150"/>
      <c r="BQ165" s="150"/>
      <c r="BR165" s="150"/>
      <c r="BS165" s="150"/>
      <c r="BT165" s="150"/>
      <c r="BU165" s="150"/>
      <c r="BV165" s="150"/>
    </row>
    <row r="166" spans="63:74" x14ac:dyDescent="0.2">
      <c r="BK166" s="150"/>
      <c r="BL166" s="150"/>
      <c r="BM166" s="150"/>
      <c r="BN166" s="150"/>
      <c r="BO166" s="150"/>
      <c r="BP166" s="150"/>
      <c r="BQ166" s="150"/>
      <c r="BR166" s="150"/>
      <c r="BS166" s="150"/>
      <c r="BT166" s="150"/>
      <c r="BU166" s="150"/>
      <c r="BV166" s="150"/>
    </row>
    <row r="167" spans="63:74" x14ac:dyDescent="0.2">
      <c r="BK167" s="150"/>
      <c r="BL167" s="150"/>
      <c r="BM167" s="150"/>
      <c r="BN167" s="150"/>
      <c r="BO167" s="150"/>
      <c r="BP167" s="150"/>
      <c r="BQ167" s="150"/>
      <c r="BR167" s="150"/>
      <c r="BS167" s="150"/>
      <c r="BT167" s="150"/>
      <c r="BU167" s="150"/>
      <c r="BV167" s="150"/>
    </row>
    <row r="168" spans="63:74" x14ac:dyDescent="0.2">
      <c r="BK168" s="150"/>
      <c r="BL168" s="150"/>
      <c r="BM168" s="150"/>
      <c r="BN168" s="150"/>
      <c r="BO168" s="150"/>
      <c r="BP168" s="150"/>
      <c r="BQ168" s="150"/>
      <c r="BR168" s="150"/>
      <c r="BS168" s="150"/>
      <c r="BT168" s="150"/>
      <c r="BU168" s="150"/>
      <c r="BV168" s="150"/>
    </row>
    <row r="169" spans="63:74" x14ac:dyDescent="0.2">
      <c r="BK169" s="150"/>
      <c r="BL169" s="150"/>
      <c r="BM169" s="150"/>
      <c r="BN169" s="150"/>
      <c r="BO169" s="150"/>
      <c r="BP169" s="150"/>
      <c r="BQ169" s="150"/>
      <c r="BR169" s="150"/>
      <c r="BS169" s="150"/>
      <c r="BT169" s="150"/>
      <c r="BU169" s="150"/>
      <c r="BV169" s="150"/>
    </row>
    <row r="170" spans="63:74" x14ac:dyDescent="0.2">
      <c r="BK170" s="150"/>
      <c r="BL170" s="150"/>
      <c r="BM170" s="150"/>
      <c r="BN170" s="150"/>
      <c r="BO170" s="150"/>
      <c r="BP170" s="150"/>
      <c r="BQ170" s="150"/>
      <c r="BR170" s="150"/>
      <c r="BS170" s="150"/>
      <c r="BT170" s="150"/>
      <c r="BU170" s="150"/>
      <c r="BV170" s="150"/>
    </row>
    <row r="171" spans="63:74" x14ac:dyDescent="0.2">
      <c r="BK171" s="150"/>
      <c r="BL171" s="150"/>
      <c r="BM171" s="150"/>
      <c r="BN171" s="150"/>
      <c r="BO171" s="150"/>
      <c r="BP171" s="150"/>
      <c r="BQ171" s="150"/>
      <c r="BR171" s="150"/>
      <c r="BS171" s="150"/>
      <c r="BT171" s="150"/>
      <c r="BU171" s="150"/>
      <c r="BV171" s="150"/>
    </row>
    <row r="172" spans="63:74" x14ac:dyDescent="0.2">
      <c r="BK172" s="150"/>
      <c r="BL172" s="150"/>
      <c r="BM172" s="150"/>
      <c r="BN172" s="150"/>
      <c r="BO172" s="150"/>
      <c r="BP172" s="150"/>
      <c r="BQ172" s="150"/>
      <c r="BR172" s="150"/>
      <c r="BS172" s="150"/>
      <c r="BT172" s="150"/>
      <c r="BU172" s="150"/>
      <c r="BV172" s="150"/>
    </row>
    <row r="173" spans="63:74" x14ac:dyDescent="0.2">
      <c r="BK173" s="150"/>
      <c r="BL173" s="150"/>
      <c r="BM173" s="150"/>
      <c r="BN173" s="150"/>
      <c r="BO173" s="150"/>
      <c r="BP173" s="150"/>
      <c r="BQ173" s="150"/>
      <c r="BR173" s="150"/>
      <c r="BS173" s="150"/>
      <c r="BT173" s="150"/>
      <c r="BU173" s="150"/>
      <c r="BV173" s="150"/>
    </row>
    <row r="174" spans="63:74" x14ac:dyDescent="0.2">
      <c r="BK174" s="150"/>
      <c r="BL174" s="150"/>
      <c r="BM174" s="150"/>
      <c r="BN174" s="150"/>
      <c r="BO174" s="150"/>
      <c r="BP174" s="150"/>
      <c r="BQ174" s="150"/>
      <c r="BR174" s="150"/>
      <c r="BS174" s="150"/>
      <c r="BT174" s="150"/>
      <c r="BU174" s="150"/>
      <c r="BV174" s="150"/>
    </row>
  </sheetData>
  <mergeCells count="16">
    <mergeCell ref="A1:A2"/>
    <mergeCell ref="AM3:AX3"/>
    <mergeCell ref="AY3:BJ3"/>
    <mergeCell ref="BK3:BV3"/>
    <mergeCell ref="B1:AL1"/>
    <mergeCell ref="C3:N3"/>
    <mergeCell ref="O3:Z3"/>
    <mergeCell ref="AA3:AL3"/>
    <mergeCell ref="B68:Q68"/>
    <mergeCell ref="B61:Q61"/>
    <mergeCell ref="B66:Q66"/>
    <mergeCell ref="B67:Q67"/>
    <mergeCell ref="B59:Q59"/>
    <mergeCell ref="B64:Q64"/>
    <mergeCell ref="B62:Q62"/>
    <mergeCell ref="B63:Q63"/>
  </mergeCells>
  <phoneticPr fontId="4" type="noConversion"/>
  <conditionalFormatting sqref="C61:Q62">
    <cfRule type="cellIs" dxfId="9" priority="1" stopIfTrue="1" operator="notEqual">
      <formula>C$60</formula>
    </cfRule>
  </conditionalFormatting>
  <hyperlinks>
    <hyperlink ref="A1:A2" location="Contents!A1" display="Table of Contents" xr:uid="{00000000-0004-0000-0900-000000000000}"/>
  </hyperlinks>
  <pageMargins left="0.25" right="0.25" top="0.25" bottom="0.25" header="0.5" footer="0.5"/>
  <pageSetup scale="1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ransitionEntry="1" codeName="Sheet8">
    <pageSetUpPr fitToPage="1"/>
  </sheetPr>
  <dimension ref="A1:BV124"/>
  <sheetViews>
    <sheetView showGridLines="0" zoomScaleNormal="100" workbookViewId="0">
      <pane xSplit="2" ySplit="4" topLeftCell="AW5" activePane="bottomRight" state="frozen"/>
      <selection activeCell="BF63" sqref="BF63"/>
      <selection pane="topRight" activeCell="BF63" sqref="BF63"/>
      <selection pane="bottomLeft" activeCell="BF63" sqref="BF63"/>
      <selection pane="bottomRight" activeCell="B1" sqref="B1:AL1"/>
    </sheetView>
  </sheetViews>
  <sheetFormatPr defaultColWidth="9.5546875" defaultRowHeight="9.6" x14ac:dyDescent="0.15"/>
  <cols>
    <col min="1" max="1" width="10.5546875" style="2" customWidth="1"/>
    <col min="2" max="2" width="45.44140625" style="2" customWidth="1"/>
    <col min="3" max="50" width="6.5546875" style="2" customWidth="1"/>
    <col min="51" max="53" width="6.5546875" style="674" customWidth="1"/>
    <col min="54" max="55" width="6.5546875" style="148" customWidth="1"/>
    <col min="56" max="56" width="6.5546875" style="672" customWidth="1"/>
    <col min="57" max="57" width="6.5546875" style="289" customWidth="1"/>
    <col min="58" max="58" width="6.5546875" style="672" customWidth="1"/>
    <col min="59" max="61" width="6.5546875" style="674" customWidth="1"/>
    <col min="62" max="62" width="6.5546875" style="148" customWidth="1"/>
    <col min="63" max="74" width="6.5546875" style="2" customWidth="1"/>
    <col min="75" max="16384" width="9.5546875" style="2"/>
  </cols>
  <sheetData>
    <row r="1" spans="1:74" ht="15.75" customHeight="1" x14ac:dyDescent="0.25">
      <c r="A1" s="1002" t="s">
        <v>479</v>
      </c>
      <c r="B1" s="1081" t="s">
        <v>765</v>
      </c>
      <c r="C1" s="1005"/>
      <c r="D1" s="1005"/>
      <c r="E1" s="1005"/>
      <c r="F1" s="1005"/>
      <c r="G1" s="1005"/>
      <c r="H1" s="1005"/>
      <c r="I1" s="1005"/>
      <c r="J1" s="1005"/>
      <c r="K1" s="1005"/>
      <c r="L1" s="1005"/>
      <c r="M1" s="1005"/>
      <c r="N1" s="1005"/>
      <c r="O1" s="1005"/>
      <c r="P1" s="1005"/>
      <c r="Q1" s="1005"/>
      <c r="R1" s="1005"/>
      <c r="S1" s="1005"/>
      <c r="T1" s="1005"/>
      <c r="U1" s="1005"/>
      <c r="V1" s="1005"/>
      <c r="W1" s="1005"/>
      <c r="X1" s="1005"/>
      <c r="Y1" s="1005"/>
      <c r="Z1" s="1005"/>
      <c r="AA1" s="1005"/>
      <c r="AB1" s="1005"/>
      <c r="AC1" s="1005"/>
      <c r="AD1" s="1005"/>
      <c r="AE1" s="1005"/>
      <c r="AF1" s="1005"/>
      <c r="AG1" s="1005"/>
      <c r="AH1" s="1005"/>
      <c r="AI1" s="1005"/>
      <c r="AJ1" s="1005"/>
      <c r="AK1" s="1005"/>
      <c r="AL1" s="1005"/>
    </row>
    <row r="2" spans="1:74" s="4" customFormat="1" ht="13.2" x14ac:dyDescent="0.25">
      <c r="A2" s="1003"/>
      <c r="B2" s="228" t="str">
        <f>"U.S. Energy Information Administration  |  Short-Term Energy Outlook  - "&amp;Dates!D1</f>
        <v>U.S. Energy Information Administration  |  Short-Term Energy Outlook  - April 2025</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Y2" s="851"/>
      <c r="AZ2" s="851"/>
      <c r="BA2" s="851"/>
      <c r="BB2" s="220"/>
      <c r="BC2" s="220"/>
      <c r="BD2" s="673"/>
      <c r="BE2" s="290"/>
      <c r="BF2" s="673"/>
      <c r="BG2" s="851"/>
      <c r="BH2" s="851"/>
      <c r="BI2" s="851"/>
      <c r="BJ2" s="220"/>
    </row>
    <row r="3" spans="1:74" s="7" customFormat="1" ht="13.2" x14ac:dyDescent="0.25">
      <c r="A3" s="338" t="s">
        <v>777</v>
      </c>
      <c r="B3" s="9"/>
      <c r="C3" s="1006">
        <f>Dates!D3</f>
        <v>2021</v>
      </c>
      <c r="D3" s="1007"/>
      <c r="E3" s="1007"/>
      <c r="F3" s="1007"/>
      <c r="G3" s="1007"/>
      <c r="H3" s="1007"/>
      <c r="I3" s="1007"/>
      <c r="J3" s="1007"/>
      <c r="K3" s="1007"/>
      <c r="L3" s="1007"/>
      <c r="M3" s="1007"/>
      <c r="N3" s="1008"/>
      <c r="O3" s="1006">
        <f>C3+1</f>
        <v>2022</v>
      </c>
      <c r="P3" s="1009"/>
      <c r="Q3" s="1009"/>
      <c r="R3" s="1009"/>
      <c r="S3" s="1009"/>
      <c r="T3" s="1009"/>
      <c r="U3" s="1009"/>
      <c r="V3" s="1009"/>
      <c r="W3" s="1009"/>
      <c r="X3" s="1007"/>
      <c r="Y3" s="1007"/>
      <c r="Z3" s="1008"/>
      <c r="AA3" s="1010">
        <f>O3+1</f>
        <v>2023</v>
      </c>
      <c r="AB3" s="1007"/>
      <c r="AC3" s="1007"/>
      <c r="AD3" s="1007"/>
      <c r="AE3" s="1007"/>
      <c r="AF3" s="1007"/>
      <c r="AG3" s="1007"/>
      <c r="AH3" s="1007"/>
      <c r="AI3" s="1007"/>
      <c r="AJ3" s="1007"/>
      <c r="AK3" s="1007"/>
      <c r="AL3" s="1008"/>
      <c r="AM3" s="1010">
        <f>AA3+1</f>
        <v>2024</v>
      </c>
      <c r="AN3" s="1007"/>
      <c r="AO3" s="1007"/>
      <c r="AP3" s="1007"/>
      <c r="AQ3" s="1007"/>
      <c r="AR3" s="1007"/>
      <c r="AS3" s="1007"/>
      <c r="AT3" s="1007"/>
      <c r="AU3" s="1007"/>
      <c r="AV3" s="1007"/>
      <c r="AW3" s="1007"/>
      <c r="AX3" s="1008"/>
      <c r="AY3" s="1010">
        <f>AM3+1</f>
        <v>2025</v>
      </c>
      <c r="AZ3" s="1011"/>
      <c r="BA3" s="1011"/>
      <c r="BB3" s="1011"/>
      <c r="BC3" s="1011"/>
      <c r="BD3" s="1011"/>
      <c r="BE3" s="1011"/>
      <c r="BF3" s="1011"/>
      <c r="BG3" s="1011"/>
      <c r="BH3" s="1011"/>
      <c r="BI3" s="1011"/>
      <c r="BJ3" s="1012"/>
      <c r="BK3" s="1010">
        <f>AY3+1</f>
        <v>2026</v>
      </c>
      <c r="BL3" s="1007"/>
      <c r="BM3" s="1007"/>
      <c r="BN3" s="1007"/>
      <c r="BO3" s="1007"/>
      <c r="BP3" s="1007"/>
      <c r="BQ3" s="1007"/>
      <c r="BR3" s="1007"/>
      <c r="BS3" s="1007"/>
      <c r="BT3" s="1007"/>
      <c r="BU3" s="1007"/>
      <c r="BV3" s="1008"/>
    </row>
    <row r="4" spans="1:74" s="7" customFormat="1" ht="10.199999999999999" x14ac:dyDescent="0.2">
      <c r="A4" s="344" t="str">
        <f>TEXT(Dates!$D$2,"dddd, mmmm d, yyyy")</f>
        <v>Monday, April 7,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12"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1"/>
      <c r="B5" s="31" t="s">
        <v>1172</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943"/>
      <c r="AZ5" s="943"/>
      <c r="BA5" s="943"/>
      <c r="BB5" s="885"/>
      <c r="BC5" s="885"/>
      <c r="BD5" s="886"/>
      <c r="BE5" s="886"/>
      <c r="BF5" s="886"/>
      <c r="BG5" s="886"/>
      <c r="BH5" s="612"/>
      <c r="BI5" s="612"/>
      <c r="BJ5" s="612"/>
      <c r="BK5" s="612"/>
      <c r="BL5" s="612"/>
      <c r="BM5" s="612"/>
      <c r="BN5" s="612"/>
      <c r="BO5" s="612"/>
      <c r="BP5" s="612"/>
      <c r="BQ5" s="612"/>
      <c r="BR5" s="612"/>
      <c r="BS5" s="612"/>
      <c r="BT5" s="612"/>
      <c r="BU5" s="612"/>
      <c r="BV5" s="612"/>
    </row>
    <row r="6" spans="1:74" ht="11.1" customHeight="1" x14ac:dyDescent="0.2">
      <c r="A6" s="1" t="s">
        <v>1173</v>
      </c>
      <c r="B6" s="601" t="s">
        <v>1174</v>
      </c>
      <c r="C6" s="608">
        <v>1.575</v>
      </c>
      <c r="D6" s="608">
        <v>1.784</v>
      </c>
      <c r="E6" s="608">
        <v>2.0110000000000001</v>
      </c>
      <c r="F6" s="608">
        <v>2.0550000000000002</v>
      </c>
      <c r="G6" s="608">
        <v>2.181</v>
      </c>
      <c r="H6" s="608">
        <v>2.2519999999999998</v>
      </c>
      <c r="I6" s="608">
        <v>2.3370000000000002</v>
      </c>
      <c r="J6" s="608">
        <v>2.302</v>
      </c>
      <c r="K6" s="608">
        <v>2.31</v>
      </c>
      <c r="L6" s="608">
        <v>2.4940000000000002</v>
      </c>
      <c r="M6" s="608">
        <v>2.484</v>
      </c>
      <c r="N6" s="608">
        <v>2.3039999999999998</v>
      </c>
      <c r="O6" s="608">
        <v>2.423</v>
      </c>
      <c r="P6" s="608">
        <v>2.6389999999999998</v>
      </c>
      <c r="Q6" s="608">
        <v>3.2320000000000002</v>
      </c>
      <c r="R6" s="608">
        <v>3.2595239999999999</v>
      </c>
      <c r="S6" s="608">
        <v>3.8660239999999999</v>
      </c>
      <c r="T6" s="608">
        <v>4.1233839999999997</v>
      </c>
      <c r="U6" s="608">
        <v>3.3764400000000001</v>
      </c>
      <c r="V6" s="608">
        <v>3.0518360000000002</v>
      </c>
      <c r="W6" s="608">
        <v>2.9032450000000001</v>
      </c>
      <c r="X6" s="608">
        <v>3.0013809999999999</v>
      </c>
      <c r="Y6" s="608">
        <v>2.703665</v>
      </c>
      <c r="Z6" s="608">
        <v>2.2908249999999999</v>
      </c>
      <c r="AA6" s="608">
        <v>2.6160230000000002</v>
      </c>
      <c r="AB6" s="608">
        <v>2.604257</v>
      </c>
      <c r="AC6" s="608">
        <v>2.6338602764000001</v>
      </c>
      <c r="AD6" s="608">
        <v>2.7438575888000001</v>
      </c>
      <c r="AE6" s="608">
        <v>2.5814268246999998</v>
      </c>
      <c r="AF6" s="608">
        <v>2.6152202756</v>
      </c>
      <c r="AG6" s="608">
        <v>2.7934427497000001</v>
      </c>
      <c r="AH6" s="608">
        <v>3.0170080000000001</v>
      </c>
      <c r="AI6" s="608">
        <v>3.068549</v>
      </c>
      <c r="AJ6" s="608">
        <v>2.4893019999999999</v>
      </c>
      <c r="AK6" s="608">
        <v>2.2987009999999999</v>
      </c>
      <c r="AL6" s="608">
        <v>2.1982930000000001</v>
      </c>
      <c r="AM6" s="608">
        <v>2.2642827313999998</v>
      </c>
      <c r="AN6" s="608">
        <v>2.4352118486999998</v>
      </c>
      <c r="AO6" s="608">
        <v>2.6523562835000001</v>
      </c>
      <c r="AP6" s="608">
        <v>2.8034567244000002</v>
      </c>
      <c r="AQ6" s="608">
        <v>2.5435091390000002</v>
      </c>
      <c r="AR6" s="608">
        <v>2.4114263655000001</v>
      </c>
      <c r="AS6" s="608">
        <v>2.4652095768</v>
      </c>
      <c r="AT6" s="608">
        <v>2.3917494054000001</v>
      </c>
      <c r="AU6" s="608">
        <v>2.1459176799000002</v>
      </c>
      <c r="AV6" s="608">
        <v>2.1766364573999999</v>
      </c>
      <c r="AW6" s="608">
        <v>2.1050561265000001</v>
      </c>
      <c r="AX6" s="608">
        <v>2.0561834808000001</v>
      </c>
      <c r="AY6" s="930">
        <v>2.1951967254999998</v>
      </c>
      <c r="AZ6" s="930">
        <v>2.2314449999999999</v>
      </c>
      <c r="BA6" s="930">
        <v>2.1666400000000001</v>
      </c>
      <c r="BB6" s="613">
        <v>2.0756480000000002</v>
      </c>
      <c r="BC6" s="613">
        <v>2.0612170000000001</v>
      </c>
      <c r="BD6" s="613">
        <v>2.0839500000000002</v>
      </c>
      <c r="BE6" s="613">
        <v>2.1471809999999998</v>
      </c>
      <c r="BF6" s="613">
        <v>2.163427</v>
      </c>
      <c r="BG6" s="613">
        <v>2.1133039999999998</v>
      </c>
      <c r="BH6" s="613">
        <v>2.0931289999999998</v>
      </c>
      <c r="BI6" s="613">
        <v>1.9899549999999999</v>
      </c>
      <c r="BJ6" s="613">
        <v>1.9735389999999999</v>
      </c>
      <c r="BK6" s="613">
        <v>1.97204</v>
      </c>
      <c r="BL6" s="613">
        <v>1.982696</v>
      </c>
      <c r="BM6" s="613">
        <v>2.125016</v>
      </c>
      <c r="BN6" s="613">
        <v>2.1524700000000001</v>
      </c>
      <c r="BO6" s="613">
        <v>2.1766040000000002</v>
      </c>
      <c r="BP6" s="613">
        <v>2.2227209999999999</v>
      </c>
      <c r="BQ6" s="613">
        <v>2.2111049999999999</v>
      </c>
      <c r="BR6" s="613">
        <v>2.211071</v>
      </c>
      <c r="BS6" s="613">
        <v>2.1395</v>
      </c>
      <c r="BT6" s="613">
        <v>2.0630320000000002</v>
      </c>
      <c r="BU6" s="613">
        <v>1.989946</v>
      </c>
      <c r="BV6" s="613">
        <v>1.8648169999999999</v>
      </c>
    </row>
    <row r="7" spans="1:74" ht="11.1" customHeight="1" x14ac:dyDescent="0.2">
      <c r="A7" s="1"/>
      <c r="B7" s="602"/>
      <c r="C7" s="609"/>
      <c r="D7" s="609"/>
      <c r="E7" s="609"/>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609"/>
      <c r="AT7" s="609"/>
      <c r="AU7" s="609"/>
      <c r="AV7" s="609"/>
      <c r="AW7" s="609"/>
      <c r="AX7" s="609"/>
      <c r="AY7" s="944"/>
      <c r="AZ7" s="944"/>
      <c r="BA7" s="944"/>
      <c r="BB7" s="614"/>
      <c r="BC7" s="614"/>
      <c r="BD7" s="614"/>
      <c r="BE7" s="614"/>
      <c r="BF7" s="614"/>
      <c r="BG7" s="614"/>
      <c r="BH7" s="614"/>
      <c r="BI7" s="614"/>
      <c r="BJ7" s="614"/>
      <c r="BK7" s="614"/>
      <c r="BL7" s="614"/>
      <c r="BM7" s="614"/>
      <c r="BN7" s="614"/>
      <c r="BO7" s="614"/>
      <c r="BP7" s="614"/>
      <c r="BQ7" s="614"/>
      <c r="BR7" s="614"/>
      <c r="BS7" s="614"/>
      <c r="BT7" s="614"/>
      <c r="BU7" s="614"/>
      <c r="BV7" s="614"/>
    </row>
    <row r="8" spans="1:74" ht="11.1" customHeight="1" x14ac:dyDescent="0.2">
      <c r="A8" s="1"/>
      <c r="B8" s="31" t="s">
        <v>1175</v>
      </c>
      <c r="C8" s="608"/>
      <c r="D8" s="608"/>
      <c r="E8" s="608"/>
      <c r="F8" s="608"/>
      <c r="G8" s="608"/>
      <c r="H8" s="608"/>
      <c r="I8" s="608"/>
      <c r="J8" s="608"/>
      <c r="K8" s="608"/>
      <c r="L8" s="608"/>
      <c r="M8" s="608"/>
      <c r="N8" s="608"/>
      <c r="O8" s="608"/>
      <c r="P8" s="608"/>
      <c r="Q8" s="608"/>
      <c r="R8" s="608"/>
      <c r="S8" s="608"/>
      <c r="T8" s="608"/>
      <c r="U8" s="608"/>
      <c r="V8" s="608"/>
      <c r="W8" s="608"/>
      <c r="X8" s="608"/>
      <c r="Y8" s="608"/>
      <c r="Z8" s="608"/>
      <c r="AA8" s="608"/>
      <c r="AB8" s="608"/>
      <c r="AC8" s="608"/>
      <c r="AD8" s="608"/>
      <c r="AE8" s="608"/>
      <c r="AF8" s="608"/>
      <c r="AG8" s="608"/>
      <c r="AH8" s="608"/>
      <c r="AI8" s="608"/>
      <c r="AJ8" s="608"/>
      <c r="AK8" s="608"/>
      <c r="AL8" s="608"/>
      <c r="AM8" s="608"/>
      <c r="AN8" s="608"/>
      <c r="AO8" s="608"/>
      <c r="AP8" s="608"/>
      <c r="AQ8" s="608"/>
      <c r="AR8" s="608"/>
      <c r="AS8" s="608"/>
      <c r="AT8" s="608"/>
      <c r="AU8" s="608"/>
      <c r="AV8" s="608"/>
      <c r="AW8" s="608"/>
      <c r="AX8" s="608"/>
      <c r="AY8" s="930"/>
      <c r="AZ8" s="930"/>
      <c r="BA8" s="930"/>
      <c r="BB8" s="613"/>
      <c r="BC8" s="613"/>
      <c r="BD8" s="613"/>
      <c r="BE8" s="613"/>
      <c r="BF8" s="613"/>
      <c r="BG8" s="613"/>
      <c r="BH8" s="613"/>
      <c r="BI8" s="613"/>
      <c r="BJ8" s="613"/>
      <c r="BK8" s="613"/>
      <c r="BL8" s="613"/>
      <c r="BM8" s="613"/>
      <c r="BN8" s="613"/>
      <c r="BO8" s="613"/>
      <c r="BP8" s="613"/>
      <c r="BQ8" s="613"/>
      <c r="BR8" s="613"/>
      <c r="BS8" s="613"/>
      <c r="BT8" s="613"/>
      <c r="BU8" s="613"/>
      <c r="BV8" s="613"/>
    </row>
    <row r="9" spans="1:74" s="289" customFormat="1" ht="11.1" customHeight="1" x14ac:dyDescent="0.2">
      <c r="A9" s="603" t="s">
        <v>1176</v>
      </c>
      <c r="B9" s="604" t="s">
        <v>1177</v>
      </c>
      <c r="C9" s="607">
        <v>2.4202499999999998</v>
      </c>
      <c r="D9" s="607">
        <v>2.5870000000000002</v>
      </c>
      <c r="E9" s="607">
        <v>2.8976000000000002</v>
      </c>
      <c r="F9" s="607">
        <v>2.9477500000000001</v>
      </c>
      <c r="G9" s="607">
        <v>3.0762</v>
      </c>
      <c r="H9" s="607">
        <v>3.1567500000000002</v>
      </c>
      <c r="I9" s="607">
        <v>3.2305000000000001</v>
      </c>
      <c r="J9" s="607">
        <v>3.2553999999999998</v>
      </c>
      <c r="K9" s="607">
        <v>3.2715000000000001</v>
      </c>
      <c r="L9" s="607">
        <v>3.3842500000000002</v>
      </c>
      <c r="M9" s="607">
        <v>3.4910000000000001</v>
      </c>
      <c r="N9" s="607">
        <v>3.4060000000000001</v>
      </c>
      <c r="O9" s="607">
        <v>3.4127999999999998</v>
      </c>
      <c r="P9" s="607">
        <v>3.6110000000000002</v>
      </c>
      <c r="Q9" s="607">
        <v>4.3217499999999998</v>
      </c>
      <c r="R9" s="607">
        <v>4.2127499999999998</v>
      </c>
      <c r="S9" s="607">
        <v>4.5449999999999999</v>
      </c>
      <c r="T9" s="607">
        <v>5.0322500000000003</v>
      </c>
      <c r="U9" s="607">
        <v>4.6680000000000001</v>
      </c>
      <c r="V9" s="607">
        <v>4.0873999999999997</v>
      </c>
      <c r="W9" s="607">
        <v>3.8167499999999999</v>
      </c>
      <c r="X9" s="607">
        <v>3.9354</v>
      </c>
      <c r="Y9" s="607">
        <v>3.7992499999999998</v>
      </c>
      <c r="Z9" s="607">
        <v>3.3235000000000001</v>
      </c>
      <c r="AA9" s="607">
        <v>3.4451999999999998</v>
      </c>
      <c r="AB9" s="607">
        <v>3.5012500000000002</v>
      </c>
      <c r="AC9" s="607">
        <v>3.5350000000000001</v>
      </c>
      <c r="AD9" s="607">
        <v>3.71075</v>
      </c>
      <c r="AE9" s="607">
        <v>3.6661999999999999</v>
      </c>
      <c r="AF9" s="607">
        <v>3.68425</v>
      </c>
      <c r="AG9" s="607">
        <v>3.7124000000000001</v>
      </c>
      <c r="AH9" s="607">
        <v>3.95425</v>
      </c>
      <c r="AI9" s="607">
        <v>3.9575</v>
      </c>
      <c r="AJ9" s="607">
        <v>3.742</v>
      </c>
      <c r="AK9" s="607">
        <v>3.4424999999999999</v>
      </c>
      <c r="AL9" s="607">
        <v>3.2570000000000001</v>
      </c>
      <c r="AM9" s="607">
        <v>3.1968000000000001</v>
      </c>
      <c r="AN9" s="607">
        <v>3.3282500000000002</v>
      </c>
      <c r="AO9" s="607">
        <v>3.5415000000000001</v>
      </c>
      <c r="AP9" s="607">
        <v>3.7334000000000001</v>
      </c>
      <c r="AQ9" s="607">
        <v>3.72525</v>
      </c>
      <c r="AR9" s="607">
        <v>3.5754999999999999</v>
      </c>
      <c r="AS9" s="607">
        <v>3.6004</v>
      </c>
      <c r="AT9" s="607">
        <v>3.5065</v>
      </c>
      <c r="AU9" s="607">
        <v>3.3384</v>
      </c>
      <c r="AV9" s="607">
        <v>3.2605</v>
      </c>
      <c r="AW9" s="607">
        <v>3.1752500000000001</v>
      </c>
      <c r="AX9" s="607">
        <v>3.1394000000000002</v>
      </c>
      <c r="AY9" s="945">
        <v>3.19625</v>
      </c>
      <c r="AZ9" s="945">
        <v>3.2472500000000002</v>
      </c>
      <c r="BA9" s="945">
        <v>3.2229999999999999</v>
      </c>
      <c r="BB9" s="617">
        <v>3.2087780000000001</v>
      </c>
      <c r="BC9" s="617">
        <v>3.2315130000000001</v>
      </c>
      <c r="BD9" s="617">
        <v>3.2366090000000001</v>
      </c>
      <c r="BE9" s="617">
        <v>3.2856649999999998</v>
      </c>
      <c r="BF9" s="617">
        <v>3.2854290000000002</v>
      </c>
      <c r="BG9" s="617">
        <v>3.2391559999999999</v>
      </c>
      <c r="BH9" s="617">
        <v>3.2037</v>
      </c>
      <c r="BI9" s="617">
        <v>3.1118450000000002</v>
      </c>
      <c r="BJ9" s="617">
        <v>3.0974170000000001</v>
      </c>
      <c r="BK9" s="617">
        <v>3.0891280000000001</v>
      </c>
      <c r="BL9" s="617">
        <v>3.0802830000000001</v>
      </c>
      <c r="BM9" s="617">
        <v>3.1755960000000001</v>
      </c>
      <c r="BN9" s="617">
        <v>3.2756090000000002</v>
      </c>
      <c r="BO9" s="617">
        <v>3.340214</v>
      </c>
      <c r="BP9" s="617">
        <v>3.4031829999999998</v>
      </c>
      <c r="BQ9" s="617">
        <v>3.3900600000000001</v>
      </c>
      <c r="BR9" s="617">
        <v>3.3555389999999998</v>
      </c>
      <c r="BS9" s="617">
        <v>3.2938749999999999</v>
      </c>
      <c r="BT9" s="617">
        <v>3.2245659999999998</v>
      </c>
      <c r="BU9" s="617">
        <v>3.1548509999999998</v>
      </c>
      <c r="BV9" s="617">
        <v>3.0303990000000001</v>
      </c>
    </row>
    <row r="10" spans="1:74" s="289" customFormat="1" ht="11.1" customHeight="1" x14ac:dyDescent="0.2">
      <c r="A10" s="603" t="s">
        <v>1178</v>
      </c>
      <c r="B10" s="604" t="s">
        <v>1179</v>
      </c>
      <c r="C10" s="607">
        <v>2.3342499999999999</v>
      </c>
      <c r="D10" s="607">
        <v>2.5009999999999999</v>
      </c>
      <c r="E10" s="607">
        <v>2.8104</v>
      </c>
      <c r="F10" s="607">
        <v>2.85825</v>
      </c>
      <c r="G10" s="607">
        <v>2.9851999999999999</v>
      </c>
      <c r="H10" s="607">
        <v>3.0637500000000002</v>
      </c>
      <c r="I10" s="607">
        <v>3.1360000000000001</v>
      </c>
      <c r="J10" s="607">
        <v>3.1577999999999999</v>
      </c>
      <c r="K10" s="607">
        <v>3.1749999999999998</v>
      </c>
      <c r="L10" s="607">
        <v>3.2905000000000002</v>
      </c>
      <c r="M10" s="607">
        <v>3.3948</v>
      </c>
      <c r="N10" s="607">
        <v>3.3065000000000002</v>
      </c>
      <c r="O10" s="607">
        <v>3.3146</v>
      </c>
      <c r="P10" s="607">
        <v>3.5172500000000002</v>
      </c>
      <c r="Q10" s="607">
        <v>4.2217500000000001</v>
      </c>
      <c r="R10" s="607">
        <v>4.1085000000000003</v>
      </c>
      <c r="S10" s="607">
        <v>4.4436</v>
      </c>
      <c r="T10" s="607">
        <v>4.9290000000000003</v>
      </c>
      <c r="U10" s="607">
        <v>4.5592499999999996</v>
      </c>
      <c r="V10" s="607">
        <v>3.9750000000000001</v>
      </c>
      <c r="W10" s="607">
        <v>3.70025</v>
      </c>
      <c r="X10" s="607">
        <v>3.8151999999999999</v>
      </c>
      <c r="Y10" s="607">
        <v>3.6850000000000001</v>
      </c>
      <c r="Z10" s="607">
        <v>3.21</v>
      </c>
      <c r="AA10" s="607">
        <v>3.3391999999999999</v>
      </c>
      <c r="AB10" s="607">
        <v>3.3887499999999999</v>
      </c>
      <c r="AC10" s="607">
        <v>3.4220000000000002</v>
      </c>
      <c r="AD10" s="607">
        <v>3.6030000000000002</v>
      </c>
      <c r="AE10" s="607">
        <v>3.5548000000000002</v>
      </c>
      <c r="AF10" s="607">
        <v>3.5710000000000002</v>
      </c>
      <c r="AG10" s="607">
        <v>3.597</v>
      </c>
      <c r="AH10" s="607">
        <v>3.83975</v>
      </c>
      <c r="AI10" s="607">
        <v>3.8359999999999999</v>
      </c>
      <c r="AJ10" s="607">
        <v>3.6128</v>
      </c>
      <c r="AK10" s="607">
        <v>3.3180000000000001</v>
      </c>
      <c r="AL10" s="607">
        <v>3.1339999999999999</v>
      </c>
      <c r="AM10" s="607">
        <v>3.0754000000000001</v>
      </c>
      <c r="AN10" s="607">
        <v>3.2115</v>
      </c>
      <c r="AO10" s="607">
        <v>3.4255</v>
      </c>
      <c r="AP10" s="607">
        <v>3.6114000000000002</v>
      </c>
      <c r="AQ10" s="607">
        <v>3.6030000000000002</v>
      </c>
      <c r="AR10" s="607">
        <v>3.4544999999999999</v>
      </c>
      <c r="AS10" s="607">
        <v>3.4838</v>
      </c>
      <c r="AT10" s="607">
        <v>3.3892500000000001</v>
      </c>
      <c r="AU10" s="607">
        <v>3.2138</v>
      </c>
      <c r="AV10" s="607">
        <v>3.137</v>
      </c>
      <c r="AW10" s="607">
        <v>3.0527500000000001</v>
      </c>
      <c r="AX10" s="607">
        <v>3.0175999999999998</v>
      </c>
      <c r="AY10" s="945">
        <v>3.0754999999999999</v>
      </c>
      <c r="AZ10" s="945">
        <v>3.1207500000000001</v>
      </c>
      <c r="BA10" s="945">
        <v>3.0964</v>
      </c>
      <c r="BB10" s="617">
        <v>3.0807579999999999</v>
      </c>
      <c r="BC10" s="617">
        <v>3.104803</v>
      </c>
      <c r="BD10" s="617">
        <v>3.111062</v>
      </c>
      <c r="BE10" s="617">
        <v>3.158312</v>
      </c>
      <c r="BF10" s="617">
        <v>3.1570770000000001</v>
      </c>
      <c r="BG10" s="617">
        <v>3.109197</v>
      </c>
      <c r="BH10" s="617">
        <v>3.0714419999999998</v>
      </c>
      <c r="BI10" s="617">
        <v>2.9785080000000002</v>
      </c>
      <c r="BJ10" s="617">
        <v>2.9634849999999999</v>
      </c>
      <c r="BK10" s="617">
        <v>2.9560620000000002</v>
      </c>
      <c r="BL10" s="617">
        <v>2.9492639999999999</v>
      </c>
      <c r="BM10" s="617">
        <v>3.0459610000000001</v>
      </c>
      <c r="BN10" s="617">
        <v>3.1445660000000002</v>
      </c>
      <c r="BO10" s="617">
        <v>3.2104780000000002</v>
      </c>
      <c r="BP10" s="617">
        <v>3.274591</v>
      </c>
      <c r="BQ10" s="617">
        <v>3.2596609999999999</v>
      </c>
      <c r="BR10" s="617">
        <v>3.2241520000000001</v>
      </c>
      <c r="BS10" s="617">
        <v>3.1608969999999998</v>
      </c>
      <c r="BT10" s="617">
        <v>3.089315</v>
      </c>
      <c r="BU10" s="617">
        <v>3.0185399999999998</v>
      </c>
      <c r="BV10" s="617">
        <v>2.8935469999999999</v>
      </c>
    </row>
    <row r="11" spans="1:74" ht="11.1" customHeight="1" x14ac:dyDescent="0.2">
      <c r="A11" s="1" t="s">
        <v>1180</v>
      </c>
      <c r="B11" s="568" t="s">
        <v>1181</v>
      </c>
      <c r="C11" s="608">
        <v>2.3090000000000002</v>
      </c>
      <c r="D11" s="608">
        <v>2.4725000000000001</v>
      </c>
      <c r="E11" s="608">
        <v>2.7456</v>
      </c>
      <c r="F11" s="608">
        <v>2.7567499999999998</v>
      </c>
      <c r="G11" s="608">
        <v>2.8881999999999999</v>
      </c>
      <c r="H11" s="608">
        <v>2.9580000000000002</v>
      </c>
      <c r="I11" s="608">
        <v>3.0132500000000002</v>
      </c>
      <c r="J11" s="608">
        <v>3.0293999999999999</v>
      </c>
      <c r="K11" s="608">
        <v>3.0707499999999999</v>
      </c>
      <c r="L11" s="608">
        <v>3.2112500000000002</v>
      </c>
      <c r="M11" s="608">
        <v>3.3416000000000001</v>
      </c>
      <c r="N11" s="608">
        <v>3.2687499999999998</v>
      </c>
      <c r="O11" s="608">
        <v>3.2528000000000001</v>
      </c>
      <c r="P11" s="608">
        <v>3.4775</v>
      </c>
      <c r="Q11" s="608">
        <v>4.1462500000000002</v>
      </c>
      <c r="R11" s="608">
        <v>3.9794999999999998</v>
      </c>
      <c r="S11" s="608">
        <v>4.3673999999999999</v>
      </c>
      <c r="T11" s="608">
        <v>4.7607499999999998</v>
      </c>
      <c r="U11" s="608">
        <v>4.4035000000000002</v>
      </c>
      <c r="V11" s="608">
        <v>3.8809999999999998</v>
      </c>
      <c r="W11" s="608">
        <v>3.5012500000000002</v>
      </c>
      <c r="X11" s="608">
        <v>3.4683999999999999</v>
      </c>
      <c r="Y11" s="608">
        <v>3.5517500000000002</v>
      </c>
      <c r="Z11" s="608">
        <v>3.1920000000000002</v>
      </c>
      <c r="AA11" s="608">
        <v>3.3069999999999999</v>
      </c>
      <c r="AB11" s="608">
        <v>3.32</v>
      </c>
      <c r="AC11" s="608">
        <v>3.2907500000000001</v>
      </c>
      <c r="AD11" s="608">
        <v>3.4682499999999998</v>
      </c>
      <c r="AE11" s="608">
        <v>3.4247999999999998</v>
      </c>
      <c r="AF11" s="608">
        <v>3.4165000000000001</v>
      </c>
      <c r="AG11" s="608">
        <v>3.4714</v>
      </c>
      <c r="AH11" s="608">
        <v>3.7134999999999998</v>
      </c>
      <c r="AI11" s="608">
        <v>3.6349999999999998</v>
      </c>
      <c r="AJ11" s="608">
        <v>3.4169999999999998</v>
      </c>
      <c r="AK11" s="608">
        <v>3.19625</v>
      </c>
      <c r="AL11" s="608">
        <v>3.1240000000000001</v>
      </c>
      <c r="AM11" s="608">
        <v>3.0609999999999999</v>
      </c>
      <c r="AN11" s="608">
        <v>3.1755</v>
      </c>
      <c r="AO11" s="608">
        <v>3.3105000000000002</v>
      </c>
      <c r="AP11" s="608">
        <v>3.4607999999999999</v>
      </c>
      <c r="AQ11" s="608">
        <v>3.5</v>
      </c>
      <c r="AR11" s="608">
        <v>3.3832499999999999</v>
      </c>
      <c r="AS11" s="608">
        <v>3.4218000000000002</v>
      </c>
      <c r="AT11" s="608">
        <v>3.3134999999999999</v>
      </c>
      <c r="AU11" s="608">
        <v>3.1158000000000001</v>
      </c>
      <c r="AV11" s="608">
        <v>3.0375000000000001</v>
      </c>
      <c r="AW11" s="608">
        <v>3.0019999999999998</v>
      </c>
      <c r="AX11" s="608">
        <v>2.976</v>
      </c>
      <c r="AY11" s="930">
        <v>3.0332499999999998</v>
      </c>
      <c r="AZ11" s="930">
        <v>3.0259999999999998</v>
      </c>
      <c r="BA11" s="930">
        <v>2.9647999999999999</v>
      </c>
      <c r="BB11" s="613">
        <v>2.897275</v>
      </c>
      <c r="BC11" s="613">
        <v>2.9336700000000002</v>
      </c>
      <c r="BD11" s="613">
        <v>2.9654509999999998</v>
      </c>
      <c r="BE11" s="613">
        <v>3.0919449999999999</v>
      </c>
      <c r="BF11" s="613">
        <v>3.088695</v>
      </c>
      <c r="BG11" s="613">
        <v>3.0314070000000002</v>
      </c>
      <c r="BH11" s="613">
        <v>2.9909789999999998</v>
      </c>
      <c r="BI11" s="613">
        <v>2.9375469999999999</v>
      </c>
      <c r="BJ11" s="613">
        <v>2.9216259999999998</v>
      </c>
      <c r="BK11" s="613">
        <v>2.894218</v>
      </c>
      <c r="BL11" s="613">
        <v>2.8655719999999998</v>
      </c>
      <c r="BM11" s="613">
        <v>2.9327299999999998</v>
      </c>
      <c r="BN11" s="613">
        <v>3.0082469999999999</v>
      </c>
      <c r="BO11" s="613">
        <v>3.103183</v>
      </c>
      <c r="BP11" s="613">
        <v>3.156288</v>
      </c>
      <c r="BQ11" s="613">
        <v>3.159821</v>
      </c>
      <c r="BR11" s="613">
        <v>3.130852</v>
      </c>
      <c r="BS11" s="613">
        <v>3.039399</v>
      </c>
      <c r="BT11" s="613">
        <v>2.9651350000000001</v>
      </c>
      <c r="BU11" s="613">
        <v>2.9380579999999998</v>
      </c>
      <c r="BV11" s="613">
        <v>2.8573270000000002</v>
      </c>
    </row>
    <row r="12" spans="1:74" ht="11.1" customHeight="1" x14ac:dyDescent="0.2">
      <c r="A12" s="1" t="s">
        <v>1182</v>
      </c>
      <c r="B12" s="568" t="s">
        <v>1183</v>
      </c>
      <c r="C12" s="608">
        <v>2.2305000000000001</v>
      </c>
      <c r="D12" s="608">
        <v>2.4092500000000001</v>
      </c>
      <c r="E12" s="608">
        <v>2.7244000000000002</v>
      </c>
      <c r="F12" s="608">
        <v>2.7757499999999999</v>
      </c>
      <c r="G12" s="608">
        <v>2.8824000000000001</v>
      </c>
      <c r="H12" s="608">
        <v>2.9729999999999999</v>
      </c>
      <c r="I12" s="608">
        <v>3.0347499999999998</v>
      </c>
      <c r="J12" s="608">
        <v>3.0337999999999998</v>
      </c>
      <c r="K12" s="608">
        <v>3.0442499999999999</v>
      </c>
      <c r="L12" s="608">
        <v>3.1582499999999998</v>
      </c>
      <c r="M12" s="608">
        <v>3.2113999999999998</v>
      </c>
      <c r="N12" s="608">
        <v>3.0684999999999998</v>
      </c>
      <c r="O12" s="608">
        <v>3.1118000000000001</v>
      </c>
      <c r="P12" s="608">
        <v>3.3567499999999999</v>
      </c>
      <c r="Q12" s="608">
        <v>4.0237499999999997</v>
      </c>
      <c r="R12" s="608">
        <v>3.9147500000000002</v>
      </c>
      <c r="S12" s="608">
        <v>4.2595999999999998</v>
      </c>
      <c r="T12" s="608">
        <v>4.8789999999999996</v>
      </c>
      <c r="U12" s="608">
        <v>4.4957500000000001</v>
      </c>
      <c r="V12" s="608">
        <v>3.8094000000000001</v>
      </c>
      <c r="W12" s="608">
        <v>3.5895000000000001</v>
      </c>
      <c r="X12" s="608">
        <v>3.7440000000000002</v>
      </c>
      <c r="Y12" s="608">
        <v>3.5865</v>
      </c>
      <c r="Z12" s="608">
        <v>3.0139999999999998</v>
      </c>
      <c r="AA12" s="608">
        <v>3.2172000000000001</v>
      </c>
      <c r="AB12" s="608">
        <v>3.23075</v>
      </c>
      <c r="AC12" s="608">
        <v>3.2694999999999999</v>
      </c>
      <c r="AD12" s="608">
        <v>3.5117500000000001</v>
      </c>
      <c r="AE12" s="608">
        <v>3.4540000000000002</v>
      </c>
      <c r="AF12" s="608">
        <v>3.4710000000000001</v>
      </c>
      <c r="AG12" s="608">
        <v>3.4359999999999999</v>
      </c>
      <c r="AH12" s="608">
        <v>3.7007500000000002</v>
      </c>
      <c r="AI12" s="608">
        <v>3.6655000000000002</v>
      </c>
      <c r="AJ12" s="608">
        <v>3.371</v>
      </c>
      <c r="AK12" s="608">
        <v>3.1375000000000002</v>
      </c>
      <c r="AL12" s="608">
        <v>2.887</v>
      </c>
      <c r="AM12" s="608">
        <v>2.8294000000000001</v>
      </c>
      <c r="AN12" s="608">
        <v>3.0437500000000002</v>
      </c>
      <c r="AO12" s="608">
        <v>3.3177500000000002</v>
      </c>
      <c r="AP12" s="608">
        <v>3.4413999999999998</v>
      </c>
      <c r="AQ12" s="608">
        <v>3.43025</v>
      </c>
      <c r="AR12" s="608">
        <v>3.3122500000000001</v>
      </c>
      <c r="AS12" s="608">
        <v>3.4106000000000001</v>
      </c>
      <c r="AT12" s="608">
        <v>3.3380000000000001</v>
      </c>
      <c r="AU12" s="608">
        <v>3.0912000000000002</v>
      </c>
      <c r="AV12" s="608">
        <v>3.0162499999999999</v>
      </c>
      <c r="AW12" s="608">
        <v>2.88775</v>
      </c>
      <c r="AX12" s="608">
        <v>2.8807999999999998</v>
      </c>
      <c r="AY12" s="930">
        <v>2.9420000000000002</v>
      </c>
      <c r="AZ12" s="930">
        <v>2.956</v>
      </c>
      <c r="BA12" s="930">
        <v>2.9538000000000002</v>
      </c>
      <c r="BB12" s="613">
        <v>2.95485</v>
      </c>
      <c r="BC12" s="613">
        <v>2.9895149999999999</v>
      </c>
      <c r="BD12" s="613">
        <v>3.0053719999999999</v>
      </c>
      <c r="BE12" s="613">
        <v>3.017944</v>
      </c>
      <c r="BF12" s="613">
        <v>3.0722900000000002</v>
      </c>
      <c r="BG12" s="613">
        <v>2.982253</v>
      </c>
      <c r="BH12" s="613">
        <v>2.9319660000000001</v>
      </c>
      <c r="BI12" s="613">
        <v>2.8305069999999999</v>
      </c>
      <c r="BJ12" s="613">
        <v>2.8182299999999998</v>
      </c>
      <c r="BK12" s="613">
        <v>2.819248</v>
      </c>
      <c r="BL12" s="613">
        <v>2.8140770000000002</v>
      </c>
      <c r="BM12" s="613">
        <v>2.882647</v>
      </c>
      <c r="BN12" s="613">
        <v>2.95539</v>
      </c>
      <c r="BO12" s="613">
        <v>2.9994260000000001</v>
      </c>
      <c r="BP12" s="613">
        <v>3.0877319999999999</v>
      </c>
      <c r="BQ12" s="613">
        <v>3.0667819999999999</v>
      </c>
      <c r="BR12" s="613">
        <v>3.0497209999999999</v>
      </c>
      <c r="BS12" s="613">
        <v>2.978046</v>
      </c>
      <c r="BT12" s="613">
        <v>2.8785370000000001</v>
      </c>
      <c r="BU12" s="613">
        <v>2.7993389999999998</v>
      </c>
      <c r="BV12" s="613">
        <v>2.6406610000000001</v>
      </c>
    </row>
    <row r="13" spans="1:74" ht="11.1" customHeight="1" x14ac:dyDescent="0.2">
      <c r="A13" s="1" t="s">
        <v>1184</v>
      </c>
      <c r="B13" s="568" t="s">
        <v>1185</v>
      </c>
      <c r="C13" s="608">
        <v>2.0405000000000002</v>
      </c>
      <c r="D13" s="608">
        <v>2.2069999999999999</v>
      </c>
      <c r="E13" s="608">
        <v>2.5472000000000001</v>
      </c>
      <c r="F13" s="608">
        <v>2.5787499999999999</v>
      </c>
      <c r="G13" s="608">
        <v>2.6989999999999998</v>
      </c>
      <c r="H13" s="608">
        <v>2.7402500000000001</v>
      </c>
      <c r="I13" s="608">
        <v>2.8152499999999998</v>
      </c>
      <c r="J13" s="608">
        <v>2.8176000000000001</v>
      </c>
      <c r="K13" s="608">
        <v>2.8214999999999999</v>
      </c>
      <c r="L13" s="608">
        <v>2.9540000000000002</v>
      </c>
      <c r="M13" s="608">
        <v>3.0541999999999998</v>
      </c>
      <c r="N13" s="608">
        <v>2.9430000000000001</v>
      </c>
      <c r="O13" s="608">
        <v>2.9714</v>
      </c>
      <c r="P13" s="608">
        <v>3.2132499999999999</v>
      </c>
      <c r="Q13" s="608">
        <v>3.9180000000000001</v>
      </c>
      <c r="R13" s="608">
        <v>3.7679999999999998</v>
      </c>
      <c r="S13" s="608">
        <v>4.1003999999999996</v>
      </c>
      <c r="T13" s="608">
        <v>4.5739999999999998</v>
      </c>
      <c r="U13" s="608">
        <v>4.093</v>
      </c>
      <c r="V13" s="608">
        <v>3.4830000000000001</v>
      </c>
      <c r="W13" s="608">
        <v>3.1575000000000002</v>
      </c>
      <c r="X13" s="608">
        <v>3.2178</v>
      </c>
      <c r="Y13" s="608">
        <v>3.0647500000000001</v>
      </c>
      <c r="Z13" s="608">
        <v>2.7149999999999999</v>
      </c>
      <c r="AA13" s="608">
        <v>2.9956</v>
      </c>
      <c r="AB13" s="608">
        <v>3.00725</v>
      </c>
      <c r="AC13" s="608">
        <v>3.0425</v>
      </c>
      <c r="AD13" s="608">
        <v>3.24925</v>
      </c>
      <c r="AE13" s="608">
        <v>3.0863999999999998</v>
      </c>
      <c r="AF13" s="608">
        <v>3.1272500000000001</v>
      </c>
      <c r="AG13" s="608">
        <v>3.2111999999999998</v>
      </c>
      <c r="AH13" s="608">
        <v>3.4260000000000002</v>
      </c>
      <c r="AI13" s="608">
        <v>3.3780000000000001</v>
      </c>
      <c r="AJ13" s="608">
        <v>3.1103999999999998</v>
      </c>
      <c r="AK13" s="608">
        <v>2.794</v>
      </c>
      <c r="AL13" s="608">
        <v>2.6477499999999998</v>
      </c>
      <c r="AM13" s="608">
        <v>2.6873999999999998</v>
      </c>
      <c r="AN13" s="608">
        <v>2.8435000000000001</v>
      </c>
      <c r="AO13" s="608">
        <v>3.0422500000000001</v>
      </c>
      <c r="AP13" s="608">
        <v>3.1863999999999999</v>
      </c>
      <c r="AQ13" s="608">
        <v>3.1592500000000001</v>
      </c>
      <c r="AR13" s="608">
        <v>3.0009999999999999</v>
      </c>
      <c r="AS13" s="608">
        <v>3.0760000000000001</v>
      </c>
      <c r="AT13" s="608">
        <v>2.9747499999999998</v>
      </c>
      <c r="AU13" s="608">
        <v>2.76</v>
      </c>
      <c r="AV13" s="608">
        <v>2.7065000000000001</v>
      </c>
      <c r="AW13" s="608">
        <v>2.62825</v>
      </c>
      <c r="AX13" s="608">
        <v>2.6012</v>
      </c>
      <c r="AY13" s="930">
        <v>2.6767500000000002</v>
      </c>
      <c r="AZ13" s="930">
        <v>2.7112500000000002</v>
      </c>
      <c r="BA13" s="930">
        <v>2.6829999999999998</v>
      </c>
      <c r="BB13" s="613">
        <v>2.615307</v>
      </c>
      <c r="BC13" s="613">
        <v>2.677765</v>
      </c>
      <c r="BD13" s="613">
        <v>2.7084800000000002</v>
      </c>
      <c r="BE13" s="613">
        <v>2.7380680000000002</v>
      </c>
      <c r="BF13" s="613">
        <v>2.7397499999999999</v>
      </c>
      <c r="BG13" s="613">
        <v>2.6926559999999999</v>
      </c>
      <c r="BH13" s="613">
        <v>2.65062</v>
      </c>
      <c r="BI13" s="613">
        <v>2.5230190000000001</v>
      </c>
      <c r="BJ13" s="613">
        <v>2.5314100000000002</v>
      </c>
      <c r="BK13" s="613">
        <v>2.514221</v>
      </c>
      <c r="BL13" s="613">
        <v>2.517979</v>
      </c>
      <c r="BM13" s="613">
        <v>2.5956739999999998</v>
      </c>
      <c r="BN13" s="613">
        <v>2.72261</v>
      </c>
      <c r="BO13" s="613">
        <v>2.756173</v>
      </c>
      <c r="BP13" s="613">
        <v>2.8069549999999999</v>
      </c>
      <c r="BQ13" s="613">
        <v>2.8003360000000002</v>
      </c>
      <c r="BR13" s="613">
        <v>2.757819</v>
      </c>
      <c r="BS13" s="613">
        <v>2.6756060000000002</v>
      </c>
      <c r="BT13" s="613">
        <v>2.5921669999999999</v>
      </c>
      <c r="BU13" s="613">
        <v>2.5172629999999998</v>
      </c>
      <c r="BV13" s="613">
        <v>2.411686</v>
      </c>
    </row>
    <row r="14" spans="1:74" ht="11.1" customHeight="1" x14ac:dyDescent="0.2">
      <c r="A14" s="1" t="s">
        <v>1186</v>
      </c>
      <c r="B14" s="568" t="s">
        <v>1187</v>
      </c>
      <c r="C14" s="608">
        <v>2.226</v>
      </c>
      <c r="D14" s="608">
        <v>2.3605</v>
      </c>
      <c r="E14" s="608">
        <v>2.8001999999999998</v>
      </c>
      <c r="F14" s="608">
        <v>2.9670000000000001</v>
      </c>
      <c r="G14" s="608">
        <v>3.1021999999999998</v>
      </c>
      <c r="H14" s="608">
        <v>3.2582499999999999</v>
      </c>
      <c r="I14" s="608">
        <v>3.51925</v>
      </c>
      <c r="J14" s="608">
        <v>3.6596000000000002</v>
      </c>
      <c r="K14" s="608">
        <v>3.6124999999999998</v>
      </c>
      <c r="L14" s="608">
        <v>3.5637500000000002</v>
      </c>
      <c r="M14" s="608">
        <v>3.5352000000000001</v>
      </c>
      <c r="N14" s="608">
        <v>3.4245000000000001</v>
      </c>
      <c r="O14" s="608">
        <v>3.3408000000000002</v>
      </c>
      <c r="P14" s="608">
        <v>3.3439999999999999</v>
      </c>
      <c r="Q14" s="608">
        <v>4.0597500000000002</v>
      </c>
      <c r="R14" s="608">
        <v>4.1559999999999997</v>
      </c>
      <c r="S14" s="608">
        <v>4.2960000000000003</v>
      </c>
      <c r="T14" s="608">
        <v>4.9017499999999998</v>
      </c>
      <c r="U14" s="608">
        <v>4.8635000000000002</v>
      </c>
      <c r="V14" s="608">
        <v>4.2497999999999996</v>
      </c>
      <c r="W14" s="608">
        <v>3.90625</v>
      </c>
      <c r="X14" s="608">
        <v>3.8744000000000001</v>
      </c>
      <c r="Y14" s="608">
        <v>3.6619999999999999</v>
      </c>
      <c r="Z14" s="608">
        <v>3.1797499999999999</v>
      </c>
      <c r="AA14" s="608">
        <v>3.2869999999999999</v>
      </c>
      <c r="AB14" s="608">
        <v>3.76675</v>
      </c>
      <c r="AC14" s="608">
        <v>3.66</v>
      </c>
      <c r="AD14" s="608">
        <v>3.4935</v>
      </c>
      <c r="AE14" s="608">
        <v>3.5581999999999998</v>
      </c>
      <c r="AF14" s="608">
        <v>3.7040000000000002</v>
      </c>
      <c r="AG14" s="608">
        <v>3.7862</v>
      </c>
      <c r="AH14" s="608">
        <v>3.9780000000000002</v>
      </c>
      <c r="AI14" s="608">
        <v>4.0197500000000002</v>
      </c>
      <c r="AJ14" s="608">
        <v>3.7429999999999999</v>
      </c>
      <c r="AK14" s="608">
        <v>3.2742499999999999</v>
      </c>
      <c r="AL14" s="608">
        <v>2.89575</v>
      </c>
      <c r="AM14" s="608">
        <v>2.7374000000000001</v>
      </c>
      <c r="AN14" s="608">
        <v>2.8602500000000002</v>
      </c>
      <c r="AO14" s="608">
        <v>3.1372499999999999</v>
      </c>
      <c r="AP14" s="608">
        <v>3.4081999999999999</v>
      </c>
      <c r="AQ14" s="608">
        <v>3.4119999999999999</v>
      </c>
      <c r="AR14" s="608">
        <v>3.3122500000000001</v>
      </c>
      <c r="AS14" s="608">
        <v>3.3772000000000002</v>
      </c>
      <c r="AT14" s="608">
        <v>3.4192499999999999</v>
      </c>
      <c r="AU14" s="608">
        <v>3.4014000000000002</v>
      </c>
      <c r="AV14" s="608">
        <v>3.2370000000000001</v>
      </c>
      <c r="AW14" s="608">
        <v>2.98075</v>
      </c>
      <c r="AX14" s="608">
        <v>2.8359999999999999</v>
      </c>
      <c r="AY14" s="930">
        <v>2.90225</v>
      </c>
      <c r="AZ14" s="930">
        <v>3.0129999999999999</v>
      </c>
      <c r="BA14" s="930">
        <v>3.0152000000000001</v>
      </c>
      <c r="BB14" s="613">
        <v>3.0367860000000002</v>
      </c>
      <c r="BC14" s="613">
        <v>3.0229180000000002</v>
      </c>
      <c r="BD14" s="613">
        <v>3.0228799999999998</v>
      </c>
      <c r="BE14" s="613">
        <v>3.0727220000000002</v>
      </c>
      <c r="BF14" s="613">
        <v>3.067571</v>
      </c>
      <c r="BG14" s="613">
        <v>3.0723129999999998</v>
      </c>
      <c r="BH14" s="613">
        <v>2.9893489999999998</v>
      </c>
      <c r="BI14" s="613">
        <v>2.9378669999999998</v>
      </c>
      <c r="BJ14" s="613">
        <v>2.8037130000000001</v>
      </c>
      <c r="BK14" s="613">
        <v>2.7373319999999999</v>
      </c>
      <c r="BL14" s="613">
        <v>2.7030880000000002</v>
      </c>
      <c r="BM14" s="613">
        <v>2.8723200000000002</v>
      </c>
      <c r="BN14" s="613">
        <v>2.95472</v>
      </c>
      <c r="BO14" s="613">
        <v>3.0358740000000002</v>
      </c>
      <c r="BP14" s="613">
        <v>3.1338270000000001</v>
      </c>
      <c r="BQ14" s="613">
        <v>3.1721309999999998</v>
      </c>
      <c r="BR14" s="613">
        <v>3.158315</v>
      </c>
      <c r="BS14" s="613">
        <v>3.1409570000000002</v>
      </c>
      <c r="BT14" s="613">
        <v>3.0427140000000001</v>
      </c>
      <c r="BU14" s="613">
        <v>2.9342950000000001</v>
      </c>
      <c r="BV14" s="613">
        <v>2.7356579999999999</v>
      </c>
    </row>
    <row r="15" spans="1:74" ht="11.1" customHeight="1" x14ac:dyDescent="0.2">
      <c r="A15" s="1" t="s">
        <v>1188</v>
      </c>
      <c r="B15" s="568" t="s">
        <v>1189</v>
      </c>
      <c r="C15" s="608">
        <v>2.8752499999999999</v>
      </c>
      <c r="D15" s="608">
        <v>3.0379999999999998</v>
      </c>
      <c r="E15" s="608">
        <v>3.3986000000000001</v>
      </c>
      <c r="F15" s="608">
        <v>3.5182500000000001</v>
      </c>
      <c r="G15" s="608">
        <v>3.6684000000000001</v>
      </c>
      <c r="H15" s="608">
        <v>3.7694999999999999</v>
      </c>
      <c r="I15" s="608">
        <v>3.8682500000000002</v>
      </c>
      <c r="J15" s="608">
        <v>3.9373999999999998</v>
      </c>
      <c r="K15" s="608">
        <v>3.9295</v>
      </c>
      <c r="L15" s="608">
        <v>3.9977499999999999</v>
      </c>
      <c r="M15" s="608">
        <v>4.1581999999999999</v>
      </c>
      <c r="N15" s="608">
        <v>4.1544999999999996</v>
      </c>
      <c r="O15" s="608">
        <v>4.1546000000000003</v>
      </c>
      <c r="P15" s="608">
        <v>4.2282500000000001</v>
      </c>
      <c r="Q15" s="608">
        <v>5.1052499999999998</v>
      </c>
      <c r="R15" s="608">
        <v>5.13375</v>
      </c>
      <c r="S15" s="608">
        <v>5.3474000000000004</v>
      </c>
      <c r="T15" s="608">
        <v>5.8150000000000004</v>
      </c>
      <c r="U15" s="608">
        <v>5.4812500000000002</v>
      </c>
      <c r="V15" s="608">
        <v>4.9408000000000003</v>
      </c>
      <c r="W15" s="608">
        <v>4.8957499999999996</v>
      </c>
      <c r="X15" s="608">
        <v>5.4017999999999997</v>
      </c>
      <c r="Y15" s="608">
        <v>4.8099999999999996</v>
      </c>
      <c r="Z15" s="608">
        <v>4.1022499999999997</v>
      </c>
      <c r="AA15" s="608">
        <v>3.992</v>
      </c>
      <c r="AB15" s="608">
        <v>4.1630000000000003</v>
      </c>
      <c r="AC15" s="608">
        <v>4.3715000000000002</v>
      </c>
      <c r="AD15" s="608">
        <v>4.4814999999999996</v>
      </c>
      <c r="AE15" s="608">
        <v>4.5288000000000004</v>
      </c>
      <c r="AF15" s="608">
        <v>4.5579999999999998</v>
      </c>
      <c r="AG15" s="608">
        <v>4.5541999999999998</v>
      </c>
      <c r="AH15" s="608">
        <v>4.7975000000000003</v>
      </c>
      <c r="AI15" s="608">
        <v>5.0754999999999999</v>
      </c>
      <c r="AJ15" s="608">
        <v>5.0271999999999997</v>
      </c>
      <c r="AK15" s="608">
        <v>4.4742499999999996</v>
      </c>
      <c r="AL15" s="608">
        <v>4.1247499999999997</v>
      </c>
      <c r="AM15" s="608">
        <v>4.0052000000000003</v>
      </c>
      <c r="AN15" s="608">
        <v>4.0332499999999998</v>
      </c>
      <c r="AO15" s="608">
        <v>4.3412499999999996</v>
      </c>
      <c r="AP15" s="608">
        <v>4.7569999999999997</v>
      </c>
      <c r="AQ15" s="608">
        <v>4.6607500000000002</v>
      </c>
      <c r="AR15" s="608">
        <v>4.3547500000000001</v>
      </c>
      <c r="AS15" s="608">
        <v>4.1791999999999998</v>
      </c>
      <c r="AT15" s="608">
        <v>4.0650000000000004</v>
      </c>
      <c r="AU15" s="608">
        <v>4.0987999999999998</v>
      </c>
      <c r="AV15" s="608">
        <v>4.0202499999999999</v>
      </c>
      <c r="AW15" s="608">
        <v>3.907</v>
      </c>
      <c r="AX15" s="608">
        <v>3.8039999999999998</v>
      </c>
      <c r="AY15" s="930">
        <v>3.8387500000000001</v>
      </c>
      <c r="AZ15" s="930">
        <v>4.0824999999999996</v>
      </c>
      <c r="BA15" s="930">
        <v>4.1074000000000002</v>
      </c>
      <c r="BB15" s="613">
        <v>4.1074409999999997</v>
      </c>
      <c r="BC15" s="613">
        <v>4.0584020000000001</v>
      </c>
      <c r="BD15" s="613">
        <v>3.9726279999999998</v>
      </c>
      <c r="BE15" s="613">
        <v>3.936029</v>
      </c>
      <c r="BF15" s="613">
        <v>3.8689650000000002</v>
      </c>
      <c r="BG15" s="613">
        <v>3.870708</v>
      </c>
      <c r="BH15" s="613">
        <v>3.8824679999999998</v>
      </c>
      <c r="BI15" s="613">
        <v>3.7691970000000001</v>
      </c>
      <c r="BJ15" s="613">
        <v>3.7404380000000002</v>
      </c>
      <c r="BK15" s="613">
        <v>3.7740119999999999</v>
      </c>
      <c r="BL15" s="613">
        <v>3.80016</v>
      </c>
      <c r="BM15" s="613">
        <v>3.9928870000000001</v>
      </c>
      <c r="BN15" s="613">
        <v>4.1668139999999996</v>
      </c>
      <c r="BO15" s="613">
        <v>4.2399480000000001</v>
      </c>
      <c r="BP15" s="613">
        <v>4.2881400000000003</v>
      </c>
      <c r="BQ15" s="613">
        <v>4.2313099999999997</v>
      </c>
      <c r="BR15" s="613">
        <v>4.1806910000000004</v>
      </c>
      <c r="BS15" s="613">
        <v>4.1629969999999998</v>
      </c>
      <c r="BT15" s="613">
        <v>4.174804</v>
      </c>
      <c r="BU15" s="613">
        <v>4.064114</v>
      </c>
      <c r="BV15" s="613">
        <v>3.8873639999999998</v>
      </c>
    </row>
    <row r="16" spans="1:74" ht="11.1" customHeight="1" x14ac:dyDescent="0.2">
      <c r="A16" s="1"/>
      <c r="C16" s="610"/>
      <c r="D16" s="610"/>
      <c r="E16" s="610"/>
      <c r="F16" s="610"/>
      <c r="G16" s="610"/>
      <c r="H16" s="610"/>
      <c r="I16" s="610"/>
      <c r="J16" s="610"/>
      <c r="K16" s="610"/>
      <c r="L16" s="610"/>
      <c r="M16" s="610"/>
      <c r="N16" s="610"/>
      <c r="O16" s="610"/>
      <c r="P16" s="610"/>
      <c r="Q16" s="610"/>
      <c r="R16" s="610"/>
      <c r="S16" s="610"/>
      <c r="T16" s="610"/>
      <c r="U16" s="610"/>
      <c r="V16" s="610"/>
      <c r="W16" s="610"/>
      <c r="X16" s="610"/>
      <c r="Y16" s="610"/>
      <c r="Z16" s="610"/>
      <c r="AA16" s="610"/>
      <c r="AB16" s="610"/>
      <c r="AC16" s="610"/>
      <c r="AD16" s="610"/>
      <c r="AE16" s="610"/>
      <c r="AF16" s="610"/>
      <c r="AG16" s="610"/>
      <c r="AH16" s="610"/>
      <c r="AI16" s="610"/>
      <c r="AJ16" s="610"/>
      <c r="AK16" s="610"/>
      <c r="AL16" s="610"/>
      <c r="AM16" s="610"/>
      <c r="AN16" s="610"/>
      <c r="AO16" s="610"/>
      <c r="AP16" s="610"/>
      <c r="AQ16" s="610"/>
      <c r="AR16" s="610"/>
      <c r="AS16" s="610"/>
      <c r="AT16" s="610"/>
      <c r="AU16" s="610"/>
      <c r="AV16" s="610"/>
      <c r="AW16" s="610"/>
      <c r="AX16" s="610"/>
      <c r="AY16" s="946"/>
      <c r="AZ16" s="946"/>
      <c r="BA16" s="946"/>
      <c r="BB16" s="615"/>
      <c r="BC16" s="615"/>
      <c r="BD16" s="615"/>
      <c r="BE16" s="615"/>
      <c r="BF16" s="615"/>
      <c r="BG16" s="615"/>
      <c r="BH16" s="615"/>
      <c r="BI16" s="615"/>
      <c r="BJ16" s="615"/>
      <c r="BK16" s="615"/>
      <c r="BL16" s="615"/>
      <c r="BM16" s="615"/>
      <c r="BN16" s="615"/>
      <c r="BO16" s="615"/>
      <c r="BP16" s="615"/>
      <c r="BQ16" s="615"/>
      <c r="BR16" s="615"/>
      <c r="BS16" s="615"/>
      <c r="BT16" s="615"/>
      <c r="BU16" s="615"/>
      <c r="BV16" s="615"/>
    </row>
    <row r="17" spans="1:74" ht="11.1" customHeight="1" x14ac:dyDescent="0.2">
      <c r="A17" s="1"/>
      <c r="B17" s="31" t="s">
        <v>1190</v>
      </c>
      <c r="C17" s="611"/>
      <c r="D17" s="611"/>
      <c r="E17" s="611"/>
      <c r="F17" s="611"/>
      <c r="G17" s="611"/>
      <c r="H17" s="611"/>
      <c r="I17" s="611"/>
      <c r="J17" s="611"/>
      <c r="K17" s="611"/>
      <c r="L17" s="611"/>
      <c r="M17" s="611"/>
      <c r="N17" s="611"/>
      <c r="O17" s="611"/>
      <c r="P17" s="611"/>
      <c r="Q17" s="611"/>
      <c r="R17" s="611"/>
      <c r="S17" s="611"/>
      <c r="T17" s="611"/>
      <c r="U17" s="611"/>
      <c r="V17" s="611"/>
      <c r="W17" s="611"/>
      <c r="X17" s="611"/>
      <c r="Y17" s="611"/>
      <c r="Z17" s="611"/>
      <c r="AA17" s="611"/>
      <c r="AB17" s="611"/>
      <c r="AC17" s="611"/>
      <c r="AD17" s="611"/>
      <c r="AE17" s="611"/>
      <c r="AF17" s="611"/>
      <c r="AG17" s="611"/>
      <c r="AH17" s="611"/>
      <c r="AI17" s="611"/>
      <c r="AJ17" s="611"/>
      <c r="AK17" s="611"/>
      <c r="AL17" s="611"/>
      <c r="AM17" s="611"/>
      <c r="AN17" s="611"/>
      <c r="AO17" s="611"/>
      <c r="AP17" s="611"/>
      <c r="AQ17" s="611"/>
      <c r="AR17" s="611"/>
      <c r="AS17" s="611"/>
      <c r="AT17" s="611"/>
      <c r="AU17" s="611"/>
      <c r="AV17" s="611"/>
      <c r="AW17" s="611"/>
      <c r="AX17" s="611"/>
      <c r="AY17" s="947"/>
      <c r="AZ17" s="947"/>
      <c r="BA17" s="947"/>
      <c r="BB17" s="616"/>
      <c r="BC17" s="616"/>
      <c r="BD17" s="616"/>
      <c r="BE17" s="616"/>
      <c r="BF17" s="616"/>
      <c r="BG17" s="616"/>
      <c r="BH17" s="616"/>
      <c r="BI17" s="616"/>
      <c r="BJ17" s="616"/>
      <c r="BK17" s="616"/>
      <c r="BL17" s="616"/>
      <c r="BM17" s="616"/>
      <c r="BN17" s="616"/>
      <c r="BO17" s="616"/>
      <c r="BP17" s="616"/>
      <c r="BQ17" s="616"/>
      <c r="BR17" s="616"/>
      <c r="BS17" s="616"/>
      <c r="BT17" s="616"/>
      <c r="BU17" s="616"/>
      <c r="BV17" s="616"/>
    </row>
    <row r="18" spans="1:74" s="289" customFormat="1" ht="11.1" customHeight="1" x14ac:dyDescent="0.2">
      <c r="A18" s="603" t="s">
        <v>232</v>
      </c>
      <c r="B18" s="605" t="s">
        <v>1191</v>
      </c>
      <c r="C18" s="34">
        <v>255.361605</v>
      </c>
      <c r="D18" s="34">
        <v>241.27302900000001</v>
      </c>
      <c r="E18" s="34">
        <v>237.84609399999999</v>
      </c>
      <c r="F18" s="34">
        <v>238.62245100000001</v>
      </c>
      <c r="G18" s="34">
        <v>240.175715</v>
      </c>
      <c r="H18" s="34">
        <v>237.28622200000001</v>
      </c>
      <c r="I18" s="34">
        <v>230.76469800000001</v>
      </c>
      <c r="J18" s="34">
        <v>225.55103199999999</v>
      </c>
      <c r="K18" s="34">
        <v>227.04755800000001</v>
      </c>
      <c r="L18" s="34">
        <v>216.69639000000001</v>
      </c>
      <c r="M18" s="34">
        <v>220.59760700000001</v>
      </c>
      <c r="N18" s="34">
        <v>232.177537</v>
      </c>
      <c r="O18" s="34">
        <v>251.78143700000001</v>
      </c>
      <c r="P18" s="34">
        <v>250.26103599999999</v>
      </c>
      <c r="Q18" s="34">
        <v>238.50202100000001</v>
      </c>
      <c r="R18" s="34">
        <v>230.01925299999999</v>
      </c>
      <c r="S18" s="34">
        <v>220.72221500000001</v>
      </c>
      <c r="T18" s="34">
        <v>221.01629</v>
      </c>
      <c r="U18" s="34">
        <v>225.133026</v>
      </c>
      <c r="V18" s="34">
        <v>215.59122500000001</v>
      </c>
      <c r="W18" s="34">
        <v>209.51571100000001</v>
      </c>
      <c r="X18" s="34">
        <v>210.44437199999999</v>
      </c>
      <c r="Y18" s="34">
        <v>221.35419999999999</v>
      </c>
      <c r="Z18" s="34">
        <v>224.41015400000001</v>
      </c>
      <c r="AA18" s="34">
        <v>239.63172499999999</v>
      </c>
      <c r="AB18" s="34">
        <v>242.635672</v>
      </c>
      <c r="AC18" s="34">
        <v>225.20362700000001</v>
      </c>
      <c r="AD18" s="34">
        <v>223.64209</v>
      </c>
      <c r="AE18" s="34">
        <v>222.14595199999999</v>
      </c>
      <c r="AF18" s="34">
        <v>222.055801</v>
      </c>
      <c r="AG18" s="34">
        <v>220.87479500000001</v>
      </c>
      <c r="AH18" s="34">
        <v>219.15346</v>
      </c>
      <c r="AI18" s="34">
        <v>227.885199</v>
      </c>
      <c r="AJ18" s="34">
        <v>218.728658</v>
      </c>
      <c r="AK18" s="34">
        <v>221.53345100000001</v>
      </c>
      <c r="AL18" s="34">
        <v>240.716757</v>
      </c>
      <c r="AM18" s="34">
        <v>252.39195900000001</v>
      </c>
      <c r="AN18" s="34">
        <v>240.21721099999999</v>
      </c>
      <c r="AO18" s="34">
        <v>233.42984799999999</v>
      </c>
      <c r="AP18" s="34">
        <v>233.297033</v>
      </c>
      <c r="AQ18" s="34">
        <v>230.50117900000001</v>
      </c>
      <c r="AR18" s="34">
        <v>232.42795100000001</v>
      </c>
      <c r="AS18" s="34">
        <v>223.971417</v>
      </c>
      <c r="AT18" s="34">
        <v>220.41615300000001</v>
      </c>
      <c r="AU18" s="34">
        <v>219.70291900000001</v>
      </c>
      <c r="AV18" s="34">
        <v>213.19474700000001</v>
      </c>
      <c r="AW18" s="34">
        <v>221.59306100000001</v>
      </c>
      <c r="AX18" s="34">
        <v>238.61476099999999</v>
      </c>
      <c r="AY18" s="938">
        <v>251.069999</v>
      </c>
      <c r="AZ18" s="938">
        <v>241.101</v>
      </c>
      <c r="BA18" s="938">
        <v>237.65089262000001</v>
      </c>
      <c r="BB18" s="459">
        <v>229.93129999999999</v>
      </c>
      <c r="BC18" s="459">
        <v>224.8262</v>
      </c>
      <c r="BD18" s="459">
        <v>222.4323</v>
      </c>
      <c r="BE18" s="459">
        <v>222.666</v>
      </c>
      <c r="BF18" s="459">
        <v>214.1088</v>
      </c>
      <c r="BG18" s="459">
        <v>215.32759999999999</v>
      </c>
      <c r="BH18" s="459">
        <v>213.7466</v>
      </c>
      <c r="BI18" s="459">
        <v>221.21190000000001</v>
      </c>
      <c r="BJ18" s="459">
        <v>233.79259999999999</v>
      </c>
      <c r="BK18" s="459">
        <v>245.745</v>
      </c>
      <c r="BL18" s="459">
        <v>237.99029999999999</v>
      </c>
      <c r="BM18" s="459">
        <v>225.83699999999999</v>
      </c>
      <c r="BN18" s="459">
        <v>221.4999</v>
      </c>
      <c r="BO18" s="459">
        <v>219.53450000000001</v>
      </c>
      <c r="BP18" s="459">
        <v>216.91569999999999</v>
      </c>
      <c r="BQ18" s="459">
        <v>216.0942</v>
      </c>
      <c r="BR18" s="459">
        <v>208.97479999999999</v>
      </c>
      <c r="BS18" s="459">
        <v>206.84309999999999</v>
      </c>
      <c r="BT18" s="459">
        <v>202.7218</v>
      </c>
      <c r="BU18" s="459">
        <v>212.0797</v>
      </c>
      <c r="BV18" s="459">
        <v>226.78630000000001</v>
      </c>
    </row>
    <row r="19" spans="1:74" ht="11.1" customHeight="1" x14ac:dyDescent="0.2">
      <c r="A19" s="1" t="s">
        <v>227</v>
      </c>
      <c r="B19" s="568" t="s">
        <v>1181</v>
      </c>
      <c r="C19" s="365">
        <v>67.084000000000003</v>
      </c>
      <c r="D19" s="365">
        <v>68.408000000000001</v>
      </c>
      <c r="E19" s="365">
        <v>65.099000000000004</v>
      </c>
      <c r="F19" s="365">
        <v>63.466000000000001</v>
      </c>
      <c r="G19" s="365">
        <v>66.423000000000002</v>
      </c>
      <c r="H19" s="365">
        <v>69.876999999999995</v>
      </c>
      <c r="I19" s="365">
        <v>62.682000000000002</v>
      </c>
      <c r="J19" s="365">
        <v>55.204999999999998</v>
      </c>
      <c r="K19" s="365">
        <v>59.037999999999997</v>
      </c>
      <c r="L19" s="365">
        <v>53.113</v>
      </c>
      <c r="M19" s="365">
        <v>56.872</v>
      </c>
      <c r="N19" s="365">
        <v>61.83</v>
      </c>
      <c r="O19" s="365">
        <v>65.540999999999997</v>
      </c>
      <c r="P19" s="365">
        <v>61.884</v>
      </c>
      <c r="Q19" s="365">
        <v>56.984000000000002</v>
      </c>
      <c r="R19" s="365">
        <v>52.786000000000001</v>
      </c>
      <c r="S19" s="365">
        <v>53.988999999999997</v>
      </c>
      <c r="T19" s="365">
        <v>53.604999999999997</v>
      </c>
      <c r="U19" s="365">
        <v>52.87</v>
      </c>
      <c r="V19" s="365">
        <v>54.121000000000002</v>
      </c>
      <c r="W19" s="365">
        <v>54.334000000000003</v>
      </c>
      <c r="X19" s="365">
        <v>50.932000000000002</v>
      </c>
      <c r="Y19" s="365">
        <v>51.101999999999997</v>
      </c>
      <c r="Z19" s="365">
        <v>56.398000000000003</v>
      </c>
      <c r="AA19" s="365">
        <v>61.972000000000001</v>
      </c>
      <c r="AB19" s="365">
        <v>64.33</v>
      </c>
      <c r="AC19" s="365">
        <v>52.69</v>
      </c>
      <c r="AD19" s="365">
        <v>53.256</v>
      </c>
      <c r="AE19" s="365">
        <v>55.470999999999997</v>
      </c>
      <c r="AF19" s="365">
        <v>56.991999999999997</v>
      </c>
      <c r="AG19" s="365">
        <v>56.884999999999998</v>
      </c>
      <c r="AH19" s="365">
        <v>57.442</v>
      </c>
      <c r="AI19" s="365">
        <v>58.790999999999997</v>
      </c>
      <c r="AJ19" s="365">
        <v>55.790999999999997</v>
      </c>
      <c r="AK19" s="365">
        <v>53.46</v>
      </c>
      <c r="AL19" s="365">
        <v>60.085000000000001</v>
      </c>
      <c r="AM19" s="365">
        <v>64.798000000000002</v>
      </c>
      <c r="AN19" s="365">
        <v>64.278000000000006</v>
      </c>
      <c r="AO19" s="365">
        <v>54.914999999999999</v>
      </c>
      <c r="AP19" s="365">
        <v>54.895000000000003</v>
      </c>
      <c r="AQ19" s="365">
        <v>56.374000000000002</v>
      </c>
      <c r="AR19" s="365">
        <v>56.774999999999999</v>
      </c>
      <c r="AS19" s="365">
        <v>57.183</v>
      </c>
      <c r="AT19" s="365">
        <v>59.082999999999998</v>
      </c>
      <c r="AU19" s="365">
        <v>61.15</v>
      </c>
      <c r="AV19" s="365">
        <v>54.393000000000001</v>
      </c>
      <c r="AW19" s="365">
        <v>54.475000000000001</v>
      </c>
      <c r="AX19" s="365">
        <v>61.191000000000003</v>
      </c>
      <c r="AY19" s="921">
        <v>66.316999999999993</v>
      </c>
      <c r="AZ19" s="921">
        <v>65.316000000000003</v>
      </c>
      <c r="BA19" s="921">
        <v>58.943596198999998</v>
      </c>
      <c r="BB19" s="376">
        <v>54.036729999999999</v>
      </c>
      <c r="BC19" s="376">
        <v>54.299779999999998</v>
      </c>
      <c r="BD19" s="376">
        <v>54.450389999999999</v>
      </c>
      <c r="BE19" s="376">
        <v>55.539189999999998</v>
      </c>
      <c r="BF19" s="376">
        <v>55.836550000000003</v>
      </c>
      <c r="BG19" s="376">
        <v>57.934229999999999</v>
      </c>
      <c r="BH19" s="376">
        <v>56.009189999999997</v>
      </c>
      <c r="BI19" s="376">
        <v>56.280909999999999</v>
      </c>
      <c r="BJ19" s="376">
        <v>60.220199999999998</v>
      </c>
      <c r="BK19" s="376">
        <v>65.469080000000005</v>
      </c>
      <c r="BL19" s="376">
        <v>63.794260000000001</v>
      </c>
      <c r="BM19" s="376">
        <v>58.545209999999997</v>
      </c>
      <c r="BN19" s="376">
        <v>56.324919999999999</v>
      </c>
      <c r="BO19" s="376">
        <v>55.805540000000001</v>
      </c>
      <c r="BP19" s="376">
        <v>54.535200000000003</v>
      </c>
      <c r="BQ19" s="376">
        <v>55.117539999999998</v>
      </c>
      <c r="BR19" s="376">
        <v>54.37997</v>
      </c>
      <c r="BS19" s="376">
        <v>55.028410000000001</v>
      </c>
      <c r="BT19" s="376">
        <v>52.159109999999998</v>
      </c>
      <c r="BU19" s="376">
        <v>53.748779999999996</v>
      </c>
      <c r="BV19" s="376">
        <v>58.783259999999999</v>
      </c>
    </row>
    <row r="20" spans="1:74" ht="11.1" customHeight="1" x14ac:dyDescent="0.2">
      <c r="A20" s="1" t="s">
        <v>228</v>
      </c>
      <c r="B20" s="568" t="s">
        <v>1183</v>
      </c>
      <c r="C20" s="365">
        <v>55.101461</v>
      </c>
      <c r="D20" s="365">
        <v>52.697609</v>
      </c>
      <c r="E20" s="365">
        <v>50.642440999999998</v>
      </c>
      <c r="F20" s="365">
        <v>49.224414000000003</v>
      </c>
      <c r="G20" s="365">
        <v>47.744827999999998</v>
      </c>
      <c r="H20" s="365">
        <v>50.641513000000003</v>
      </c>
      <c r="I20" s="365">
        <v>48.408410000000003</v>
      </c>
      <c r="J20" s="365">
        <v>47.039307999999998</v>
      </c>
      <c r="K20" s="365">
        <v>46.773895000000003</v>
      </c>
      <c r="L20" s="365">
        <v>44.971989000000001</v>
      </c>
      <c r="M20" s="365">
        <v>46.867713000000002</v>
      </c>
      <c r="N20" s="365">
        <v>50.740837999999997</v>
      </c>
      <c r="O20" s="365">
        <v>58.762146000000001</v>
      </c>
      <c r="P20" s="365">
        <v>60.754840000000002</v>
      </c>
      <c r="Q20" s="365">
        <v>56.540284</v>
      </c>
      <c r="R20" s="365">
        <v>50.321587000000001</v>
      </c>
      <c r="S20" s="365">
        <v>45.568559999999998</v>
      </c>
      <c r="T20" s="365">
        <v>46.725574999999999</v>
      </c>
      <c r="U20" s="365">
        <v>48.765656999999997</v>
      </c>
      <c r="V20" s="365">
        <v>43.997585999999998</v>
      </c>
      <c r="W20" s="365">
        <v>44.087891999999997</v>
      </c>
      <c r="X20" s="365">
        <v>45.030802999999999</v>
      </c>
      <c r="Y20" s="365">
        <v>46.994832000000002</v>
      </c>
      <c r="Z20" s="365">
        <v>46.611840000000001</v>
      </c>
      <c r="AA20" s="365">
        <v>50.941719999999997</v>
      </c>
      <c r="AB20" s="365">
        <v>52.511856000000002</v>
      </c>
      <c r="AC20" s="365">
        <v>49.788389000000002</v>
      </c>
      <c r="AD20" s="365">
        <v>46.208598000000002</v>
      </c>
      <c r="AE20" s="365">
        <v>45.370578000000002</v>
      </c>
      <c r="AF20" s="365">
        <v>44.879550999999999</v>
      </c>
      <c r="AG20" s="365">
        <v>46.715552000000002</v>
      </c>
      <c r="AH20" s="365">
        <v>45.328581</v>
      </c>
      <c r="AI20" s="365">
        <v>46.565556999999998</v>
      </c>
      <c r="AJ20" s="365">
        <v>43.982638000000001</v>
      </c>
      <c r="AK20" s="365">
        <v>48.148766999999999</v>
      </c>
      <c r="AL20" s="365">
        <v>54.852544000000002</v>
      </c>
      <c r="AM20" s="365">
        <v>60.766717999999997</v>
      </c>
      <c r="AN20" s="365">
        <v>56.663445000000003</v>
      </c>
      <c r="AO20" s="365">
        <v>54.610506999999998</v>
      </c>
      <c r="AP20" s="365">
        <v>53.380496000000001</v>
      </c>
      <c r="AQ20" s="365">
        <v>48.247449000000003</v>
      </c>
      <c r="AR20" s="365">
        <v>48.525418999999999</v>
      </c>
      <c r="AS20" s="365">
        <v>46.507494999999999</v>
      </c>
      <c r="AT20" s="365">
        <v>45.539436000000002</v>
      </c>
      <c r="AU20" s="365">
        <v>45.242752000000003</v>
      </c>
      <c r="AV20" s="365">
        <v>44.938498000000003</v>
      </c>
      <c r="AW20" s="365">
        <v>46.687550999999999</v>
      </c>
      <c r="AX20" s="365">
        <v>52.020698000000003</v>
      </c>
      <c r="AY20" s="921">
        <v>55.944757000000003</v>
      </c>
      <c r="AZ20" s="921">
        <v>60.814999999999998</v>
      </c>
      <c r="BA20" s="921">
        <v>57.789140150999998</v>
      </c>
      <c r="BB20" s="376">
        <v>54.626269999999998</v>
      </c>
      <c r="BC20" s="376">
        <v>50.506019999999999</v>
      </c>
      <c r="BD20" s="376">
        <v>49.269489999999998</v>
      </c>
      <c r="BE20" s="376">
        <v>49.169879999999999</v>
      </c>
      <c r="BF20" s="376">
        <v>46.727710000000002</v>
      </c>
      <c r="BG20" s="376">
        <v>46.563749999999999</v>
      </c>
      <c r="BH20" s="376">
        <v>45.598149999999997</v>
      </c>
      <c r="BI20" s="376">
        <v>48.508960000000002</v>
      </c>
      <c r="BJ20" s="376">
        <v>51.92145</v>
      </c>
      <c r="BK20" s="376">
        <v>56.461089999999999</v>
      </c>
      <c r="BL20" s="376">
        <v>55.779389999999999</v>
      </c>
      <c r="BM20" s="376">
        <v>53.280749999999998</v>
      </c>
      <c r="BN20" s="376">
        <v>50.532809999999998</v>
      </c>
      <c r="BO20" s="376">
        <v>47.116779999999999</v>
      </c>
      <c r="BP20" s="376">
        <v>47.113289999999999</v>
      </c>
      <c r="BQ20" s="376">
        <v>46.680169999999997</v>
      </c>
      <c r="BR20" s="376">
        <v>44.924790000000002</v>
      </c>
      <c r="BS20" s="376">
        <v>44.041960000000003</v>
      </c>
      <c r="BT20" s="376">
        <v>42.671570000000003</v>
      </c>
      <c r="BU20" s="376">
        <v>46.314239999999998</v>
      </c>
      <c r="BV20" s="376">
        <v>50.790439999999997</v>
      </c>
    </row>
    <row r="21" spans="1:74" ht="11.1" customHeight="1" x14ac:dyDescent="0.2">
      <c r="A21" s="1" t="s">
        <v>229</v>
      </c>
      <c r="B21" s="568" t="s">
        <v>1185</v>
      </c>
      <c r="C21" s="365">
        <v>91.149000000000001</v>
      </c>
      <c r="D21" s="365">
        <v>79.072999999999993</v>
      </c>
      <c r="E21" s="365">
        <v>82.076999999999998</v>
      </c>
      <c r="F21" s="365">
        <v>87.052000000000007</v>
      </c>
      <c r="G21" s="365">
        <v>89.188000000000002</v>
      </c>
      <c r="H21" s="365">
        <v>81.63</v>
      </c>
      <c r="I21" s="365">
        <v>83.486999999999995</v>
      </c>
      <c r="J21" s="365">
        <v>85.787999999999997</v>
      </c>
      <c r="K21" s="365">
        <v>83.027000000000001</v>
      </c>
      <c r="L21" s="365">
        <v>82.698999999999998</v>
      </c>
      <c r="M21" s="365">
        <v>81.692999999999998</v>
      </c>
      <c r="N21" s="365">
        <v>81.739000000000004</v>
      </c>
      <c r="O21" s="365">
        <v>86.385999999999996</v>
      </c>
      <c r="P21" s="365">
        <v>89.171999999999997</v>
      </c>
      <c r="Q21" s="365">
        <v>86.965999999999994</v>
      </c>
      <c r="R21" s="365">
        <v>88.320999999999998</v>
      </c>
      <c r="S21" s="365">
        <v>83.768000000000001</v>
      </c>
      <c r="T21" s="365">
        <v>83.947999999999993</v>
      </c>
      <c r="U21" s="365">
        <v>86.884</v>
      </c>
      <c r="V21" s="365">
        <v>84.506</v>
      </c>
      <c r="W21" s="365">
        <v>80.238</v>
      </c>
      <c r="X21" s="365">
        <v>80.034000000000006</v>
      </c>
      <c r="Y21" s="365">
        <v>84.828000000000003</v>
      </c>
      <c r="Z21" s="365">
        <v>81.41</v>
      </c>
      <c r="AA21" s="365">
        <v>87.152000000000001</v>
      </c>
      <c r="AB21" s="365">
        <v>87.635000000000005</v>
      </c>
      <c r="AC21" s="365">
        <v>83.73</v>
      </c>
      <c r="AD21" s="365">
        <v>86.442999999999998</v>
      </c>
      <c r="AE21" s="365">
        <v>85.177000000000007</v>
      </c>
      <c r="AF21" s="365">
        <v>84.382000000000005</v>
      </c>
      <c r="AG21" s="365">
        <v>81.692999999999998</v>
      </c>
      <c r="AH21" s="365">
        <v>81.891000000000005</v>
      </c>
      <c r="AI21" s="365">
        <v>85.475999999999999</v>
      </c>
      <c r="AJ21" s="365">
        <v>83.415000000000006</v>
      </c>
      <c r="AK21" s="365">
        <v>84.995999999999995</v>
      </c>
      <c r="AL21" s="365">
        <v>89.242000000000004</v>
      </c>
      <c r="AM21" s="365">
        <v>86.581999999999994</v>
      </c>
      <c r="AN21" s="365">
        <v>80.421999999999997</v>
      </c>
      <c r="AO21" s="365">
        <v>85.402000000000001</v>
      </c>
      <c r="AP21" s="365">
        <v>86.938000000000002</v>
      </c>
      <c r="AQ21" s="365">
        <v>86.204999999999998</v>
      </c>
      <c r="AR21" s="365">
        <v>86.399000000000001</v>
      </c>
      <c r="AS21" s="365">
        <v>82.248999999999995</v>
      </c>
      <c r="AT21" s="365">
        <v>79.686000000000007</v>
      </c>
      <c r="AU21" s="365">
        <v>79.227000000000004</v>
      </c>
      <c r="AV21" s="365">
        <v>80.296000000000006</v>
      </c>
      <c r="AW21" s="365">
        <v>84.215999999999994</v>
      </c>
      <c r="AX21" s="365">
        <v>87.26</v>
      </c>
      <c r="AY21" s="921">
        <v>89.923000000000002</v>
      </c>
      <c r="AZ21" s="921">
        <v>77.882000000000005</v>
      </c>
      <c r="BA21" s="921">
        <v>84.296413025999996</v>
      </c>
      <c r="BB21" s="376">
        <v>84.941599999999994</v>
      </c>
      <c r="BC21" s="376">
        <v>83.418009999999995</v>
      </c>
      <c r="BD21" s="376">
        <v>82.715459999999993</v>
      </c>
      <c r="BE21" s="376">
        <v>82.400419999999997</v>
      </c>
      <c r="BF21" s="376">
        <v>77.507369999999995</v>
      </c>
      <c r="BG21" s="376">
        <v>76.14479</v>
      </c>
      <c r="BH21" s="376">
        <v>78.568899999999999</v>
      </c>
      <c r="BI21" s="376">
        <v>81.237780000000001</v>
      </c>
      <c r="BJ21" s="376">
        <v>85.052080000000004</v>
      </c>
      <c r="BK21" s="376">
        <v>85.34393</v>
      </c>
      <c r="BL21" s="376">
        <v>81.454139999999995</v>
      </c>
      <c r="BM21" s="376">
        <v>78.631659999999997</v>
      </c>
      <c r="BN21" s="376">
        <v>79.972340000000003</v>
      </c>
      <c r="BO21" s="376">
        <v>81.451939999999993</v>
      </c>
      <c r="BP21" s="376">
        <v>79.877570000000006</v>
      </c>
      <c r="BQ21" s="376">
        <v>79.212159999999997</v>
      </c>
      <c r="BR21" s="376">
        <v>75.885450000000006</v>
      </c>
      <c r="BS21" s="376">
        <v>74.193730000000002</v>
      </c>
      <c r="BT21" s="376">
        <v>75.69753</v>
      </c>
      <c r="BU21" s="376">
        <v>77.971559999999997</v>
      </c>
      <c r="BV21" s="376">
        <v>81.86063</v>
      </c>
    </row>
    <row r="22" spans="1:74" ht="11.1" customHeight="1" x14ac:dyDescent="0.2">
      <c r="A22" s="1" t="s">
        <v>230</v>
      </c>
      <c r="B22" s="568" t="s">
        <v>1187</v>
      </c>
      <c r="C22" s="365">
        <v>8.8680000000000003</v>
      </c>
      <c r="D22" s="365">
        <v>8.8439999999999994</v>
      </c>
      <c r="E22" s="365">
        <v>8.5640000000000001</v>
      </c>
      <c r="F22" s="365">
        <v>8.1189999999999998</v>
      </c>
      <c r="G22" s="365">
        <v>7.258</v>
      </c>
      <c r="H22" s="365">
        <v>6.1619999999999999</v>
      </c>
      <c r="I22" s="365">
        <v>6.234</v>
      </c>
      <c r="J22" s="365">
        <v>6.718</v>
      </c>
      <c r="K22" s="365">
        <v>7.6440000000000001</v>
      </c>
      <c r="L22" s="365">
        <v>7.5940000000000003</v>
      </c>
      <c r="M22" s="365">
        <v>7.7770000000000001</v>
      </c>
      <c r="N22" s="365">
        <v>8.1470000000000002</v>
      </c>
      <c r="O22" s="365">
        <v>8.91</v>
      </c>
      <c r="P22" s="365">
        <v>8.3019999999999996</v>
      </c>
      <c r="Q22" s="365">
        <v>8.0830000000000002</v>
      </c>
      <c r="R22" s="365">
        <v>7.9509999999999996</v>
      </c>
      <c r="S22" s="365">
        <v>6.14</v>
      </c>
      <c r="T22" s="365">
        <v>6.4480000000000004</v>
      </c>
      <c r="U22" s="365">
        <v>6.8159999999999998</v>
      </c>
      <c r="V22" s="365">
        <v>6.3940000000000001</v>
      </c>
      <c r="W22" s="365">
        <v>6.3860000000000001</v>
      </c>
      <c r="X22" s="365">
        <v>7.0030000000000001</v>
      </c>
      <c r="Y22" s="365">
        <v>7.2</v>
      </c>
      <c r="Z22" s="365">
        <v>7.4169999999999998</v>
      </c>
      <c r="AA22" s="365">
        <v>7.3869999999999996</v>
      </c>
      <c r="AB22" s="365">
        <v>7.6660000000000004</v>
      </c>
      <c r="AC22" s="365">
        <v>7.8440000000000003</v>
      </c>
      <c r="AD22" s="365">
        <v>7.2949999999999999</v>
      </c>
      <c r="AE22" s="365">
        <v>6.7610000000000001</v>
      </c>
      <c r="AF22" s="365">
        <v>6.9160000000000004</v>
      </c>
      <c r="AG22" s="365">
        <v>7.197063</v>
      </c>
      <c r="AH22" s="365">
        <v>7.1950630000000002</v>
      </c>
      <c r="AI22" s="365">
        <v>7.1640629999999996</v>
      </c>
      <c r="AJ22" s="365">
        <v>7.2080580000000003</v>
      </c>
      <c r="AK22" s="365">
        <v>7.6610579999999997</v>
      </c>
      <c r="AL22" s="365">
        <v>7.9020580000000002</v>
      </c>
      <c r="AM22" s="365">
        <v>8.6070580000000003</v>
      </c>
      <c r="AN22" s="365">
        <v>8.4950580000000002</v>
      </c>
      <c r="AO22" s="365">
        <v>8.5580580000000008</v>
      </c>
      <c r="AP22" s="365">
        <v>8.3890580000000003</v>
      </c>
      <c r="AQ22" s="365">
        <v>8.2340490000000006</v>
      </c>
      <c r="AR22" s="365">
        <v>8.0290490000000005</v>
      </c>
      <c r="AS22" s="365">
        <v>6.8800489999999996</v>
      </c>
      <c r="AT22" s="365">
        <v>6.7770489999999999</v>
      </c>
      <c r="AU22" s="365">
        <v>6.8350489999999997</v>
      </c>
      <c r="AV22" s="365">
        <v>7.0600490000000002</v>
      </c>
      <c r="AW22" s="365">
        <v>7.9970489999999996</v>
      </c>
      <c r="AX22" s="365">
        <v>8.4150449999999992</v>
      </c>
      <c r="AY22" s="921">
        <v>8.8800450000000009</v>
      </c>
      <c r="AZ22" s="921">
        <v>9.0679999999999996</v>
      </c>
      <c r="BA22" s="921">
        <v>8.5345787807000004</v>
      </c>
      <c r="BB22" s="376">
        <v>8.092238</v>
      </c>
      <c r="BC22" s="376">
        <v>7.5719329999999996</v>
      </c>
      <c r="BD22" s="376">
        <v>7.344106</v>
      </c>
      <c r="BE22" s="376">
        <v>7.4558660000000003</v>
      </c>
      <c r="BF22" s="376">
        <v>7.2722629999999997</v>
      </c>
      <c r="BG22" s="376">
        <v>7.228815</v>
      </c>
      <c r="BH22" s="376">
        <v>6.9819839999999997</v>
      </c>
      <c r="BI22" s="376">
        <v>7.5150449999999998</v>
      </c>
      <c r="BJ22" s="376">
        <v>7.8178619999999999</v>
      </c>
      <c r="BK22" s="376">
        <v>8.1087120000000006</v>
      </c>
      <c r="BL22" s="376">
        <v>8.1805710000000005</v>
      </c>
      <c r="BM22" s="376">
        <v>8.0077549999999995</v>
      </c>
      <c r="BN22" s="376">
        <v>7.7314049999999996</v>
      </c>
      <c r="BO22" s="376">
        <v>7.5718300000000003</v>
      </c>
      <c r="BP22" s="376">
        <v>7.2971250000000003</v>
      </c>
      <c r="BQ22" s="376">
        <v>7.1455250000000001</v>
      </c>
      <c r="BR22" s="376">
        <v>7.0236660000000004</v>
      </c>
      <c r="BS22" s="376">
        <v>6.9881460000000004</v>
      </c>
      <c r="BT22" s="376">
        <v>6.7508819999999998</v>
      </c>
      <c r="BU22" s="376">
        <v>7.2666050000000002</v>
      </c>
      <c r="BV22" s="376">
        <v>7.5487669999999998</v>
      </c>
    </row>
    <row r="23" spans="1:74" ht="11.1" customHeight="1" x14ac:dyDescent="0.2">
      <c r="A23" s="1" t="s">
        <v>231</v>
      </c>
      <c r="B23" s="606" t="s">
        <v>1189</v>
      </c>
      <c r="C23" s="545">
        <v>33.159143999999998</v>
      </c>
      <c r="D23" s="545">
        <v>32.250419999999998</v>
      </c>
      <c r="E23" s="545">
        <v>31.463653000000001</v>
      </c>
      <c r="F23" s="545">
        <v>30.761037000000002</v>
      </c>
      <c r="G23" s="545">
        <v>29.561886999999999</v>
      </c>
      <c r="H23" s="545">
        <v>28.975708999999998</v>
      </c>
      <c r="I23" s="545">
        <v>29.953288000000001</v>
      </c>
      <c r="J23" s="545">
        <v>30.800723999999999</v>
      </c>
      <c r="K23" s="545">
        <v>30.564662999999999</v>
      </c>
      <c r="L23" s="545">
        <v>28.318401000000001</v>
      </c>
      <c r="M23" s="545">
        <v>27.387893999999999</v>
      </c>
      <c r="N23" s="545">
        <v>29.720699</v>
      </c>
      <c r="O23" s="545">
        <v>32.182290999999999</v>
      </c>
      <c r="P23" s="545">
        <v>30.148195999999999</v>
      </c>
      <c r="Q23" s="545">
        <v>29.928737000000002</v>
      </c>
      <c r="R23" s="545">
        <v>30.639665999999998</v>
      </c>
      <c r="S23" s="545">
        <v>31.256654999999999</v>
      </c>
      <c r="T23" s="545">
        <v>30.289715000000001</v>
      </c>
      <c r="U23" s="545">
        <v>29.797369</v>
      </c>
      <c r="V23" s="545">
        <v>26.572638999999999</v>
      </c>
      <c r="W23" s="545">
        <v>24.469819000000001</v>
      </c>
      <c r="X23" s="545">
        <v>27.444569000000001</v>
      </c>
      <c r="Y23" s="545">
        <v>31.229368000000001</v>
      </c>
      <c r="Z23" s="545">
        <v>32.573314000000003</v>
      </c>
      <c r="AA23" s="545">
        <v>32.179004999999997</v>
      </c>
      <c r="AB23" s="545">
        <v>30.492816000000001</v>
      </c>
      <c r="AC23" s="545">
        <v>31.151237999999999</v>
      </c>
      <c r="AD23" s="545">
        <v>30.439492000000001</v>
      </c>
      <c r="AE23" s="545">
        <v>29.366374</v>
      </c>
      <c r="AF23" s="545">
        <v>28.88625</v>
      </c>
      <c r="AG23" s="545">
        <v>28.384180000000001</v>
      </c>
      <c r="AH23" s="545">
        <v>27.296816</v>
      </c>
      <c r="AI23" s="545">
        <v>29.888579</v>
      </c>
      <c r="AJ23" s="545">
        <v>28.331962000000001</v>
      </c>
      <c r="AK23" s="545">
        <v>27.267626</v>
      </c>
      <c r="AL23" s="545">
        <v>28.635155000000001</v>
      </c>
      <c r="AM23" s="545">
        <v>31.638183000000001</v>
      </c>
      <c r="AN23" s="545">
        <v>30.358708</v>
      </c>
      <c r="AO23" s="545">
        <v>29.944282999999999</v>
      </c>
      <c r="AP23" s="545">
        <v>29.694479000000001</v>
      </c>
      <c r="AQ23" s="545">
        <v>31.440681000000001</v>
      </c>
      <c r="AR23" s="545">
        <v>32.699483000000001</v>
      </c>
      <c r="AS23" s="545">
        <v>31.151872999999998</v>
      </c>
      <c r="AT23" s="545">
        <v>29.330667999999999</v>
      </c>
      <c r="AU23" s="545">
        <v>27.248118000000002</v>
      </c>
      <c r="AV23" s="545">
        <v>26.507200000000001</v>
      </c>
      <c r="AW23" s="545">
        <v>28.217461</v>
      </c>
      <c r="AX23" s="545">
        <v>29.728017999999999</v>
      </c>
      <c r="AY23" s="948">
        <v>30.005196999999999</v>
      </c>
      <c r="AZ23" s="948">
        <v>28.02</v>
      </c>
      <c r="BA23" s="948">
        <v>28.087164461</v>
      </c>
      <c r="BB23" s="530">
        <v>28.234439999999999</v>
      </c>
      <c r="BC23" s="530">
        <v>29.030429999999999</v>
      </c>
      <c r="BD23" s="530">
        <v>28.652889999999999</v>
      </c>
      <c r="BE23" s="530">
        <v>28.100680000000001</v>
      </c>
      <c r="BF23" s="530">
        <v>26.764880000000002</v>
      </c>
      <c r="BG23" s="530">
        <v>27.45598</v>
      </c>
      <c r="BH23" s="530">
        <v>26.58839</v>
      </c>
      <c r="BI23" s="530">
        <v>27.669160000000002</v>
      </c>
      <c r="BJ23" s="530">
        <v>28.781009999999998</v>
      </c>
      <c r="BK23" s="530">
        <v>30.362200000000001</v>
      </c>
      <c r="BL23" s="530">
        <v>28.781890000000001</v>
      </c>
      <c r="BM23" s="530">
        <v>27.371600000000001</v>
      </c>
      <c r="BN23" s="530">
        <v>26.93845</v>
      </c>
      <c r="BO23" s="530">
        <v>27.588450000000002</v>
      </c>
      <c r="BP23" s="530">
        <v>28.092510000000001</v>
      </c>
      <c r="BQ23" s="530">
        <v>27.938759999999998</v>
      </c>
      <c r="BR23" s="530">
        <v>26.76088</v>
      </c>
      <c r="BS23" s="530">
        <v>26.590820000000001</v>
      </c>
      <c r="BT23" s="530">
        <v>25.442730000000001</v>
      </c>
      <c r="BU23" s="530">
        <v>26.77854</v>
      </c>
      <c r="BV23" s="530">
        <v>27.8032</v>
      </c>
    </row>
    <row r="24" spans="1:74" s="114" customFormat="1" ht="12" customHeight="1" x14ac:dyDescent="0.25">
      <c r="A24" s="1"/>
      <c r="B24" s="1067" t="s">
        <v>1241</v>
      </c>
      <c r="C24" s="1073"/>
      <c r="D24" s="1073"/>
      <c r="E24" s="1073"/>
      <c r="F24" s="1073"/>
      <c r="G24" s="1073"/>
      <c r="H24" s="1073"/>
      <c r="I24" s="1073"/>
      <c r="J24" s="1073"/>
      <c r="K24" s="1073"/>
      <c r="L24" s="1073"/>
      <c r="M24" s="1073"/>
      <c r="N24" s="1073"/>
      <c r="O24" s="1073"/>
      <c r="P24" s="1073"/>
      <c r="Q24" s="1068"/>
      <c r="AY24" s="674"/>
      <c r="AZ24" s="674"/>
      <c r="BA24" s="674"/>
      <c r="BB24" s="221"/>
      <c r="BC24" s="221"/>
      <c r="BD24" s="674"/>
      <c r="BE24" s="674"/>
      <c r="BF24" s="674"/>
      <c r="BG24" s="674"/>
      <c r="BH24" s="674"/>
      <c r="BI24" s="674"/>
      <c r="BJ24" s="221"/>
    </row>
    <row r="25" spans="1:74" s="358" customFormat="1" ht="12" customHeight="1" x14ac:dyDescent="0.25">
      <c r="A25" s="357"/>
      <c r="B25" s="1067" t="s">
        <v>1242</v>
      </c>
      <c r="C25" s="1073"/>
      <c r="D25" s="1073"/>
      <c r="E25" s="1073"/>
      <c r="F25" s="1073"/>
      <c r="G25" s="1073"/>
      <c r="H25" s="1073"/>
      <c r="I25" s="1073"/>
      <c r="J25" s="1073"/>
      <c r="K25" s="1073"/>
      <c r="L25" s="1073"/>
      <c r="M25" s="1073"/>
      <c r="N25" s="1073"/>
      <c r="O25" s="1073"/>
      <c r="P25" s="1073"/>
      <c r="Q25" s="1068"/>
      <c r="AY25" s="361"/>
      <c r="AZ25" s="361"/>
      <c r="BA25" s="361"/>
      <c r="BD25" s="361"/>
      <c r="BF25" s="361"/>
      <c r="BG25" s="361"/>
      <c r="BH25" s="361"/>
      <c r="BI25" s="361"/>
    </row>
    <row r="26" spans="1:74" s="169" customFormat="1" ht="12" customHeight="1" x14ac:dyDescent="0.2">
      <c r="A26" s="168"/>
      <c r="B26" s="799" t="s">
        <v>826</v>
      </c>
      <c r="C26" s="799"/>
      <c r="D26" s="799"/>
      <c r="E26" s="799"/>
      <c r="F26" s="799"/>
      <c r="G26" s="799"/>
      <c r="H26" s="799"/>
      <c r="I26" s="799"/>
      <c r="J26" s="799"/>
      <c r="K26" s="799"/>
      <c r="L26" s="799"/>
      <c r="M26" s="799"/>
      <c r="N26" s="799"/>
      <c r="O26" s="799"/>
      <c r="P26" s="799"/>
      <c r="Q26" s="799"/>
      <c r="AY26" s="675"/>
      <c r="AZ26" s="675"/>
      <c r="BA26" s="675"/>
      <c r="BB26" s="222"/>
      <c r="BC26" s="222"/>
      <c r="BD26" s="675"/>
      <c r="BE26" s="222"/>
      <c r="BF26" s="675"/>
      <c r="BG26" s="675"/>
      <c r="BH26" s="675"/>
      <c r="BI26" s="675"/>
      <c r="BJ26" s="222"/>
    </row>
    <row r="27" spans="1:74" s="169" customFormat="1" ht="12" customHeight="1" x14ac:dyDescent="0.25">
      <c r="A27" s="168"/>
      <c r="B27" s="1018" t="str">
        <f>Dates!$G$2</f>
        <v>EIA completed modeling and analysis for this report on Monday, April 7, 2025.</v>
      </c>
      <c r="C27" s="1005"/>
      <c r="D27" s="1005"/>
      <c r="E27" s="1005"/>
      <c r="F27" s="1005"/>
      <c r="G27" s="1005"/>
      <c r="H27" s="1005"/>
      <c r="I27" s="1005"/>
      <c r="J27" s="1005"/>
      <c r="K27" s="1005"/>
      <c r="L27" s="1005"/>
      <c r="M27" s="1005"/>
      <c r="N27" s="1005"/>
      <c r="O27" s="1005"/>
      <c r="P27" s="1005"/>
      <c r="Q27" s="1005"/>
      <c r="AY27" s="675"/>
      <c r="AZ27" s="675"/>
      <c r="BA27" s="675"/>
      <c r="BB27" s="222"/>
      <c r="BC27" s="222"/>
      <c r="BD27" s="675"/>
      <c r="BE27" s="222"/>
      <c r="BF27" s="675"/>
      <c r="BG27" s="675"/>
      <c r="BH27" s="675"/>
      <c r="BI27" s="675"/>
      <c r="BJ27" s="222"/>
    </row>
    <row r="28" spans="1:74" s="114" customFormat="1" ht="12" customHeight="1" x14ac:dyDescent="0.25">
      <c r="A28" s="1"/>
      <c r="B28" s="1013" t="s">
        <v>483</v>
      </c>
      <c r="C28" s="1005"/>
      <c r="D28" s="1005"/>
      <c r="E28" s="1005"/>
      <c r="F28" s="1005"/>
      <c r="G28" s="1005"/>
      <c r="H28" s="1005"/>
      <c r="I28" s="1005"/>
      <c r="J28" s="1005"/>
      <c r="K28" s="1005"/>
      <c r="L28" s="1005"/>
      <c r="M28" s="1005"/>
      <c r="N28" s="1005"/>
      <c r="O28" s="1005"/>
      <c r="P28" s="1005"/>
      <c r="Q28" s="1005"/>
      <c r="AY28" s="674"/>
      <c r="AZ28" s="674"/>
      <c r="BA28" s="674"/>
      <c r="BB28" s="221"/>
      <c r="BC28" s="221"/>
      <c r="BD28" s="674"/>
      <c r="BE28" s="221"/>
      <c r="BF28" s="674"/>
      <c r="BG28" s="674"/>
      <c r="BH28" s="674"/>
      <c r="BI28" s="674"/>
      <c r="BJ28" s="221"/>
    </row>
    <row r="29" spans="1:74" s="169" customFormat="1" ht="12" customHeight="1" x14ac:dyDescent="0.25">
      <c r="A29" s="168"/>
      <c r="B29" s="1027" t="s">
        <v>1435</v>
      </c>
      <c r="C29" s="1014"/>
      <c r="D29" s="1014"/>
      <c r="E29" s="1014"/>
      <c r="F29" s="1014"/>
      <c r="G29" s="1014"/>
      <c r="H29" s="1014"/>
      <c r="I29" s="1014"/>
      <c r="J29" s="1014"/>
      <c r="K29" s="1014"/>
      <c r="L29" s="1014"/>
      <c r="M29" s="1014"/>
      <c r="N29" s="1014"/>
      <c r="O29" s="1014"/>
      <c r="P29" s="1014"/>
      <c r="Q29" s="1014"/>
      <c r="AY29" s="675"/>
      <c r="AZ29" s="675"/>
      <c r="BA29" s="675"/>
      <c r="BB29" s="222"/>
      <c r="BC29" s="222"/>
      <c r="BD29" s="675"/>
      <c r="BE29" s="222"/>
      <c r="BF29" s="675"/>
      <c r="BG29" s="675"/>
      <c r="BH29" s="675"/>
      <c r="BI29" s="675"/>
      <c r="BJ29" s="222"/>
    </row>
    <row r="30" spans="1:74" s="169" customFormat="1" ht="12" customHeight="1" x14ac:dyDescent="0.25">
      <c r="A30" s="168"/>
      <c r="B30" s="1022" t="s">
        <v>492</v>
      </c>
      <c r="C30" s="1024"/>
      <c r="D30" s="1024"/>
      <c r="E30" s="1024"/>
      <c r="F30" s="1024"/>
      <c r="G30" s="1024"/>
      <c r="H30" s="1024"/>
      <c r="I30" s="1024"/>
      <c r="J30" s="1024"/>
      <c r="K30" s="1024"/>
      <c r="L30" s="1024"/>
      <c r="M30" s="1024"/>
      <c r="N30" s="1024"/>
      <c r="O30" s="1024"/>
      <c r="P30" s="1024"/>
      <c r="Q30" s="1068"/>
      <c r="AY30" s="675"/>
      <c r="AZ30" s="675"/>
      <c r="BA30" s="675"/>
      <c r="BB30" s="222"/>
      <c r="BC30" s="222"/>
      <c r="BD30" s="675"/>
      <c r="BE30" s="222"/>
      <c r="BF30" s="675"/>
      <c r="BG30" s="675"/>
      <c r="BH30" s="675"/>
      <c r="BI30" s="675"/>
      <c r="BJ30" s="222"/>
    </row>
    <row r="31" spans="1:74" s="169" customFormat="1" ht="12" customHeight="1" x14ac:dyDescent="0.25">
      <c r="A31" s="168"/>
      <c r="B31" s="1028" t="s">
        <v>67</v>
      </c>
      <c r="C31" s="1005"/>
      <c r="D31" s="1005"/>
      <c r="E31" s="1005"/>
      <c r="F31" s="1005"/>
      <c r="G31" s="1005"/>
      <c r="H31" s="1005"/>
      <c r="I31" s="1005"/>
      <c r="J31" s="1005"/>
      <c r="K31" s="1005"/>
      <c r="L31" s="1005"/>
      <c r="M31" s="1005"/>
      <c r="N31" s="1005"/>
      <c r="O31" s="1005"/>
      <c r="P31" s="1005"/>
      <c r="Q31" s="1005"/>
      <c r="AY31" s="675"/>
      <c r="AZ31" s="675"/>
      <c r="BA31" s="675"/>
      <c r="BB31" s="222"/>
      <c r="BC31" s="222"/>
      <c r="BD31" s="675"/>
      <c r="BE31" s="222"/>
      <c r="BF31" s="675"/>
      <c r="BG31" s="675"/>
      <c r="BH31" s="675"/>
      <c r="BI31" s="675"/>
      <c r="BJ31" s="222"/>
    </row>
    <row r="32" spans="1:74" s="169" customFormat="1" ht="12" customHeight="1" x14ac:dyDescent="0.25">
      <c r="A32" s="168"/>
      <c r="B32" s="1022" t="s">
        <v>814</v>
      </c>
      <c r="C32" s="1068"/>
      <c r="D32" s="1068"/>
      <c r="E32" s="1068"/>
      <c r="F32" s="1068"/>
      <c r="G32" s="1068"/>
      <c r="H32" s="1068"/>
      <c r="I32" s="1068"/>
      <c r="J32" s="1068"/>
      <c r="K32" s="1068"/>
      <c r="L32" s="1068"/>
      <c r="M32" s="1068"/>
      <c r="N32" s="1068"/>
      <c r="O32" s="1068"/>
      <c r="P32" s="1068"/>
      <c r="Q32" s="1068"/>
      <c r="AY32" s="675"/>
      <c r="AZ32" s="675"/>
      <c r="BA32" s="675"/>
      <c r="BB32" s="222"/>
      <c r="BC32" s="222"/>
      <c r="BD32" s="675"/>
      <c r="BE32" s="222"/>
      <c r="BF32" s="675"/>
      <c r="BG32" s="675"/>
      <c r="BH32" s="675"/>
      <c r="BI32" s="675"/>
      <c r="BJ32" s="222"/>
    </row>
    <row r="33" spans="1:74" s="169" customFormat="1" ht="12" customHeight="1" x14ac:dyDescent="0.25">
      <c r="A33" s="168"/>
      <c r="B33" s="1080" t="s">
        <v>494</v>
      </c>
      <c r="C33" s="1068"/>
      <c r="D33" s="1068"/>
      <c r="E33" s="1068"/>
      <c r="F33" s="1068"/>
      <c r="G33" s="1068"/>
      <c r="H33" s="1068"/>
      <c r="I33" s="1068"/>
      <c r="J33" s="1068"/>
      <c r="K33" s="1068"/>
      <c r="L33" s="1068"/>
      <c r="M33" s="1068"/>
      <c r="N33" s="1068"/>
      <c r="O33" s="1068"/>
      <c r="P33" s="1068"/>
      <c r="Q33" s="1068"/>
      <c r="AY33" s="675"/>
      <c r="AZ33" s="675"/>
      <c r="BA33" s="675"/>
      <c r="BB33" s="222"/>
      <c r="BC33" s="222"/>
      <c r="BD33" s="675"/>
      <c r="BE33" s="222"/>
      <c r="BF33" s="675"/>
      <c r="BG33" s="675"/>
      <c r="BH33" s="675"/>
      <c r="BI33" s="675"/>
      <c r="BJ33" s="222"/>
    </row>
    <row r="34" spans="1:74" s="170" customFormat="1" ht="12" customHeight="1" x14ac:dyDescent="0.25">
      <c r="A34" s="160"/>
      <c r="B34" s="799" t="s">
        <v>840</v>
      </c>
      <c r="C34" s="787"/>
      <c r="D34" s="787"/>
      <c r="E34" s="787"/>
      <c r="F34" s="787"/>
      <c r="G34" s="787"/>
      <c r="H34" s="787"/>
      <c r="I34" s="787"/>
      <c r="J34" s="787"/>
      <c r="K34" s="787"/>
      <c r="L34" s="787"/>
      <c r="M34" s="787"/>
      <c r="N34" s="787"/>
      <c r="O34" s="787"/>
      <c r="P34" s="787"/>
      <c r="Q34" s="787"/>
      <c r="AY34" s="675"/>
      <c r="AZ34" s="675"/>
      <c r="BA34" s="675"/>
      <c r="BB34" s="223"/>
      <c r="BC34" s="223"/>
      <c r="BD34" s="675"/>
      <c r="BE34" s="223"/>
      <c r="BF34" s="675"/>
      <c r="BG34" s="675"/>
      <c r="BH34" s="675"/>
      <c r="BI34" s="675"/>
      <c r="BJ34" s="223"/>
    </row>
    <row r="35" spans="1:74" ht="13.2" x14ac:dyDescent="0.25">
      <c r="A35" s="160"/>
      <c r="B35" s="1022" t="s">
        <v>1587</v>
      </c>
      <c r="C35" s="1073"/>
      <c r="D35" s="1073"/>
      <c r="E35" s="1073"/>
      <c r="F35" s="1073"/>
      <c r="G35" s="1073"/>
      <c r="H35" s="1073"/>
      <c r="I35" s="1073"/>
      <c r="J35" s="1073"/>
      <c r="K35" s="1073"/>
      <c r="L35" s="1073"/>
      <c r="M35" s="1073"/>
      <c r="N35" s="1073"/>
      <c r="O35" s="1073"/>
      <c r="P35" s="1073"/>
      <c r="Q35" s="1068"/>
      <c r="BD35" s="674"/>
      <c r="BE35" s="148"/>
      <c r="BF35" s="674"/>
      <c r="BK35" s="148"/>
      <c r="BL35" s="148"/>
      <c r="BM35" s="148"/>
      <c r="BN35" s="148"/>
      <c r="BO35" s="148"/>
      <c r="BP35" s="148"/>
      <c r="BQ35" s="148"/>
      <c r="BR35" s="148"/>
      <c r="BS35" s="148"/>
      <c r="BT35" s="148"/>
      <c r="BU35" s="148"/>
      <c r="BV35" s="148"/>
    </row>
    <row r="36" spans="1:74" ht="13.2" x14ac:dyDescent="0.25">
      <c r="A36" s="160"/>
      <c r="B36" s="1025" t="s">
        <v>1585</v>
      </c>
      <c r="C36" s="1024"/>
      <c r="D36" s="1024"/>
      <c r="E36" s="1024"/>
      <c r="F36" s="1024"/>
      <c r="G36" s="1024"/>
      <c r="H36" s="1024"/>
      <c r="I36" s="1024"/>
      <c r="J36" s="1024"/>
      <c r="K36" s="1024"/>
      <c r="L36" s="1024"/>
      <c r="M36" s="1024"/>
      <c r="N36" s="1024"/>
      <c r="O36" s="1024"/>
      <c r="P36" s="1024"/>
      <c r="Q36" s="1068"/>
      <c r="BK36" s="148"/>
      <c r="BL36" s="148"/>
      <c r="BM36" s="148"/>
      <c r="BN36" s="148"/>
      <c r="BO36" s="148"/>
      <c r="BP36" s="148"/>
      <c r="BQ36" s="148"/>
      <c r="BR36" s="148"/>
      <c r="BS36" s="148"/>
      <c r="BT36" s="148"/>
      <c r="BU36" s="148"/>
      <c r="BV36" s="148"/>
    </row>
    <row r="37" spans="1:74" ht="13.2" x14ac:dyDescent="0.25">
      <c r="A37" s="160"/>
      <c r="B37" s="1029" t="s">
        <v>842</v>
      </c>
      <c r="C37" s="1024"/>
      <c r="D37" s="1024"/>
      <c r="E37" s="1024"/>
      <c r="F37" s="1024"/>
      <c r="G37" s="1024"/>
      <c r="H37" s="1024"/>
      <c r="I37" s="1024"/>
      <c r="J37" s="1024"/>
      <c r="K37" s="1024"/>
      <c r="L37" s="1024"/>
      <c r="M37" s="1024"/>
      <c r="N37" s="1024"/>
      <c r="O37" s="1024"/>
      <c r="P37" s="1024"/>
      <c r="Q37" s="1024"/>
      <c r="BK37" s="148"/>
      <c r="BL37" s="148"/>
      <c r="BM37" s="148"/>
      <c r="BN37" s="148"/>
      <c r="BO37" s="148"/>
      <c r="BP37" s="148"/>
      <c r="BQ37" s="148"/>
      <c r="BR37" s="148"/>
      <c r="BS37" s="148"/>
      <c r="BT37" s="148"/>
      <c r="BU37" s="148"/>
      <c r="BV37" s="148"/>
    </row>
    <row r="38" spans="1:74" x14ac:dyDescent="0.15">
      <c r="BK38" s="148"/>
      <c r="BL38" s="148"/>
      <c r="BM38" s="148"/>
      <c r="BN38" s="148"/>
      <c r="BO38" s="148"/>
      <c r="BP38" s="148"/>
      <c r="BQ38" s="148"/>
      <c r="BR38" s="148"/>
      <c r="BS38" s="148"/>
      <c r="BT38" s="148"/>
      <c r="BU38" s="148"/>
      <c r="BV38" s="148"/>
    </row>
    <row r="39" spans="1:74" x14ac:dyDescent="0.15">
      <c r="BK39" s="148"/>
      <c r="BL39" s="148"/>
      <c r="BM39" s="148"/>
      <c r="BN39" s="148"/>
      <c r="BO39" s="148"/>
      <c r="BP39" s="148"/>
      <c r="BQ39" s="148"/>
      <c r="BR39" s="148"/>
      <c r="BS39" s="148"/>
      <c r="BT39" s="148"/>
      <c r="BU39" s="148"/>
      <c r="BV39" s="148"/>
    </row>
    <row r="40" spans="1:74" x14ac:dyDescent="0.15">
      <c r="BK40" s="148"/>
      <c r="BL40" s="148"/>
      <c r="BM40" s="148"/>
      <c r="BN40" s="148"/>
      <c r="BO40" s="148"/>
      <c r="BP40" s="148"/>
      <c r="BQ40" s="148"/>
      <c r="BR40" s="148"/>
      <c r="BS40" s="148"/>
      <c r="BT40" s="148"/>
      <c r="BU40" s="148"/>
      <c r="BV40" s="148"/>
    </row>
    <row r="41" spans="1:74" x14ac:dyDescent="0.15">
      <c r="BK41" s="148"/>
      <c r="BL41" s="148"/>
      <c r="BM41" s="148"/>
      <c r="BN41" s="148"/>
      <c r="BO41" s="148"/>
      <c r="BP41" s="148"/>
      <c r="BQ41" s="148"/>
      <c r="BR41" s="148"/>
      <c r="BS41" s="148"/>
      <c r="BT41" s="148"/>
      <c r="BU41" s="148"/>
      <c r="BV41" s="148"/>
    </row>
    <row r="42" spans="1:74" x14ac:dyDescent="0.15">
      <c r="BK42" s="148"/>
      <c r="BL42" s="148"/>
      <c r="BM42" s="148"/>
      <c r="BN42" s="148"/>
      <c r="BO42" s="148"/>
      <c r="BP42" s="148"/>
      <c r="BQ42" s="148"/>
      <c r="BR42" s="148"/>
      <c r="BS42" s="148"/>
      <c r="BT42" s="148"/>
      <c r="BU42" s="148"/>
      <c r="BV42" s="148"/>
    </row>
    <row r="43" spans="1:74" x14ac:dyDescent="0.15">
      <c r="BK43" s="148"/>
      <c r="BL43" s="148"/>
      <c r="BM43" s="148"/>
      <c r="BN43" s="148"/>
      <c r="BO43" s="148"/>
      <c r="BP43" s="148"/>
      <c r="BQ43" s="148"/>
      <c r="BR43" s="148"/>
      <c r="BS43" s="148"/>
      <c r="BT43" s="148"/>
      <c r="BU43" s="148"/>
      <c r="BV43" s="148"/>
    </row>
    <row r="44" spans="1:74" x14ac:dyDescent="0.15">
      <c r="BK44" s="148"/>
      <c r="BL44" s="148"/>
      <c r="BM44" s="148"/>
      <c r="BN44" s="148"/>
      <c r="BO44" s="148"/>
      <c r="BP44" s="148"/>
      <c r="BQ44" s="148"/>
      <c r="BR44" s="148"/>
      <c r="BS44" s="148"/>
      <c r="BT44" s="148"/>
      <c r="BU44" s="148"/>
      <c r="BV44" s="148"/>
    </row>
    <row r="45" spans="1:74" x14ac:dyDescent="0.15">
      <c r="BK45" s="148"/>
      <c r="BL45" s="148"/>
      <c r="BM45" s="148"/>
      <c r="BN45" s="148"/>
      <c r="BO45" s="148"/>
      <c r="BP45" s="148"/>
      <c r="BQ45" s="148"/>
      <c r="BR45" s="148"/>
      <c r="BS45" s="148"/>
      <c r="BT45" s="148"/>
      <c r="BU45" s="148"/>
      <c r="BV45" s="148"/>
    </row>
    <row r="46" spans="1:74" x14ac:dyDescent="0.15">
      <c r="BK46" s="148"/>
      <c r="BL46" s="148"/>
      <c r="BM46" s="148"/>
      <c r="BN46" s="148"/>
      <c r="BO46" s="148"/>
      <c r="BP46" s="148"/>
      <c r="BQ46" s="148"/>
      <c r="BR46" s="148"/>
      <c r="BS46" s="148"/>
      <c r="BT46" s="148"/>
      <c r="BU46" s="148"/>
      <c r="BV46" s="148"/>
    </row>
    <row r="47" spans="1:74" x14ac:dyDescent="0.15">
      <c r="BK47" s="148"/>
      <c r="BL47" s="148"/>
      <c r="BM47" s="148"/>
      <c r="BN47" s="148"/>
      <c r="BO47" s="148"/>
      <c r="BP47" s="148"/>
      <c r="BQ47" s="148"/>
      <c r="BR47" s="148"/>
      <c r="BS47" s="148"/>
      <c r="BT47" s="148"/>
      <c r="BU47" s="148"/>
      <c r="BV47" s="148"/>
    </row>
    <row r="48" spans="1:74" x14ac:dyDescent="0.15">
      <c r="BK48" s="148"/>
      <c r="BL48" s="148"/>
      <c r="BM48" s="148"/>
      <c r="BN48" s="148"/>
      <c r="BO48" s="148"/>
      <c r="BP48" s="148"/>
      <c r="BQ48" s="148"/>
      <c r="BR48" s="148"/>
      <c r="BS48" s="148"/>
      <c r="BT48" s="148"/>
      <c r="BU48" s="148"/>
      <c r="BV48" s="148"/>
    </row>
    <row r="49" spans="63:74" x14ac:dyDescent="0.15">
      <c r="BK49" s="148"/>
      <c r="BL49" s="148"/>
      <c r="BM49" s="148"/>
      <c r="BN49" s="148"/>
      <c r="BO49" s="148"/>
      <c r="BP49" s="148"/>
      <c r="BQ49" s="148"/>
      <c r="BR49" s="148"/>
      <c r="BS49" s="148"/>
      <c r="BT49" s="148"/>
      <c r="BU49" s="148"/>
      <c r="BV49" s="148"/>
    </row>
    <row r="50" spans="63:74" x14ac:dyDescent="0.15">
      <c r="BK50" s="148"/>
      <c r="BL50" s="148"/>
      <c r="BM50" s="148"/>
      <c r="BN50" s="148"/>
      <c r="BO50" s="148"/>
      <c r="BP50" s="148"/>
      <c r="BQ50" s="148"/>
      <c r="BR50" s="148"/>
      <c r="BS50" s="148"/>
      <c r="BT50" s="148"/>
      <c r="BU50" s="148"/>
      <c r="BV50" s="148"/>
    </row>
    <row r="51" spans="63:74" x14ac:dyDescent="0.15">
      <c r="BK51" s="148"/>
      <c r="BL51" s="148"/>
      <c r="BM51" s="148"/>
      <c r="BN51" s="148"/>
      <c r="BO51" s="148"/>
      <c r="BP51" s="148"/>
      <c r="BQ51" s="148"/>
      <c r="BR51" s="148"/>
      <c r="BS51" s="148"/>
      <c r="BT51" s="148"/>
      <c r="BU51" s="148"/>
      <c r="BV51" s="148"/>
    </row>
    <row r="52" spans="63:74" x14ac:dyDescent="0.15">
      <c r="BK52" s="148"/>
      <c r="BL52" s="148"/>
      <c r="BM52" s="148"/>
      <c r="BN52" s="148"/>
      <c r="BO52" s="148"/>
      <c r="BP52" s="148"/>
      <c r="BQ52" s="148"/>
      <c r="BR52" s="148"/>
      <c r="BS52" s="148"/>
      <c r="BT52" s="148"/>
      <c r="BU52" s="148"/>
      <c r="BV52" s="148"/>
    </row>
    <row r="53" spans="63:74" x14ac:dyDescent="0.15">
      <c r="BK53" s="148"/>
      <c r="BL53" s="148"/>
      <c r="BM53" s="148"/>
      <c r="BN53" s="148"/>
      <c r="BO53" s="148"/>
      <c r="BP53" s="148"/>
      <c r="BQ53" s="148"/>
      <c r="BR53" s="148"/>
      <c r="BS53" s="148"/>
      <c r="BT53" s="148"/>
      <c r="BU53" s="148"/>
      <c r="BV53" s="148"/>
    </row>
    <row r="54" spans="63:74" x14ac:dyDescent="0.15">
      <c r="BK54" s="148"/>
      <c r="BL54" s="148"/>
      <c r="BM54" s="148"/>
      <c r="BN54" s="148"/>
      <c r="BO54" s="148"/>
      <c r="BP54" s="148"/>
      <c r="BQ54" s="148"/>
      <c r="BR54" s="148"/>
      <c r="BS54" s="148"/>
      <c r="BT54" s="148"/>
      <c r="BU54" s="148"/>
      <c r="BV54" s="148"/>
    </row>
    <row r="55" spans="63:74" x14ac:dyDescent="0.15">
      <c r="BK55" s="148"/>
      <c r="BL55" s="148"/>
      <c r="BM55" s="148"/>
      <c r="BN55" s="148"/>
      <c r="BO55" s="148"/>
      <c r="BP55" s="148"/>
      <c r="BQ55" s="148"/>
      <c r="BR55" s="148"/>
      <c r="BS55" s="148"/>
      <c r="BT55" s="148"/>
      <c r="BU55" s="148"/>
      <c r="BV55" s="148"/>
    </row>
    <row r="56" spans="63:74" x14ac:dyDescent="0.15">
      <c r="BK56" s="148"/>
      <c r="BL56" s="148"/>
      <c r="BM56" s="148"/>
      <c r="BN56" s="148"/>
      <c r="BO56" s="148"/>
      <c r="BP56" s="148"/>
      <c r="BQ56" s="148"/>
      <c r="BR56" s="148"/>
      <c r="BS56" s="148"/>
      <c r="BT56" s="148"/>
      <c r="BU56" s="148"/>
      <c r="BV56" s="148"/>
    </row>
    <row r="57" spans="63:74" x14ac:dyDescent="0.15">
      <c r="BK57" s="148"/>
      <c r="BL57" s="148"/>
      <c r="BM57" s="148"/>
      <c r="BN57" s="148"/>
      <c r="BO57" s="148"/>
      <c r="BP57" s="148"/>
      <c r="BQ57" s="148"/>
      <c r="BR57" s="148"/>
      <c r="BS57" s="148"/>
      <c r="BT57" s="148"/>
      <c r="BU57" s="148"/>
      <c r="BV57" s="148"/>
    </row>
    <row r="58" spans="63:74" x14ac:dyDescent="0.15">
      <c r="BK58" s="148"/>
      <c r="BL58" s="148"/>
      <c r="BM58" s="148"/>
      <c r="BN58" s="148"/>
      <c r="BO58" s="148"/>
      <c r="BP58" s="148"/>
      <c r="BQ58" s="148"/>
      <c r="BR58" s="148"/>
      <c r="BS58" s="148"/>
      <c r="BT58" s="148"/>
      <c r="BU58" s="148"/>
      <c r="BV58" s="148"/>
    </row>
    <row r="59" spans="63:74" x14ac:dyDescent="0.15">
      <c r="BK59" s="148"/>
      <c r="BL59" s="148"/>
      <c r="BM59" s="148"/>
      <c r="BN59" s="148"/>
      <c r="BO59" s="148"/>
      <c r="BP59" s="148"/>
      <c r="BQ59" s="148"/>
      <c r="BR59" s="148"/>
      <c r="BS59" s="148"/>
      <c r="BT59" s="148"/>
      <c r="BU59" s="148"/>
      <c r="BV59" s="148"/>
    </row>
    <row r="60" spans="63:74" x14ac:dyDescent="0.15">
      <c r="BK60" s="148"/>
      <c r="BL60" s="148"/>
      <c r="BM60" s="148"/>
      <c r="BN60" s="148"/>
      <c r="BO60" s="148"/>
      <c r="BP60" s="148"/>
      <c r="BQ60" s="148"/>
      <c r="BR60" s="148"/>
      <c r="BS60" s="148"/>
      <c r="BT60" s="148"/>
      <c r="BU60" s="148"/>
      <c r="BV60" s="148"/>
    </row>
    <row r="61" spans="63:74" x14ac:dyDescent="0.15">
      <c r="BK61" s="148"/>
      <c r="BL61" s="148"/>
      <c r="BM61" s="148"/>
      <c r="BN61" s="148"/>
      <c r="BO61" s="148"/>
      <c r="BP61" s="148"/>
      <c r="BQ61" s="148"/>
      <c r="BR61" s="148"/>
      <c r="BS61" s="148"/>
      <c r="BT61" s="148"/>
      <c r="BU61" s="148"/>
      <c r="BV61" s="148"/>
    </row>
    <row r="62" spans="63:74" x14ac:dyDescent="0.15">
      <c r="BK62" s="148"/>
      <c r="BL62" s="148"/>
      <c r="BM62" s="148"/>
      <c r="BN62" s="148"/>
      <c r="BO62" s="148"/>
      <c r="BP62" s="148"/>
      <c r="BQ62" s="148"/>
      <c r="BR62" s="148"/>
      <c r="BS62" s="148"/>
      <c r="BT62" s="148"/>
      <c r="BU62" s="148"/>
      <c r="BV62" s="148"/>
    </row>
    <row r="63" spans="63:74" x14ac:dyDescent="0.15">
      <c r="BK63" s="148"/>
      <c r="BL63" s="148"/>
      <c r="BM63" s="148"/>
      <c r="BN63" s="148"/>
      <c r="BO63" s="148"/>
      <c r="BP63" s="148"/>
      <c r="BQ63" s="148"/>
      <c r="BR63" s="148"/>
      <c r="BS63" s="148"/>
      <c r="BT63" s="148"/>
      <c r="BU63" s="148"/>
      <c r="BV63" s="148"/>
    </row>
    <row r="64" spans="63:74" x14ac:dyDescent="0.15">
      <c r="BK64" s="148"/>
      <c r="BL64" s="148"/>
      <c r="BM64" s="148"/>
      <c r="BN64" s="148"/>
      <c r="BO64" s="148"/>
      <c r="BP64" s="148"/>
      <c r="BQ64" s="148"/>
      <c r="BR64" s="148"/>
      <c r="BS64" s="148"/>
      <c r="BT64" s="148"/>
      <c r="BU64" s="148"/>
      <c r="BV64" s="148"/>
    </row>
    <row r="65" spans="63:74" x14ac:dyDescent="0.15">
      <c r="BK65" s="148"/>
      <c r="BL65" s="148"/>
      <c r="BM65" s="148"/>
      <c r="BN65" s="148"/>
      <c r="BO65" s="148"/>
      <c r="BP65" s="148"/>
      <c r="BQ65" s="148"/>
      <c r="BR65" s="148"/>
      <c r="BS65" s="148"/>
      <c r="BT65" s="148"/>
      <c r="BU65" s="148"/>
      <c r="BV65" s="148"/>
    </row>
    <row r="66" spans="63:74" x14ac:dyDescent="0.15">
      <c r="BK66" s="148"/>
      <c r="BL66" s="148"/>
      <c r="BM66" s="148"/>
      <c r="BN66" s="148"/>
      <c r="BO66" s="148"/>
      <c r="BP66" s="148"/>
      <c r="BQ66" s="148"/>
      <c r="BR66" s="148"/>
      <c r="BS66" s="148"/>
      <c r="BT66" s="148"/>
      <c r="BU66" s="148"/>
      <c r="BV66" s="148"/>
    </row>
    <row r="67" spans="63:74" x14ac:dyDescent="0.15">
      <c r="BK67" s="148"/>
      <c r="BL67" s="148"/>
      <c r="BM67" s="148"/>
      <c r="BN67" s="148"/>
      <c r="BO67" s="148"/>
      <c r="BP67" s="148"/>
      <c r="BQ67" s="148"/>
      <c r="BR67" s="148"/>
      <c r="BS67" s="148"/>
      <c r="BT67" s="148"/>
      <c r="BU67" s="148"/>
      <c r="BV67" s="148"/>
    </row>
    <row r="68" spans="63:74" x14ac:dyDescent="0.15">
      <c r="BK68" s="148"/>
      <c r="BL68" s="148"/>
      <c r="BM68" s="148"/>
      <c r="BN68" s="148"/>
      <c r="BO68" s="148"/>
      <c r="BP68" s="148"/>
      <c r="BQ68" s="148"/>
      <c r="BR68" s="148"/>
      <c r="BS68" s="148"/>
      <c r="BT68" s="148"/>
      <c r="BU68" s="148"/>
      <c r="BV68" s="148"/>
    </row>
    <row r="69" spans="63:74" x14ac:dyDescent="0.15">
      <c r="BK69" s="148"/>
      <c r="BL69" s="148"/>
      <c r="BM69" s="148"/>
      <c r="BN69" s="148"/>
      <c r="BO69" s="148"/>
      <c r="BP69" s="148"/>
      <c r="BQ69" s="148"/>
      <c r="BR69" s="148"/>
      <c r="BS69" s="148"/>
      <c r="BT69" s="148"/>
      <c r="BU69" s="148"/>
      <c r="BV69" s="148"/>
    </row>
    <row r="70" spans="63:74" x14ac:dyDescent="0.15">
      <c r="BK70" s="148"/>
      <c r="BL70" s="148"/>
      <c r="BM70" s="148"/>
      <c r="BN70" s="148"/>
      <c r="BO70" s="148"/>
      <c r="BP70" s="148"/>
      <c r="BQ70" s="148"/>
      <c r="BR70" s="148"/>
      <c r="BS70" s="148"/>
      <c r="BT70" s="148"/>
      <c r="BU70" s="148"/>
      <c r="BV70" s="148"/>
    </row>
    <row r="71" spans="63:74" x14ac:dyDescent="0.15">
      <c r="BK71" s="148"/>
      <c r="BL71" s="148"/>
      <c r="BM71" s="148"/>
      <c r="BN71" s="148"/>
      <c r="BO71" s="148"/>
      <c r="BP71" s="148"/>
      <c r="BQ71" s="148"/>
      <c r="BR71" s="148"/>
      <c r="BS71" s="148"/>
      <c r="BT71" s="148"/>
      <c r="BU71" s="148"/>
      <c r="BV71" s="148"/>
    </row>
    <row r="72" spans="63:74" x14ac:dyDescent="0.15">
      <c r="BK72" s="148"/>
      <c r="BL72" s="148"/>
      <c r="BM72" s="148"/>
      <c r="BN72" s="148"/>
      <c r="BO72" s="148"/>
      <c r="BP72" s="148"/>
      <c r="BQ72" s="148"/>
      <c r="BR72" s="148"/>
      <c r="BS72" s="148"/>
      <c r="BT72" s="148"/>
      <c r="BU72" s="148"/>
      <c r="BV72" s="148"/>
    </row>
    <row r="73" spans="63:74" x14ac:dyDescent="0.15">
      <c r="BK73" s="148"/>
      <c r="BL73" s="148"/>
      <c r="BM73" s="148"/>
      <c r="BN73" s="148"/>
      <c r="BO73" s="148"/>
      <c r="BP73" s="148"/>
      <c r="BQ73" s="148"/>
      <c r="BR73" s="148"/>
      <c r="BS73" s="148"/>
      <c r="BT73" s="148"/>
      <c r="BU73" s="148"/>
      <c r="BV73" s="148"/>
    </row>
    <row r="74" spans="63:74" x14ac:dyDescent="0.15">
      <c r="BK74" s="148"/>
      <c r="BL74" s="148"/>
      <c r="BM74" s="148"/>
      <c r="BN74" s="148"/>
      <c r="BO74" s="148"/>
      <c r="BP74" s="148"/>
      <c r="BQ74" s="148"/>
      <c r="BR74" s="148"/>
      <c r="BS74" s="148"/>
      <c r="BT74" s="148"/>
      <c r="BU74" s="148"/>
      <c r="BV74" s="148"/>
    </row>
    <row r="75" spans="63:74" x14ac:dyDescent="0.15">
      <c r="BK75" s="148"/>
      <c r="BL75" s="148"/>
      <c r="BM75" s="148"/>
      <c r="BN75" s="148"/>
      <c r="BO75" s="148"/>
      <c r="BP75" s="148"/>
      <c r="BQ75" s="148"/>
      <c r="BR75" s="148"/>
      <c r="BS75" s="148"/>
      <c r="BT75" s="148"/>
      <c r="BU75" s="148"/>
      <c r="BV75" s="148"/>
    </row>
    <row r="76" spans="63:74" x14ac:dyDescent="0.15">
      <c r="BK76" s="148"/>
      <c r="BL76" s="148"/>
      <c r="BM76" s="148"/>
      <c r="BN76" s="148"/>
      <c r="BO76" s="148"/>
      <c r="BP76" s="148"/>
      <c r="BQ76" s="148"/>
      <c r="BR76" s="148"/>
      <c r="BS76" s="148"/>
      <c r="BT76" s="148"/>
      <c r="BU76" s="148"/>
      <c r="BV76" s="148"/>
    </row>
    <row r="77" spans="63:74" x14ac:dyDescent="0.15">
      <c r="BK77" s="148"/>
      <c r="BL77" s="148"/>
      <c r="BM77" s="148"/>
      <c r="BN77" s="148"/>
      <c r="BO77" s="148"/>
      <c r="BP77" s="148"/>
      <c r="BQ77" s="148"/>
      <c r="BR77" s="148"/>
      <c r="BS77" s="148"/>
      <c r="BT77" s="148"/>
      <c r="BU77" s="148"/>
      <c r="BV77" s="148"/>
    </row>
    <row r="78" spans="63:74" x14ac:dyDescent="0.15">
      <c r="BK78" s="148"/>
      <c r="BL78" s="148"/>
      <c r="BM78" s="148"/>
      <c r="BN78" s="148"/>
      <c r="BO78" s="148"/>
      <c r="BP78" s="148"/>
      <c r="BQ78" s="148"/>
      <c r="BR78" s="148"/>
      <c r="BS78" s="148"/>
      <c r="BT78" s="148"/>
      <c r="BU78" s="148"/>
      <c r="BV78" s="148"/>
    </row>
    <row r="79" spans="63:74" x14ac:dyDescent="0.15">
      <c r="BK79" s="148"/>
      <c r="BL79" s="148"/>
      <c r="BM79" s="148"/>
      <c r="BN79" s="148"/>
      <c r="BO79" s="148"/>
      <c r="BP79" s="148"/>
      <c r="BQ79" s="148"/>
      <c r="BR79" s="148"/>
      <c r="BS79" s="148"/>
      <c r="BT79" s="148"/>
      <c r="BU79" s="148"/>
      <c r="BV79" s="148"/>
    </row>
    <row r="80" spans="63:74" x14ac:dyDescent="0.15">
      <c r="BK80" s="148"/>
      <c r="BL80" s="148"/>
      <c r="BM80" s="148"/>
      <c r="BN80" s="148"/>
      <c r="BO80" s="148"/>
      <c r="BP80" s="148"/>
      <c r="BQ80" s="148"/>
      <c r="BR80" s="148"/>
      <c r="BS80" s="148"/>
      <c r="BT80" s="148"/>
      <c r="BU80" s="148"/>
      <c r="BV80" s="148"/>
    </row>
    <row r="81" spans="63:74" x14ac:dyDescent="0.15">
      <c r="BK81" s="148"/>
      <c r="BL81" s="148"/>
      <c r="BM81" s="148"/>
      <c r="BN81" s="148"/>
      <c r="BO81" s="148"/>
      <c r="BP81" s="148"/>
      <c r="BQ81" s="148"/>
      <c r="BR81" s="148"/>
      <c r="BS81" s="148"/>
      <c r="BT81" s="148"/>
      <c r="BU81" s="148"/>
      <c r="BV81" s="148"/>
    </row>
    <row r="82" spans="63:74" x14ac:dyDescent="0.15">
      <c r="BK82" s="148"/>
      <c r="BL82" s="148"/>
      <c r="BM82" s="148"/>
      <c r="BN82" s="148"/>
      <c r="BO82" s="148"/>
      <c r="BP82" s="148"/>
      <c r="BQ82" s="148"/>
      <c r="BR82" s="148"/>
      <c r="BS82" s="148"/>
      <c r="BT82" s="148"/>
      <c r="BU82" s="148"/>
      <c r="BV82" s="148"/>
    </row>
    <row r="83" spans="63:74" x14ac:dyDescent="0.15">
      <c r="BK83" s="148"/>
      <c r="BL83" s="148"/>
      <c r="BM83" s="148"/>
      <c r="BN83" s="148"/>
      <c r="BO83" s="148"/>
      <c r="BP83" s="148"/>
      <c r="BQ83" s="148"/>
      <c r="BR83" s="148"/>
      <c r="BS83" s="148"/>
      <c r="BT83" s="148"/>
      <c r="BU83" s="148"/>
      <c r="BV83" s="148"/>
    </row>
    <row r="84" spans="63:74" x14ac:dyDescent="0.15">
      <c r="BK84" s="148"/>
      <c r="BL84" s="148"/>
      <c r="BM84" s="148"/>
      <c r="BN84" s="148"/>
      <c r="BO84" s="148"/>
      <c r="BP84" s="148"/>
      <c r="BQ84" s="148"/>
      <c r="BR84" s="148"/>
      <c r="BS84" s="148"/>
      <c r="BT84" s="148"/>
      <c r="BU84" s="148"/>
      <c r="BV84" s="148"/>
    </row>
    <row r="85" spans="63:74" x14ac:dyDescent="0.15">
      <c r="BK85" s="148"/>
      <c r="BL85" s="148"/>
      <c r="BM85" s="148"/>
      <c r="BN85" s="148"/>
      <c r="BO85" s="148"/>
      <c r="BP85" s="148"/>
      <c r="BQ85" s="148"/>
      <c r="BR85" s="148"/>
      <c r="BS85" s="148"/>
      <c r="BT85" s="148"/>
      <c r="BU85" s="148"/>
      <c r="BV85" s="148"/>
    </row>
    <row r="86" spans="63:74" x14ac:dyDescent="0.15">
      <c r="BK86" s="148"/>
      <c r="BL86" s="148"/>
      <c r="BM86" s="148"/>
      <c r="BN86" s="148"/>
      <c r="BO86" s="148"/>
      <c r="BP86" s="148"/>
      <c r="BQ86" s="148"/>
      <c r="BR86" s="148"/>
      <c r="BS86" s="148"/>
      <c r="BT86" s="148"/>
      <c r="BU86" s="148"/>
      <c r="BV86" s="148"/>
    </row>
    <row r="87" spans="63:74" x14ac:dyDescent="0.15">
      <c r="BK87" s="148"/>
      <c r="BL87" s="148"/>
      <c r="BM87" s="148"/>
      <c r="BN87" s="148"/>
      <c r="BO87" s="148"/>
      <c r="BP87" s="148"/>
      <c r="BQ87" s="148"/>
      <c r="BR87" s="148"/>
      <c r="BS87" s="148"/>
      <c r="BT87" s="148"/>
      <c r="BU87" s="148"/>
      <c r="BV87" s="148"/>
    </row>
    <row r="88" spans="63:74" x14ac:dyDescent="0.15">
      <c r="BK88" s="148"/>
      <c r="BL88" s="148"/>
      <c r="BM88" s="148"/>
      <c r="BN88" s="148"/>
      <c r="BO88" s="148"/>
      <c r="BP88" s="148"/>
      <c r="BQ88" s="148"/>
      <c r="BR88" s="148"/>
      <c r="BS88" s="148"/>
      <c r="BT88" s="148"/>
      <c r="BU88" s="148"/>
      <c r="BV88" s="148"/>
    </row>
    <row r="89" spans="63:74" x14ac:dyDescent="0.15">
      <c r="BK89" s="148"/>
      <c r="BL89" s="148"/>
      <c r="BM89" s="148"/>
      <c r="BN89" s="148"/>
      <c r="BO89" s="148"/>
      <c r="BP89" s="148"/>
      <c r="BQ89" s="148"/>
      <c r="BR89" s="148"/>
      <c r="BS89" s="148"/>
      <c r="BT89" s="148"/>
      <c r="BU89" s="148"/>
      <c r="BV89" s="148"/>
    </row>
    <row r="90" spans="63:74" x14ac:dyDescent="0.15">
      <c r="BK90" s="148"/>
      <c r="BL90" s="148"/>
      <c r="BM90" s="148"/>
      <c r="BN90" s="148"/>
      <c r="BO90" s="148"/>
      <c r="BP90" s="148"/>
      <c r="BQ90" s="148"/>
      <c r="BR90" s="148"/>
      <c r="BS90" s="148"/>
      <c r="BT90" s="148"/>
      <c r="BU90" s="148"/>
      <c r="BV90" s="148"/>
    </row>
    <row r="91" spans="63:74" x14ac:dyDescent="0.15">
      <c r="BK91" s="148"/>
      <c r="BL91" s="148"/>
      <c r="BM91" s="148"/>
      <c r="BN91" s="148"/>
      <c r="BO91" s="148"/>
      <c r="BP91" s="148"/>
      <c r="BQ91" s="148"/>
      <c r="BR91" s="148"/>
      <c r="BS91" s="148"/>
      <c r="BT91" s="148"/>
      <c r="BU91" s="148"/>
      <c r="BV91" s="148"/>
    </row>
    <row r="92" spans="63:74" x14ac:dyDescent="0.15">
      <c r="BK92" s="148"/>
      <c r="BL92" s="148"/>
      <c r="BM92" s="148"/>
      <c r="BN92" s="148"/>
      <c r="BO92" s="148"/>
      <c r="BP92" s="148"/>
      <c r="BQ92" s="148"/>
      <c r="BR92" s="148"/>
      <c r="BS92" s="148"/>
      <c r="BT92" s="148"/>
      <c r="BU92" s="148"/>
      <c r="BV92" s="148"/>
    </row>
    <row r="93" spans="63:74" x14ac:dyDescent="0.15">
      <c r="BK93" s="148"/>
      <c r="BL93" s="148"/>
      <c r="BM93" s="148"/>
      <c r="BN93" s="148"/>
      <c r="BO93" s="148"/>
      <c r="BP93" s="148"/>
      <c r="BQ93" s="148"/>
      <c r="BR93" s="148"/>
      <c r="BS93" s="148"/>
      <c r="BT93" s="148"/>
      <c r="BU93" s="148"/>
      <c r="BV93" s="148"/>
    </row>
    <row r="94" spans="63:74" x14ac:dyDescent="0.15">
      <c r="BK94" s="148"/>
      <c r="BL94" s="148"/>
      <c r="BM94" s="148"/>
      <c r="BN94" s="148"/>
      <c r="BO94" s="148"/>
      <c r="BP94" s="148"/>
      <c r="BQ94" s="148"/>
      <c r="BR94" s="148"/>
      <c r="BS94" s="148"/>
      <c r="BT94" s="148"/>
      <c r="BU94" s="148"/>
      <c r="BV94" s="148"/>
    </row>
    <row r="95" spans="63:74" x14ac:dyDescent="0.15">
      <c r="BK95" s="148"/>
      <c r="BL95" s="148"/>
      <c r="BM95" s="148"/>
      <c r="BN95" s="148"/>
      <c r="BO95" s="148"/>
      <c r="BP95" s="148"/>
      <c r="BQ95" s="148"/>
      <c r="BR95" s="148"/>
      <c r="BS95" s="148"/>
      <c r="BT95" s="148"/>
      <c r="BU95" s="148"/>
      <c r="BV95" s="148"/>
    </row>
    <row r="96" spans="63:74" x14ac:dyDescent="0.15">
      <c r="BK96" s="148"/>
      <c r="BL96" s="148"/>
      <c r="BM96" s="148"/>
      <c r="BN96" s="148"/>
      <c r="BO96" s="148"/>
      <c r="BP96" s="148"/>
      <c r="BQ96" s="148"/>
      <c r="BR96" s="148"/>
      <c r="BS96" s="148"/>
      <c r="BT96" s="148"/>
      <c r="BU96" s="148"/>
      <c r="BV96" s="148"/>
    </row>
    <row r="97" spans="63:74" x14ac:dyDescent="0.15">
      <c r="BK97" s="148"/>
      <c r="BL97" s="148"/>
      <c r="BM97" s="148"/>
      <c r="BN97" s="148"/>
      <c r="BO97" s="148"/>
      <c r="BP97" s="148"/>
      <c r="BQ97" s="148"/>
      <c r="BR97" s="148"/>
      <c r="BS97" s="148"/>
      <c r="BT97" s="148"/>
      <c r="BU97" s="148"/>
      <c r="BV97" s="148"/>
    </row>
    <row r="98" spans="63:74" x14ac:dyDescent="0.15">
      <c r="BK98" s="148"/>
      <c r="BL98" s="148"/>
      <c r="BM98" s="148"/>
      <c r="BN98" s="148"/>
      <c r="BO98" s="148"/>
      <c r="BP98" s="148"/>
      <c r="BQ98" s="148"/>
      <c r="BR98" s="148"/>
      <c r="BS98" s="148"/>
      <c r="BT98" s="148"/>
      <c r="BU98" s="148"/>
      <c r="BV98" s="148"/>
    </row>
    <row r="99" spans="63:74" x14ac:dyDescent="0.15">
      <c r="BK99" s="148"/>
      <c r="BL99" s="148"/>
      <c r="BM99" s="148"/>
      <c r="BN99" s="148"/>
      <c r="BO99" s="148"/>
      <c r="BP99" s="148"/>
      <c r="BQ99" s="148"/>
      <c r="BR99" s="148"/>
      <c r="BS99" s="148"/>
      <c r="BT99" s="148"/>
      <c r="BU99" s="148"/>
      <c r="BV99" s="148"/>
    </row>
    <row r="100" spans="63:74" x14ac:dyDescent="0.15">
      <c r="BK100" s="148"/>
      <c r="BL100" s="148"/>
      <c r="BM100" s="148"/>
      <c r="BN100" s="148"/>
      <c r="BO100" s="148"/>
      <c r="BP100" s="148"/>
      <c r="BQ100" s="148"/>
      <c r="BR100" s="148"/>
      <c r="BS100" s="148"/>
      <c r="BT100" s="148"/>
      <c r="BU100" s="148"/>
      <c r="BV100" s="148"/>
    </row>
    <row r="101" spans="63:74" x14ac:dyDescent="0.15">
      <c r="BK101" s="148"/>
      <c r="BL101" s="148"/>
      <c r="BM101" s="148"/>
      <c r="BN101" s="148"/>
      <c r="BO101" s="148"/>
      <c r="BP101" s="148"/>
      <c r="BQ101" s="148"/>
      <c r="BR101" s="148"/>
      <c r="BS101" s="148"/>
      <c r="BT101" s="148"/>
      <c r="BU101" s="148"/>
      <c r="BV101" s="148"/>
    </row>
    <row r="102" spans="63:74" x14ac:dyDescent="0.15">
      <c r="BK102" s="148"/>
      <c r="BL102" s="148"/>
      <c r="BM102" s="148"/>
      <c r="BN102" s="148"/>
      <c r="BO102" s="148"/>
      <c r="BP102" s="148"/>
      <c r="BQ102" s="148"/>
      <c r="BR102" s="148"/>
      <c r="BS102" s="148"/>
      <c r="BT102" s="148"/>
      <c r="BU102" s="148"/>
      <c r="BV102" s="148"/>
    </row>
    <row r="103" spans="63:74" x14ac:dyDescent="0.15">
      <c r="BK103" s="148"/>
      <c r="BL103" s="148"/>
      <c r="BM103" s="148"/>
      <c r="BN103" s="148"/>
      <c r="BO103" s="148"/>
      <c r="BP103" s="148"/>
      <c r="BQ103" s="148"/>
      <c r="BR103" s="148"/>
      <c r="BS103" s="148"/>
      <c r="BT103" s="148"/>
      <c r="BU103" s="148"/>
      <c r="BV103" s="148"/>
    </row>
    <row r="104" spans="63:74" x14ac:dyDescent="0.15">
      <c r="BK104" s="148"/>
      <c r="BL104" s="148"/>
      <c r="BM104" s="148"/>
      <c r="BN104" s="148"/>
      <c r="BO104" s="148"/>
      <c r="BP104" s="148"/>
      <c r="BQ104" s="148"/>
      <c r="BR104" s="148"/>
      <c r="BS104" s="148"/>
      <c r="BT104" s="148"/>
      <c r="BU104" s="148"/>
      <c r="BV104" s="148"/>
    </row>
    <row r="105" spans="63:74" x14ac:dyDescent="0.15">
      <c r="BK105" s="148"/>
      <c r="BL105" s="148"/>
      <c r="BM105" s="148"/>
      <c r="BN105" s="148"/>
      <c r="BO105" s="148"/>
      <c r="BP105" s="148"/>
      <c r="BQ105" s="148"/>
      <c r="BR105" s="148"/>
      <c r="BS105" s="148"/>
      <c r="BT105" s="148"/>
      <c r="BU105" s="148"/>
      <c r="BV105" s="148"/>
    </row>
    <row r="106" spans="63:74" x14ac:dyDescent="0.15">
      <c r="BK106" s="148"/>
      <c r="BL106" s="148"/>
      <c r="BM106" s="148"/>
      <c r="BN106" s="148"/>
      <c r="BO106" s="148"/>
      <c r="BP106" s="148"/>
      <c r="BQ106" s="148"/>
      <c r="BR106" s="148"/>
      <c r="BS106" s="148"/>
      <c r="BT106" s="148"/>
      <c r="BU106" s="148"/>
      <c r="BV106" s="148"/>
    </row>
    <row r="107" spans="63:74" x14ac:dyDescent="0.15">
      <c r="BK107" s="148"/>
      <c r="BL107" s="148"/>
      <c r="BM107" s="148"/>
      <c r="BN107" s="148"/>
      <c r="BO107" s="148"/>
      <c r="BP107" s="148"/>
      <c r="BQ107" s="148"/>
      <c r="BR107" s="148"/>
      <c r="BS107" s="148"/>
      <c r="BT107" s="148"/>
      <c r="BU107" s="148"/>
      <c r="BV107" s="148"/>
    </row>
    <row r="108" spans="63:74" x14ac:dyDescent="0.15">
      <c r="BK108" s="148"/>
      <c r="BL108" s="148"/>
      <c r="BM108" s="148"/>
      <c r="BN108" s="148"/>
      <c r="BO108" s="148"/>
      <c r="BP108" s="148"/>
      <c r="BQ108" s="148"/>
      <c r="BR108" s="148"/>
      <c r="BS108" s="148"/>
      <c r="BT108" s="148"/>
      <c r="BU108" s="148"/>
      <c r="BV108" s="148"/>
    </row>
    <row r="109" spans="63:74" x14ac:dyDescent="0.15">
      <c r="BK109" s="148"/>
      <c r="BL109" s="148"/>
      <c r="BM109" s="148"/>
      <c r="BN109" s="148"/>
      <c r="BO109" s="148"/>
      <c r="BP109" s="148"/>
      <c r="BQ109" s="148"/>
      <c r="BR109" s="148"/>
      <c r="BS109" s="148"/>
      <c r="BT109" s="148"/>
      <c r="BU109" s="148"/>
      <c r="BV109" s="148"/>
    </row>
    <row r="110" spans="63:74" x14ac:dyDescent="0.15">
      <c r="BK110" s="148"/>
      <c r="BL110" s="148"/>
      <c r="BM110" s="148"/>
      <c r="BN110" s="148"/>
      <c r="BO110" s="148"/>
      <c r="BP110" s="148"/>
      <c r="BQ110" s="148"/>
      <c r="BR110" s="148"/>
      <c r="BS110" s="148"/>
      <c r="BT110" s="148"/>
      <c r="BU110" s="148"/>
      <c r="BV110" s="148"/>
    </row>
    <row r="111" spans="63:74" x14ac:dyDescent="0.15">
      <c r="BK111" s="148"/>
      <c r="BL111" s="148"/>
      <c r="BM111" s="148"/>
      <c r="BN111" s="148"/>
      <c r="BO111" s="148"/>
      <c r="BP111" s="148"/>
      <c r="BQ111" s="148"/>
      <c r="BR111" s="148"/>
      <c r="BS111" s="148"/>
      <c r="BT111" s="148"/>
      <c r="BU111" s="148"/>
      <c r="BV111" s="148"/>
    </row>
    <row r="112" spans="63:74" x14ac:dyDescent="0.15">
      <c r="BK112" s="148"/>
      <c r="BL112" s="148"/>
      <c r="BM112" s="148"/>
      <c r="BN112" s="148"/>
      <c r="BO112" s="148"/>
      <c r="BP112" s="148"/>
      <c r="BQ112" s="148"/>
      <c r="BR112" s="148"/>
      <c r="BS112" s="148"/>
      <c r="BT112" s="148"/>
      <c r="BU112" s="148"/>
      <c r="BV112" s="148"/>
    </row>
    <row r="113" spans="63:74" x14ac:dyDescent="0.15">
      <c r="BK113" s="148"/>
      <c r="BL113" s="148"/>
      <c r="BM113" s="148"/>
      <c r="BN113" s="148"/>
      <c r="BO113" s="148"/>
      <c r="BP113" s="148"/>
      <c r="BQ113" s="148"/>
      <c r="BR113" s="148"/>
      <c r="BS113" s="148"/>
      <c r="BT113" s="148"/>
      <c r="BU113" s="148"/>
      <c r="BV113" s="148"/>
    </row>
    <row r="114" spans="63:74" x14ac:dyDescent="0.15">
      <c r="BK114" s="148"/>
      <c r="BL114" s="148"/>
      <c r="BM114" s="148"/>
      <c r="BN114" s="148"/>
      <c r="BO114" s="148"/>
      <c r="BP114" s="148"/>
      <c r="BQ114" s="148"/>
      <c r="BR114" s="148"/>
      <c r="BS114" s="148"/>
      <c r="BT114" s="148"/>
      <c r="BU114" s="148"/>
      <c r="BV114" s="148"/>
    </row>
    <row r="115" spans="63:74" x14ac:dyDescent="0.15">
      <c r="BK115" s="148"/>
      <c r="BL115" s="148"/>
      <c r="BM115" s="148"/>
      <c r="BN115" s="148"/>
      <c r="BO115" s="148"/>
      <c r="BP115" s="148"/>
      <c r="BQ115" s="148"/>
      <c r="BR115" s="148"/>
      <c r="BS115" s="148"/>
      <c r="BT115" s="148"/>
      <c r="BU115" s="148"/>
      <c r="BV115" s="148"/>
    </row>
    <row r="116" spans="63:74" x14ac:dyDescent="0.15">
      <c r="BK116" s="148"/>
      <c r="BL116" s="148"/>
      <c r="BM116" s="148"/>
      <c r="BN116" s="148"/>
      <c r="BO116" s="148"/>
      <c r="BP116" s="148"/>
      <c r="BQ116" s="148"/>
      <c r="BR116" s="148"/>
      <c r="BS116" s="148"/>
      <c r="BT116" s="148"/>
      <c r="BU116" s="148"/>
      <c r="BV116" s="148"/>
    </row>
    <row r="117" spans="63:74" x14ac:dyDescent="0.15">
      <c r="BK117" s="148"/>
      <c r="BL117" s="148"/>
      <c r="BM117" s="148"/>
      <c r="BN117" s="148"/>
      <c r="BO117" s="148"/>
      <c r="BP117" s="148"/>
      <c r="BQ117" s="148"/>
      <c r="BR117" s="148"/>
      <c r="BS117" s="148"/>
      <c r="BT117" s="148"/>
      <c r="BU117" s="148"/>
      <c r="BV117" s="148"/>
    </row>
    <row r="118" spans="63:74" x14ac:dyDescent="0.15">
      <c r="BK118" s="148"/>
      <c r="BL118" s="148"/>
      <c r="BM118" s="148"/>
      <c r="BN118" s="148"/>
      <c r="BO118" s="148"/>
      <c r="BP118" s="148"/>
      <c r="BQ118" s="148"/>
      <c r="BR118" s="148"/>
      <c r="BS118" s="148"/>
      <c r="BT118" s="148"/>
      <c r="BU118" s="148"/>
      <c r="BV118" s="148"/>
    </row>
    <row r="119" spans="63:74" x14ac:dyDescent="0.15">
      <c r="BK119" s="148"/>
      <c r="BL119" s="148"/>
      <c r="BM119" s="148"/>
      <c r="BN119" s="148"/>
      <c r="BO119" s="148"/>
      <c r="BP119" s="148"/>
      <c r="BQ119" s="148"/>
      <c r="BR119" s="148"/>
      <c r="BS119" s="148"/>
      <c r="BT119" s="148"/>
      <c r="BU119" s="148"/>
      <c r="BV119" s="148"/>
    </row>
    <row r="120" spans="63:74" x14ac:dyDescent="0.15">
      <c r="BK120" s="148"/>
      <c r="BL120" s="148"/>
      <c r="BM120" s="148"/>
      <c r="BN120" s="148"/>
      <c r="BO120" s="148"/>
      <c r="BP120" s="148"/>
      <c r="BQ120" s="148"/>
      <c r="BR120" s="148"/>
      <c r="BS120" s="148"/>
      <c r="BT120" s="148"/>
      <c r="BU120" s="148"/>
      <c r="BV120" s="148"/>
    </row>
    <row r="121" spans="63:74" x14ac:dyDescent="0.15">
      <c r="BK121" s="148"/>
      <c r="BL121" s="148"/>
      <c r="BM121" s="148"/>
      <c r="BN121" s="148"/>
      <c r="BO121" s="148"/>
      <c r="BP121" s="148"/>
      <c r="BQ121" s="148"/>
      <c r="BR121" s="148"/>
      <c r="BS121" s="148"/>
      <c r="BT121" s="148"/>
      <c r="BU121" s="148"/>
      <c r="BV121" s="148"/>
    </row>
    <row r="122" spans="63:74" x14ac:dyDescent="0.15">
      <c r="BK122" s="148"/>
      <c r="BL122" s="148"/>
      <c r="BM122" s="148"/>
      <c r="BN122" s="148"/>
      <c r="BO122" s="148"/>
      <c r="BP122" s="148"/>
      <c r="BQ122" s="148"/>
      <c r="BR122" s="148"/>
      <c r="BS122" s="148"/>
      <c r="BT122" s="148"/>
      <c r="BU122" s="148"/>
      <c r="BV122" s="148"/>
    </row>
    <row r="123" spans="63:74" x14ac:dyDescent="0.15">
      <c r="BK123" s="148"/>
      <c r="BL123" s="148"/>
      <c r="BM123" s="148"/>
      <c r="BN123" s="148"/>
      <c r="BO123" s="148"/>
      <c r="BP123" s="148"/>
      <c r="BQ123" s="148"/>
      <c r="BR123" s="148"/>
      <c r="BS123" s="148"/>
      <c r="BT123" s="148"/>
      <c r="BU123" s="148"/>
      <c r="BV123" s="148"/>
    </row>
    <row r="124" spans="63:74" x14ac:dyDescent="0.15">
      <c r="BK124" s="148"/>
      <c r="BL124" s="148"/>
      <c r="BM124" s="148"/>
      <c r="BN124" s="148"/>
      <c r="BO124" s="148"/>
      <c r="BP124" s="148"/>
      <c r="BQ124" s="148"/>
      <c r="BR124" s="148"/>
      <c r="BS124" s="148"/>
      <c r="BT124" s="148"/>
      <c r="BU124" s="148"/>
      <c r="BV124" s="148"/>
    </row>
  </sheetData>
  <mergeCells count="20">
    <mergeCell ref="B31:Q31"/>
    <mergeCell ref="B27:Q27"/>
    <mergeCell ref="B25:Q25"/>
    <mergeCell ref="BK3:BV3"/>
    <mergeCell ref="B1:AL1"/>
    <mergeCell ref="C3:N3"/>
    <mergeCell ref="O3:Z3"/>
    <mergeCell ref="AA3:AL3"/>
    <mergeCell ref="AM3:AX3"/>
    <mergeCell ref="AY3:BJ3"/>
    <mergeCell ref="A1:A2"/>
    <mergeCell ref="B24:Q24"/>
    <mergeCell ref="B29:Q29"/>
    <mergeCell ref="B30:Q30"/>
    <mergeCell ref="B28:Q28"/>
    <mergeCell ref="B35:Q35"/>
    <mergeCell ref="B36:Q36"/>
    <mergeCell ref="B37:Q37"/>
    <mergeCell ref="B32:Q32"/>
    <mergeCell ref="B33:Q33"/>
  </mergeCells>
  <phoneticPr fontId="7" type="noConversion"/>
  <hyperlinks>
    <hyperlink ref="A1:A2" location="Contents!A1" display="Table of Contents" xr:uid="{00000000-0004-0000-0A00-000000000000}"/>
  </hyperlinks>
  <pageMargins left="0.25" right="0.25" top="0.25" bottom="0.25" header="0.5" footer="0.5"/>
  <pageSetup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63306-F4DF-4D04-9A79-0058AAEF693E}">
  <sheetPr transitionEvaluation="1" transitionEntry="1">
    <pageSetUpPr fitToPage="1"/>
  </sheetPr>
  <dimension ref="A1:BV137"/>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AL1"/>
    </sheetView>
  </sheetViews>
  <sheetFormatPr defaultColWidth="9.5546875" defaultRowHeight="10.199999999999999" x14ac:dyDescent="0.2"/>
  <cols>
    <col min="1" max="1" width="14.5546875" style="24" customWidth="1"/>
    <col min="2" max="2" width="44.5546875" style="24" customWidth="1"/>
    <col min="3" max="50" width="6.5546875" style="24" customWidth="1"/>
    <col min="51" max="53" width="6.5546875" style="670" customWidth="1"/>
    <col min="54" max="55" width="6.5546875" style="151" customWidth="1"/>
    <col min="56" max="56" width="6.5546875" style="668" customWidth="1"/>
    <col min="57" max="57" width="6.5546875" style="287" customWidth="1"/>
    <col min="58" max="58" width="6.5546875" style="668" customWidth="1"/>
    <col min="59" max="61" width="6.5546875" style="670" customWidth="1"/>
    <col min="62" max="62" width="6.5546875" style="151" customWidth="1"/>
    <col min="63" max="74" width="6.5546875" style="24" customWidth="1"/>
    <col min="75" max="16384" width="9.5546875" style="24"/>
  </cols>
  <sheetData>
    <row r="1" spans="1:74" ht="13.35" customHeight="1" x14ac:dyDescent="0.25">
      <c r="A1" s="1002" t="s">
        <v>479</v>
      </c>
      <c r="B1" s="1070" t="s">
        <v>1504</v>
      </c>
      <c r="C1" s="1071"/>
      <c r="D1" s="1071"/>
      <c r="E1" s="1071"/>
      <c r="F1" s="1071"/>
      <c r="G1" s="1071"/>
      <c r="H1" s="1071"/>
      <c r="I1" s="1071"/>
      <c r="J1" s="1071"/>
      <c r="K1" s="1071"/>
      <c r="L1" s="1071"/>
      <c r="M1" s="1071"/>
      <c r="N1" s="1071"/>
      <c r="O1" s="1071"/>
      <c r="P1" s="1071"/>
      <c r="Q1" s="1071"/>
      <c r="R1" s="1071"/>
      <c r="S1" s="1071"/>
      <c r="T1" s="1071"/>
      <c r="U1" s="1071"/>
      <c r="V1" s="1071"/>
      <c r="W1" s="1071"/>
      <c r="X1" s="1071"/>
      <c r="Y1" s="1071"/>
      <c r="Z1" s="1071"/>
      <c r="AA1" s="1071"/>
      <c r="AB1" s="1071"/>
      <c r="AC1" s="1071"/>
      <c r="AD1" s="1071"/>
      <c r="AE1" s="1071"/>
      <c r="AF1" s="1071"/>
      <c r="AG1" s="1071"/>
      <c r="AH1" s="1071"/>
      <c r="AI1" s="1071"/>
      <c r="AJ1" s="1071"/>
      <c r="AK1" s="1071"/>
      <c r="AL1" s="1071"/>
    </row>
    <row r="2" spans="1:74" ht="13.2" x14ac:dyDescent="0.25">
      <c r="A2" s="1003"/>
      <c r="B2" s="228" t="str">
        <f>"U.S. Energy Information Administration  |  Short-Term Energy Outlook  - "&amp;Dates!D1</f>
        <v>U.S. Energy Information Administration  |  Short-Term Energy Outlook  - April 2025</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row>
    <row r="3" spans="1:74" s="7" customFormat="1" ht="13.2" x14ac:dyDescent="0.25">
      <c r="A3" s="338" t="s">
        <v>777</v>
      </c>
      <c r="B3" s="9"/>
      <c r="C3" s="1006">
        <f>Dates!D3</f>
        <v>2021</v>
      </c>
      <c r="D3" s="1007"/>
      <c r="E3" s="1007"/>
      <c r="F3" s="1007"/>
      <c r="G3" s="1007"/>
      <c r="H3" s="1007"/>
      <c r="I3" s="1007"/>
      <c r="J3" s="1007"/>
      <c r="K3" s="1007"/>
      <c r="L3" s="1007"/>
      <c r="M3" s="1007"/>
      <c r="N3" s="1008"/>
      <c r="O3" s="1006">
        <f>C3+1</f>
        <v>2022</v>
      </c>
      <c r="P3" s="1009"/>
      <c r="Q3" s="1009"/>
      <c r="R3" s="1009"/>
      <c r="S3" s="1009"/>
      <c r="T3" s="1009"/>
      <c r="U3" s="1009"/>
      <c r="V3" s="1009"/>
      <c r="W3" s="1009"/>
      <c r="X3" s="1007"/>
      <c r="Y3" s="1007"/>
      <c r="Z3" s="1008"/>
      <c r="AA3" s="1010">
        <f>O3+1</f>
        <v>2023</v>
      </c>
      <c r="AB3" s="1007"/>
      <c r="AC3" s="1007"/>
      <c r="AD3" s="1007"/>
      <c r="AE3" s="1007"/>
      <c r="AF3" s="1007"/>
      <c r="AG3" s="1007"/>
      <c r="AH3" s="1007"/>
      <c r="AI3" s="1007"/>
      <c r="AJ3" s="1007"/>
      <c r="AK3" s="1007"/>
      <c r="AL3" s="1008"/>
      <c r="AM3" s="1010">
        <f>AA3+1</f>
        <v>2024</v>
      </c>
      <c r="AN3" s="1007"/>
      <c r="AO3" s="1007"/>
      <c r="AP3" s="1007"/>
      <c r="AQ3" s="1007"/>
      <c r="AR3" s="1007"/>
      <c r="AS3" s="1007"/>
      <c r="AT3" s="1007"/>
      <c r="AU3" s="1007"/>
      <c r="AV3" s="1007"/>
      <c r="AW3" s="1007"/>
      <c r="AX3" s="1008"/>
      <c r="AY3" s="1010">
        <f>AM3+1</f>
        <v>2025</v>
      </c>
      <c r="AZ3" s="1011"/>
      <c r="BA3" s="1011"/>
      <c r="BB3" s="1011"/>
      <c r="BC3" s="1011"/>
      <c r="BD3" s="1011"/>
      <c r="BE3" s="1011"/>
      <c r="BF3" s="1011"/>
      <c r="BG3" s="1011"/>
      <c r="BH3" s="1011"/>
      <c r="BI3" s="1011"/>
      <c r="BJ3" s="1012"/>
      <c r="BK3" s="1010">
        <f>AY3+1</f>
        <v>2026</v>
      </c>
      <c r="BL3" s="1007"/>
      <c r="BM3" s="1007"/>
      <c r="BN3" s="1007"/>
      <c r="BO3" s="1007"/>
      <c r="BP3" s="1007"/>
      <c r="BQ3" s="1007"/>
      <c r="BR3" s="1007"/>
      <c r="BS3" s="1007"/>
      <c r="BT3" s="1007"/>
      <c r="BU3" s="1007"/>
      <c r="BV3" s="1008"/>
    </row>
    <row r="4" spans="1:74" s="7" customFormat="1" x14ac:dyDescent="0.2">
      <c r="A4" s="344" t="str">
        <f>TEXT(Dates!$D$2,"dddd, mmmm d, yyyy")</f>
        <v>Monday, April 7,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12"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77"/>
      <c r="B5" s="31" t="s">
        <v>457</v>
      </c>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79"/>
      <c r="AD5" s="579"/>
      <c r="AE5" s="579"/>
      <c r="AF5" s="579"/>
      <c r="AG5" s="579"/>
      <c r="AH5" s="579"/>
      <c r="AI5" s="579"/>
      <c r="AJ5" s="579"/>
      <c r="AK5" s="579"/>
      <c r="AL5" s="579"/>
      <c r="AM5" s="579"/>
      <c r="AN5" s="579"/>
      <c r="AO5" s="579"/>
      <c r="AP5" s="579"/>
      <c r="AQ5" s="579"/>
      <c r="AR5" s="579"/>
      <c r="AS5" s="579"/>
      <c r="AT5" s="579"/>
      <c r="AU5" s="579"/>
      <c r="AV5" s="579"/>
      <c r="AW5" s="579"/>
      <c r="AX5" s="579"/>
      <c r="AY5" s="936"/>
      <c r="AZ5" s="936"/>
      <c r="BA5" s="936"/>
      <c r="BB5" s="881"/>
      <c r="BC5" s="881"/>
      <c r="BD5" s="882"/>
      <c r="BE5" s="882"/>
      <c r="BF5" s="882"/>
      <c r="BG5" s="882"/>
      <c r="BH5" s="581"/>
      <c r="BI5" s="581"/>
      <c r="BJ5" s="581"/>
      <c r="BK5" s="581"/>
      <c r="BL5" s="581"/>
      <c r="BM5" s="581"/>
      <c r="BN5" s="581"/>
      <c r="BO5" s="581"/>
      <c r="BP5" s="581"/>
      <c r="BQ5" s="581"/>
      <c r="BR5" s="581"/>
      <c r="BS5" s="581"/>
      <c r="BT5" s="581"/>
      <c r="BU5" s="581"/>
      <c r="BV5" s="581"/>
    </row>
    <row r="6" spans="1:74" s="287" customFormat="1" ht="11.1" customHeight="1" x14ac:dyDescent="0.2">
      <c r="A6" s="571" t="s">
        <v>1546</v>
      </c>
      <c r="B6" s="567" t="s">
        <v>1555</v>
      </c>
      <c r="C6" s="103">
        <v>0.89709893541999997</v>
      </c>
      <c r="D6" s="103">
        <v>0.96725892843000005</v>
      </c>
      <c r="E6" s="103">
        <v>1.0900624511000001</v>
      </c>
      <c r="F6" s="103">
        <v>1.074465067</v>
      </c>
      <c r="G6" s="103">
        <v>1.1619506446000001</v>
      </c>
      <c r="H6" s="103">
        <v>1.1615612662999999</v>
      </c>
      <c r="I6" s="103">
        <v>1.1474837098999999</v>
      </c>
      <c r="J6" s="103">
        <v>1.1412075806999999</v>
      </c>
      <c r="K6" s="103">
        <v>1.0906284666999999</v>
      </c>
      <c r="L6" s="103">
        <v>1.1982695168999999</v>
      </c>
      <c r="M6" s="103">
        <v>1.1790838663000001</v>
      </c>
      <c r="N6" s="103">
        <v>1.1424323865999999</v>
      </c>
      <c r="O6" s="103">
        <v>1.0260821926999999</v>
      </c>
      <c r="P6" s="103">
        <v>1.0669218575999999</v>
      </c>
      <c r="Q6" s="103">
        <v>1.1474330318999999</v>
      </c>
      <c r="R6" s="103">
        <v>1.1251138323000001</v>
      </c>
      <c r="S6" s="103">
        <v>1.1584690335000001</v>
      </c>
      <c r="T6" s="103">
        <v>1.2277938673</v>
      </c>
      <c r="U6" s="103">
        <v>1.1320674838</v>
      </c>
      <c r="V6" s="103">
        <v>1.2084397421999999</v>
      </c>
      <c r="W6" s="103">
        <v>1.1326186997000001</v>
      </c>
      <c r="X6" s="103">
        <v>1.208920129</v>
      </c>
      <c r="Y6" s="103">
        <v>1.1925926667</v>
      </c>
      <c r="Z6" s="103">
        <v>1.1444288714999999</v>
      </c>
      <c r="AA6" s="103">
        <v>1.1451844515</v>
      </c>
      <c r="AB6" s="103">
        <v>1.1527673936</v>
      </c>
      <c r="AC6" s="103">
        <v>1.2446727426999999</v>
      </c>
      <c r="AD6" s="103">
        <v>1.1985748000000001</v>
      </c>
      <c r="AE6" s="103">
        <v>1.3225942259000001</v>
      </c>
      <c r="AF6" s="103">
        <v>1.3456291667</v>
      </c>
      <c r="AG6" s="103">
        <v>1.2414935799</v>
      </c>
      <c r="AH6" s="103">
        <v>1.3356973879</v>
      </c>
      <c r="AI6" s="103">
        <v>1.279530633</v>
      </c>
      <c r="AJ6" s="103">
        <v>1.3195820317</v>
      </c>
      <c r="AK6" s="103">
        <v>1.2575020002999999</v>
      </c>
      <c r="AL6" s="103">
        <v>1.2817268389000001</v>
      </c>
      <c r="AM6" s="103">
        <v>1.1526609350999999</v>
      </c>
      <c r="AN6" s="103">
        <v>1.2960895176</v>
      </c>
      <c r="AO6" s="103">
        <v>1.2755720005</v>
      </c>
      <c r="AP6" s="103">
        <v>1.2532671339999999</v>
      </c>
      <c r="AQ6" s="103">
        <v>1.3618233221</v>
      </c>
      <c r="AR6" s="103">
        <v>1.3395218327</v>
      </c>
      <c r="AS6" s="103">
        <v>1.3909136120000001</v>
      </c>
      <c r="AT6" s="103">
        <v>1.3499789999</v>
      </c>
      <c r="AU6" s="103">
        <v>1.3257022997000001</v>
      </c>
      <c r="AV6" s="103">
        <v>1.3807177100000001</v>
      </c>
      <c r="AW6" s="103">
        <v>1.3444416333</v>
      </c>
      <c r="AX6" s="103">
        <v>1.2709282581000001</v>
      </c>
      <c r="AY6" s="937">
        <v>1.1284493226000001</v>
      </c>
      <c r="AZ6" s="937">
        <v>1.1397661143</v>
      </c>
      <c r="BA6" s="937">
        <v>1.255238957</v>
      </c>
      <c r="BB6" s="582">
        <v>1.2212590000000001</v>
      </c>
      <c r="BC6" s="582">
        <v>1.3345860000000001</v>
      </c>
      <c r="BD6" s="582">
        <v>1.3473660000000001</v>
      </c>
      <c r="BE6" s="582">
        <v>1.3257490000000001</v>
      </c>
      <c r="BF6" s="582">
        <v>1.3400860000000001</v>
      </c>
      <c r="BG6" s="582">
        <v>1.2876909999999999</v>
      </c>
      <c r="BH6" s="582">
        <v>1.323796</v>
      </c>
      <c r="BI6" s="582">
        <v>1.3199689999999999</v>
      </c>
      <c r="BJ6" s="582">
        <v>1.302832</v>
      </c>
      <c r="BK6" s="582">
        <v>1.2088270000000001</v>
      </c>
      <c r="BL6" s="582">
        <v>1.260945</v>
      </c>
      <c r="BM6" s="582">
        <v>1.309399</v>
      </c>
      <c r="BN6" s="582">
        <v>1.3005389999999999</v>
      </c>
      <c r="BO6" s="582">
        <v>1.381338</v>
      </c>
      <c r="BP6" s="582">
        <v>1.3854150000000001</v>
      </c>
      <c r="BQ6" s="582">
        <v>1.3573980000000001</v>
      </c>
      <c r="BR6" s="582">
        <v>1.366398</v>
      </c>
      <c r="BS6" s="582">
        <v>1.314241</v>
      </c>
      <c r="BT6" s="582">
        <v>1.3433919999999999</v>
      </c>
      <c r="BU6" s="582">
        <v>1.3370500000000001</v>
      </c>
      <c r="BV6" s="582">
        <v>1.3194459999999999</v>
      </c>
    </row>
    <row r="7" spans="1:74" ht="11.1" customHeight="1" x14ac:dyDescent="0.2">
      <c r="A7" s="277" t="s">
        <v>470</v>
      </c>
      <c r="B7" s="568" t="s">
        <v>1120</v>
      </c>
      <c r="C7" s="363">
        <v>0.92932499999999996</v>
      </c>
      <c r="D7" s="363">
        <v>0.81768099999999999</v>
      </c>
      <c r="E7" s="363">
        <v>0.94604100000000002</v>
      </c>
      <c r="F7" s="363">
        <v>0.940438</v>
      </c>
      <c r="G7" s="363">
        <v>1.007231</v>
      </c>
      <c r="H7" s="363">
        <v>1.021366</v>
      </c>
      <c r="I7" s="363">
        <v>1.0144979999999999</v>
      </c>
      <c r="J7" s="363">
        <v>0.93827899999999997</v>
      </c>
      <c r="K7" s="363">
        <v>0.93601400000000001</v>
      </c>
      <c r="L7" s="363">
        <v>1.0411539999999999</v>
      </c>
      <c r="M7" s="363">
        <v>1.0794429999999999</v>
      </c>
      <c r="N7" s="363">
        <v>1.068778</v>
      </c>
      <c r="O7" s="363">
        <v>1.0384089999999999</v>
      </c>
      <c r="P7" s="363">
        <v>1.010856</v>
      </c>
      <c r="Q7" s="363">
        <v>1.0187360000000001</v>
      </c>
      <c r="R7" s="363">
        <v>0.96519999999999995</v>
      </c>
      <c r="S7" s="363">
        <v>1.0082469999999999</v>
      </c>
      <c r="T7" s="363">
        <v>1.042924</v>
      </c>
      <c r="U7" s="363">
        <v>1.0160750000000001</v>
      </c>
      <c r="V7" s="363">
        <v>0.98452300000000004</v>
      </c>
      <c r="W7" s="363">
        <v>0.90238600000000002</v>
      </c>
      <c r="X7" s="363">
        <v>1.0142089999999999</v>
      </c>
      <c r="Y7" s="363">
        <v>1.052651</v>
      </c>
      <c r="Z7" s="363">
        <v>0.96922399999999997</v>
      </c>
      <c r="AA7" s="363">
        <v>1.0020690000000001</v>
      </c>
      <c r="AB7" s="363">
        <v>0.99927299999999997</v>
      </c>
      <c r="AC7" s="363">
        <v>0.98716800000000005</v>
      </c>
      <c r="AD7" s="363">
        <v>0.97206700000000001</v>
      </c>
      <c r="AE7" s="363">
        <v>0.99418700000000004</v>
      </c>
      <c r="AF7" s="363">
        <v>1.0363119999999999</v>
      </c>
      <c r="AG7" s="363">
        <v>1.0327040000000001</v>
      </c>
      <c r="AH7" s="363">
        <v>1.0042709999999999</v>
      </c>
      <c r="AI7" s="363">
        <v>1.003455</v>
      </c>
      <c r="AJ7" s="363">
        <v>1.0276730000000001</v>
      </c>
      <c r="AK7" s="363">
        <v>1.0534300000000001</v>
      </c>
      <c r="AL7" s="363">
        <v>1.0815969999999999</v>
      </c>
      <c r="AM7" s="363">
        <v>0.98941199999999996</v>
      </c>
      <c r="AN7" s="363">
        <v>1.0705929999999999</v>
      </c>
      <c r="AO7" s="363">
        <v>1.063188</v>
      </c>
      <c r="AP7" s="363">
        <v>0.97884099999999996</v>
      </c>
      <c r="AQ7" s="363">
        <v>1.022343</v>
      </c>
      <c r="AR7" s="363">
        <v>1.037768</v>
      </c>
      <c r="AS7" s="363">
        <v>1.0910740000000001</v>
      </c>
      <c r="AT7" s="363">
        <v>1.082182</v>
      </c>
      <c r="AU7" s="363">
        <v>1.039355</v>
      </c>
      <c r="AV7" s="363">
        <v>1.061285</v>
      </c>
      <c r="AW7" s="363">
        <v>1.118463</v>
      </c>
      <c r="AX7" s="363">
        <v>1.1065039999999999</v>
      </c>
      <c r="AY7" s="919">
        <v>1.083731</v>
      </c>
      <c r="AZ7" s="919">
        <v>1.0842857143</v>
      </c>
      <c r="BA7" s="919">
        <v>1.0685059354999999</v>
      </c>
      <c r="BB7" s="374">
        <v>0.99208909999999995</v>
      </c>
      <c r="BC7" s="374">
        <v>1.045523</v>
      </c>
      <c r="BD7" s="374">
        <v>1.0481069999999999</v>
      </c>
      <c r="BE7" s="374">
        <v>1.0511790000000001</v>
      </c>
      <c r="BF7" s="374">
        <v>1.0389969999999999</v>
      </c>
      <c r="BG7" s="374">
        <v>1.0081359999999999</v>
      </c>
      <c r="BH7" s="374">
        <v>1.0377829999999999</v>
      </c>
      <c r="BI7" s="374">
        <v>1.0710170000000001</v>
      </c>
      <c r="BJ7" s="374">
        <v>1.050613</v>
      </c>
      <c r="BK7" s="374">
        <v>1.0662879999999999</v>
      </c>
      <c r="BL7" s="374">
        <v>1.0407569999999999</v>
      </c>
      <c r="BM7" s="374">
        <v>1.0629550000000001</v>
      </c>
      <c r="BN7" s="374">
        <v>1.020567</v>
      </c>
      <c r="BO7" s="374">
        <v>1.052346</v>
      </c>
      <c r="BP7" s="374">
        <v>1.056886</v>
      </c>
      <c r="BQ7" s="374">
        <v>1.0559190000000001</v>
      </c>
      <c r="BR7" s="374">
        <v>1.0381990000000001</v>
      </c>
      <c r="BS7" s="374">
        <v>1.007679</v>
      </c>
      <c r="BT7" s="374">
        <v>1.043615</v>
      </c>
      <c r="BU7" s="374">
        <v>1.0806249999999999</v>
      </c>
      <c r="BV7" s="374">
        <v>1.062235</v>
      </c>
    </row>
    <row r="8" spans="1:74" ht="11.1" customHeight="1" x14ac:dyDescent="0.2">
      <c r="A8" s="277" t="s">
        <v>1506</v>
      </c>
      <c r="B8" s="568" t="s">
        <v>1534</v>
      </c>
      <c r="C8" s="363">
        <v>0.108136355</v>
      </c>
      <c r="D8" s="363">
        <v>9.2066464000000001E-2</v>
      </c>
      <c r="E8" s="363">
        <v>0.115646161</v>
      </c>
      <c r="F8" s="363">
        <v>0.1143168</v>
      </c>
      <c r="G8" s="363">
        <v>0.114090935</v>
      </c>
      <c r="H8" s="363">
        <v>0.11383283299999999</v>
      </c>
      <c r="I8" s="363">
        <v>0.114570065</v>
      </c>
      <c r="J8" s="363">
        <v>0.114824677</v>
      </c>
      <c r="K8" s="363">
        <v>0.106162533</v>
      </c>
      <c r="L8" s="363">
        <v>0.11203674199999999</v>
      </c>
      <c r="M8" s="363">
        <v>0.1119874</v>
      </c>
      <c r="N8" s="363">
        <v>0.118097548</v>
      </c>
      <c r="O8" s="363">
        <v>9.2155741999999999E-2</v>
      </c>
      <c r="P8" s="363">
        <v>9.667125E-2</v>
      </c>
      <c r="Q8" s="363">
        <v>0.101962355</v>
      </c>
      <c r="R8" s="363">
        <v>0.100589233</v>
      </c>
      <c r="S8" s="363">
        <v>0.104568194</v>
      </c>
      <c r="T8" s="363">
        <v>0.108848167</v>
      </c>
      <c r="U8" s="363">
        <v>0.11258093499999999</v>
      </c>
      <c r="V8" s="363">
        <v>0.11350803199999999</v>
      </c>
      <c r="W8" s="363">
        <v>0.111674067</v>
      </c>
      <c r="X8" s="363">
        <v>0.111738903</v>
      </c>
      <c r="Y8" s="363">
        <v>0.1127843</v>
      </c>
      <c r="Z8" s="363">
        <v>0.102068355</v>
      </c>
      <c r="AA8" s="363">
        <v>0.105642032</v>
      </c>
      <c r="AB8" s="363">
        <v>0.101452929</v>
      </c>
      <c r="AC8" s="363">
        <v>0.106961742</v>
      </c>
      <c r="AD8" s="363">
        <v>0.1058577</v>
      </c>
      <c r="AE8" s="363">
        <v>0.118871871</v>
      </c>
      <c r="AF8" s="363">
        <v>0.119592667</v>
      </c>
      <c r="AG8" s="363">
        <v>0.116867129</v>
      </c>
      <c r="AH8" s="363">
        <v>0.11124835499999999</v>
      </c>
      <c r="AI8" s="363">
        <v>0.114594767</v>
      </c>
      <c r="AJ8" s="363">
        <v>0.11272887099999999</v>
      </c>
      <c r="AK8" s="363">
        <v>0.1076884</v>
      </c>
      <c r="AL8" s="363">
        <v>0.106001839</v>
      </c>
      <c r="AM8" s="363">
        <v>9.7681773999999999E-2</v>
      </c>
      <c r="AN8" s="363">
        <v>0.103054828</v>
      </c>
      <c r="AO8" s="363">
        <v>0.104178355</v>
      </c>
      <c r="AP8" s="363">
        <v>0.10598476699999999</v>
      </c>
      <c r="AQ8" s="363">
        <v>0.109875129</v>
      </c>
      <c r="AR8" s="363">
        <v>0.112318533</v>
      </c>
      <c r="AS8" s="363">
        <v>0.112178903</v>
      </c>
      <c r="AT8" s="363">
        <v>0.112308806</v>
      </c>
      <c r="AU8" s="363">
        <v>0.112026167</v>
      </c>
      <c r="AV8" s="363">
        <v>0.11127074200000001</v>
      </c>
      <c r="AW8" s="363">
        <v>0.1148798</v>
      </c>
      <c r="AX8" s="363">
        <v>0.109066</v>
      </c>
      <c r="AY8" s="919">
        <v>6.0061999999999997E-2</v>
      </c>
      <c r="AZ8" s="919">
        <v>6.9584999999999994E-2</v>
      </c>
      <c r="BA8" s="919">
        <v>7.9214099999999996E-2</v>
      </c>
      <c r="BB8" s="374">
        <v>8.9116100000000004E-2</v>
      </c>
      <c r="BC8" s="374">
        <v>9.6620499999999998E-2</v>
      </c>
      <c r="BD8" s="374">
        <v>0.10201159999999999</v>
      </c>
      <c r="BE8" s="374">
        <v>0.105931</v>
      </c>
      <c r="BF8" s="374">
        <v>0.10768469999999999</v>
      </c>
      <c r="BG8" s="374">
        <v>0.1060914</v>
      </c>
      <c r="BH8" s="374">
        <v>0.106685</v>
      </c>
      <c r="BI8" s="374">
        <v>0.1052713</v>
      </c>
      <c r="BJ8" s="374">
        <v>0.1053183</v>
      </c>
      <c r="BK8" s="374">
        <v>8.2285499999999998E-2</v>
      </c>
      <c r="BL8" s="374">
        <v>8.8183399999999995E-2</v>
      </c>
      <c r="BM8" s="374">
        <v>9.6104099999999998E-2</v>
      </c>
      <c r="BN8" s="374">
        <v>9.8946599999999996E-2</v>
      </c>
      <c r="BO8" s="374">
        <v>0.10230160000000001</v>
      </c>
      <c r="BP8" s="374">
        <v>0.1047805</v>
      </c>
      <c r="BQ8" s="374">
        <v>0.1063953</v>
      </c>
      <c r="BR8" s="374">
        <v>0.1063035</v>
      </c>
      <c r="BS8" s="374">
        <v>0.10322729999999999</v>
      </c>
      <c r="BT8" s="374">
        <v>0.1026577</v>
      </c>
      <c r="BU8" s="374">
        <v>0.10031569999999999</v>
      </c>
      <c r="BV8" s="374">
        <v>9.9609799999999998E-2</v>
      </c>
    </row>
    <row r="9" spans="1:74" ht="11.1" customHeight="1" x14ac:dyDescent="0.2">
      <c r="A9" s="277" t="s">
        <v>1507</v>
      </c>
      <c r="B9" s="568" t="s">
        <v>1535</v>
      </c>
      <c r="C9" s="363">
        <v>4.5656742E-2</v>
      </c>
      <c r="D9" s="363">
        <v>4.5302785999999998E-2</v>
      </c>
      <c r="E9" s="363">
        <v>4.3753805999999999E-2</v>
      </c>
      <c r="F9" s="363">
        <v>4.2143899999999998E-2</v>
      </c>
      <c r="G9" s="363">
        <v>5.0760580999999999E-2</v>
      </c>
      <c r="H9" s="363">
        <v>4.9003733000000001E-2</v>
      </c>
      <c r="I9" s="363">
        <v>6.0941871000000002E-2</v>
      </c>
      <c r="J9" s="363">
        <v>5.8067581E-2</v>
      </c>
      <c r="K9" s="363">
        <v>4.8776667000000003E-2</v>
      </c>
      <c r="L9" s="363">
        <v>6.5402968000000006E-2</v>
      </c>
      <c r="M9" s="363">
        <v>7.5155833000000005E-2</v>
      </c>
      <c r="N9" s="363">
        <v>8.7738935000000004E-2</v>
      </c>
      <c r="O9" s="363">
        <v>8.4916676999999996E-2</v>
      </c>
      <c r="P9" s="363">
        <v>8.2126249999999998E-2</v>
      </c>
      <c r="Q9" s="363">
        <v>8.3742418999999998E-2</v>
      </c>
      <c r="R9" s="363">
        <v>9.4567833000000004E-2</v>
      </c>
      <c r="S9" s="363">
        <v>9.7044838999999994E-2</v>
      </c>
      <c r="T9" s="363">
        <v>9.8267999999999994E-2</v>
      </c>
      <c r="U9" s="363">
        <v>9.9541581000000004E-2</v>
      </c>
      <c r="V9" s="363">
        <v>9.1342452000000005E-2</v>
      </c>
      <c r="W9" s="363">
        <v>0.109644333</v>
      </c>
      <c r="X9" s="363">
        <v>9.9336967999999998E-2</v>
      </c>
      <c r="Y9" s="363">
        <v>0.11550390000000001</v>
      </c>
      <c r="Z9" s="363">
        <v>0.11674371</v>
      </c>
      <c r="AA9" s="363">
        <v>0.12900177400000001</v>
      </c>
      <c r="AB9" s="363">
        <v>0.134272536</v>
      </c>
      <c r="AC9" s="363">
        <v>0.152178323</v>
      </c>
      <c r="AD9" s="363">
        <v>0.160675333</v>
      </c>
      <c r="AE9" s="363">
        <v>0.172744065</v>
      </c>
      <c r="AF9" s="363">
        <v>0.18294813300000001</v>
      </c>
      <c r="AG9" s="363">
        <v>0.16405616100000001</v>
      </c>
      <c r="AH9" s="363">
        <v>0.18494348399999999</v>
      </c>
      <c r="AI9" s="363">
        <v>0.19872193299999999</v>
      </c>
      <c r="AJ9" s="363">
        <v>0.164331903</v>
      </c>
      <c r="AK9" s="363">
        <v>0.179585467</v>
      </c>
      <c r="AL9" s="363">
        <v>0.20944274199999999</v>
      </c>
      <c r="AM9" s="363">
        <v>0.182228839</v>
      </c>
      <c r="AN9" s="363">
        <v>0.19393962100000001</v>
      </c>
      <c r="AO9" s="363">
        <v>0.193047258</v>
      </c>
      <c r="AP9" s="363">
        <v>0.20739969999999999</v>
      </c>
      <c r="AQ9" s="363">
        <v>0.176391516</v>
      </c>
      <c r="AR9" s="363">
        <v>0.2340044</v>
      </c>
      <c r="AS9" s="363">
        <v>0.22049090299999999</v>
      </c>
      <c r="AT9" s="363">
        <v>0.21445545199999999</v>
      </c>
      <c r="AU9" s="363">
        <v>0.21283833299999999</v>
      </c>
      <c r="AV9" s="363">
        <v>0.21835638700000001</v>
      </c>
      <c r="AW9" s="363">
        <v>0.2258317</v>
      </c>
      <c r="AX9" s="363">
        <v>0.21063058100000001</v>
      </c>
      <c r="AY9" s="919">
        <v>0.16738600000000001</v>
      </c>
      <c r="AZ9" s="919">
        <v>0.1610298</v>
      </c>
      <c r="BA9" s="919">
        <v>0.18417159999999999</v>
      </c>
      <c r="BB9" s="374">
        <v>0.21742069999999999</v>
      </c>
      <c r="BC9" s="374">
        <v>0.2278145</v>
      </c>
      <c r="BD9" s="374">
        <v>0.2393545</v>
      </c>
      <c r="BE9" s="374">
        <v>0.23909530000000001</v>
      </c>
      <c r="BF9" s="374">
        <v>0.23516110000000001</v>
      </c>
      <c r="BG9" s="374">
        <v>0.23542389999999999</v>
      </c>
      <c r="BH9" s="374">
        <v>0.2343856</v>
      </c>
      <c r="BI9" s="374">
        <v>0.24701000000000001</v>
      </c>
      <c r="BJ9" s="374">
        <v>0.25370510000000002</v>
      </c>
      <c r="BK9" s="374">
        <v>0.24046339999999999</v>
      </c>
      <c r="BL9" s="374">
        <v>0.2472567</v>
      </c>
      <c r="BM9" s="374">
        <v>0.25126799999999999</v>
      </c>
      <c r="BN9" s="374">
        <v>0.25554009999999999</v>
      </c>
      <c r="BO9" s="374">
        <v>0.2542932</v>
      </c>
      <c r="BP9" s="374">
        <v>0.26018380000000002</v>
      </c>
      <c r="BQ9" s="374">
        <v>0.2568358</v>
      </c>
      <c r="BR9" s="374">
        <v>0.25205729999999998</v>
      </c>
      <c r="BS9" s="374">
        <v>0.24945709999999999</v>
      </c>
      <c r="BT9" s="374">
        <v>0.2474064</v>
      </c>
      <c r="BU9" s="374">
        <v>0.2583085</v>
      </c>
      <c r="BV9" s="374">
        <v>0.26461040000000002</v>
      </c>
    </row>
    <row r="10" spans="1:74" ht="11.1" customHeight="1" x14ac:dyDescent="0.2">
      <c r="A10" s="277" t="s">
        <v>1508</v>
      </c>
      <c r="B10" s="620" t="s">
        <v>1536</v>
      </c>
      <c r="C10" s="363">
        <v>5.7721609999999996E-3</v>
      </c>
      <c r="D10" s="363">
        <v>6.1396070000000001E-3</v>
      </c>
      <c r="E10" s="363">
        <v>5.3160969999999997E-3</v>
      </c>
      <c r="F10" s="363">
        <v>4.6639669999999998E-3</v>
      </c>
      <c r="G10" s="363">
        <v>4.0808060000000002E-3</v>
      </c>
      <c r="H10" s="363">
        <v>3.0355669999999999E-3</v>
      </c>
      <c r="I10" s="363">
        <v>4.0281609999999997E-3</v>
      </c>
      <c r="J10" s="363">
        <v>4.4896129999999999E-3</v>
      </c>
      <c r="K10" s="363">
        <v>3.2772999999999999E-3</v>
      </c>
      <c r="L10" s="363">
        <v>6.1591939999999998E-3</v>
      </c>
      <c r="M10" s="363">
        <v>7.5658000000000001E-3</v>
      </c>
      <c r="N10" s="363">
        <v>8.4055810000000005E-3</v>
      </c>
      <c r="O10" s="363">
        <v>9.9298059999999994E-3</v>
      </c>
      <c r="P10" s="363">
        <v>1.0926178999999999E-2</v>
      </c>
      <c r="Q10" s="363">
        <v>8.9895159999999995E-3</v>
      </c>
      <c r="R10" s="363">
        <v>1.0892433E-2</v>
      </c>
      <c r="S10" s="363">
        <v>1.0819194000000001E-2</v>
      </c>
      <c r="T10" s="363">
        <v>1.2175167000000001E-2</v>
      </c>
      <c r="U10" s="363">
        <v>1.4111742E-2</v>
      </c>
      <c r="V10" s="363">
        <v>1.4418484000000001E-2</v>
      </c>
      <c r="W10" s="363">
        <v>1.4921833000000001E-2</v>
      </c>
      <c r="X10" s="363">
        <v>1.5434129E-2</v>
      </c>
      <c r="Y10" s="363">
        <v>1.6790300000000001E-2</v>
      </c>
      <c r="Z10" s="363">
        <v>1.9586870999999999E-2</v>
      </c>
      <c r="AA10" s="363">
        <v>1.8684580999999999E-2</v>
      </c>
      <c r="AB10" s="363">
        <v>1.9252499999999999E-2</v>
      </c>
      <c r="AC10" s="363">
        <v>1.9176967999999999E-2</v>
      </c>
      <c r="AD10" s="363">
        <v>1.5828167000000001E-2</v>
      </c>
      <c r="AE10" s="363">
        <v>1.9089806000000001E-2</v>
      </c>
      <c r="AF10" s="363">
        <v>2.0129600000000001E-2</v>
      </c>
      <c r="AG10" s="363">
        <v>1.5489548000000001E-2</v>
      </c>
      <c r="AH10" s="363">
        <v>1.6807065E-2</v>
      </c>
      <c r="AI10" s="363">
        <v>2.0111332999999999E-2</v>
      </c>
      <c r="AJ10" s="363">
        <v>2.331629E-2</v>
      </c>
      <c r="AK10" s="363">
        <v>1.99639E-2</v>
      </c>
      <c r="AL10" s="363">
        <v>2.4153773999999999E-2</v>
      </c>
      <c r="AM10" s="363">
        <v>1.9251806E-2</v>
      </c>
      <c r="AN10" s="363">
        <v>2.1371240999999999E-2</v>
      </c>
      <c r="AO10" s="363">
        <v>2.0637580999999999E-2</v>
      </c>
      <c r="AP10" s="363">
        <v>2.1705267E-2</v>
      </c>
      <c r="AQ10" s="363">
        <v>1.6505161000000001E-2</v>
      </c>
      <c r="AR10" s="363">
        <v>2.1713933000000001E-2</v>
      </c>
      <c r="AS10" s="363">
        <v>1.8710935000000001E-2</v>
      </c>
      <c r="AT10" s="363">
        <v>2.2581128999999998E-2</v>
      </c>
      <c r="AU10" s="363">
        <v>2.5949933000000001E-2</v>
      </c>
      <c r="AV10" s="363">
        <v>2.3856581000000002E-2</v>
      </c>
      <c r="AW10" s="363">
        <v>2.3828800000000001E-2</v>
      </c>
      <c r="AX10" s="363">
        <v>2.0362419E-2</v>
      </c>
      <c r="AY10" s="919">
        <v>3.3306000000000002E-2</v>
      </c>
      <c r="AZ10" s="919">
        <v>4.0442400000000003E-2</v>
      </c>
      <c r="BA10" s="919">
        <v>4.1931099999999999E-2</v>
      </c>
      <c r="BB10" s="374">
        <v>4.5314800000000002E-2</v>
      </c>
      <c r="BC10" s="374">
        <v>4.6880400000000003E-2</v>
      </c>
      <c r="BD10" s="374">
        <v>4.8560699999999998E-2</v>
      </c>
      <c r="BE10" s="374">
        <v>4.9061100000000003E-2</v>
      </c>
      <c r="BF10" s="374">
        <v>4.9194000000000002E-2</v>
      </c>
      <c r="BG10" s="374">
        <v>4.9737900000000002E-2</v>
      </c>
      <c r="BH10" s="374">
        <v>5.0154400000000002E-2</v>
      </c>
      <c r="BI10" s="374">
        <v>5.1941399999999999E-2</v>
      </c>
      <c r="BJ10" s="374">
        <v>5.3138900000000003E-2</v>
      </c>
      <c r="BK10" s="374">
        <v>5.3848199999999999E-2</v>
      </c>
      <c r="BL10" s="374">
        <v>5.4868199999999999E-2</v>
      </c>
      <c r="BM10" s="374">
        <v>5.5609100000000002E-2</v>
      </c>
      <c r="BN10" s="374">
        <v>5.6375700000000001E-2</v>
      </c>
      <c r="BO10" s="374">
        <v>5.6590099999999997E-2</v>
      </c>
      <c r="BP10" s="374">
        <v>5.7518E-2</v>
      </c>
      <c r="BQ10" s="374">
        <v>5.7521999999999997E-2</v>
      </c>
      <c r="BR10" s="374">
        <v>5.7383299999999998E-2</v>
      </c>
      <c r="BS10" s="374">
        <v>5.7462600000000003E-2</v>
      </c>
      <c r="BT10" s="374">
        <v>5.7594399999999997E-2</v>
      </c>
      <c r="BU10" s="374">
        <v>5.9021900000000002E-2</v>
      </c>
      <c r="BV10" s="374">
        <v>5.9990000000000002E-2</v>
      </c>
    </row>
    <row r="11" spans="1:74" ht="11.1" customHeight="1" x14ac:dyDescent="0.2">
      <c r="A11" s="277" t="s">
        <v>1509</v>
      </c>
      <c r="B11" s="620" t="s">
        <v>1537</v>
      </c>
      <c r="C11" s="363">
        <v>-0.125002</v>
      </c>
      <c r="D11" s="363">
        <v>-7.9533999999999994E-2</v>
      </c>
      <c r="E11" s="363">
        <v>-0.10997899999999999</v>
      </c>
      <c r="F11" s="363">
        <v>-8.3611000000000005E-2</v>
      </c>
      <c r="G11" s="363">
        <v>-6.1203E-2</v>
      </c>
      <c r="H11" s="363">
        <v>-5.561E-2</v>
      </c>
      <c r="I11" s="363">
        <v>-2.8497000000000001E-2</v>
      </c>
      <c r="J11" s="363">
        <v>-5.2999999999999999E-2</v>
      </c>
      <c r="K11" s="363">
        <v>-5.3434000000000002E-2</v>
      </c>
      <c r="L11" s="363">
        <v>-7.1193999999999993E-2</v>
      </c>
      <c r="M11" s="363">
        <v>-0.10634399999999999</v>
      </c>
      <c r="N11" s="363">
        <v>-9.7511E-2</v>
      </c>
      <c r="O11" s="363">
        <v>-7.4539999999999995E-2</v>
      </c>
      <c r="P11" s="363">
        <v>-0.122138</v>
      </c>
      <c r="Q11" s="363">
        <v>-8.6888000000000007E-2</v>
      </c>
      <c r="R11" s="363">
        <v>-0.154278</v>
      </c>
      <c r="S11" s="363">
        <v>-9.8851999999999995E-2</v>
      </c>
      <c r="T11" s="363">
        <v>-7.8678999999999999E-2</v>
      </c>
      <c r="U11" s="363">
        <v>-8.4362999999999994E-2</v>
      </c>
      <c r="V11" s="363">
        <v>-4.7389000000000001E-2</v>
      </c>
      <c r="W11" s="363">
        <v>-7.1462999999999999E-2</v>
      </c>
      <c r="X11" s="363">
        <v>-5.9457000000000003E-2</v>
      </c>
      <c r="Y11" s="363">
        <v>-4.7122999999999998E-2</v>
      </c>
      <c r="Z11" s="363">
        <v>-5.3814000000000001E-2</v>
      </c>
      <c r="AA11" s="363">
        <v>-8.9997999999999995E-2</v>
      </c>
      <c r="AB11" s="363">
        <v>-9.1118000000000005E-2</v>
      </c>
      <c r="AC11" s="363">
        <v>-9.0860999999999997E-2</v>
      </c>
      <c r="AD11" s="363">
        <v>-9.5094999999999999E-2</v>
      </c>
      <c r="AE11" s="363">
        <v>-8.6313000000000001E-2</v>
      </c>
      <c r="AF11" s="363">
        <v>-8.8516999999999998E-2</v>
      </c>
      <c r="AG11" s="363">
        <v>-8.6384000000000002E-2</v>
      </c>
      <c r="AH11" s="363">
        <v>-6.9235000000000005E-2</v>
      </c>
      <c r="AI11" s="363">
        <v>-8.3289000000000002E-2</v>
      </c>
      <c r="AJ11" s="363">
        <v>-8.9595999999999995E-2</v>
      </c>
      <c r="AK11" s="363">
        <v>-9.1550000000000006E-2</v>
      </c>
      <c r="AL11" s="363">
        <v>-0.119571</v>
      </c>
      <c r="AM11" s="363">
        <v>-0.115478</v>
      </c>
      <c r="AN11" s="363">
        <v>-0.114386</v>
      </c>
      <c r="AO11" s="363">
        <v>-0.12281599999999999</v>
      </c>
      <c r="AP11" s="363">
        <v>-0.17025899999999999</v>
      </c>
      <c r="AQ11" s="363">
        <v>-0.118868</v>
      </c>
      <c r="AR11" s="363">
        <v>-0.116031</v>
      </c>
      <c r="AS11" s="363">
        <v>-0.10473</v>
      </c>
      <c r="AT11" s="363">
        <v>-0.108836</v>
      </c>
      <c r="AU11" s="363">
        <v>-0.11811099999999999</v>
      </c>
      <c r="AV11" s="363">
        <v>-0.114608</v>
      </c>
      <c r="AW11" s="363">
        <v>-0.14907899999999999</v>
      </c>
      <c r="AX11" s="363">
        <v>-0.14949999999999999</v>
      </c>
      <c r="AY11" s="919">
        <v>-0.15239</v>
      </c>
      <c r="AZ11" s="919">
        <v>-0.16192857143</v>
      </c>
      <c r="BA11" s="919">
        <v>-0.12545161290000001</v>
      </c>
      <c r="BB11" s="374">
        <v>-0.1364301</v>
      </c>
      <c r="BC11" s="374">
        <v>-0.1179071</v>
      </c>
      <c r="BD11" s="374">
        <v>-0.1180828</v>
      </c>
      <c r="BE11" s="374">
        <v>-0.1137802</v>
      </c>
      <c r="BF11" s="374">
        <v>-0.10822660000000001</v>
      </c>
      <c r="BG11" s="374">
        <v>-0.1101061</v>
      </c>
      <c r="BH11" s="374">
        <v>-0.1191532</v>
      </c>
      <c r="BI11" s="374">
        <v>-0.123491</v>
      </c>
      <c r="BJ11" s="374">
        <v>-0.12395059999999999</v>
      </c>
      <c r="BK11" s="374">
        <v>-0.1384708</v>
      </c>
      <c r="BL11" s="374">
        <v>-0.14569689999999999</v>
      </c>
      <c r="BM11" s="374">
        <v>-0.14619840000000001</v>
      </c>
      <c r="BN11" s="374">
        <v>-0.14482819999999999</v>
      </c>
      <c r="BO11" s="374">
        <v>-0.11964089999999999</v>
      </c>
      <c r="BP11" s="374">
        <v>-0.1174312</v>
      </c>
      <c r="BQ11" s="374">
        <v>-0.1107012</v>
      </c>
      <c r="BR11" s="374">
        <v>-0.1037838</v>
      </c>
      <c r="BS11" s="374">
        <v>-0.1054273</v>
      </c>
      <c r="BT11" s="374">
        <v>-0.1199553</v>
      </c>
      <c r="BU11" s="374">
        <v>-0.12407940000000001</v>
      </c>
      <c r="BV11" s="374">
        <v>-0.12609890000000001</v>
      </c>
    </row>
    <row r="12" spans="1:74" ht="11.1" customHeight="1" x14ac:dyDescent="0.2">
      <c r="A12" s="277" t="s">
        <v>1510</v>
      </c>
      <c r="B12" s="620" t="s">
        <v>1538</v>
      </c>
      <c r="C12" s="363">
        <v>1.9970000000000001E-3</v>
      </c>
      <c r="D12" s="363">
        <v>5.0460000000000001E-3</v>
      </c>
      <c r="E12" s="363">
        <v>3.039E-3</v>
      </c>
      <c r="F12" s="363">
        <v>2.02E-4</v>
      </c>
      <c r="G12" s="363">
        <v>-7.9959999999999996E-3</v>
      </c>
      <c r="H12" s="363">
        <v>-7.0730000000000003E-3</v>
      </c>
      <c r="I12" s="363">
        <v>-4.2719999999999998E-3</v>
      </c>
      <c r="J12" s="363">
        <v>-8.4480000000000006E-3</v>
      </c>
      <c r="K12" s="363">
        <v>-1.856E-3</v>
      </c>
      <c r="L12" s="363">
        <v>8.3739999999999995E-3</v>
      </c>
      <c r="M12" s="363">
        <v>1.6473000000000002E-2</v>
      </c>
      <c r="N12" s="363">
        <v>1.3077E-2</v>
      </c>
      <c r="O12" s="363">
        <v>5.777E-3</v>
      </c>
      <c r="P12" s="363">
        <v>-1.01E-4</v>
      </c>
      <c r="Q12" s="363">
        <v>1.5002E-2</v>
      </c>
      <c r="R12" s="363">
        <v>1.3179999999999999E-3</v>
      </c>
      <c r="S12" s="363">
        <v>-1.24E-2</v>
      </c>
      <c r="T12" s="363">
        <v>-8.0850000000000002E-3</v>
      </c>
      <c r="U12" s="363">
        <v>-1.0985999999999999E-2</v>
      </c>
      <c r="V12" s="363">
        <v>-1.4848E-2</v>
      </c>
      <c r="W12" s="363">
        <v>-7.8549999999999991E-3</v>
      </c>
      <c r="X12" s="363">
        <v>6.1250000000000002E-3</v>
      </c>
      <c r="Y12" s="363">
        <v>2.2738000000000001E-2</v>
      </c>
      <c r="Z12" s="363">
        <v>1.2564000000000001E-2</v>
      </c>
      <c r="AA12" s="363">
        <v>2.4702999999999999E-2</v>
      </c>
      <c r="AB12" s="363">
        <v>2.8646999999999999E-2</v>
      </c>
      <c r="AC12" s="363">
        <v>2.1137E-2</v>
      </c>
      <c r="AD12" s="363">
        <v>-4.7039999999999998E-3</v>
      </c>
      <c r="AE12" s="363">
        <v>2.3909999999999999E-3</v>
      </c>
      <c r="AF12" s="363">
        <v>5.9109999999999996E-3</v>
      </c>
      <c r="AG12" s="363">
        <v>1.0809999999999999E-3</v>
      </c>
      <c r="AH12" s="363">
        <v>1.4144E-2</v>
      </c>
      <c r="AI12" s="363">
        <v>2.9012E-2</v>
      </c>
      <c r="AJ12" s="363">
        <v>1.8270000000000002E-2</v>
      </c>
      <c r="AK12" s="363">
        <v>2.9253000000000001E-2</v>
      </c>
      <c r="AL12" s="363">
        <v>2.0641E-2</v>
      </c>
      <c r="AM12" s="363">
        <v>3.4091000000000003E-2</v>
      </c>
      <c r="AN12" s="363">
        <v>4.6857999999999997E-2</v>
      </c>
      <c r="AO12" s="363">
        <v>1.0699E-2</v>
      </c>
      <c r="AP12" s="363">
        <v>3.4139999999999997E-2</v>
      </c>
      <c r="AQ12" s="363">
        <v>1.2075000000000001E-2</v>
      </c>
      <c r="AR12" s="363">
        <v>8.0450000000000001E-3</v>
      </c>
      <c r="AS12" s="363">
        <v>-9.1600000000000004E-4</v>
      </c>
      <c r="AT12" s="363">
        <v>-9.8299999999999993E-4</v>
      </c>
      <c r="AU12" s="363">
        <v>4.058E-3</v>
      </c>
      <c r="AV12" s="363">
        <v>4.0720000000000001E-3</v>
      </c>
      <c r="AW12" s="363">
        <v>1.2847000000000001E-2</v>
      </c>
      <c r="AX12" s="363">
        <v>2.0364E-2</v>
      </c>
      <c r="AY12" s="919">
        <v>-3.7590000000000002E-3</v>
      </c>
      <c r="AZ12" s="919">
        <v>-1.2682214286E-3</v>
      </c>
      <c r="BA12" s="919">
        <v>-2.2019935484000001E-3</v>
      </c>
      <c r="BB12" s="374">
        <v>-3.61919E-3</v>
      </c>
      <c r="BC12" s="374">
        <v>-6.9395799999999999E-3</v>
      </c>
      <c r="BD12" s="374">
        <v>-3.18564E-3</v>
      </c>
      <c r="BE12" s="374">
        <v>-4.3746000000000002E-3</v>
      </c>
      <c r="BF12" s="374">
        <v>-5.5197099999999997E-3</v>
      </c>
      <c r="BG12" s="374">
        <v>-3.6311500000000001E-3</v>
      </c>
      <c r="BH12" s="374">
        <v>-1.71674E-3</v>
      </c>
      <c r="BI12" s="374">
        <v>3.2175400000000001E-3</v>
      </c>
      <c r="BJ12" s="374">
        <v>3.1670600000000002E-3</v>
      </c>
      <c r="BK12" s="374">
        <v>-6.2723900000000001E-3</v>
      </c>
      <c r="BL12" s="374">
        <v>-2.4563100000000002E-3</v>
      </c>
      <c r="BM12" s="374">
        <v>-3.2120600000000001E-3</v>
      </c>
      <c r="BN12" s="374">
        <v>-5.2358700000000001E-3</v>
      </c>
      <c r="BO12" s="374">
        <v>-6.7296500000000002E-3</v>
      </c>
      <c r="BP12" s="374">
        <v>-1.9987899999999999E-3</v>
      </c>
      <c r="BQ12" s="374">
        <v>-2.8501899999999998E-3</v>
      </c>
      <c r="BR12" s="374">
        <v>-3.5995200000000002E-3</v>
      </c>
      <c r="BS12" s="374">
        <v>-2.2440200000000002E-3</v>
      </c>
      <c r="BT12" s="374">
        <v>1.18497E-3</v>
      </c>
      <c r="BU12" s="374">
        <v>2.9363900000000001E-3</v>
      </c>
      <c r="BV12" s="374">
        <v>3.0069699999999999E-3</v>
      </c>
    </row>
    <row r="13" spans="1:74" ht="11.1" customHeight="1" x14ac:dyDescent="0.2">
      <c r="A13" s="277" t="s">
        <v>1511</v>
      </c>
      <c r="B13" s="620" t="s">
        <v>1560</v>
      </c>
      <c r="C13" s="363">
        <v>2.4871000000000001E-2</v>
      </c>
      <c r="D13" s="363">
        <v>2.6464000000000001E-2</v>
      </c>
      <c r="E13" s="363">
        <v>2.8806999999999999E-2</v>
      </c>
      <c r="F13" s="363">
        <v>3.3766999999999998E-2</v>
      </c>
      <c r="G13" s="363">
        <v>2.8065E-2</v>
      </c>
      <c r="H13" s="363">
        <v>3.6400000000000002E-2</v>
      </c>
      <c r="I13" s="363">
        <v>1.771E-2</v>
      </c>
      <c r="J13" s="363">
        <v>1.9258000000000001E-2</v>
      </c>
      <c r="K13" s="363">
        <v>2.12E-2</v>
      </c>
      <c r="L13" s="363">
        <v>2.5645000000000001E-2</v>
      </c>
      <c r="M13" s="363">
        <v>2.9666999999999999E-2</v>
      </c>
      <c r="N13" s="363">
        <v>1.5903E-2</v>
      </c>
      <c r="O13" s="363">
        <v>2.0386999999999999E-2</v>
      </c>
      <c r="P13" s="363">
        <v>1.2821000000000001E-2</v>
      </c>
      <c r="Q13" s="363">
        <v>1.7902999999999999E-2</v>
      </c>
      <c r="R13" s="363">
        <v>1.3067E-2</v>
      </c>
      <c r="S13" s="363">
        <v>2.0936E-2</v>
      </c>
      <c r="T13" s="363">
        <v>1.7867000000000001E-2</v>
      </c>
      <c r="U13" s="363">
        <v>1.9129E-2</v>
      </c>
      <c r="V13" s="363">
        <v>1.3580999999999999E-2</v>
      </c>
      <c r="W13" s="363">
        <v>1.0133E-2</v>
      </c>
      <c r="X13" s="363">
        <v>1.4548E-2</v>
      </c>
      <c r="Y13" s="363">
        <v>2.3067000000000001E-2</v>
      </c>
      <c r="Z13" s="363">
        <v>2.1613E-2</v>
      </c>
      <c r="AA13" s="363">
        <v>2.0419E-2</v>
      </c>
      <c r="AB13" s="363">
        <v>1.95E-2</v>
      </c>
      <c r="AC13" s="363">
        <v>2.5354999999999999E-2</v>
      </c>
      <c r="AD13" s="363">
        <v>1.4E-2</v>
      </c>
      <c r="AE13" s="363">
        <v>3.7065000000000001E-2</v>
      </c>
      <c r="AF13" s="363">
        <v>2.2700000000000001E-2</v>
      </c>
      <c r="AG13" s="363">
        <v>2.5257999999999999E-2</v>
      </c>
      <c r="AH13" s="363">
        <v>3.2355000000000002E-2</v>
      </c>
      <c r="AI13" s="363">
        <v>1.35E-2</v>
      </c>
      <c r="AJ13" s="363">
        <v>1.1323E-2</v>
      </c>
      <c r="AK13" s="363">
        <v>2.7099999999999999E-2</v>
      </c>
      <c r="AL13" s="363">
        <v>3.3936000000000001E-2</v>
      </c>
      <c r="AM13" s="363">
        <v>2.7581000000000001E-2</v>
      </c>
      <c r="AN13" s="363">
        <v>3.4447999999999999E-2</v>
      </c>
      <c r="AO13" s="363">
        <v>3.3806999999999997E-2</v>
      </c>
      <c r="AP13" s="363">
        <v>3.4167000000000003E-2</v>
      </c>
      <c r="AQ13" s="363">
        <v>0.02</v>
      </c>
      <c r="AR13" s="363">
        <v>4.8500000000000001E-2</v>
      </c>
      <c r="AS13" s="363">
        <v>5.1451999999999998E-2</v>
      </c>
      <c r="AT13" s="363">
        <v>4.3677000000000001E-2</v>
      </c>
      <c r="AU13" s="363">
        <v>3.3667000000000002E-2</v>
      </c>
      <c r="AV13" s="363">
        <v>2.2613000000000001E-2</v>
      </c>
      <c r="AW13" s="363">
        <v>2.2733E-2</v>
      </c>
      <c r="AX13" s="363">
        <v>3.1E-2</v>
      </c>
      <c r="AY13" s="919">
        <v>-5.2269999999999999E-3</v>
      </c>
      <c r="AZ13" s="919">
        <v>-5.5644714285999998E-3</v>
      </c>
      <c r="BA13" s="919">
        <v>-6.7463354838999999E-3</v>
      </c>
      <c r="BB13" s="374">
        <v>-1.19676E-2</v>
      </c>
      <c r="BC13" s="374">
        <v>-7.3198100000000004E-3</v>
      </c>
      <c r="BD13" s="374">
        <v>-2.0682500000000002E-3</v>
      </c>
      <c r="BE13" s="374">
        <v>-5.8173699999999997E-3</v>
      </c>
      <c r="BF13" s="374">
        <v>-4.6290000000000003E-3</v>
      </c>
      <c r="BG13" s="374">
        <v>-8.5254000000000007E-3</v>
      </c>
      <c r="BH13" s="374">
        <v>-6.83192E-3</v>
      </c>
      <c r="BI13" s="374">
        <v>-5.3304199999999998E-3</v>
      </c>
      <c r="BJ13" s="374">
        <v>-6.3051899999999996E-3</v>
      </c>
      <c r="BK13" s="374">
        <v>-1.12572E-2</v>
      </c>
      <c r="BL13" s="374">
        <v>-9.9017199999999993E-3</v>
      </c>
      <c r="BM13" s="374">
        <v>-6.7119800000000002E-3</v>
      </c>
      <c r="BN13" s="374">
        <v>-6.5375900000000002E-3</v>
      </c>
      <c r="BO13" s="374">
        <v>-5.5246200000000001E-3</v>
      </c>
      <c r="BP13" s="374">
        <v>-2.3007800000000001E-3</v>
      </c>
      <c r="BQ13" s="374">
        <v>-5.8114600000000001E-3</v>
      </c>
      <c r="BR13" s="374">
        <v>-4.9316000000000004E-3</v>
      </c>
      <c r="BS13" s="374">
        <v>-7.9728000000000004E-3</v>
      </c>
      <c r="BT13" s="374">
        <v>-6.6856499999999996E-3</v>
      </c>
      <c r="BU13" s="374">
        <v>-5.4984099999999996E-3</v>
      </c>
      <c r="BV13" s="374">
        <v>-6.3284300000000003E-3</v>
      </c>
    </row>
    <row r="14" spans="1:74" ht="11.1" customHeight="1" x14ac:dyDescent="0.2">
      <c r="A14" s="277" t="s">
        <v>1512</v>
      </c>
      <c r="B14" s="620" t="s">
        <v>1561</v>
      </c>
      <c r="C14" s="363">
        <v>0</v>
      </c>
      <c r="D14" s="363">
        <v>0</v>
      </c>
      <c r="E14" s="363">
        <v>0</v>
      </c>
      <c r="F14" s="363">
        <v>0</v>
      </c>
      <c r="G14" s="363">
        <v>0</v>
      </c>
      <c r="H14" s="363">
        <v>0</v>
      </c>
      <c r="I14" s="363">
        <v>8.7100000000000003E-4</v>
      </c>
      <c r="J14" s="363">
        <v>0</v>
      </c>
      <c r="K14" s="363">
        <v>0</v>
      </c>
      <c r="L14" s="363">
        <v>0</v>
      </c>
      <c r="M14" s="363">
        <v>0</v>
      </c>
      <c r="N14" s="363">
        <v>0</v>
      </c>
      <c r="O14" s="363">
        <v>0</v>
      </c>
      <c r="P14" s="363">
        <v>0</v>
      </c>
      <c r="Q14" s="363">
        <v>0</v>
      </c>
      <c r="R14" s="363">
        <v>1.6670000000000001E-3</v>
      </c>
      <c r="S14" s="363">
        <v>0</v>
      </c>
      <c r="T14" s="363">
        <v>0</v>
      </c>
      <c r="U14" s="363">
        <v>0</v>
      </c>
      <c r="V14" s="363">
        <v>3.8699999999999997E-4</v>
      </c>
      <c r="W14" s="363">
        <v>0</v>
      </c>
      <c r="X14" s="363">
        <v>0</v>
      </c>
      <c r="Y14" s="363">
        <v>0</v>
      </c>
      <c r="Z14" s="363">
        <v>1.6770000000000001E-3</v>
      </c>
      <c r="AA14" s="363">
        <v>0</v>
      </c>
      <c r="AB14" s="363">
        <v>0</v>
      </c>
      <c r="AC14" s="363">
        <v>0</v>
      </c>
      <c r="AD14" s="363">
        <v>0</v>
      </c>
      <c r="AE14" s="363">
        <v>0</v>
      </c>
      <c r="AF14" s="363">
        <v>0</v>
      </c>
      <c r="AG14" s="363">
        <v>1.6770000000000001E-3</v>
      </c>
      <c r="AH14" s="363">
        <v>0</v>
      </c>
      <c r="AI14" s="363">
        <v>0</v>
      </c>
      <c r="AJ14" s="363">
        <v>0</v>
      </c>
      <c r="AK14" s="363">
        <v>0</v>
      </c>
      <c r="AL14" s="363">
        <v>1.5479999999999999E-3</v>
      </c>
      <c r="AM14" s="363">
        <v>0</v>
      </c>
      <c r="AN14" s="363">
        <v>0</v>
      </c>
      <c r="AO14" s="363">
        <v>0</v>
      </c>
      <c r="AP14" s="363">
        <v>0</v>
      </c>
      <c r="AQ14" s="363">
        <v>0</v>
      </c>
      <c r="AR14" s="363">
        <v>0</v>
      </c>
      <c r="AS14" s="363">
        <v>0</v>
      </c>
      <c r="AT14" s="363">
        <v>0</v>
      </c>
      <c r="AU14" s="363">
        <v>0</v>
      </c>
      <c r="AV14" s="363">
        <v>0</v>
      </c>
      <c r="AW14" s="363">
        <v>0</v>
      </c>
      <c r="AX14" s="363">
        <v>0</v>
      </c>
      <c r="AY14" s="919">
        <v>0</v>
      </c>
      <c r="AZ14" s="919">
        <v>1.4607142857E-5</v>
      </c>
      <c r="BA14" s="919">
        <v>0</v>
      </c>
      <c r="BB14" s="374">
        <v>0</v>
      </c>
      <c r="BC14" s="374">
        <v>0</v>
      </c>
      <c r="BD14" s="374">
        <v>0</v>
      </c>
      <c r="BE14" s="374">
        <v>0</v>
      </c>
      <c r="BF14" s="374">
        <v>0</v>
      </c>
      <c r="BG14" s="374">
        <v>0</v>
      </c>
      <c r="BH14" s="374">
        <v>0</v>
      </c>
      <c r="BI14" s="374">
        <v>0</v>
      </c>
      <c r="BJ14" s="374">
        <v>0</v>
      </c>
      <c r="BK14" s="374">
        <v>0</v>
      </c>
      <c r="BL14" s="374">
        <v>0</v>
      </c>
      <c r="BM14" s="374">
        <v>0</v>
      </c>
      <c r="BN14" s="374">
        <v>0</v>
      </c>
      <c r="BO14" s="374">
        <v>0</v>
      </c>
      <c r="BP14" s="374">
        <v>0</v>
      </c>
      <c r="BQ14" s="374">
        <v>0</v>
      </c>
      <c r="BR14" s="374">
        <v>0</v>
      </c>
      <c r="BS14" s="374">
        <v>0</v>
      </c>
      <c r="BT14" s="374">
        <v>0</v>
      </c>
      <c r="BU14" s="374">
        <v>0</v>
      </c>
      <c r="BV14" s="374">
        <v>0</v>
      </c>
    </row>
    <row r="15" spans="1:74" ht="11.1" customHeight="1" x14ac:dyDescent="0.2">
      <c r="A15" s="277" t="s">
        <v>1557</v>
      </c>
      <c r="B15" s="620" t="s">
        <v>1556</v>
      </c>
      <c r="C15" s="363">
        <v>-9.3657322580999999E-2</v>
      </c>
      <c r="D15" s="363">
        <v>5.4093071429000002E-2</v>
      </c>
      <c r="E15" s="363">
        <v>5.7438387096999999E-2</v>
      </c>
      <c r="F15" s="363">
        <v>2.2544399999999999E-2</v>
      </c>
      <c r="G15" s="363">
        <v>2.6921322580999999E-2</v>
      </c>
      <c r="H15" s="363">
        <v>6.0613333333000001E-4</v>
      </c>
      <c r="I15" s="363">
        <v>-3.2366387097000002E-2</v>
      </c>
      <c r="J15" s="363">
        <v>6.7736709677000004E-2</v>
      </c>
      <c r="K15" s="363">
        <v>3.0487966666999999E-2</v>
      </c>
      <c r="L15" s="363">
        <v>1.0691612903000001E-2</v>
      </c>
      <c r="M15" s="363">
        <v>-3.4864166666999999E-2</v>
      </c>
      <c r="N15" s="363">
        <v>-7.2056677419000001E-2</v>
      </c>
      <c r="O15" s="363">
        <v>-0.15095303226000001</v>
      </c>
      <c r="P15" s="363">
        <v>-2.4239821429E-2</v>
      </c>
      <c r="Q15" s="363">
        <v>-1.2014258065E-2</v>
      </c>
      <c r="R15" s="363">
        <v>9.2090333332999999E-2</v>
      </c>
      <c r="S15" s="363">
        <v>2.8105806452E-2</v>
      </c>
      <c r="T15" s="363">
        <v>3.4475533332999998E-2</v>
      </c>
      <c r="U15" s="363">
        <v>-3.4021774194000001E-2</v>
      </c>
      <c r="V15" s="363">
        <v>5.2916774194000003E-2</v>
      </c>
      <c r="W15" s="363">
        <v>6.3177466666999998E-2</v>
      </c>
      <c r="X15" s="363">
        <v>6.9851290323E-3</v>
      </c>
      <c r="Y15" s="363">
        <v>-0.10381883333</v>
      </c>
      <c r="Z15" s="363">
        <v>-4.5234064515999997E-2</v>
      </c>
      <c r="AA15" s="363">
        <v>-6.5336935484000006E-2</v>
      </c>
      <c r="AB15" s="363">
        <v>-5.8512571429000002E-2</v>
      </c>
      <c r="AC15" s="363">
        <v>2.3556709677E-2</v>
      </c>
      <c r="AD15" s="363">
        <v>2.9945599999999999E-2</v>
      </c>
      <c r="AE15" s="363">
        <v>6.4558483870999994E-2</v>
      </c>
      <c r="AF15" s="363">
        <v>4.6552766666999999E-2</v>
      </c>
      <c r="AG15" s="363">
        <v>-2.9255258065000001E-2</v>
      </c>
      <c r="AH15" s="363">
        <v>4.1163483871000002E-2</v>
      </c>
      <c r="AI15" s="363">
        <v>-1.6575400000000001E-2</v>
      </c>
      <c r="AJ15" s="363">
        <v>5.1534967741999997E-2</v>
      </c>
      <c r="AK15" s="363">
        <v>-6.7968766666999997E-2</v>
      </c>
      <c r="AL15" s="363">
        <v>-7.6022516129000003E-2</v>
      </c>
      <c r="AM15" s="363">
        <v>-8.2107483871000003E-2</v>
      </c>
      <c r="AN15" s="363">
        <v>-5.9789172414000002E-2</v>
      </c>
      <c r="AO15" s="363">
        <v>-2.7169193548000001E-2</v>
      </c>
      <c r="AP15" s="363">
        <v>4.1288400000000003E-2</v>
      </c>
      <c r="AQ15" s="363">
        <v>0.12350151613</v>
      </c>
      <c r="AR15" s="363">
        <v>-6.7970333332999996E-3</v>
      </c>
      <c r="AS15" s="363">
        <v>2.6528709676999999E-3</v>
      </c>
      <c r="AT15" s="363">
        <v>-1.5406387097000001E-2</v>
      </c>
      <c r="AU15" s="363">
        <v>1.5918866667000001E-2</v>
      </c>
      <c r="AV15" s="363">
        <v>5.3872000000000003E-2</v>
      </c>
      <c r="AW15" s="363">
        <v>-2.5062666667000001E-2</v>
      </c>
      <c r="AX15" s="363">
        <v>-7.7498741935000004E-2</v>
      </c>
      <c r="AY15" s="919">
        <v>-5.4659677418999998E-2</v>
      </c>
      <c r="AZ15" s="919">
        <v>-4.6830142856999997E-2</v>
      </c>
      <c r="BA15" s="919">
        <v>1.5816163442E-2</v>
      </c>
      <c r="BB15" s="374">
        <v>2.9335E-2</v>
      </c>
      <c r="BC15" s="374">
        <v>4.9914800000000002E-2</v>
      </c>
      <c r="BD15" s="374">
        <v>3.2668700000000002E-2</v>
      </c>
      <c r="BE15" s="374">
        <v>4.4542499999999999E-3</v>
      </c>
      <c r="BF15" s="374">
        <v>2.74252E-2</v>
      </c>
      <c r="BG15" s="374">
        <v>1.0564E-2</v>
      </c>
      <c r="BH15" s="374">
        <v>2.2489100000000001E-2</v>
      </c>
      <c r="BI15" s="374">
        <v>-2.9666600000000001E-2</v>
      </c>
      <c r="BJ15" s="374">
        <v>-3.2854099999999997E-2</v>
      </c>
      <c r="BK15" s="374">
        <v>-7.80579E-2</v>
      </c>
      <c r="BL15" s="374">
        <v>-1.20652E-2</v>
      </c>
      <c r="BM15" s="374">
        <v>-4.1454600000000001E-4</v>
      </c>
      <c r="BN15" s="374">
        <v>2.57118E-2</v>
      </c>
      <c r="BO15" s="374">
        <v>4.77017E-2</v>
      </c>
      <c r="BP15" s="374">
        <v>2.7777199999999998E-2</v>
      </c>
      <c r="BQ15" s="374">
        <v>8.9477999999999999E-5</v>
      </c>
      <c r="BR15" s="374">
        <v>2.4769599999999999E-2</v>
      </c>
      <c r="BS15" s="374">
        <v>1.2059E-2</v>
      </c>
      <c r="BT15" s="374">
        <v>1.7573700000000001E-2</v>
      </c>
      <c r="BU15" s="374">
        <v>-3.458E-2</v>
      </c>
      <c r="BV15" s="374">
        <v>-3.7578100000000003E-2</v>
      </c>
    </row>
    <row r="16" spans="1:74" ht="11.1" customHeight="1" x14ac:dyDescent="0.2">
      <c r="A16" s="278"/>
      <c r="B16" s="573"/>
      <c r="C16" s="363"/>
      <c r="D16" s="363"/>
      <c r="E16" s="363"/>
      <c r="F16" s="363"/>
      <c r="G16" s="363"/>
      <c r="H16" s="363"/>
      <c r="I16" s="363"/>
      <c r="J16" s="363"/>
      <c r="K16" s="363"/>
      <c r="L16" s="363"/>
      <c r="M16" s="363"/>
      <c r="N16" s="363"/>
      <c r="O16" s="363"/>
      <c r="P16" s="363"/>
      <c r="Q16" s="363"/>
      <c r="R16" s="363"/>
      <c r="S16" s="363"/>
      <c r="T16" s="363"/>
      <c r="U16" s="363"/>
      <c r="V16" s="363"/>
      <c r="W16" s="363"/>
      <c r="X16" s="363"/>
      <c r="Y16" s="363"/>
      <c r="Z16" s="363"/>
      <c r="AA16" s="363"/>
      <c r="AB16" s="363"/>
      <c r="AC16" s="363"/>
      <c r="AD16" s="363"/>
      <c r="AE16" s="363"/>
      <c r="AF16" s="363"/>
      <c r="AG16" s="363"/>
      <c r="AH16" s="363"/>
      <c r="AI16" s="363"/>
      <c r="AJ16" s="363"/>
      <c r="AK16" s="363"/>
      <c r="AL16" s="363"/>
      <c r="AM16" s="363"/>
      <c r="AN16" s="363"/>
      <c r="AO16" s="363"/>
      <c r="AP16" s="363"/>
      <c r="AQ16" s="363"/>
      <c r="AR16" s="363"/>
      <c r="AS16" s="363"/>
      <c r="AT16" s="363"/>
      <c r="AU16" s="363"/>
      <c r="AV16" s="363"/>
      <c r="AW16" s="363"/>
      <c r="AX16" s="363"/>
      <c r="AY16" s="919"/>
      <c r="AZ16" s="919"/>
      <c r="BA16" s="919"/>
      <c r="BB16" s="374"/>
      <c r="BC16" s="374"/>
      <c r="BD16" s="374"/>
      <c r="BE16" s="374"/>
      <c r="BF16" s="374"/>
      <c r="BG16" s="374"/>
      <c r="BH16" s="374"/>
      <c r="BI16" s="374"/>
      <c r="BJ16" s="374"/>
      <c r="BK16" s="374"/>
      <c r="BL16" s="374"/>
      <c r="BM16" s="374"/>
      <c r="BN16" s="374"/>
      <c r="BO16" s="374"/>
      <c r="BP16" s="374"/>
      <c r="BQ16" s="374"/>
      <c r="BR16" s="374"/>
      <c r="BS16" s="374"/>
      <c r="BT16" s="374"/>
      <c r="BU16" s="374"/>
      <c r="BV16" s="374"/>
    </row>
    <row r="17" spans="1:74" ht="11.1" customHeight="1" x14ac:dyDescent="0.2">
      <c r="A17" s="571" t="s">
        <v>1547</v>
      </c>
      <c r="B17" s="567" t="s">
        <v>1563</v>
      </c>
      <c r="C17" s="103">
        <v>4.0224288711999998</v>
      </c>
      <c r="D17" s="103">
        <v>4.0890651070999997</v>
      </c>
      <c r="E17" s="103">
        <v>4.2054839993000002</v>
      </c>
      <c r="F17" s="103">
        <v>4.1787612999999997</v>
      </c>
      <c r="G17" s="103">
        <v>4.0434943547</v>
      </c>
      <c r="H17" s="103">
        <v>4.0731174993000003</v>
      </c>
      <c r="I17" s="103">
        <v>3.7944420650000001</v>
      </c>
      <c r="J17" s="103">
        <v>4.1278894837999998</v>
      </c>
      <c r="K17" s="103">
        <v>4.1410958999999998</v>
      </c>
      <c r="L17" s="103">
        <v>4.1314893874000003</v>
      </c>
      <c r="M17" s="103">
        <v>4.3480978329999997</v>
      </c>
      <c r="N17" s="103">
        <v>4.1071376119999998</v>
      </c>
      <c r="O17" s="103">
        <v>4.2574871932000002</v>
      </c>
      <c r="P17" s="103">
        <v>4.5033239642999998</v>
      </c>
      <c r="Q17" s="103">
        <v>4.3361414513999996</v>
      </c>
      <c r="R17" s="103">
        <v>4.1358242327000001</v>
      </c>
      <c r="S17" s="103">
        <v>4.0265968716999998</v>
      </c>
      <c r="T17" s="103">
        <v>4.2394452002999996</v>
      </c>
      <c r="U17" s="103">
        <v>3.8776627095</v>
      </c>
      <c r="V17" s="103">
        <v>4.1160478388000001</v>
      </c>
      <c r="W17" s="103">
        <v>4.2477109332999996</v>
      </c>
      <c r="X17" s="103">
        <v>4.3503584839</v>
      </c>
      <c r="Y17" s="103">
        <v>4.2380059000000001</v>
      </c>
      <c r="Z17" s="103">
        <v>3.9694183231000002</v>
      </c>
      <c r="AA17" s="103">
        <v>4.1581739672999998</v>
      </c>
      <c r="AB17" s="103">
        <v>4.2055985721000004</v>
      </c>
      <c r="AC17" s="103">
        <v>4.3372425810999999</v>
      </c>
      <c r="AD17" s="103">
        <v>4.0984126662999998</v>
      </c>
      <c r="AE17" s="103">
        <v>4.2153202263000003</v>
      </c>
      <c r="AF17" s="103">
        <v>4.2622387000000002</v>
      </c>
      <c r="AG17" s="103">
        <v>3.8289317415999999</v>
      </c>
      <c r="AH17" s="103">
        <v>4.3329181293000003</v>
      </c>
      <c r="AI17" s="103">
        <v>4.1470584332999998</v>
      </c>
      <c r="AJ17" s="103">
        <v>4.3334708708000003</v>
      </c>
      <c r="AK17" s="103">
        <v>4.1926953002999996</v>
      </c>
      <c r="AL17" s="103">
        <v>3.9448865487</v>
      </c>
      <c r="AM17" s="103">
        <v>4.1136824516999999</v>
      </c>
      <c r="AN17" s="103">
        <v>4.2386485179999998</v>
      </c>
      <c r="AO17" s="103">
        <v>3.9697375806999999</v>
      </c>
      <c r="AP17" s="103">
        <v>4.1032839670000003</v>
      </c>
      <c r="AQ17" s="103">
        <v>4.0736534515000002</v>
      </c>
      <c r="AR17" s="103">
        <v>3.9302296662999998</v>
      </c>
      <c r="AS17" s="103">
        <v>4.0421736125000001</v>
      </c>
      <c r="AT17" s="103">
        <v>4.1895484515000003</v>
      </c>
      <c r="AU17" s="103">
        <v>4.0276235667</v>
      </c>
      <c r="AV17" s="103">
        <v>4.3704498386999999</v>
      </c>
      <c r="AW17" s="103">
        <v>3.9988930332999999</v>
      </c>
      <c r="AX17" s="103">
        <v>4.0159536454999998</v>
      </c>
      <c r="AY17" s="937">
        <v>4.2347200968000003</v>
      </c>
      <c r="AZ17" s="937">
        <v>4.2435095285999997</v>
      </c>
      <c r="BA17" s="937">
        <v>4.0229744065000004</v>
      </c>
      <c r="BB17" s="582">
        <v>4.0633030000000003</v>
      </c>
      <c r="BC17" s="582">
        <v>4.032737</v>
      </c>
      <c r="BD17" s="582">
        <v>4.0187350000000004</v>
      </c>
      <c r="BE17" s="582">
        <v>3.8805070000000002</v>
      </c>
      <c r="BF17" s="582">
        <v>4.0027530000000002</v>
      </c>
      <c r="BG17" s="582">
        <v>4.095186</v>
      </c>
      <c r="BH17" s="582">
        <v>4.2557470000000004</v>
      </c>
      <c r="BI17" s="582">
        <v>3.9606150000000002</v>
      </c>
      <c r="BJ17" s="582">
        <v>4.03505</v>
      </c>
      <c r="BK17" s="582">
        <v>4.1310440000000002</v>
      </c>
      <c r="BL17" s="582">
        <v>4.2173429999999996</v>
      </c>
      <c r="BM17" s="582">
        <v>4.1824669999999999</v>
      </c>
      <c r="BN17" s="582">
        <v>4.1220559999999997</v>
      </c>
      <c r="BO17" s="582">
        <v>4.0325990000000003</v>
      </c>
      <c r="BP17" s="582">
        <v>4.1270100000000003</v>
      </c>
      <c r="BQ17" s="582">
        <v>4.0339299999999998</v>
      </c>
      <c r="BR17" s="582">
        <v>4.0805720000000001</v>
      </c>
      <c r="BS17" s="582">
        <v>4.1712309999999997</v>
      </c>
      <c r="BT17" s="582">
        <v>4.2512359999999996</v>
      </c>
      <c r="BU17" s="582">
        <v>4.1024039999999999</v>
      </c>
      <c r="BV17" s="582">
        <v>4.0915299999999997</v>
      </c>
    </row>
    <row r="18" spans="1:74" s="287" customFormat="1" ht="11.1" customHeight="1" x14ac:dyDescent="0.2">
      <c r="A18" s="278" t="s">
        <v>450</v>
      </c>
      <c r="B18" s="568" t="s">
        <v>1548</v>
      </c>
      <c r="C18" s="363">
        <v>4.5601609999999999</v>
      </c>
      <c r="D18" s="363">
        <v>3.7819639999999999</v>
      </c>
      <c r="E18" s="363">
        <v>4.5192579999999998</v>
      </c>
      <c r="F18" s="363">
        <v>4.5959329999999996</v>
      </c>
      <c r="G18" s="363">
        <v>4.7450000000000001</v>
      </c>
      <c r="H18" s="363">
        <v>4.9805000000000001</v>
      </c>
      <c r="I18" s="363">
        <v>4.8559029999999996</v>
      </c>
      <c r="J18" s="363">
        <v>4.7416130000000001</v>
      </c>
      <c r="K18" s="363">
        <v>4.555167</v>
      </c>
      <c r="L18" s="363">
        <v>4.727258</v>
      </c>
      <c r="M18" s="363">
        <v>4.9502329999999999</v>
      </c>
      <c r="N18" s="363">
        <v>4.9262259999999998</v>
      </c>
      <c r="O18" s="363">
        <v>4.6704189999999999</v>
      </c>
      <c r="P18" s="363">
        <v>4.6821429999999999</v>
      </c>
      <c r="Q18" s="363">
        <v>5.0040969999999998</v>
      </c>
      <c r="R18" s="363">
        <v>4.835267</v>
      </c>
      <c r="S18" s="363">
        <v>4.9879030000000002</v>
      </c>
      <c r="T18" s="363">
        <v>5.1965000000000003</v>
      </c>
      <c r="U18" s="363">
        <v>5.1244839999999998</v>
      </c>
      <c r="V18" s="363">
        <v>5.1423870000000003</v>
      </c>
      <c r="W18" s="363">
        <v>5.1832330000000004</v>
      </c>
      <c r="X18" s="363">
        <v>5.0771610000000003</v>
      </c>
      <c r="Y18" s="363">
        <v>5.3384</v>
      </c>
      <c r="Z18" s="363">
        <v>4.872871</v>
      </c>
      <c r="AA18" s="363">
        <v>4.7022899999999996</v>
      </c>
      <c r="AB18" s="363">
        <v>4.6969289999999999</v>
      </c>
      <c r="AC18" s="363">
        <v>4.6824519999999996</v>
      </c>
      <c r="AD18" s="363">
        <v>4.743233</v>
      </c>
      <c r="AE18" s="363">
        <v>4.9480969999999997</v>
      </c>
      <c r="AF18" s="363">
        <v>4.975867</v>
      </c>
      <c r="AG18" s="363">
        <v>4.9784519999999999</v>
      </c>
      <c r="AH18" s="363">
        <v>5.0175159999999996</v>
      </c>
      <c r="AI18" s="363">
        <v>4.8967000000000001</v>
      </c>
      <c r="AJ18" s="363">
        <v>4.7347419999999998</v>
      </c>
      <c r="AK18" s="363">
        <v>5.1009669999999998</v>
      </c>
      <c r="AL18" s="363">
        <v>5.2440319999999998</v>
      </c>
      <c r="AM18" s="363">
        <v>4.6462580000000004</v>
      </c>
      <c r="AN18" s="363">
        <v>4.3182070000000001</v>
      </c>
      <c r="AO18" s="363">
        <v>4.7288069999999998</v>
      </c>
      <c r="AP18" s="363">
        <v>4.7905329999999999</v>
      </c>
      <c r="AQ18" s="363">
        <v>5.0098710000000004</v>
      </c>
      <c r="AR18" s="363">
        <v>5.0377999999999998</v>
      </c>
      <c r="AS18" s="363">
        <v>5.137613</v>
      </c>
      <c r="AT18" s="363">
        <v>5.117</v>
      </c>
      <c r="AU18" s="363">
        <v>4.9919330000000004</v>
      </c>
      <c r="AV18" s="363">
        <v>5.0203230000000003</v>
      </c>
      <c r="AW18" s="363">
        <v>5.1836000000000002</v>
      </c>
      <c r="AX18" s="363">
        <v>5.2071610000000002</v>
      </c>
      <c r="AY18" s="919">
        <v>4.7412900000000002</v>
      </c>
      <c r="AZ18" s="919">
        <v>4.8078571428999997</v>
      </c>
      <c r="BA18" s="919">
        <v>4.6069421935000001</v>
      </c>
      <c r="BB18" s="374">
        <v>4.744351</v>
      </c>
      <c r="BC18" s="374">
        <v>4.9128220000000002</v>
      </c>
      <c r="BD18" s="374">
        <v>4.9960810000000002</v>
      </c>
      <c r="BE18" s="374">
        <v>4.9324079999999997</v>
      </c>
      <c r="BF18" s="374">
        <v>4.9723430000000004</v>
      </c>
      <c r="BG18" s="374">
        <v>4.8376960000000002</v>
      </c>
      <c r="BH18" s="374">
        <v>4.6469100000000001</v>
      </c>
      <c r="BI18" s="374">
        <v>4.9455830000000001</v>
      </c>
      <c r="BJ18" s="374">
        <v>4.9760470000000003</v>
      </c>
      <c r="BK18" s="374">
        <v>4.6629719999999999</v>
      </c>
      <c r="BL18" s="374">
        <v>4.5007390000000003</v>
      </c>
      <c r="BM18" s="374">
        <v>4.7300089999999999</v>
      </c>
      <c r="BN18" s="374">
        <v>4.7749490000000003</v>
      </c>
      <c r="BO18" s="374">
        <v>4.8879789999999996</v>
      </c>
      <c r="BP18" s="374">
        <v>4.8745390000000004</v>
      </c>
      <c r="BQ18" s="374">
        <v>4.8505060000000002</v>
      </c>
      <c r="BR18" s="374">
        <v>4.8481959999999997</v>
      </c>
      <c r="BS18" s="374">
        <v>4.7075490000000002</v>
      </c>
      <c r="BT18" s="374">
        <v>4.6660380000000004</v>
      </c>
      <c r="BU18" s="374">
        <v>4.8447060000000004</v>
      </c>
      <c r="BV18" s="374">
        <v>4.9230090000000004</v>
      </c>
    </row>
    <row r="19" spans="1:74" s="287" customFormat="1" ht="11.1" customHeight="1" x14ac:dyDescent="0.2">
      <c r="A19" s="277" t="s">
        <v>1506</v>
      </c>
      <c r="B19" s="568" t="s">
        <v>1534</v>
      </c>
      <c r="C19" s="363">
        <v>0.108136355</v>
      </c>
      <c r="D19" s="363">
        <v>9.2066464000000001E-2</v>
      </c>
      <c r="E19" s="363">
        <v>0.115646161</v>
      </c>
      <c r="F19" s="363">
        <v>0.1143168</v>
      </c>
      <c r="G19" s="363">
        <v>0.114090935</v>
      </c>
      <c r="H19" s="363">
        <v>0.11383283299999999</v>
      </c>
      <c r="I19" s="363">
        <v>0.114570065</v>
      </c>
      <c r="J19" s="363">
        <v>0.114824677</v>
      </c>
      <c r="K19" s="363">
        <v>0.106162533</v>
      </c>
      <c r="L19" s="363">
        <v>0.11203674199999999</v>
      </c>
      <c r="M19" s="363">
        <v>0.1119874</v>
      </c>
      <c r="N19" s="363">
        <v>0.118097548</v>
      </c>
      <c r="O19" s="363">
        <v>9.2155741999999999E-2</v>
      </c>
      <c r="P19" s="363">
        <v>9.667125E-2</v>
      </c>
      <c r="Q19" s="363">
        <v>0.101962355</v>
      </c>
      <c r="R19" s="363">
        <v>0.100589233</v>
      </c>
      <c r="S19" s="363">
        <v>0.104568194</v>
      </c>
      <c r="T19" s="363">
        <v>0.108848167</v>
      </c>
      <c r="U19" s="363">
        <v>0.11258093499999999</v>
      </c>
      <c r="V19" s="363">
        <v>0.11350803199999999</v>
      </c>
      <c r="W19" s="363">
        <v>0.111674067</v>
      </c>
      <c r="X19" s="363">
        <v>0.111738903</v>
      </c>
      <c r="Y19" s="363">
        <v>0.1127843</v>
      </c>
      <c r="Z19" s="363">
        <v>0.102068355</v>
      </c>
      <c r="AA19" s="363">
        <v>0.105642032</v>
      </c>
      <c r="AB19" s="363">
        <v>0.101452929</v>
      </c>
      <c r="AC19" s="363">
        <v>0.106961742</v>
      </c>
      <c r="AD19" s="363">
        <v>0.1058577</v>
      </c>
      <c r="AE19" s="363">
        <v>0.118871871</v>
      </c>
      <c r="AF19" s="363">
        <v>0.119592667</v>
      </c>
      <c r="AG19" s="363">
        <v>0.116867129</v>
      </c>
      <c r="AH19" s="363">
        <v>0.11124835499999999</v>
      </c>
      <c r="AI19" s="363">
        <v>0.114594767</v>
      </c>
      <c r="AJ19" s="363">
        <v>0.11272887099999999</v>
      </c>
      <c r="AK19" s="363">
        <v>0.1076884</v>
      </c>
      <c r="AL19" s="363">
        <v>0.106001839</v>
      </c>
      <c r="AM19" s="363">
        <v>9.7681773999999999E-2</v>
      </c>
      <c r="AN19" s="363">
        <v>0.103054828</v>
      </c>
      <c r="AO19" s="363">
        <v>0.104178355</v>
      </c>
      <c r="AP19" s="363">
        <v>0.10598476699999999</v>
      </c>
      <c r="AQ19" s="363">
        <v>0.109875129</v>
      </c>
      <c r="AR19" s="363">
        <v>0.112318533</v>
      </c>
      <c r="AS19" s="363">
        <v>0.112178903</v>
      </c>
      <c r="AT19" s="363">
        <v>0.112308806</v>
      </c>
      <c r="AU19" s="363">
        <v>0.112026167</v>
      </c>
      <c r="AV19" s="363">
        <v>0.11127074200000001</v>
      </c>
      <c r="AW19" s="363">
        <v>0.1148798</v>
      </c>
      <c r="AX19" s="363">
        <v>0.109066</v>
      </c>
      <c r="AY19" s="919">
        <v>6.0061999999999997E-2</v>
      </c>
      <c r="AZ19" s="919">
        <v>6.9584999999999994E-2</v>
      </c>
      <c r="BA19" s="919">
        <v>7.9214099999999996E-2</v>
      </c>
      <c r="BB19" s="374">
        <v>8.9116100000000004E-2</v>
      </c>
      <c r="BC19" s="374">
        <v>9.6620499999999998E-2</v>
      </c>
      <c r="BD19" s="374">
        <v>0.10201159999999999</v>
      </c>
      <c r="BE19" s="374">
        <v>0.105931</v>
      </c>
      <c r="BF19" s="374">
        <v>0.10768469999999999</v>
      </c>
      <c r="BG19" s="374">
        <v>0.1060914</v>
      </c>
      <c r="BH19" s="374">
        <v>0.106685</v>
      </c>
      <c r="BI19" s="374">
        <v>0.1052713</v>
      </c>
      <c r="BJ19" s="374">
        <v>0.1053183</v>
      </c>
      <c r="BK19" s="374">
        <v>8.2285499999999998E-2</v>
      </c>
      <c r="BL19" s="374">
        <v>8.8183399999999995E-2</v>
      </c>
      <c r="BM19" s="374">
        <v>9.6104099999999998E-2</v>
      </c>
      <c r="BN19" s="374">
        <v>9.8946599999999996E-2</v>
      </c>
      <c r="BO19" s="374">
        <v>0.10230160000000001</v>
      </c>
      <c r="BP19" s="374">
        <v>0.1047805</v>
      </c>
      <c r="BQ19" s="374">
        <v>0.1063953</v>
      </c>
      <c r="BR19" s="374">
        <v>0.1063035</v>
      </c>
      <c r="BS19" s="374">
        <v>0.10322729999999999</v>
      </c>
      <c r="BT19" s="374">
        <v>0.1026577</v>
      </c>
      <c r="BU19" s="374">
        <v>0.10031569999999999</v>
      </c>
      <c r="BV19" s="374">
        <v>9.9609799999999998E-2</v>
      </c>
    </row>
    <row r="20" spans="1:74" ht="11.1" customHeight="1" x14ac:dyDescent="0.2">
      <c r="A20" s="278" t="s">
        <v>1507</v>
      </c>
      <c r="B20" s="568" t="s">
        <v>1535</v>
      </c>
      <c r="C20" s="363">
        <v>4.5656742E-2</v>
      </c>
      <c r="D20" s="363">
        <v>4.5302785999999998E-2</v>
      </c>
      <c r="E20" s="363">
        <v>4.3753805999999999E-2</v>
      </c>
      <c r="F20" s="363">
        <v>4.2143899999999998E-2</v>
      </c>
      <c r="G20" s="363">
        <v>5.0760580999999999E-2</v>
      </c>
      <c r="H20" s="363">
        <v>4.9003733000000001E-2</v>
      </c>
      <c r="I20" s="363">
        <v>6.0941871000000002E-2</v>
      </c>
      <c r="J20" s="363">
        <v>5.8067581E-2</v>
      </c>
      <c r="K20" s="363">
        <v>4.8776667000000003E-2</v>
      </c>
      <c r="L20" s="363">
        <v>6.5402968000000006E-2</v>
      </c>
      <c r="M20" s="363">
        <v>7.5155833000000005E-2</v>
      </c>
      <c r="N20" s="363">
        <v>8.7738935000000004E-2</v>
      </c>
      <c r="O20" s="363">
        <v>8.4916676999999996E-2</v>
      </c>
      <c r="P20" s="363">
        <v>8.2126249999999998E-2</v>
      </c>
      <c r="Q20" s="363">
        <v>8.3742418999999998E-2</v>
      </c>
      <c r="R20" s="363">
        <v>9.4567833000000004E-2</v>
      </c>
      <c r="S20" s="363">
        <v>9.7044838999999994E-2</v>
      </c>
      <c r="T20" s="363">
        <v>9.8267999999999994E-2</v>
      </c>
      <c r="U20" s="363">
        <v>9.9541581000000004E-2</v>
      </c>
      <c r="V20" s="363">
        <v>9.1342452000000005E-2</v>
      </c>
      <c r="W20" s="363">
        <v>0.109644333</v>
      </c>
      <c r="X20" s="363">
        <v>9.9336967999999998E-2</v>
      </c>
      <c r="Y20" s="363">
        <v>0.11550390000000001</v>
      </c>
      <c r="Z20" s="363">
        <v>0.11674371</v>
      </c>
      <c r="AA20" s="363">
        <v>0.12900177400000001</v>
      </c>
      <c r="AB20" s="363">
        <v>0.134272536</v>
      </c>
      <c r="AC20" s="363">
        <v>0.152178323</v>
      </c>
      <c r="AD20" s="363">
        <v>0.160675333</v>
      </c>
      <c r="AE20" s="363">
        <v>0.172744065</v>
      </c>
      <c r="AF20" s="363">
        <v>0.18294813300000001</v>
      </c>
      <c r="AG20" s="363">
        <v>0.16405616100000001</v>
      </c>
      <c r="AH20" s="363">
        <v>0.18494348399999999</v>
      </c>
      <c r="AI20" s="363">
        <v>0.19872193299999999</v>
      </c>
      <c r="AJ20" s="363">
        <v>0.164331903</v>
      </c>
      <c r="AK20" s="363">
        <v>0.179585467</v>
      </c>
      <c r="AL20" s="363">
        <v>0.20944274199999999</v>
      </c>
      <c r="AM20" s="363">
        <v>0.182228839</v>
      </c>
      <c r="AN20" s="363">
        <v>0.19393962100000001</v>
      </c>
      <c r="AO20" s="363">
        <v>0.193047258</v>
      </c>
      <c r="AP20" s="363">
        <v>0.20739969999999999</v>
      </c>
      <c r="AQ20" s="363">
        <v>0.176391516</v>
      </c>
      <c r="AR20" s="363">
        <v>0.2340044</v>
      </c>
      <c r="AS20" s="363">
        <v>0.22049090299999999</v>
      </c>
      <c r="AT20" s="363">
        <v>0.21445545199999999</v>
      </c>
      <c r="AU20" s="363">
        <v>0.21283833299999999</v>
      </c>
      <c r="AV20" s="363">
        <v>0.21835638700000001</v>
      </c>
      <c r="AW20" s="363">
        <v>0.2258317</v>
      </c>
      <c r="AX20" s="363">
        <v>0.21063058100000001</v>
      </c>
      <c r="AY20" s="919">
        <v>0.16738600000000001</v>
      </c>
      <c r="AZ20" s="919">
        <v>0.1610298</v>
      </c>
      <c r="BA20" s="919">
        <v>0.18417159999999999</v>
      </c>
      <c r="BB20" s="374">
        <v>0.21742069999999999</v>
      </c>
      <c r="BC20" s="374">
        <v>0.2278145</v>
      </c>
      <c r="BD20" s="374">
        <v>0.2393545</v>
      </c>
      <c r="BE20" s="374">
        <v>0.23909530000000001</v>
      </c>
      <c r="BF20" s="374">
        <v>0.23516110000000001</v>
      </c>
      <c r="BG20" s="374">
        <v>0.23542389999999999</v>
      </c>
      <c r="BH20" s="374">
        <v>0.2343856</v>
      </c>
      <c r="BI20" s="374">
        <v>0.24701000000000001</v>
      </c>
      <c r="BJ20" s="374">
        <v>0.25370510000000002</v>
      </c>
      <c r="BK20" s="374">
        <v>0.24046339999999999</v>
      </c>
      <c r="BL20" s="374">
        <v>0.2472567</v>
      </c>
      <c r="BM20" s="374">
        <v>0.25126799999999999</v>
      </c>
      <c r="BN20" s="374">
        <v>0.25554009999999999</v>
      </c>
      <c r="BO20" s="374">
        <v>0.2542932</v>
      </c>
      <c r="BP20" s="374">
        <v>0.26018380000000002</v>
      </c>
      <c r="BQ20" s="374">
        <v>0.2568358</v>
      </c>
      <c r="BR20" s="374">
        <v>0.25205729999999998</v>
      </c>
      <c r="BS20" s="374">
        <v>0.24945709999999999</v>
      </c>
      <c r="BT20" s="374">
        <v>0.2474064</v>
      </c>
      <c r="BU20" s="374">
        <v>0.2583085</v>
      </c>
      <c r="BV20" s="374">
        <v>0.26461040000000002</v>
      </c>
    </row>
    <row r="21" spans="1:74" ht="11.1" customHeight="1" x14ac:dyDescent="0.2">
      <c r="A21" s="277" t="s">
        <v>97</v>
      </c>
      <c r="B21" s="568" t="s">
        <v>1549</v>
      </c>
      <c r="C21" s="363">
        <v>-0.531053</v>
      </c>
      <c r="D21" s="363">
        <v>-0.52939400000000003</v>
      </c>
      <c r="E21" s="363">
        <v>-0.37553199999999998</v>
      </c>
      <c r="F21" s="363">
        <v>-0.843028</v>
      </c>
      <c r="G21" s="363">
        <v>-0.76817800000000003</v>
      </c>
      <c r="H21" s="363">
        <v>-1.017166</v>
      </c>
      <c r="I21" s="363">
        <v>-1.1167959999999999</v>
      </c>
      <c r="J21" s="363">
        <v>-0.902976</v>
      </c>
      <c r="K21" s="363">
        <v>-0.70777999999999996</v>
      </c>
      <c r="L21" s="363">
        <v>-0.737035</v>
      </c>
      <c r="M21" s="363">
        <v>-0.79722899999999997</v>
      </c>
      <c r="N21" s="363">
        <v>-1.029407</v>
      </c>
      <c r="O21" s="363">
        <v>-0.69510400000000006</v>
      </c>
      <c r="P21" s="363">
        <v>-0.48419800000000002</v>
      </c>
      <c r="Q21" s="363">
        <v>-1.012964</v>
      </c>
      <c r="R21" s="363">
        <v>-1.1385799999999999</v>
      </c>
      <c r="S21" s="363">
        <v>-1.001911</v>
      </c>
      <c r="T21" s="363">
        <v>-1.093478</v>
      </c>
      <c r="U21" s="363">
        <v>-1.362303</v>
      </c>
      <c r="V21" s="363">
        <v>-1.1848179999999999</v>
      </c>
      <c r="W21" s="363">
        <v>-1.182345</v>
      </c>
      <c r="X21" s="363">
        <v>-0.91573199999999999</v>
      </c>
      <c r="Y21" s="363">
        <v>-0.941805</v>
      </c>
      <c r="Z21" s="363">
        <v>-1.134962</v>
      </c>
      <c r="AA21" s="363">
        <v>-0.61289199999999999</v>
      </c>
      <c r="AB21" s="363">
        <v>-0.628077</v>
      </c>
      <c r="AC21" s="363">
        <v>-0.98728099999999996</v>
      </c>
      <c r="AD21" s="363">
        <v>-0.86398299999999995</v>
      </c>
      <c r="AE21" s="363">
        <v>-0.99500200000000005</v>
      </c>
      <c r="AF21" s="363">
        <v>-1.0237149999999999</v>
      </c>
      <c r="AG21" s="363">
        <v>-1.1437580000000001</v>
      </c>
      <c r="AH21" s="363">
        <v>-1.0732079999999999</v>
      </c>
      <c r="AI21" s="363">
        <v>-0.95936200000000005</v>
      </c>
      <c r="AJ21" s="363">
        <v>-0.97177899999999995</v>
      </c>
      <c r="AK21" s="363">
        <v>-1.0325089999999999</v>
      </c>
      <c r="AL21" s="363">
        <v>-1.0417110000000001</v>
      </c>
      <c r="AM21" s="363">
        <v>-0.84178500000000001</v>
      </c>
      <c r="AN21" s="363">
        <v>-0.77446099999999996</v>
      </c>
      <c r="AO21" s="363">
        <v>-0.94643900000000003</v>
      </c>
      <c r="AP21" s="363">
        <v>-1.100668</v>
      </c>
      <c r="AQ21" s="363">
        <v>-1.1523760000000001</v>
      </c>
      <c r="AR21" s="363">
        <v>-1.3487100000000001</v>
      </c>
      <c r="AS21" s="363">
        <v>-1.2358480000000001</v>
      </c>
      <c r="AT21" s="363">
        <v>-1.376199</v>
      </c>
      <c r="AU21" s="363">
        <v>-1.3180449999999999</v>
      </c>
      <c r="AV21" s="363">
        <v>-1.1689229999999999</v>
      </c>
      <c r="AW21" s="363">
        <v>-1.2684839999999999</v>
      </c>
      <c r="AX21" s="363">
        <v>-1.309301</v>
      </c>
      <c r="AY21" s="919">
        <v>-1.0123759999999999</v>
      </c>
      <c r="AZ21" s="919">
        <v>-0.84950000000000003</v>
      </c>
      <c r="BA21" s="919">
        <v>-0.87644773734000003</v>
      </c>
      <c r="BB21" s="374">
        <v>-0.94889920000000005</v>
      </c>
      <c r="BC21" s="374">
        <v>-0.98971880000000001</v>
      </c>
      <c r="BD21" s="374">
        <v>-1.2280709999999999</v>
      </c>
      <c r="BE21" s="374">
        <v>-1.259781</v>
      </c>
      <c r="BF21" s="374">
        <v>-1.289048</v>
      </c>
      <c r="BG21" s="374">
        <v>-1.1471</v>
      </c>
      <c r="BH21" s="374">
        <v>-0.87088109999999996</v>
      </c>
      <c r="BI21" s="374">
        <v>-1.12808</v>
      </c>
      <c r="BJ21" s="374">
        <v>-1.156385</v>
      </c>
      <c r="BK21" s="374">
        <v>-0.68579069999999998</v>
      </c>
      <c r="BL21" s="374">
        <v>-0.77200409999999997</v>
      </c>
      <c r="BM21" s="374">
        <v>-0.93022490000000002</v>
      </c>
      <c r="BN21" s="374">
        <v>-1.040805</v>
      </c>
      <c r="BO21" s="374">
        <v>-1.020321</v>
      </c>
      <c r="BP21" s="374">
        <v>-1.112557</v>
      </c>
      <c r="BQ21" s="374">
        <v>-1.0276259999999999</v>
      </c>
      <c r="BR21" s="374">
        <v>-1.0111840000000001</v>
      </c>
      <c r="BS21" s="374">
        <v>-1.000516</v>
      </c>
      <c r="BT21" s="374">
        <v>-0.87971659999999996</v>
      </c>
      <c r="BU21" s="374">
        <v>-0.93213049999999997</v>
      </c>
      <c r="BV21" s="374">
        <v>-0.89166559999999995</v>
      </c>
    </row>
    <row r="22" spans="1:74" ht="11.1" customHeight="1" x14ac:dyDescent="0.2">
      <c r="A22" s="277" t="s">
        <v>1510</v>
      </c>
      <c r="B22" s="568" t="s">
        <v>1538</v>
      </c>
      <c r="C22" s="363">
        <v>1.9970000000000001E-3</v>
      </c>
      <c r="D22" s="363">
        <v>5.0460000000000001E-3</v>
      </c>
      <c r="E22" s="363">
        <v>3.039E-3</v>
      </c>
      <c r="F22" s="363">
        <v>2.02E-4</v>
      </c>
      <c r="G22" s="363">
        <v>-7.9959999999999996E-3</v>
      </c>
      <c r="H22" s="363">
        <v>-7.0730000000000003E-3</v>
      </c>
      <c r="I22" s="363">
        <v>-4.2719999999999998E-3</v>
      </c>
      <c r="J22" s="363">
        <v>-8.4480000000000006E-3</v>
      </c>
      <c r="K22" s="363">
        <v>-1.856E-3</v>
      </c>
      <c r="L22" s="363">
        <v>8.3739999999999995E-3</v>
      </c>
      <c r="M22" s="363">
        <v>1.6473000000000002E-2</v>
      </c>
      <c r="N22" s="363">
        <v>1.3077E-2</v>
      </c>
      <c r="O22" s="363">
        <v>5.777E-3</v>
      </c>
      <c r="P22" s="363">
        <v>-1.01E-4</v>
      </c>
      <c r="Q22" s="363">
        <v>1.5002E-2</v>
      </c>
      <c r="R22" s="363">
        <v>1.3179999999999999E-3</v>
      </c>
      <c r="S22" s="363">
        <v>-1.24E-2</v>
      </c>
      <c r="T22" s="363">
        <v>-8.0850000000000002E-3</v>
      </c>
      <c r="U22" s="363">
        <v>-1.0985999999999999E-2</v>
      </c>
      <c r="V22" s="363">
        <v>-1.4848E-2</v>
      </c>
      <c r="W22" s="363">
        <v>-7.8549999999999991E-3</v>
      </c>
      <c r="X22" s="363">
        <v>6.1250000000000002E-3</v>
      </c>
      <c r="Y22" s="363">
        <v>2.2738000000000001E-2</v>
      </c>
      <c r="Z22" s="363">
        <v>1.2564000000000001E-2</v>
      </c>
      <c r="AA22" s="363">
        <v>2.4702999999999999E-2</v>
      </c>
      <c r="AB22" s="363">
        <v>2.8646999999999999E-2</v>
      </c>
      <c r="AC22" s="363">
        <v>2.1137E-2</v>
      </c>
      <c r="AD22" s="363">
        <v>-4.7039999999999998E-3</v>
      </c>
      <c r="AE22" s="363">
        <v>2.3909999999999999E-3</v>
      </c>
      <c r="AF22" s="363">
        <v>5.9109999999999996E-3</v>
      </c>
      <c r="AG22" s="363">
        <v>1.0809999999999999E-3</v>
      </c>
      <c r="AH22" s="363">
        <v>1.4144E-2</v>
      </c>
      <c r="AI22" s="363">
        <v>2.9012E-2</v>
      </c>
      <c r="AJ22" s="363">
        <v>1.8270000000000002E-2</v>
      </c>
      <c r="AK22" s="363">
        <v>2.9253000000000001E-2</v>
      </c>
      <c r="AL22" s="363">
        <v>2.0641E-2</v>
      </c>
      <c r="AM22" s="363">
        <v>3.4091000000000003E-2</v>
      </c>
      <c r="AN22" s="363">
        <v>4.6857999999999997E-2</v>
      </c>
      <c r="AO22" s="363">
        <v>1.0699E-2</v>
      </c>
      <c r="AP22" s="363">
        <v>3.4139999999999997E-2</v>
      </c>
      <c r="AQ22" s="363">
        <v>1.2075000000000001E-2</v>
      </c>
      <c r="AR22" s="363">
        <v>8.0450000000000001E-3</v>
      </c>
      <c r="AS22" s="363">
        <v>-9.1600000000000004E-4</v>
      </c>
      <c r="AT22" s="363">
        <v>-9.8299999999999993E-4</v>
      </c>
      <c r="AU22" s="363">
        <v>4.058E-3</v>
      </c>
      <c r="AV22" s="363">
        <v>4.0720000000000001E-3</v>
      </c>
      <c r="AW22" s="363">
        <v>1.2847000000000001E-2</v>
      </c>
      <c r="AX22" s="363">
        <v>2.0364E-2</v>
      </c>
      <c r="AY22" s="919">
        <v>-3.7590000000000002E-3</v>
      </c>
      <c r="AZ22" s="919">
        <v>-1.2682214286E-3</v>
      </c>
      <c r="BA22" s="919">
        <v>-2.2019935484000001E-3</v>
      </c>
      <c r="BB22" s="374">
        <v>-3.61919E-3</v>
      </c>
      <c r="BC22" s="374">
        <v>-6.9395799999999999E-3</v>
      </c>
      <c r="BD22" s="374">
        <v>-3.18564E-3</v>
      </c>
      <c r="BE22" s="374">
        <v>-4.3746000000000002E-3</v>
      </c>
      <c r="BF22" s="374">
        <v>-5.5197099999999997E-3</v>
      </c>
      <c r="BG22" s="374">
        <v>-3.6311500000000001E-3</v>
      </c>
      <c r="BH22" s="374">
        <v>-1.71674E-3</v>
      </c>
      <c r="BI22" s="374">
        <v>3.2175400000000001E-3</v>
      </c>
      <c r="BJ22" s="374">
        <v>3.1670600000000002E-3</v>
      </c>
      <c r="BK22" s="374">
        <v>-6.2723900000000001E-3</v>
      </c>
      <c r="BL22" s="374">
        <v>-2.4563100000000002E-3</v>
      </c>
      <c r="BM22" s="374">
        <v>-3.2120600000000001E-3</v>
      </c>
      <c r="BN22" s="374">
        <v>-5.2358700000000001E-3</v>
      </c>
      <c r="BO22" s="374">
        <v>-6.7296500000000002E-3</v>
      </c>
      <c r="BP22" s="374">
        <v>-1.9987899999999999E-3</v>
      </c>
      <c r="BQ22" s="374">
        <v>-2.8501899999999998E-3</v>
      </c>
      <c r="BR22" s="374">
        <v>-3.5995200000000002E-3</v>
      </c>
      <c r="BS22" s="374">
        <v>-2.2440200000000002E-3</v>
      </c>
      <c r="BT22" s="374">
        <v>1.18497E-3</v>
      </c>
      <c r="BU22" s="374">
        <v>2.9363900000000001E-3</v>
      </c>
      <c r="BV22" s="374">
        <v>3.0069699999999999E-3</v>
      </c>
    </row>
    <row r="23" spans="1:74" ht="11.1" customHeight="1" x14ac:dyDescent="0.2">
      <c r="A23" s="278" t="s">
        <v>1511</v>
      </c>
      <c r="B23" s="568" t="s">
        <v>1539</v>
      </c>
      <c r="C23" s="363">
        <v>2.4871000000000001E-2</v>
      </c>
      <c r="D23" s="363">
        <v>2.6464000000000001E-2</v>
      </c>
      <c r="E23" s="363">
        <v>2.8806999999999999E-2</v>
      </c>
      <c r="F23" s="363">
        <v>3.3766999999999998E-2</v>
      </c>
      <c r="G23" s="363">
        <v>2.8065E-2</v>
      </c>
      <c r="H23" s="363">
        <v>3.6400000000000002E-2</v>
      </c>
      <c r="I23" s="363">
        <v>1.771E-2</v>
      </c>
      <c r="J23" s="363">
        <v>1.9258000000000001E-2</v>
      </c>
      <c r="K23" s="363">
        <v>2.12E-2</v>
      </c>
      <c r="L23" s="363">
        <v>2.5645000000000001E-2</v>
      </c>
      <c r="M23" s="363">
        <v>2.9666999999999999E-2</v>
      </c>
      <c r="N23" s="363">
        <v>1.5903E-2</v>
      </c>
      <c r="O23" s="363">
        <v>2.0386999999999999E-2</v>
      </c>
      <c r="P23" s="363">
        <v>1.2821000000000001E-2</v>
      </c>
      <c r="Q23" s="363">
        <v>1.7902999999999999E-2</v>
      </c>
      <c r="R23" s="363">
        <v>1.3067E-2</v>
      </c>
      <c r="S23" s="363">
        <v>2.0936E-2</v>
      </c>
      <c r="T23" s="363">
        <v>1.7867000000000001E-2</v>
      </c>
      <c r="U23" s="363">
        <v>1.9129E-2</v>
      </c>
      <c r="V23" s="363">
        <v>1.3580999999999999E-2</v>
      </c>
      <c r="W23" s="363">
        <v>1.0133E-2</v>
      </c>
      <c r="X23" s="363">
        <v>1.4548E-2</v>
      </c>
      <c r="Y23" s="363">
        <v>2.3067000000000001E-2</v>
      </c>
      <c r="Z23" s="363">
        <v>2.1613E-2</v>
      </c>
      <c r="AA23" s="363">
        <v>2.0419E-2</v>
      </c>
      <c r="AB23" s="363">
        <v>1.95E-2</v>
      </c>
      <c r="AC23" s="363">
        <v>2.5354999999999999E-2</v>
      </c>
      <c r="AD23" s="363">
        <v>1.4E-2</v>
      </c>
      <c r="AE23" s="363">
        <v>3.7065000000000001E-2</v>
      </c>
      <c r="AF23" s="363">
        <v>2.2700000000000001E-2</v>
      </c>
      <c r="AG23" s="363">
        <v>2.5257999999999999E-2</v>
      </c>
      <c r="AH23" s="363">
        <v>3.2355000000000002E-2</v>
      </c>
      <c r="AI23" s="363">
        <v>1.35E-2</v>
      </c>
      <c r="AJ23" s="363">
        <v>1.1323E-2</v>
      </c>
      <c r="AK23" s="363">
        <v>2.7099999999999999E-2</v>
      </c>
      <c r="AL23" s="363">
        <v>3.3936000000000001E-2</v>
      </c>
      <c r="AM23" s="363">
        <v>2.7581000000000001E-2</v>
      </c>
      <c r="AN23" s="363">
        <v>3.4447999999999999E-2</v>
      </c>
      <c r="AO23" s="363">
        <v>3.3806999999999997E-2</v>
      </c>
      <c r="AP23" s="363">
        <v>3.4167000000000003E-2</v>
      </c>
      <c r="AQ23" s="363">
        <v>0.02</v>
      </c>
      <c r="AR23" s="363">
        <v>4.8500000000000001E-2</v>
      </c>
      <c r="AS23" s="363">
        <v>5.1451999999999998E-2</v>
      </c>
      <c r="AT23" s="363">
        <v>4.3677000000000001E-2</v>
      </c>
      <c r="AU23" s="363">
        <v>3.3667000000000002E-2</v>
      </c>
      <c r="AV23" s="363">
        <v>2.2613000000000001E-2</v>
      </c>
      <c r="AW23" s="363">
        <v>2.2733E-2</v>
      </c>
      <c r="AX23" s="363">
        <v>3.1E-2</v>
      </c>
      <c r="AY23" s="919">
        <v>-5.2269999999999999E-3</v>
      </c>
      <c r="AZ23" s="919">
        <v>-5.5644714285999998E-3</v>
      </c>
      <c r="BA23" s="919">
        <v>-6.7463354838999999E-3</v>
      </c>
      <c r="BB23" s="374">
        <v>-1.19676E-2</v>
      </c>
      <c r="BC23" s="374">
        <v>-7.3198100000000004E-3</v>
      </c>
      <c r="BD23" s="374">
        <v>-2.0682500000000002E-3</v>
      </c>
      <c r="BE23" s="374">
        <v>-5.8173699999999997E-3</v>
      </c>
      <c r="BF23" s="374">
        <v>-4.6290000000000003E-3</v>
      </c>
      <c r="BG23" s="374">
        <v>-8.5254000000000007E-3</v>
      </c>
      <c r="BH23" s="374">
        <v>-6.83192E-3</v>
      </c>
      <c r="BI23" s="374">
        <v>-5.3304199999999998E-3</v>
      </c>
      <c r="BJ23" s="374">
        <v>-6.3051899999999996E-3</v>
      </c>
      <c r="BK23" s="374">
        <v>-1.12572E-2</v>
      </c>
      <c r="BL23" s="374">
        <v>-9.9017199999999993E-3</v>
      </c>
      <c r="BM23" s="374">
        <v>-6.7119800000000002E-3</v>
      </c>
      <c r="BN23" s="374">
        <v>-6.5375900000000002E-3</v>
      </c>
      <c r="BO23" s="374">
        <v>-5.5246200000000001E-3</v>
      </c>
      <c r="BP23" s="374">
        <v>-2.3007800000000001E-3</v>
      </c>
      <c r="BQ23" s="374">
        <v>-5.8114600000000001E-3</v>
      </c>
      <c r="BR23" s="374">
        <v>-4.9316000000000004E-3</v>
      </c>
      <c r="BS23" s="374">
        <v>-7.9728000000000004E-3</v>
      </c>
      <c r="BT23" s="374">
        <v>-6.6856499999999996E-3</v>
      </c>
      <c r="BU23" s="374">
        <v>-5.4984099999999996E-3</v>
      </c>
      <c r="BV23" s="374">
        <v>-6.3284300000000003E-3</v>
      </c>
    </row>
    <row r="24" spans="1:74" ht="11.1" customHeight="1" x14ac:dyDescent="0.2">
      <c r="A24" s="278" t="s">
        <v>1558</v>
      </c>
      <c r="B24" s="568" t="s">
        <v>1559</v>
      </c>
      <c r="C24" s="363">
        <v>-0.13582322581</v>
      </c>
      <c r="D24" s="363">
        <v>0.72036585714000001</v>
      </c>
      <c r="E24" s="363">
        <v>-6.9325967742000005E-2</v>
      </c>
      <c r="F24" s="363">
        <v>0.30022660000000001</v>
      </c>
      <c r="G24" s="363">
        <v>-5.9377161290000001E-2</v>
      </c>
      <c r="H24" s="363">
        <v>-2.1214066667000001E-2</v>
      </c>
      <c r="I24" s="363">
        <v>-7.4807870967999998E-2</v>
      </c>
      <c r="J24" s="363">
        <v>0.16413122581</v>
      </c>
      <c r="K24" s="363">
        <v>0.18439269999999999</v>
      </c>
      <c r="L24" s="363">
        <v>-1.7256322580999999E-2</v>
      </c>
      <c r="M24" s="363">
        <v>1.62776E-2</v>
      </c>
      <c r="N24" s="363">
        <v>3.1180129032000001E-2</v>
      </c>
      <c r="O24" s="363">
        <v>0.13045277419000001</v>
      </c>
      <c r="P24" s="363">
        <v>0.16857646429000001</v>
      </c>
      <c r="Q24" s="363">
        <v>0.18581767741999999</v>
      </c>
      <c r="R24" s="363">
        <v>0.28929516666999999</v>
      </c>
      <c r="S24" s="363">
        <v>-0.11125416129</v>
      </c>
      <c r="T24" s="363">
        <v>-2.1674966667000001E-2</v>
      </c>
      <c r="U24" s="363">
        <v>-4.8557806452000002E-2</v>
      </c>
      <c r="V24" s="363">
        <v>1.3250354839E-2</v>
      </c>
      <c r="W24" s="363">
        <v>8.3826533332999997E-2</v>
      </c>
      <c r="X24" s="363">
        <v>1.3696612903E-2</v>
      </c>
      <c r="Y24" s="363">
        <v>-0.37634830000000002</v>
      </c>
      <c r="Z24" s="363">
        <v>3.2520258065000002E-2</v>
      </c>
      <c r="AA24" s="363">
        <v>-0.15711883870999999</v>
      </c>
      <c r="AB24" s="363">
        <v>-8.7268892856999999E-2</v>
      </c>
      <c r="AC24" s="363">
        <v>0.39889151613000001</v>
      </c>
      <c r="AD24" s="363">
        <v>1.6996333333000001E-3</v>
      </c>
      <c r="AE24" s="363">
        <v>-4.9437096773999999E-3</v>
      </c>
      <c r="AF24" s="363">
        <v>4.6901900000000003E-2</v>
      </c>
      <c r="AG24" s="363">
        <v>-0.25979854838999999</v>
      </c>
      <c r="AH24" s="363">
        <v>0.11172529032</v>
      </c>
      <c r="AI24" s="363">
        <v>-8.5608266666999999E-2</v>
      </c>
      <c r="AJ24" s="363">
        <v>0.32014509677000003</v>
      </c>
      <c r="AK24" s="363">
        <v>-0.16725656667</v>
      </c>
      <c r="AL24" s="363">
        <v>-0.57964903225999997</v>
      </c>
      <c r="AM24" s="363">
        <v>1.6175838710000001E-2</v>
      </c>
      <c r="AN24" s="363">
        <v>0.36639506897000002</v>
      </c>
      <c r="AO24" s="363">
        <v>-0.10345903226</v>
      </c>
      <c r="AP24" s="363">
        <v>9.6094499999999999E-2</v>
      </c>
      <c r="AQ24" s="363">
        <v>-4.4344193547999997E-2</v>
      </c>
      <c r="AR24" s="363">
        <v>-0.10196126666999999</v>
      </c>
      <c r="AS24" s="363">
        <v>-0.18447419355</v>
      </c>
      <c r="AT24" s="363">
        <v>0.13790219355</v>
      </c>
      <c r="AU24" s="363">
        <v>4.6479066667000003E-2</v>
      </c>
      <c r="AV24" s="363">
        <v>0.21847970967999999</v>
      </c>
      <c r="AW24" s="363">
        <v>-0.24298146667000001</v>
      </c>
      <c r="AX24" s="363">
        <v>-0.20370893547999999</v>
      </c>
      <c r="AY24" s="919">
        <v>0.33534409676999999</v>
      </c>
      <c r="AZ24" s="919">
        <v>9.3907178571000005E-2</v>
      </c>
      <c r="BA24" s="919">
        <v>8.3652479276999994E-2</v>
      </c>
      <c r="BB24" s="374">
        <v>2.8268999999999999E-2</v>
      </c>
      <c r="BC24" s="374">
        <v>-0.1480969</v>
      </c>
      <c r="BD24" s="374">
        <v>-2.8318400000000001E-2</v>
      </c>
      <c r="BE24" s="374">
        <v>-7.38346E-2</v>
      </c>
      <c r="BF24" s="374">
        <v>4.5066099999999998E-2</v>
      </c>
      <c r="BG24" s="374">
        <v>0.1329264</v>
      </c>
      <c r="BH24" s="374">
        <v>0.20019609999999999</v>
      </c>
      <c r="BI24" s="374">
        <v>-0.1574132</v>
      </c>
      <c r="BJ24" s="374">
        <v>-9.3467999999999996E-2</v>
      </c>
      <c r="BK24" s="374">
        <v>-0.1059717</v>
      </c>
      <c r="BL24" s="374">
        <v>0.21368119999999999</v>
      </c>
      <c r="BM24" s="374">
        <v>9.8022499999999999E-2</v>
      </c>
      <c r="BN24" s="374">
        <v>0.10139189999999999</v>
      </c>
      <c r="BO24" s="374">
        <v>-0.123712</v>
      </c>
      <c r="BP24" s="374">
        <v>6.3371800000000006E-2</v>
      </c>
      <c r="BQ24" s="374">
        <v>-8.9286500000000005E-2</v>
      </c>
      <c r="BR24" s="374">
        <v>-4.7226400000000002E-2</v>
      </c>
      <c r="BS24" s="374">
        <v>0.18020030000000001</v>
      </c>
      <c r="BT24" s="374">
        <v>0.1735168</v>
      </c>
      <c r="BU24" s="374">
        <v>-0.11713949999999999</v>
      </c>
      <c r="BV24" s="374">
        <v>-0.2546407</v>
      </c>
    </row>
    <row r="25" spans="1:74" s="287" customFormat="1" ht="11.1" customHeight="1" x14ac:dyDescent="0.2">
      <c r="A25" s="277"/>
      <c r="B25" s="569"/>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937"/>
      <c r="AZ25" s="937"/>
      <c r="BA25" s="937"/>
      <c r="BB25" s="582"/>
      <c r="BC25" s="582"/>
      <c r="BD25" s="582"/>
      <c r="BE25" s="582"/>
      <c r="BF25" s="582"/>
      <c r="BG25" s="582"/>
      <c r="BH25" s="582"/>
      <c r="BI25" s="582"/>
      <c r="BJ25" s="582"/>
      <c r="BK25" s="582"/>
      <c r="BL25" s="582"/>
      <c r="BM25" s="582"/>
      <c r="BN25" s="582"/>
      <c r="BO25" s="582"/>
      <c r="BP25" s="582"/>
      <c r="BQ25" s="582"/>
      <c r="BR25" s="582"/>
      <c r="BS25" s="582"/>
      <c r="BT25" s="582"/>
      <c r="BU25" s="582"/>
      <c r="BV25" s="582"/>
    </row>
    <row r="26" spans="1:74" s="287" customFormat="1" ht="11.1" customHeight="1" x14ac:dyDescent="0.2">
      <c r="A26" s="566"/>
      <c r="B26" s="31" t="s">
        <v>458</v>
      </c>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937"/>
      <c r="AZ26" s="937"/>
      <c r="BA26" s="937"/>
      <c r="BB26" s="582"/>
      <c r="BC26" s="582"/>
      <c r="BD26" s="582"/>
      <c r="BE26" s="582"/>
      <c r="BF26" s="582"/>
      <c r="BG26" s="582"/>
      <c r="BH26" s="582"/>
      <c r="BI26" s="582"/>
      <c r="BJ26" s="582"/>
      <c r="BK26" s="582"/>
      <c r="BL26" s="582"/>
      <c r="BM26" s="582"/>
      <c r="BN26" s="582"/>
      <c r="BO26" s="582"/>
      <c r="BP26" s="582"/>
      <c r="BQ26" s="582"/>
      <c r="BR26" s="582"/>
      <c r="BS26" s="582"/>
      <c r="BT26" s="582"/>
      <c r="BU26" s="582"/>
      <c r="BV26" s="582"/>
    </row>
    <row r="27" spans="1:74" s="287" customFormat="1" ht="11.1" customHeight="1" x14ac:dyDescent="0.2">
      <c r="A27" s="571" t="s">
        <v>1550</v>
      </c>
      <c r="B27" s="567" t="s">
        <v>1515</v>
      </c>
      <c r="C27" s="103">
        <v>0.89709874209999996</v>
      </c>
      <c r="D27" s="103">
        <v>0.96725896485999996</v>
      </c>
      <c r="E27" s="103">
        <v>1.0900623231</v>
      </c>
      <c r="F27" s="103">
        <v>1.0744644337</v>
      </c>
      <c r="G27" s="103">
        <v>1.1619495165</v>
      </c>
      <c r="H27" s="103">
        <v>1.1615607337</v>
      </c>
      <c r="I27" s="103">
        <v>1.1474835163999999</v>
      </c>
      <c r="J27" s="103">
        <v>1.1412078062</v>
      </c>
      <c r="K27" s="103">
        <v>1.0906288340000001</v>
      </c>
      <c r="L27" s="103">
        <v>1.1982698707999999</v>
      </c>
      <c r="M27" s="103">
        <v>1.1790839662999999</v>
      </c>
      <c r="N27" s="103">
        <v>1.1424319675000001</v>
      </c>
      <c r="O27" s="103">
        <v>1.0260823541999999</v>
      </c>
      <c r="P27" s="103">
        <v>1.0669230354000001</v>
      </c>
      <c r="Q27" s="103">
        <v>1.1474333869</v>
      </c>
      <c r="R27" s="103">
        <v>1.1251130323</v>
      </c>
      <c r="S27" s="103">
        <v>1.1584688071</v>
      </c>
      <c r="T27" s="103">
        <v>1.2277935337000001</v>
      </c>
      <c r="U27" s="103">
        <v>1.1320674516</v>
      </c>
      <c r="V27" s="103">
        <v>1.2084393872000001</v>
      </c>
      <c r="W27" s="103">
        <v>1.1326191663</v>
      </c>
      <c r="X27" s="103">
        <v>1.2089204201999999</v>
      </c>
      <c r="Y27" s="103">
        <v>1.1925919656999999</v>
      </c>
      <c r="Z27" s="103">
        <v>1.1444285807000001</v>
      </c>
      <c r="AA27" s="103">
        <v>1.1451850321999999</v>
      </c>
      <c r="AB27" s="103">
        <v>1.1527672857</v>
      </c>
      <c r="AC27" s="103">
        <v>1.2446729350000001</v>
      </c>
      <c r="AD27" s="103">
        <v>1.1985749670000001</v>
      </c>
      <c r="AE27" s="103">
        <v>1.3225935164</v>
      </c>
      <c r="AF27" s="103">
        <v>1.3456291007000001</v>
      </c>
      <c r="AG27" s="103">
        <v>1.2414943869999999</v>
      </c>
      <c r="AH27" s="103">
        <v>1.3356968062000001</v>
      </c>
      <c r="AI27" s="103">
        <v>1.2795301337</v>
      </c>
      <c r="AJ27" s="103">
        <v>1.3195810643999999</v>
      </c>
      <c r="AK27" s="103">
        <v>1.2575022993</v>
      </c>
      <c r="AL27" s="103">
        <v>1.2817263875</v>
      </c>
      <c r="AM27" s="103">
        <v>1.1527977419</v>
      </c>
      <c r="AN27" s="103">
        <v>1.2960900691999999</v>
      </c>
      <c r="AO27" s="103">
        <v>1.2755712902</v>
      </c>
      <c r="AP27" s="103">
        <v>1.2532665332999999</v>
      </c>
      <c r="AQ27" s="103">
        <v>1.3618225485</v>
      </c>
      <c r="AR27" s="103">
        <v>1.339522267</v>
      </c>
      <c r="AS27" s="103">
        <v>1.3909126779000001</v>
      </c>
      <c r="AT27" s="103">
        <v>1.3499798069</v>
      </c>
      <c r="AU27" s="103">
        <v>1.325701867</v>
      </c>
      <c r="AV27" s="103">
        <v>1.380717516</v>
      </c>
      <c r="AW27" s="103">
        <v>1.3444427002999999</v>
      </c>
      <c r="AX27" s="103">
        <v>1.2709285812</v>
      </c>
      <c r="AY27" s="937">
        <v>1.1284489032</v>
      </c>
      <c r="AZ27" s="937">
        <v>1.1398121143</v>
      </c>
      <c r="BA27" s="937">
        <v>1.255238957</v>
      </c>
      <c r="BB27" s="582">
        <v>1.2212590000000001</v>
      </c>
      <c r="BC27" s="582">
        <v>1.3345860000000001</v>
      </c>
      <c r="BD27" s="582">
        <v>1.3473660000000001</v>
      </c>
      <c r="BE27" s="582">
        <v>1.3257490000000001</v>
      </c>
      <c r="BF27" s="582">
        <v>1.3400860000000001</v>
      </c>
      <c r="BG27" s="582">
        <v>1.2876909999999999</v>
      </c>
      <c r="BH27" s="582">
        <v>1.323796</v>
      </c>
      <c r="BI27" s="582">
        <v>1.3199689999999999</v>
      </c>
      <c r="BJ27" s="582">
        <v>1.302832</v>
      </c>
      <c r="BK27" s="582">
        <v>1.2088270000000001</v>
      </c>
      <c r="BL27" s="582">
        <v>1.260945</v>
      </c>
      <c r="BM27" s="582">
        <v>1.309399</v>
      </c>
      <c r="BN27" s="582">
        <v>1.3005389999999999</v>
      </c>
      <c r="BO27" s="582">
        <v>1.381338</v>
      </c>
      <c r="BP27" s="582">
        <v>1.3854150000000001</v>
      </c>
      <c r="BQ27" s="582">
        <v>1.3573980000000001</v>
      </c>
      <c r="BR27" s="582">
        <v>1.366398</v>
      </c>
      <c r="BS27" s="582">
        <v>1.314241</v>
      </c>
      <c r="BT27" s="582">
        <v>1.3433919999999999</v>
      </c>
      <c r="BU27" s="582">
        <v>1.3370500000000001</v>
      </c>
      <c r="BV27" s="582">
        <v>1.3194459999999999</v>
      </c>
    </row>
    <row r="28" spans="1:74" s="246" customFormat="1" ht="11.1" customHeight="1" x14ac:dyDescent="0.2">
      <c r="A28" s="278" t="s">
        <v>511</v>
      </c>
      <c r="B28" s="568" t="s">
        <v>1136</v>
      </c>
      <c r="C28" s="363">
        <v>0.75742238709999998</v>
      </c>
      <c r="D28" s="363">
        <v>0.78833064285999999</v>
      </c>
      <c r="E28" s="363">
        <v>0.89551938710000001</v>
      </c>
      <c r="F28" s="363">
        <v>0.87350386667000002</v>
      </c>
      <c r="G28" s="363">
        <v>0.95608406452000005</v>
      </c>
      <c r="H28" s="363">
        <v>0.96831116666999995</v>
      </c>
      <c r="I28" s="363">
        <v>0.96420154839000005</v>
      </c>
      <c r="J28" s="363">
        <v>0.93434364516000001</v>
      </c>
      <c r="K28" s="363">
        <v>0.91256519999999997</v>
      </c>
      <c r="L28" s="363">
        <v>0.97539735484000001</v>
      </c>
      <c r="M28" s="363">
        <v>0.95856473333000003</v>
      </c>
      <c r="N28" s="363">
        <v>0.92180819354999999</v>
      </c>
      <c r="O28" s="363">
        <v>0.84006377419</v>
      </c>
      <c r="P28" s="363">
        <v>0.86559457142999996</v>
      </c>
      <c r="Q28" s="363">
        <v>0.92607948387000005</v>
      </c>
      <c r="R28" s="363">
        <v>0.89147103333</v>
      </c>
      <c r="S28" s="363">
        <v>0.93706951613</v>
      </c>
      <c r="T28" s="363">
        <v>0.96562546667000004</v>
      </c>
      <c r="U28" s="363">
        <v>0.90549058064999999</v>
      </c>
      <c r="V28" s="363">
        <v>0.95934264516000001</v>
      </c>
      <c r="W28" s="363">
        <v>0.89654643332999995</v>
      </c>
      <c r="X28" s="363">
        <v>0.94934277419000002</v>
      </c>
      <c r="Y28" s="363">
        <v>0.94329686667000001</v>
      </c>
      <c r="Z28" s="363">
        <v>0.89379283871000004</v>
      </c>
      <c r="AA28" s="363">
        <v>0.87998364516000005</v>
      </c>
      <c r="AB28" s="363">
        <v>0.87084528570999997</v>
      </c>
      <c r="AC28" s="363">
        <v>0.93882412903000001</v>
      </c>
      <c r="AD28" s="363">
        <v>0.90368850000000001</v>
      </c>
      <c r="AE28" s="363">
        <v>0.94195754839000001</v>
      </c>
      <c r="AF28" s="363">
        <v>0.97425336666999995</v>
      </c>
      <c r="AG28" s="363">
        <v>0.92237512902999996</v>
      </c>
      <c r="AH28" s="363">
        <v>0.97558164516000001</v>
      </c>
      <c r="AI28" s="363">
        <v>0.90817806667000001</v>
      </c>
      <c r="AJ28" s="363">
        <v>0.96893541935000005</v>
      </c>
      <c r="AK28" s="363">
        <v>0.94225973333000002</v>
      </c>
      <c r="AL28" s="363">
        <v>0.90696606451999995</v>
      </c>
      <c r="AM28" s="363">
        <v>0.83176261289999998</v>
      </c>
      <c r="AN28" s="363">
        <v>0.90697158620999996</v>
      </c>
      <c r="AO28" s="363">
        <v>0.90953290323000002</v>
      </c>
      <c r="AP28" s="363">
        <v>0.86437003332999995</v>
      </c>
      <c r="AQ28" s="363">
        <v>0.99499893547999996</v>
      </c>
      <c r="AR28" s="363">
        <v>0.92395850000000002</v>
      </c>
      <c r="AS28" s="363">
        <v>0.96256061289999995</v>
      </c>
      <c r="AT28" s="363">
        <v>0.95888574193999998</v>
      </c>
      <c r="AU28" s="363">
        <v>0.93202209999999996</v>
      </c>
      <c r="AV28" s="363">
        <v>0.98919299999999999</v>
      </c>
      <c r="AW28" s="363">
        <v>0.93918723332999998</v>
      </c>
      <c r="AX28" s="363">
        <v>0.91521177418999999</v>
      </c>
      <c r="AY28" s="919">
        <v>0.88564890323000001</v>
      </c>
      <c r="AZ28" s="919">
        <v>0.86514371429000003</v>
      </c>
      <c r="BA28" s="919">
        <v>0.96784535698999996</v>
      </c>
      <c r="BB28" s="374">
        <v>0.88785789999999998</v>
      </c>
      <c r="BC28" s="374">
        <v>0.9622288</v>
      </c>
      <c r="BD28" s="374">
        <v>0.95500110000000005</v>
      </c>
      <c r="BE28" s="374">
        <v>0.93952270000000004</v>
      </c>
      <c r="BF28" s="374">
        <v>0.94944390000000001</v>
      </c>
      <c r="BG28" s="374">
        <v>0.90696480000000002</v>
      </c>
      <c r="BH28" s="374">
        <v>0.93876720000000002</v>
      </c>
      <c r="BI28" s="374">
        <v>0.93343589999999999</v>
      </c>
      <c r="BJ28" s="374">
        <v>0.90922119999999995</v>
      </c>
      <c r="BK28" s="374">
        <v>0.8634944</v>
      </c>
      <c r="BL28" s="374">
        <v>0.88644780000000001</v>
      </c>
      <c r="BM28" s="374">
        <v>0.91871190000000003</v>
      </c>
      <c r="BN28" s="374">
        <v>0.90059109999999998</v>
      </c>
      <c r="BO28" s="374">
        <v>0.96304979999999996</v>
      </c>
      <c r="BP28" s="374">
        <v>0.96053350000000004</v>
      </c>
      <c r="BQ28" s="374">
        <v>0.94375750000000003</v>
      </c>
      <c r="BR28" s="374">
        <v>0.94941969999999998</v>
      </c>
      <c r="BS28" s="374">
        <v>0.90744420000000003</v>
      </c>
      <c r="BT28" s="374">
        <v>0.94011619999999996</v>
      </c>
      <c r="BU28" s="374">
        <v>0.93871899999999997</v>
      </c>
      <c r="BV28" s="374">
        <v>0.91505749999999997</v>
      </c>
    </row>
    <row r="29" spans="1:74" s="246" customFormat="1" ht="11.1" customHeight="1" x14ac:dyDescent="0.2">
      <c r="A29" s="277" t="s">
        <v>1516</v>
      </c>
      <c r="B29" s="568" t="s">
        <v>1541</v>
      </c>
      <c r="C29" s="363">
        <v>8.0619097000000001E-2</v>
      </c>
      <c r="D29" s="363">
        <v>0.11107450000000001</v>
      </c>
      <c r="E29" s="363">
        <v>0.115640323</v>
      </c>
      <c r="F29" s="363">
        <v>0.1178723</v>
      </c>
      <c r="G29" s="363">
        <v>0.11830919400000001</v>
      </c>
      <c r="H29" s="363">
        <v>0.1086575</v>
      </c>
      <c r="I29" s="363">
        <v>0.111931742</v>
      </c>
      <c r="J29" s="363">
        <v>0.116967839</v>
      </c>
      <c r="K29" s="363">
        <v>0.10894266700000001</v>
      </c>
      <c r="L29" s="363">
        <v>0.116858452</v>
      </c>
      <c r="M29" s="363">
        <v>0.114886</v>
      </c>
      <c r="N29" s="363">
        <v>0.116960968</v>
      </c>
      <c r="O29" s="363">
        <v>8.6446935000000003E-2</v>
      </c>
      <c r="P29" s="363">
        <v>9.9651249999999997E-2</v>
      </c>
      <c r="Q29" s="363">
        <v>0.109400548</v>
      </c>
      <c r="R29" s="363">
        <v>0.117883733</v>
      </c>
      <c r="S29" s="363">
        <v>0.104208968</v>
      </c>
      <c r="T29" s="363">
        <v>0.115257867</v>
      </c>
      <c r="U29" s="363">
        <v>0.10688325799999999</v>
      </c>
      <c r="V29" s="363">
        <v>0.109844129</v>
      </c>
      <c r="W29" s="363">
        <v>0.106068233</v>
      </c>
      <c r="X29" s="363">
        <v>0.115380968</v>
      </c>
      <c r="Y29" s="363">
        <v>0.124552633</v>
      </c>
      <c r="Z29" s="363">
        <v>0.102518097</v>
      </c>
      <c r="AA29" s="363">
        <v>0.104741323</v>
      </c>
      <c r="AB29" s="363">
        <v>0.112791286</v>
      </c>
      <c r="AC29" s="363">
        <v>0.120149774</v>
      </c>
      <c r="AD29" s="363">
        <v>0.10699586699999999</v>
      </c>
      <c r="AE29" s="363">
        <v>0.13642109699999999</v>
      </c>
      <c r="AF29" s="363">
        <v>0.141822167</v>
      </c>
      <c r="AG29" s="363">
        <v>0.12584938700000001</v>
      </c>
      <c r="AH29" s="363">
        <v>0.12960129000000001</v>
      </c>
      <c r="AI29" s="363">
        <v>0.14339099999999999</v>
      </c>
      <c r="AJ29" s="363">
        <v>0.134989677</v>
      </c>
      <c r="AK29" s="363">
        <v>0.13196493300000001</v>
      </c>
      <c r="AL29" s="363">
        <v>0.121515097</v>
      </c>
      <c r="AM29" s="363">
        <v>0.119590323</v>
      </c>
      <c r="AN29" s="363">
        <v>0.13753637899999999</v>
      </c>
      <c r="AO29" s="363">
        <v>0.12014538700000001</v>
      </c>
      <c r="AP29" s="363">
        <v>0.139714</v>
      </c>
      <c r="AQ29" s="363">
        <v>0.12929787100000001</v>
      </c>
      <c r="AR29" s="363">
        <v>0.13561809999999999</v>
      </c>
      <c r="AS29" s="363">
        <v>0.122698742</v>
      </c>
      <c r="AT29" s="363">
        <v>0.116923613</v>
      </c>
      <c r="AU29" s="363">
        <v>0.11724999999999999</v>
      </c>
      <c r="AV29" s="363">
        <v>0.120431871</v>
      </c>
      <c r="AW29" s="363">
        <v>0.117671067</v>
      </c>
      <c r="AX29" s="363">
        <v>0.121575194</v>
      </c>
      <c r="AY29" s="919">
        <v>7.2256000000000001E-2</v>
      </c>
      <c r="AZ29" s="919">
        <v>5.5819599999999997E-2</v>
      </c>
      <c r="BA29" s="919">
        <v>6.8325300000000005E-2</v>
      </c>
      <c r="BB29" s="374">
        <v>8.6050799999999997E-2</v>
      </c>
      <c r="BC29" s="374">
        <v>9.9524500000000002E-2</v>
      </c>
      <c r="BD29" s="374">
        <v>0.1069181</v>
      </c>
      <c r="BE29" s="374">
        <v>0.10617070000000001</v>
      </c>
      <c r="BF29" s="374">
        <v>0.1078274</v>
      </c>
      <c r="BG29" s="374">
        <v>0.10253959999999999</v>
      </c>
      <c r="BH29" s="374">
        <v>0.104294</v>
      </c>
      <c r="BI29" s="374">
        <v>9.9892099999999998E-2</v>
      </c>
      <c r="BJ29" s="374">
        <v>9.9103399999999994E-2</v>
      </c>
      <c r="BK29" s="374">
        <v>6.9167000000000006E-2</v>
      </c>
      <c r="BL29" s="374">
        <v>8.24265E-2</v>
      </c>
      <c r="BM29" s="374">
        <v>9.2051800000000003E-2</v>
      </c>
      <c r="BN29" s="374">
        <v>9.8614800000000002E-2</v>
      </c>
      <c r="BO29" s="374">
        <v>0.1079436</v>
      </c>
      <c r="BP29" s="374">
        <v>0.110224</v>
      </c>
      <c r="BQ29" s="374">
        <v>0.1076937</v>
      </c>
      <c r="BR29" s="374">
        <v>0.1096737</v>
      </c>
      <c r="BS29" s="374">
        <v>0.1065596</v>
      </c>
      <c r="BT29" s="374">
        <v>0.10216600000000001</v>
      </c>
      <c r="BU29" s="374">
        <v>9.3673199999999998E-2</v>
      </c>
      <c r="BV29" s="374">
        <v>9.2347600000000002E-2</v>
      </c>
    </row>
    <row r="30" spans="1:74" s="246" customFormat="1" ht="11.1" customHeight="1" x14ac:dyDescent="0.2">
      <c r="A30" s="278" t="s">
        <v>1517</v>
      </c>
      <c r="B30" s="573" t="s">
        <v>1564</v>
      </c>
      <c r="C30" s="363">
        <v>3.5296096999999999E-2</v>
      </c>
      <c r="D30" s="363">
        <v>6.7038500000000001E-2</v>
      </c>
      <c r="E30" s="363">
        <v>6.4930322999999998E-2</v>
      </c>
      <c r="F30" s="363">
        <v>6.1539299999999998E-2</v>
      </c>
      <c r="G30" s="363">
        <v>6.8793194000000002E-2</v>
      </c>
      <c r="H30" s="363">
        <v>5.9324500000000002E-2</v>
      </c>
      <c r="I30" s="363">
        <v>6.6092741999999996E-2</v>
      </c>
      <c r="J30" s="363">
        <v>6.9870839000000004E-2</v>
      </c>
      <c r="K30" s="363">
        <v>5.8542667E-2</v>
      </c>
      <c r="L30" s="363">
        <v>7.3632452000000001E-2</v>
      </c>
      <c r="M30" s="363">
        <v>7.1518999999999999E-2</v>
      </c>
      <c r="N30" s="363">
        <v>7.4218967999999996E-2</v>
      </c>
      <c r="O30" s="363">
        <v>4.7252935000000003E-2</v>
      </c>
      <c r="P30" s="363">
        <v>5.6115249999999998E-2</v>
      </c>
      <c r="Q30" s="363">
        <v>6.1110548000000001E-2</v>
      </c>
      <c r="R30" s="363">
        <v>7.0016732999999998E-2</v>
      </c>
      <c r="S30" s="363">
        <v>5.5563967999999998E-2</v>
      </c>
      <c r="T30" s="363">
        <v>6.9290867000000006E-2</v>
      </c>
      <c r="U30" s="363">
        <v>6.2947258000000006E-2</v>
      </c>
      <c r="V30" s="363">
        <v>6.3747129E-2</v>
      </c>
      <c r="W30" s="363">
        <v>5.9835233000000002E-2</v>
      </c>
      <c r="X30" s="363">
        <v>7.2154968E-2</v>
      </c>
      <c r="Y30" s="363">
        <v>8.3285632999999998E-2</v>
      </c>
      <c r="Z30" s="363">
        <v>6.1228097000000002E-2</v>
      </c>
      <c r="AA30" s="363">
        <v>6.3289322999999995E-2</v>
      </c>
      <c r="AB30" s="363">
        <v>6.7970286000000005E-2</v>
      </c>
      <c r="AC30" s="363">
        <v>7.2891774000000006E-2</v>
      </c>
      <c r="AD30" s="363">
        <v>5.7962867000000001E-2</v>
      </c>
      <c r="AE30" s="363">
        <v>8.5550097000000005E-2</v>
      </c>
      <c r="AF30" s="363">
        <v>9.2722166999999994E-2</v>
      </c>
      <c r="AG30" s="363">
        <v>8.0204387000000002E-2</v>
      </c>
      <c r="AH30" s="363">
        <v>8.1343289999999999E-2</v>
      </c>
      <c r="AI30" s="363">
        <v>9.5058000000000004E-2</v>
      </c>
      <c r="AJ30" s="363">
        <v>8.7795677000000003E-2</v>
      </c>
      <c r="AK30" s="363">
        <v>8.6964932999999994E-2</v>
      </c>
      <c r="AL30" s="363">
        <v>8.0321096999999994E-2</v>
      </c>
      <c r="AM30" s="363">
        <v>7.8138322999999996E-2</v>
      </c>
      <c r="AN30" s="363">
        <v>9.3915378999999993E-2</v>
      </c>
      <c r="AO30" s="363">
        <v>7.7726386999999994E-2</v>
      </c>
      <c r="AP30" s="363">
        <v>8.1014000000000003E-2</v>
      </c>
      <c r="AQ30" s="363">
        <v>8.0684871000000005E-2</v>
      </c>
      <c r="AR30" s="363">
        <v>8.8018100000000002E-2</v>
      </c>
      <c r="AS30" s="363">
        <v>7.8988742000000001E-2</v>
      </c>
      <c r="AT30" s="363">
        <v>7.0891613000000006E-2</v>
      </c>
      <c r="AU30" s="363">
        <v>7.5249999999999997E-2</v>
      </c>
      <c r="AV30" s="363">
        <v>7.9689870999999995E-2</v>
      </c>
      <c r="AW30" s="363">
        <v>8.2771067000000004E-2</v>
      </c>
      <c r="AX30" s="363">
        <v>8.4478194000000006E-2</v>
      </c>
      <c r="AY30" s="919">
        <v>3.7385000000000002E-2</v>
      </c>
      <c r="AZ30" s="919">
        <v>3.3849700000000003E-2</v>
      </c>
      <c r="BA30" s="919">
        <v>3.4220199999999999E-2</v>
      </c>
      <c r="BB30" s="374">
        <v>4.3586300000000001E-2</v>
      </c>
      <c r="BC30" s="374">
        <v>5.7696600000000001E-2</v>
      </c>
      <c r="BD30" s="374">
        <v>6.4464099999999996E-2</v>
      </c>
      <c r="BE30" s="374">
        <v>6.4542500000000003E-2</v>
      </c>
      <c r="BF30" s="374">
        <v>6.3650200000000004E-2</v>
      </c>
      <c r="BG30" s="374">
        <v>5.8132200000000002E-2</v>
      </c>
      <c r="BH30" s="374">
        <v>6.3756499999999994E-2</v>
      </c>
      <c r="BI30" s="374">
        <v>6.2526200000000004E-2</v>
      </c>
      <c r="BJ30" s="374">
        <v>6.2567700000000004E-2</v>
      </c>
      <c r="BK30" s="374">
        <v>3.39999E-2</v>
      </c>
      <c r="BL30" s="374">
        <v>4.4900200000000001E-2</v>
      </c>
      <c r="BM30" s="374">
        <v>5.07967E-2</v>
      </c>
      <c r="BN30" s="374">
        <v>5.1336300000000001E-2</v>
      </c>
      <c r="BO30" s="374">
        <v>6.2878600000000007E-2</v>
      </c>
      <c r="BP30" s="374">
        <v>6.5832799999999997E-2</v>
      </c>
      <c r="BQ30" s="374">
        <v>6.4952499999999996E-2</v>
      </c>
      <c r="BR30" s="374">
        <v>6.4758200000000002E-2</v>
      </c>
      <c r="BS30" s="374">
        <v>6.1378299999999997E-2</v>
      </c>
      <c r="BT30" s="374">
        <v>6.1462099999999999E-2</v>
      </c>
      <c r="BU30" s="374">
        <v>5.6857400000000002E-2</v>
      </c>
      <c r="BV30" s="374">
        <v>5.6770899999999999E-2</v>
      </c>
    </row>
    <row r="31" spans="1:74" s="246" customFormat="1" ht="11.1" customHeight="1" x14ac:dyDescent="0.2">
      <c r="A31" s="278" t="s">
        <v>1513</v>
      </c>
      <c r="B31" s="573" t="s">
        <v>1565</v>
      </c>
      <c r="C31" s="363">
        <v>4.5323000000000002E-2</v>
      </c>
      <c r="D31" s="363">
        <v>4.4035999999999999E-2</v>
      </c>
      <c r="E31" s="363">
        <v>5.0709999999999998E-2</v>
      </c>
      <c r="F31" s="363">
        <v>5.6333000000000001E-2</v>
      </c>
      <c r="G31" s="363">
        <v>4.9515999999999998E-2</v>
      </c>
      <c r="H31" s="363">
        <v>4.9333000000000002E-2</v>
      </c>
      <c r="I31" s="363">
        <v>4.5838999999999998E-2</v>
      </c>
      <c r="J31" s="363">
        <v>4.7097E-2</v>
      </c>
      <c r="K31" s="363">
        <v>5.04E-2</v>
      </c>
      <c r="L31" s="363">
        <v>4.3226000000000001E-2</v>
      </c>
      <c r="M31" s="363">
        <v>4.3367000000000003E-2</v>
      </c>
      <c r="N31" s="363">
        <v>4.2742000000000002E-2</v>
      </c>
      <c r="O31" s="363">
        <v>3.9194E-2</v>
      </c>
      <c r="P31" s="363">
        <v>4.3535999999999998E-2</v>
      </c>
      <c r="Q31" s="363">
        <v>4.829E-2</v>
      </c>
      <c r="R31" s="363">
        <v>4.7867E-2</v>
      </c>
      <c r="S31" s="363">
        <v>4.8645000000000001E-2</v>
      </c>
      <c r="T31" s="363">
        <v>4.5967000000000001E-2</v>
      </c>
      <c r="U31" s="363">
        <v>4.3936000000000003E-2</v>
      </c>
      <c r="V31" s="363">
        <v>4.6096999999999999E-2</v>
      </c>
      <c r="W31" s="363">
        <v>4.6233000000000003E-2</v>
      </c>
      <c r="X31" s="363">
        <v>4.3226000000000001E-2</v>
      </c>
      <c r="Y31" s="363">
        <v>4.1266999999999998E-2</v>
      </c>
      <c r="Z31" s="363">
        <v>4.129E-2</v>
      </c>
      <c r="AA31" s="363">
        <v>4.1452000000000003E-2</v>
      </c>
      <c r="AB31" s="363">
        <v>4.4821E-2</v>
      </c>
      <c r="AC31" s="363">
        <v>4.7258000000000001E-2</v>
      </c>
      <c r="AD31" s="363">
        <v>4.9033E-2</v>
      </c>
      <c r="AE31" s="363">
        <v>5.0871E-2</v>
      </c>
      <c r="AF31" s="363">
        <v>4.9099999999999998E-2</v>
      </c>
      <c r="AG31" s="363">
        <v>4.5644999999999998E-2</v>
      </c>
      <c r="AH31" s="363">
        <v>4.8258000000000002E-2</v>
      </c>
      <c r="AI31" s="363">
        <v>4.8333000000000001E-2</v>
      </c>
      <c r="AJ31" s="363">
        <v>4.7194E-2</v>
      </c>
      <c r="AK31" s="363">
        <v>4.4999999999999998E-2</v>
      </c>
      <c r="AL31" s="363">
        <v>4.1194000000000001E-2</v>
      </c>
      <c r="AM31" s="363">
        <v>4.1452000000000003E-2</v>
      </c>
      <c r="AN31" s="363">
        <v>4.3621E-2</v>
      </c>
      <c r="AO31" s="363">
        <v>4.2418999999999998E-2</v>
      </c>
      <c r="AP31" s="363">
        <v>5.8700000000000002E-2</v>
      </c>
      <c r="AQ31" s="363">
        <v>4.8613000000000003E-2</v>
      </c>
      <c r="AR31" s="363">
        <v>4.7600000000000003E-2</v>
      </c>
      <c r="AS31" s="363">
        <v>4.3709999999999999E-2</v>
      </c>
      <c r="AT31" s="363">
        <v>4.6032000000000003E-2</v>
      </c>
      <c r="AU31" s="363">
        <v>4.2000000000000003E-2</v>
      </c>
      <c r="AV31" s="363">
        <v>4.0742E-2</v>
      </c>
      <c r="AW31" s="363">
        <v>3.49E-2</v>
      </c>
      <c r="AX31" s="363">
        <v>3.7096999999999998E-2</v>
      </c>
      <c r="AY31" s="919">
        <v>3.4870999999999999E-2</v>
      </c>
      <c r="AZ31" s="919">
        <v>2.1969900000000001E-2</v>
      </c>
      <c r="BA31" s="919">
        <v>3.4105099999999999E-2</v>
      </c>
      <c r="BB31" s="374">
        <v>4.2464500000000002E-2</v>
      </c>
      <c r="BC31" s="374">
        <v>4.1827900000000001E-2</v>
      </c>
      <c r="BD31" s="374">
        <v>4.2453900000000003E-2</v>
      </c>
      <c r="BE31" s="374">
        <v>4.1628199999999997E-2</v>
      </c>
      <c r="BF31" s="374">
        <v>4.4177300000000003E-2</v>
      </c>
      <c r="BG31" s="374">
        <v>4.44074E-2</v>
      </c>
      <c r="BH31" s="374">
        <v>4.0537499999999997E-2</v>
      </c>
      <c r="BI31" s="374">
        <v>3.7365799999999998E-2</v>
      </c>
      <c r="BJ31" s="374">
        <v>3.6535699999999997E-2</v>
      </c>
      <c r="BK31" s="374">
        <v>3.51671E-2</v>
      </c>
      <c r="BL31" s="374">
        <v>3.7526299999999999E-2</v>
      </c>
      <c r="BM31" s="374">
        <v>4.1255100000000003E-2</v>
      </c>
      <c r="BN31" s="374">
        <v>4.7278500000000001E-2</v>
      </c>
      <c r="BO31" s="374">
        <v>4.5065000000000001E-2</v>
      </c>
      <c r="BP31" s="374">
        <v>4.4391199999999999E-2</v>
      </c>
      <c r="BQ31" s="374">
        <v>4.27412E-2</v>
      </c>
      <c r="BR31" s="374">
        <v>4.4915499999999997E-2</v>
      </c>
      <c r="BS31" s="374">
        <v>4.5181300000000001E-2</v>
      </c>
      <c r="BT31" s="374">
        <v>4.0703900000000001E-2</v>
      </c>
      <c r="BU31" s="374">
        <v>3.6815800000000003E-2</v>
      </c>
      <c r="BV31" s="374">
        <v>3.5576700000000003E-2</v>
      </c>
    </row>
    <row r="32" spans="1:74" s="246" customFormat="1" ht="11.1" customHeight="1" x14ac:dyDescent="0.2">
      <c r="A32" s="278" t="s">
        <v>1518</v>
      </c>
      <c r="B32" s="568" t="s">
        <v>1542</v>
      </c>
      <c r="C32" s="363">
        <v>5.6786581000000003E-2</v>
      </c>
      <c r="D32" s="363">
        <v>6.2271679000000003E-2</v>
      </c>
      <c r="E32" s="363">
        <v>7.2927871000000005E-2</v>
      </c>
      <c r="F32" s="363">
        <v>7.7442067000000003E-2</v>
      </c>
      <c r="G32" s="363">
        <v>8.4047451999999995E-2</v>
      </c>
      <c r="H32" s="363">
        <v>8.0058500000000005E-2</v>
      </c>
      <c r="I32" s="363">
        <v>6.6939226000000004E-2</v>
      </c>
      <c r="J32" s="363">
        <v>8.5262161000000003E-2</v>
      </c>
      <c r="K32" s="363">
        <v>6.5398700000000004E-2</v>
      </c>
      <c r="L32" s="363">
        <v>0.100442645</v>
      </c>
      <c r="M32" s="363">
        <v>9.7373299999999996E-2</v>
      </c>
      <c r="N32" s="363">
        <v>9.5701870999999994E-2</v>
      </c>
      <c r="O32" s="363">
        <v>9.3788774000000005E-2</v>
      </c>
      <c r="P32" s="363">
        <v>9.3578857000000001E-2</v>
      </c>
      <c r="Q32" s="363">
        <v>0.103022065</v>
      </c>
      <c r="R32" s="363">
        <v>0.10207393300000001</v>
      </c>
      <c r="S32" s="363">
        <v>0.105037097</v>
      </c>
      <c r="T32" s="363">
        <v>0.13386126700000001</v>
      </c>
      <c r="U32" s="363">
        <v>0.105548613</v>
      </c>
      <c r="V32" s="363">
        <v>0.124097968</v>
      </c>
      <c r="W32" s="363">
        <v>0.11498826700000001</v>
      </c>
      <c r="X32" s="363">
        <v>0.12881035499999999</v>
      </c>
      <c r="Y32" s="363">
        <v>0.110161333</v>
      </c>
      <c r="Z32" s="363">
        <v>0.12809271</v>
      </c>
      <c r="AA32" s="363">
        <v>0.140392032</v>
      </c>
      <c r="AB32" s="363">
        <v>0.154007643</v>
      </c>
      <c r="AC32" s="363">
        <v>0.166028129</v>
      </c>
      <c r="AD32" s="363">
        <v>0.17110439999999999</v>
      </c>
      <c r="AE32" s="363">
        <v>0.223636903</v>
      </c>
      <c r="AF32" s="363">
        <v>0.21061476700000001</v>
      </c>
      <c r="AG32" s="363">
        <v>0.17300132300000001</v>
      </c>
      <c r="AH32" s="363">
        <v>0.21719680599999999</v>
      </c>
      <c r="AI32" s="363">
        <v>0.2065485</v>
      </c>
      <c r="AJ32" s="363">
        <v>0.194235097</v>
      </c>
      <c r="AK32" s="363">
        <v>0.16252413299999999</v>
      </c>
      <c r="AL32" s="363">
        <v>0.22773322600000001</v>
      </c>
      <c r="AM32" s="363">
        <v>0.180726419</v>
      </c>
      <c r="AN32" s="363">
        <v>0.23145427599999999</v>
      </c>
      <c r="AO32" s="363">
        <v>0.22680883900000001</v>
      </c>
      <c r="AP32" s="363">
        <v>0.22729693300000001</v>
      </c>
      <c r="AQ32" s="363">
        <v>0.223255645</v>
      </c>
      <c r="AR32" s="363">
        <v>0.26018846699999998</v>
      </c>
      <c r="AS32" s="363">
        <v>0.28502361300000001</v>
      </c>
      <c r="AT32" s="363">
        <v>0.25639374199999998</v>
      </c>
      <c r="AU32" s="363">
        <v>0.25343396699999998</v>
      </c>
      <c r="AV32" s="363">
        <v>0.24674241899999999</v>
      </c>
      <c r="AW32" s="363">
        <v>0.25481926700000002</v>
      </c>
      <c r="AX32" s="363">
        <v>0.216841548</v>
      </c>
      <c r="AY32" s="919">
        <v>0.14591399999999999</v>
      </c>
      <c r="AZ32" s="919">
        <v>0.17840639999999999</v>
      </c>
      <c r="BA32" s="919">
        <v>0.17713719999999999</v>
      </c>
      <c r="BB32" s="374">
        <v>0.2020354</v>
      </c>
      <c r="BC32" s="374">
        <v>0.2259526</v>
      </c>
      <c r="BD32" s="374">
        <v>0.23688580000000001</v>
      </c>
      <c r="BE32" s="374">
        <v>0.23099430000000001</v>
      </c>
      <c r="BF32" s="374">
        <v>0.23362089999999999</v>
      </c>
      <c r="BG32" s="374">
        <v>0.2284484</v>
      </c>
      <c r="BH32" s="374">
        <v>0.23058010000000001</v>
      </c>
      <c r="BI32" s="374">
        <v>0.23470009999999999</v>
      </c>
      <c r="BJ32" s="374">
        <v>0.24136869999999999</v>
      </c>
      <c r="BK32" s="374">
        <v>0.22231770000000001</v>
      </c>
      <c r="BL32" s="374">
        <v>0.23720269999999999</v>
      </c>
      <c r="BM32" s="374">
        <v>0.2430262</v>
      </c>
      <c r="BN32" s="374">
        <v>0.2449576</v>
      </c>
      <c r="BO32" s="374">
        <v>0.25375419999999999</v>
      </c>
      <c r="BP32" s="374">
        <v>0.25713930000000002</v>
      </c>
      <c r="BQ32" s="374">
        <v>0.24842510000000001</v>
      </c>
      <c r="BR32" s="374">
        <v>0.24992130000000001</v>
      </c>
      <c r="BS32" s="374">
        <v>0.2427743</v>
      </c>
      <c r="BT32" s="374">
        <v>0.24351490000000001</v>
      </c>
      <c r="BU32" s="374">
        <v>0.24563570000000001</v>
      </c>
      <c r="BV32" s="374">
        <v>0.25205129999999998</v>
      </c>
    </row>
    <row r="33" spans="1:74" ht="11.1" customHeight="1" x14ac:dyDescent="0.2">
      <c r="A33" s="278" t="s">
        <v>1519</v>
      </c>
      <c r="B33" s="573" t="s">
        <v>1543</v>
      </c>
      <c r="C33" s="363">
        <v>5.0592580999999998E-2</v>
      </c>
      <c r="D33" s="363">
        <v>5.3557678999999997E-2</v>
      </c>
      <c r="E33" s="363">
        <v>6.3475871000000003E-2</v>
      </c>
      <c r="F33" s="363">
        <v>6.8975067000000001E-2</v>
      </c>
      <c r="G33" s="363">
        <v>7.4692452000000006E-2</v>
      </c>
      <c r="H33" s="363">
        <v>6.8225499999999994E-2</v>
      </c>
      <c r="I33" s="363">
        <v>5.3971225999999997E-2</v>
      </c>
      <c r="J33" s="363">
        <v>7.3778160999999995E-2</v>
      </c>
      <c r="K33" s="363">
        <v>5.08317E-2</v>
      </c>
      <c r="L33" s="363">
        <v>9.0732645000000001E-2</v>
      </c>
      <c r="M33" s="363">
        <v>8.6273299999999997E-2</v>
      </c>
      <c r="N33" s="363">
        <v>8.2765871000000005E-2</v>
      </c>
      <c r="O33" s="363">
        <v>8.1465774000000005E-2</v>
      </c>
      <c r="P33" s="363">
        <v>8.2399857000000007E-2</v>
      </c>
      <c r="Q33" s="363">
        <v>9.1893064999999996E-2</v>
      </c>
      <c r="R33" s="363">
        <v>9.0240932999999995E-2</v>
      </c>
      <c r="S33" s="363">
        <v>9.5392096999999995E-2</v>
      </c>
      <c r="T33" s="363">
        <v>0.12102826699999999</v>
      </c>
      <c r="U33" s="363">
        <v>9.3258613000000004E-2</v>
      </c>
      <c r="V33" s="363">
        <v>0.111839968</v>
      </c>
      <c r="W33" s="363">
        <v>0.100621267</v>
      </c>
      <c r="X33" s="363">
        <v>0.11552035500000001</v>
      </c>
      <c r="Y33" s="363">
        <v>9.5094333000000003E-2</v>
      </c>
      <c r="Z33" s="363">
        <v>0.11538271</v>
      </c>
      <c r="AA33" s="363">
        <v>0.12797303199999999</v>
      </c>
      <c r="AB33" s="363">
        <v>0.13897164300000001</v>
      </c>
      <c r="AC33" s="363">
        <v>0.15083412900000001</v>
      </c>
      <c r="AD33" s="363">
        <v>0.16177140000000001</v>
      </c>
      <c r="AE33" s="363">
        <v>0.21060490300000001</v>
      </c>
      <c r="AF33" s="363">
        <v>0.19174776700000001</v>
      </c>
      <c r="AG33" s="363">
        <v>0.16542032300000001</v>
      </c>
      <c r="AH33" s="363">
        <v>0.19964880600000001</v>
      </c>
      <c r="AI33" s="363">
        <v>0.19438150000000001</v>
      </c>
      <c r="AJ33" s="363">
        <v>0.185138097</v>
      </c>
      <c r="AK33" s="363">
        <v>0.15539113299999999</v>
      </c>
      <c r="AL33" s="363">
        <v>0.221120226</v>
      </c>
      <c r="AM33" s="363">
        <v>0.17362941900000001</v>
      </c>
      <c r="AN33" s="363">
        <v>0.225282276</v>
      </c>
      <c r="AO33" s="363">
        <v>0.21832483899999999</v>
      </c>
      <c r="AP33" s="363">
        <v>0.221629933</v>
      </c>
      <c r="AQ33" s="363">
        <v>0.21402964499999999</v>
      </c>
      <c r="AR33" s="363">
        <v>0.248021467</v>
      </c>
      <c r="AS33" s="363">
        <v>0.27041061300000002</v>
      </c>
      <c r="AT33" s="363">
        <v>0.243812742</v>
      </c>
      <c r="AU33" s="363">
        <v>0.240100967</v>
      </c>
      <c r="AV33" s="363">
        <v>0.23174241900000001</v>
      </c>
      <c r="AW33" s="363">
        <v>0.24018626700000001</v>
      </c>
      <c r="AX33" s="363">
        <v>0.20468054799999999</v>
      </c>
      <c r="AY33" s="919">
        <v>0.13278499999999999</v>
      </c>
      <c r="AZ33" s="919">
        <v>0.1678394</v>
      </c>
      <c r="BA33" s="919">
        <v>0.16563240000000001</v>
      </c>
      <c r="BB33" s="374">
        <v>0.1931322</v>
      </c>
      <c r="BC33" s="374">
        <v>0.21533569999999999</v>
      </c>
      <c r="BD33" s="374">
        <v>0.22227079999999999</v>
      </c>
      <c r="BE33" s="374">
        <v>0.2195027</v>
      </c>
      <c r="BF33" s="374">
        <v>0.2194932</v>
      </c>
      <c r="BG33" s="374">
        <v>0.21515989999999999</v>
      </c>
      <c r="BH33" s="374">
        <v>0.21811800000000001</v>
      </c>
      <c r="BI33" s="374">
        <v>0.2224225</v>
      </c>
      <c r="BJ33" s="374">
        <v>0.2308741</v>
      </c>
      <c r="BK33" s="374">
        <v>0.21209919999999999</v>
      </c>
      <c r="BL33" s="374">
        <v>0.22657350000000001</v>
      </c>
      <c r="BM33" s="374">
        <v>0.23149410000000001</v>
      </c>
      <c r="BN33" s="374">
        <v>0.2360429</v>
      </c>
      <c r="BO33" s="374">
        <v>0.2431324</v>
      </c>
      <c r="BP33" s="374">
        <v>0.24252219999999999</v>
      </c>
      <c r="BQ33" s="374">
        <v>0.23693259999999999</v>
      </c>
      <c r="BR33" s="374">
        <v>0.23579320000000001</v>
      </c>
      <c r="BS33" s="374">
        <v>0.22948569999999999</v>
      </c>
      <c r="BT33" s="374">
        <v>0.2310528</v>
      </c>
      <c r="BU33" s="374">
        <v>0.23335810000000001</v>
      </c>
      <c r="BV33" s="374">
        <v>0.24155660000000001</v>
      </c>
    </row>
    <row r="34" spans="1:74" ht="11.1" customHeight="1" x14ac:dyDescent="0.2">
      <c r="A34" s="278" t="s">
        <v>1514</v>
      </c>
      <c r="B34" s="573" t="s">
        <v>1540</v>
      </c>
      <c r="C34" s="363">
        <v>6.1939999999999999E-3</v>
      </c>
      <c r="D34" s="363">
        <v>8.7139999999999995E-3</v>
      </c>
      <c r="E34" s="363">
        <v>9.4520000000000003E-3</v>
      </c>
      <c r="F34" s="363">
        <v>8.4670000000000006E-3</v>
      </c>
      <c r="G34" s="363">
        <v>9.3550000000000005E-3</v>
      </c>
      <c r="H34" s="363">
        <v>1.1833E-2</v>
      </c>
      <c r="I34" s="363">
        <v>1.2968E-2</v>
      </c>
      <c r="J34" s="363">
        <v>1.1483999999999999E-2</v>
      </c>
      <c r="K34" s="363">
        <v>1.4567E-2</v>
      </c>
      <c r="L34" s="363">
        <v>9.7099999999999999E-3</v>
      </c>
      <c r="M34" s="363">
        <v>1.11E-2</v>
      </c>
      <c r="N34" s="363">
        <v>1.2936E-2</v>
      </c>
      <c r="O34" s="363">
        <v>1.2323000000000001E-2</v>
      </c>
      <c r="P34" s="363">
        <v>1.1179E-2</v>
      </c>
      <c r="Q34" s="363">
        <v>1.1129E-2</v>
      </c>
      <c r="R34" s="363">
        <v>1.1833E-2</v>
      </c>
      <c r="S34" s="363">
        <v>9.6450000000000008E-3</v>
      </c>
      <c r="T34" s="363">
        <v>1.2833000000000001E-2</v>
      </c>
      <c r="U34" s="363">
        <v>1.2290000000000001E-2</v>
      </c>
      <c r="V34" s="363">
        <v>1.2258E-2</v>
      </c>
      <c r="W34" s="363">
        <v>1.4367E-2</v>
      </c>
      <c r="X34" s="363">
        <v>1.329E-2</v>
      </c>
      <c r="Y34" s="363">
        <v>1.5067000000000001E-2</v>
      </c>
      <c r="Z34" s="363">
        <v>1.2710000000000001E-2</v>
      </c>
      <c r="AA34" s="363">
        <v>1.2418999999999999E-2</v>
      </c>
      <c r="AB34" s="363">
        <v>1.5036000000000001E-2</v>
      </c>
      <c r="AC34" s="363">
        <v>1.5193999999999999E-2</v>
      </c>
      <c r="AD34" s="363">
        <v>9.3329999999999993E-3</v>
      </c>
      <c r="AE34" s="363">
        <v>1.3032E-2</v>
      </c>
      <c r="AF34" s="363">
        <v>1.8866999999999998E-2</v>
      </c>
      <c r="AG34" s="363">
        <v>7.5810000000000001E-3</v>
      </c>
      <c r="AH34" s="363">
        <v>1.7548000000000001E-2</v>
      </c>
      <c r="AI34" s="363">
        <v>1.2167000000000001E-2</v>
      </c>
      <c r="AJ34" s="363">
        <v>9.0969999999999992E-3</v>
      </c>
      <c r="AK34" s="363">
        <v>7.1329999999999996E-3</v>
      </c>
      <c r="AL34" s="363">
        <v>6.613E-3</v>
      </c>
      <c r="AM34" s="363">
        <v>7.097E-3</v>
      </c>
      <c r="AN34" s="363">
        <v>6.1720000000000004E-3</v>
      </c>
      <c r="AO34" s="363">
        <v>8.4840000000000002E-3</v>
      </c>
      <c r="AP34" s="363">
        <v>5.6670000000000002E-3</v>
      </c>
      <c r="AQ34" s="363">
        <v>9.2259999999999998E-3</v>
      </c>
      <c r="AR34" s="363">
        <v>1.2167000000000001E-2</v>
      </c>
      <c r="AS34" s="363">
        <v>1.4612999999999999E-2</v>
      </c>
      <c r="AT34" s="363">
        <v>1.2581E-2</v>
      </c>
      <c r="AU34" s="363">
        <v>1.3332999999999999E-2</v>
      </c>
      <c r="AV34" s="363">
        <v>1.4999999999999999E-2</v>
      </c>
      <c r="AW34" s="363">
        <v>1.4633E-2</v>
      </c>
      <c r="AX34" s="363">
        <v>1.2161E-2</v>
      </c>
      <c r="AY34" s="919">
        <v>1.3129E-2</v>
      </c>
      <c r="AZ34" s="919">
        <v>1.0567E-2</v>
      </c>
      <c r="BA34" s="919">
        <v>1.1504800000000001E-2</v>
      </c>
      <c r="BB34" s="374">
        <v>8.9031800000000001E-3</v>
      </c>
      <c r="BC34" s="374">
        <v>1.0617E-2</v>
      </c>
      <c r="BD34" s="374">
        <v>1.4615E-2</v>
      </c>
      <c r="BE34" s="374">
        <v>1.1491599999999999E-2</v>
      </c>
      <c r="BF34" s="374">
        <v>1.41277E-2</v>
      </c>
      <c r="BG34" s="374">
        <v>1.3288400000000001E-2</v>
      </c>
      <c r="BH34" s="374">
        <v>1.24621E-2</v>
      </c>
      <c r="BI34" s="374">
        <v>1.22776E-2</v>
      </c>
      <c r="BJ34" s="374">
        <v>1.04946E-2</v>
      </c>
      <c r="BK34" s="374">
        <v>1.02185E-2</v>
      </c>
      <c r="BL34" s="374">
        <v>1.06292E-2</v>
      </c>
      <c r="BM34" s="374">
        <v>1.15321E-2</v>
      </c>
      <c r="BN34" s="374">
        <v>8.9146899999999994E-3</v>
      </c>
      <c r="BO34" s="374">
        <v>1.0621800000000001E-2</v>
      </c>
      <c r="BP34" s="374">
        <v>1.4617099999999999E-2</v>
      </c>
      <c r="BQ34" s="374">
        <v>1.14924E-2</v>
      </c>
      <c r="BR34" s="374">
        <v>1.4128099999999999E-2</v>
      </c>
      <c r="BS34" s="374">
        <v>1.3288599999999999E-2</v>
      </c>
      <c r="BT34" s="374">
        <v>1.24622E-2</v>
      </c>
      <c r="BU34" s="374">
        <v>1.22776E-2</v>
      </c>
      <c r="BV34" s="374">
        <v>1.04946E-2</v>
      </c>
    </row>
    <row r="35" spans="1:74" s="33" customFormat="1" ht="11.1" customHeight="1" x14ac:dyDescent="0.2">
      <c r="A35" s="278" t="s">
        <v>1520</v>
      </c>
      <c r="B35" s="568" t="s">
        <v>1544</v>
      </c>
      <c r="C35" s="363">
        <v>2.270677E-3</v>
      </c>
      <c r="D35" s="363">
        <v>5.5821430000000003E-3</v>
      </c>
      <c r="E35" s="363">
        <v>5.9747419999999999E-3</v>
      </c>
      <c r="F35" s="363">
        <v>5.6461999999999997E-3</v>
      </c>
      <c r="G35" s="363">
        <v>3.5088060000000002E-3</v>
      </c>
      <c r="H35" s="363">
        <v>4.5335669999999996E-3</v>
      </c>
      <c r="I35" s="363">
        <v>4.411E-3</v>
      </c>
      <c r="J35" s="363">
        <v>4.6341610000000004E-3</v>
      </c>
      <c r="K35" s="363">
        <v>3.722267E-3</v>
      </c>
      <c r="L35" s="363">
        <v>5.5714190000000002E-3</v>
      </c>
      <c r="M35" s="363">
        <v>8.2599330000000006E-3</v>
      </c>
      <c r="N35" s="363">
        <v>7.9609350000000006E-3</v>
      </c>
      <c r="O35" s="363">
        <v>5.7828710000000002E-3</v>
      </c>
      <c r="P35" s="363">
        <v>8.0983570000000005E-3</v>
      </c>
      <c r="Q35" s="363">
        <v>8.9312899999999997E-3</v>
      </c>
      <c r="R35" s="363">
        <v>1.3684333E-2</v>
      </c>
      <c r="S35" s="363">
        <v>1.2153226E-2</v>
      </c>
      <c r="T35" s="363">
        <v>1.3048933E-2</v>
      </c>
      <c r="U35" s="363">
        <v>1.4145E-2</v>
      </c>
      <c r="V35" s="363">
        <v>1.5154645E-2</v>
      </c>
      <c r="W35" s="363">
        <v>1.5016233E-2</v>
      </c>
      <c r="X35" s="363">
        <v>1.5386323E-2</v>
      </c>
      <c r="Y35" s="363">
        <v>1.4581133E-2</v>
      </c>
      <c r="Z35" s="363">
        <v>2.0024935000000001E-2</v>
      </c>
      <c r="AA35" s="363">
        <v>2.0068032E-2</v>
      </c>
      <c r="AB35" s="363">
        <v>1.5123071E-2</v>
      </c>
      <c r="AC35" s="363">
        <v>1.9670903E-2</v>
      </c>
      <c r="AD35" s="363">
        <v>1.6786200000000001E-2</v>
      </c>
      <c r="AE35" s="363">
        <v>2.0577967999999999E-2</v>
      </c>
      <c r="AF35" s="363">
        <v>1.8938799999999999E-2</v>
      </c>
      <c r="AG35" s="363">
        <v>2.0268548000000001E-2</v>
      </c>
      <c r="AH35" s="363">
        <v>1.3317064999999999E-2</v>
      </c>
      <c r="AI35" s="363">
        <v>2.1412567E-2</v>
      </c>
      <c r="AJ35" s="363">
        <v>2.1420871000000001E-2</v>
      </c>
      <c r="AK35" s="363">
        <v>2.0753500000000001E-2</v>
      </c>
      <c r="AL35" s="363">
        <v>2.5512E-2</v>
      </c>
      <c r="AM35" s="363">
        <v>2.0718387000000001E-2</v>
      </c>
      <c r="AN35" s="363">
        <v>2.0127828E-2</v>
      </c>
      <c r="AO35" s="363">
        <v>1.9084160999999999E-2</v>
      </c>
      <c r="AP35" s="363">
        <v>2.1885567000000002E-2</v>
      </c>
      <c r="AQ35" s="363">
        <v>1.4270097000000001E-2</v>
      </c>
      <c r="AR35" s="363">
        <v>1.9757199999999999E-2</v>
      </c>
      <c r="AS35" s="363">
        <v>2.0629709999999999E-2</v>
      </c>
      <c r="AT35" s="363">
        <v>1.7776710000000001E-2</v>
      </c>
      <c r="AU35" s="363">
        <v>2.29958E-2</v>
      </c>
      <c r="AV35" s="363">
        <v>2.4350225999999999E-2</v>
      </c>
      <c r="AW35" s="363">
        <v>3.2765133000000002E-2</v>
      </c>
      <c r="AX35" s="363">
        <v>1.7300065E-2</v>
      </c>
      <c r="AY35" s="919">
        <v>2.4629999999999999E-2</v>
      </c>
      <c r="AZ35" s="919">
        <v>4.0442400000000003E-2</v>
      </c>
      <c r="BA35" s="919">
        <v>4.1931099999999999E-2</v>
      </c>
      <c r="BB35" s="374">
        <v>4.5314800000000002E-2</v>
      </c>
      <c r="BC35" s="374">
        <v>4.6880400000000003E-2</v>
      </c>
      <c r="BD35" s="374">
        <v>4.8560699999999998E-2</v>
      </c>
      <c r="BE35" s="374">
        <v>4.9061100000000003E-2</v>
      </c>
      <c r="BF35" s="374">
        <v>4.9194000000000002E-2</v>
      </c>
      <c r="BG35" s="374">
        <v>4.9737900000000002E-2</v>
      </c>
      <c r="BH35" s="374">
        <v>5.0154400000000002E-2</v>
      </c>
      <c r="BI35" s="374">
        <v>5.1941399999999999E-2</v>
      </c>
      <c r="BJ35" s="374">
        <v>5.3138900000000003E-2</v>
      </c>
      <c r="BK35" s="374">
        <v>5.3848199999999999E-2</v>
      </c>
      <c r="BL35" s="374">
        <v>5.4868199999999999E-2</v>
      </c>
      <c r="BM35" s="374">
        <v>5.5609100000000002E-2</v>
      </c>
      <c r="BN35" s="374">
        <v>5.6375700000000001E-2</v>
      </c>
      <c r="BO35" s="374">
        <v>5.6590099999999997E-2</v>
      </c>
      <c r="BP35" s="374">
        <v>5.7518E-2</v>
      </c>
      <c r="BQ35" s="374">
        <v>5.7521999999999997E-2</v>
      </c>
      <c r="BR35" s="374">
        <v>5.7383299999999998E-2</v>
      </c>
      <c r="BS35" s="374">
        <v>5.7462600000000003E-2</v>
      </c>
      <c r="BT35" s="374">
        <v>5.7594399999999997E-2</v>
      </c>
      <c r="BU35" s="374">
        <v>5.9021900000000002E-2</v>
      </c>
      <c r="BV35" s="374">
        <v>5.9990000000000002E-2</v>
      </c>
    </row>
    <row r="36" spans="1:74" ht="11.1" customHeight="1" x14ac:dyDescent="0.2">
      <c r="A36" s="278"/>
      <c r="B36" s="573"/>
      <c r="C36" s="363"/>
      <c r="D36" s="363"/>
      <c r="E36" s="363"/>
      <c r="F36" s="363"/>
      <c r="G36" s="363"/>
      <c r="H36" s="363"/>
      <c r="I36" s="363"/>
      <c r="J36" s="363"/>
      <c r="K36" s="363"/>
      <c r="L36" s="363"/>
      <c r="M36" s="363"/>
      <c r="N36" s="363"/>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363"/>
      <c r="AL36" s="363"/>
      <c r="AM36" s="363"/>
      <c r="AN36" s="363"/>
      <c r="AO36" s="363"/>
      <c r="AP36" s="363"/>
      <c r="AQ36" s="363"/>
      <c r="AR36" s="363"/>
      <c r="AS36" s="363"/>
      <c r="AT36" s="363"/>
      <c r="AU36" s="363"/>
      <c r="AV36" s="363"/>
      <c r="AW36" s="363"/>
      <c r="AX36" s="363"/>
      <c r="AY36" s="919"/>
      <c r="AZ36" s="919"/>
      <c r="BA36" s="919"/>
      <c r="BB36" s="374"/>
      <c r="BC36" s="374"/>
      <c r="BD36" s="374"/>
      <c r="BE36" s="374"/>
      <c r="BF36" s="374"/>
      <c r="BG36" s="374"/>
      <c r="BH36" s="374"/>
      <c r="BI36" s="374"/>
      <c r="BJ36" s="374"/>
      <c r="BK36" s="374"/>
      <c r="BL36" s="374"/>
      <c r="BM36" s="374"/>
      <c r="BN36" s="374"/>
      <c r="BO36" s="374"/>
      <c r="BP36" s="374"/>
      <c r="BQ36" s="374"/>
      <c r="BR36" s="374"/>
      <c r="BS36" s="374"/>
      <c r="BT36" s="374"/>
      <c r="BU36" s="374"/>
      <c r="BV36" s="374"/>
    </row>
    <row r="37" spans="1:74" s="287" customFormat="1" ht="11.1" customHeight="1" x14ac:dyDescent="0.2">
      <c r="A37" s="571" t="s">
        <v>243</v>
      </c>
      <c r="B37" s="567" t="s">
        <v>1521</v>
      </c>
      <c r="C37" s="103">
        <v>7.723325</v>
      </c>
      <c r="D37" s="103">
        <v>7.8235749999999999</v>
      </c>
      <c r="E37" s="103">
        <v>8.5531550000000003</v>
      </c>
      <c r="F37" s="103">
        <v>8.8393800000000002</v>
      </c>
      <c r="G37" s="103">
        <v>9.0807749999999992</v>
      </c>
      <c r="H37" s="103">
        <v>9.3616659999999996</v>
      </c>
      <c r="I37" s="103">
        <v>9.2970620000000004</v>
      </c>
      <c r="J37" s="103">
        <v>9.1823250000000005</v>
      </c>
      <c r="K37" s="103">
        <v>8.9324600000000007</v>
      </c>
      <c r="L37" s="103">
        <v>9.0269370000000002</v>
      </c>
      <c r="M37" s="103">
        <v>9.0210779999999993</v>
      </c>
      <c r="N37" s="103">
        <v>8.8794160000000009</v>
      </c>
      <c r="O37" s="103">
        <v>8.0618730000000003</v>
      </c>
      <c r="P37" s="103">
        <v>8.6501760000000001</v>
      </c>
      <c r="Q37" s="103">
        <v>9.0051249999999996</v>
      </c>
      <c r="R37" s="103">
        <v>8.7987420000000007</v>
      </c>
      <c r="S37" s="103">
        <v>9.1191099999999992</v>
      </c>
      <c r="T37" s="103">
        <v>9.075113</v>
      </c>
      <c r="U37" s="103">
        <v>8.8115620000000003</v>
      </c>
      <c r="V37" s="103">
        <v>9.1153639999999996</v>
      </c>
      <c r="W37" s="103">
        <v>8.8466349999999991</v>
      </c>
      <c r="X37" s="103">
        <v>8.8067969999999995</v>
      </c>
      <c r="Y37" s="103">
        <v>8.8268369999999994</v>
      </c>
      <c r="Z37" s="103">
        <v>8.5959120000000002</v>
      </c>
      <c r="AA37" s="103">
        <v>8.2910260000000005</v>
      </c>
      <c r="AB37" s="103">
        <v>8.694903</v>
      </c>
      <c r="AC37" s="103">
        <v>9.0769289999999998</v>
      </c>
      <c r="AD37" s="103">
        <v>8.9440740000000005</v>
      </c>
      <c r="AE37" s="103">
        <v>9.0798850000000009</v>
      </c>
      <c r="AF37" s="103">
        <v>9.3657190000000003</v>
      </c>
      <c r="AG37" s="103">
        <v>8.9790080000000003</v>
      </c>
      <c r="AH37" s="103">
        <v>9.2444869999999995</v>
      </c>
      <c r="AI37" s="103">
        <v>8.8430999999999997</v>
      </c>
      <c r="AJ37" s="103">
        <v>9.0998470000000005</v>
      </c>
      <c r="AK37" s="103">
        <v>8.9098400000000009</v>
      </c>
      <c r="AL37" s="103">
        <v>8.7958689999999997</v>
      </c>
      <c r="AM37" s="103">
        <v>8.2376719999999999</v>
      </c>
      <c r="AN37" s="103">
        <v>8.6009729999999998</v>
      </c>
      <c r="AO37" s="103">
        <v>8.8873770000000007</v>
      </c>
      <c r="AP37" s="103">
        <v>8.8311630000000001</v>
      </c>
      <c r="AQ37" s="103">
        <v>9.3959930000000007</v>
      </c>
      <c r="AR37" s="103">
        <v>9.1198340000000009</v>
      </c>
      <c r="AS37" s="103">
        <v>9.296856</v>
      </c>
      <c r="AT37" s="103">
        <v>9.2577180000000006</v>
      </c>
      <c r="AU37" s="103">
        <v>8.9936900000000009</v>
      </c>
      <c r="AV37" s="103">
        <v>9.0681530000000006</v>
      </c>
      <c r="AW37" s="103">
        <v>8.8081160000000001</v>
      </c>
      <c r="AX37" s="103">
        <v>8.7944530000000007</v>
      </c>
      <c r="AY37" s="937">
        <v>8.4827619999999992</v>
      </c>
      <c r="AZ37" s="937">
        <v>8.6581428570999996</v>
      </c>
      <c r="BA37" s="937">
        <v>8.8867325161000004</v>
      </c>
      <c r="BB37" s="582">
        <v>8.9113919999999993</v>
      </c>
      <c r="BC37" s="582">
        <v>9.1857209999999991</v>
      </c>
      <c r="BD37" s="582">
        <v>9.1990060000000007</v>
      </c>
      <c r="BE37" s="582">
        <v>9.1021879999999999</v>
      </c>
      <c r="BF37" s="582">
        <v>9.1938999999999993</v>
      </c>
      <c r="BG37" s="582">
        <v>8.8411369999999998</v>
      </c>
      <c r="BH37" s="582">
        <v>8.8597730000000006</v>
      </c>
      <c r="BI37" s="582">
        <v>8.7453099999999999</v>
      </c>
      <c r="BJ37" s="582">
        <v>8.6790909999999997</v>
      </c>
      <c r="BK37" s="582">
        <v>8.3175039999999996</v>
      </c>
      <c r="BL37" s="582">
        <v>8.6013760000000001</v>
      </c>
      <c r="BM37" s="582">
        <v>8.9538519999999995</v>
      </c>
      <c r="BN37" s="582">
        <v>8.9444619999999997</v>
      </c>
      <c r="BO37" s="582">
        <v>9.1772259999999992</v>
      </c>
      <c r="BP37" s="582">
        <v>9.220345</v>
      </c>
      <c r="BQ37" s="582">
        <v>9.1179369999999995</v>
      </c>
      <c r="BR37" s="582">
        <v>9.1729669999999999</v>
      </c>
      <c r="BS37" s="582">
        <v>8.8213720000000002</v>
      </c>
      <c r="BT37" s="582">
        <v>8.8488710000000008</v>
      </c>
      <c r="BU37" s="582">
        <v>8.7698029999999996</v>
      </c>
      <c r="BV37" s="582">
        <v>8.7129999999999992</v>
      </c>
    </row>
    <row r="38" spans="1:74" ht="11.1" customHeight="1" x14ac:dyDescent="0.2">
      <c r="A38" s="278" t="s">
        <v>1551</v>
      </c>
      <c r="B38" s="568" t="s">
        <v>1522</v>
      </c>
      <c r="C38" s="363">
        <v>6.9659026128999999</v>
      </c>
      <c r="D38" s="363">
        <v>7.0352443570999998</v>
      </c>
      <c r="E38" s="363">
        <v>7.6576356129000001</v>
      </c>
      <c r="F38" s="363">
        <v>7.9658761333000001</v>
      </c>
      <c r="G38" s="363">
        <v>8.1246909355000003</v>
      </c>
      <c r="H38" s="363">
        <v>8.3933548333000001</v>
      </c>
      <c r="I38" s="363">
        <v>8.3328604516000002</v>
      </c>
      <c r="J38" s="363">
        <v>8.2479813548000003</v>
      </c>
      <c r="K38" s="363">
        <v>8.0198947999999994</v>
      </c>
      <c r="L38" s="363">
        <v>8.0515396452000001</v>
      </c>
      <c r="M38" s="363">
        <v>8.0625132666999999</v>
      </c>
      <c r="N38" s="363">
        <v>7.9576078065000004</v>
      </c>
      <c r="O38" s="363">
        <v>7.2218092258000004</v>
      </c>
      <c r="P38" s="363">
        <v>7.7845814286000001</v>
      </c>
      <c r="Q38" s="363">
        <v>8.0790455161000008</v>
      </c>
      <c r="R38" s="363">
        <v>7.9072709666999996</v>
      </c>
      <c r="S38" s="363">
        <v>8.1820404838999998</v>
      </c>
      <c r="T38" s="363">
        <v>8.1094875332999994</v>
      </c>
      <c r="U38" s="363">
        <v>7.9060714193999999</v>
      </c>
      <c r="V38" s="363">
        <v>8.1560213548</v>
      </c>
      <c r="W38" s="363">
        <v>7.9500885666999999</v>
      </c>
      <c r="X38" s="363">
        <v>7.8574542257999997</v>
      </c>
      <c r="Y38" s="363">
        <v>7.8835401333000004</v>
      </c>
      <c r="Z38" s="363">
        <v>7.7021191612999997</v>
      </c>
      <c r="AA38" s="363">
        <v>7.4110423548000002</v>
      </c>
      <c r="AB38" s="363">
        <v>7.8240577143000003</v>
      </c>
      <c r="AC38" s="363">
        <v>8.1381048709999995</v>
      </c>
      <c r="AD38" s="363">
        <v>8.0403854999999993</v>
      </c>
      <c r="AE38" s="363">
        <v>8.1379274515999995</v>
      </c>
      <c r="AF38" s="363">
        <v>8.3914656332999993</v>
      </c>
      <c r="AG38" s="363">
        <v>8.0566328709999997</v>
      </c>
      <c r="AH38" s="363">
        <v>8.2689053547999993</v>
      </c>
      <c r="AI38" s="363">
        <v>7.9349219333000001</v>
      </c>
      <c r="AJ38" s="363">
        <v>8.1309115805999994</v>
      </c>
      <c r="AK38" s="363">
        <v>7.9675802666999997</v>
      </c>
      <c r="AL38" s="363">
        <v>7.8889029355</v>
      </c>
      <c r="AM38" s="363">
        <v>7.4059093871000004</v>
      </c>
      <c r="AN38" s="363">
        <v>7.6940014137999997</v>
      </c>
      <c r="AO38" s="363">
        <v>7.9778440968000002</v>
      </c>
      <c r="AP38" s="363">
        <v>7.9667929666999999</v>
      </c>
      <c r="AQ38" s="363">
        <v>8.4009940645000007</v>
      </c>
      <c r="AR38" s="363">
        <v>8.1958754999999996</v>
      </c>
      <c r="AS38" s="363">
        <v>8.3342953870999992</v>
      </c>
      <c r="AT38" s="363">
        <v>8.2988322580999991</v>
      </c>
      <c r="AU38" s="363">
        <v>8.0616678999999998</v>
      </c>
      <c r="AV38" s="363">
        <v>8.0789600000000004</v>
      </c>
      <c r="AW38" s="363">
        <v>7.8689287666999999</v>
      </c>
      <c r="AX38" s="363">
        <v>7.8792412258000004</v>
      </c>
      <c r="AY38" s="919">
        <v>7.5971130968000002</v>
      </c>
      <c r="AZ38" s="919">
        <v>7.7929991429000003</v>
      </c>
      <c r="BA38" s="919">
        <v>7.9188871590999996</v>
      </c>
      <c r="BB38" s="374">
        <v>8.0235339999999997</v>
      </c>
      <c r="BC38" s="374">
        <v>8.2234920000000002</v>
      </c>
      <c r="BD38" s="374">
        <v>8.2440049999999996</v>
      </c>
      <c r="BE38" s="374">
        <v>8.1626650000000005</v>
      </c>
      <c r="BF38" s="374">
        <v>8.2444559999999996</v>
      </c>
      <c r="BG38" s="374">
        <v>7.9341720000000002</v>
      </c>
      <c r="BH38" s="374">
        <v>7.9210060000000002</v>
      </c>
      <c r="BI38" s="374">
        <v>7.8118749999999997</v>
      </c>
      <c r="BJ38" s="374">
        <v>7.7698700000000001</v>
      </c>
      <c r="BK38" s="374">
        <v>7.4540100000000002</v>
      </c>
      <c r="BL38" s="374">
        <v>7.7149289999999997</v>
      </c>
      <c r="BM38" s="374">
        <v>8.0351400000000002</v>
      </c>
      <c r="BN38" s="374">
        <v>8.0438709999999993</v>
      </c>
      <c r="BO38" s="374">
        <v>8.2141760000000001</v>
      </c>
      <c r="BP38" s="374">
        <v>8.2598120000000002</v>
      </c>
      <c r="BQ38" s="374">
        <v>8.1741799999999998</v>
      </c>
      <c r="BR38" s="374">
        <v>8.2235469999999999</v>
      </c>
      <c r="BS38" s="374">
        <v>7.9139280000000003</v>
      </c>
      <c r="BT38" s="374">
        <v>7.9087540000000001</v>
      </c>
      <c r="BU38" s="374">
        <v>7.8310839999999997</v>
      </c>
      <c r="BV38" s="374">
        <v>7.7979430000000001</v>
      </c>
    </row>
    <row r="39" spans="1:74" ht="11.1" customHeight="1" x14ac:dyDescent="0.2">
      <c r="A39" s="278" t="s">
        <v>511</v>
      </c>
      <c r="B39" s="568" t="s">
        <v>1136</v>
      </c>
      <c r="C39" s="363">
        <v>0.75742238709999998</v>
      </c>
      <c r="D39" s="363">
        <v>0.78833064285999999</v>
      </c>
      <c r="E39" s="363">
        <v>0.89551938710000001</v>
      </c>
      <c r="F39" s="363">
        <v>0.87350386667000002</v>
      </c>
      <c r="G39" s="363">
        <v>0.95608406452000005</v>
      </c>
      <c r="H39" s="363">
        <v>0.96831116666999995</v>
      </c>
      <c r="I39" s="363">
        <v>0.96420154839000005</v>
      </c>
      <c r="J39" s="363">
        <v>0.93434364516000001</v>
      </c>
      <c r="K39" s="363">
        <v>0.91256519999999997</v>
      </c>
      <c r="L39" s="363">
        <v>0.97539735484000001</v>
      </c>
      <c r="M39" s="363">
        <v>0.95856473333000003</v>
      </c>
      <c r="N39" s="363">
        <v>0.92180819354999999</v>
      </c>
      <c r="O39" s="363">
        <v>0.84006377419</v>
      </c>
      <c r="P39" s="363">
        <v>0.86559457142999996</v>
      </c>
      <c r="Q39" s="363">
        <v>0.92607948387000005</v>
      </c>
      <c r="R39" s="363">
        <v>0.89147103333</v>
      </c>
      <c r="S39" s="363">
        <v>0.93706951613</v>
      </c>
      <c r="T39" s="363">
        <v>0.96562546667000004</v>
      </c>
      <c r="U39" s="363">
        <v>0.90549058064999999</v>
      </c>
      <c r="V39" s="363">
        <v>0.95934264516000001</v>
      </c>
      <c r="W39" s="363">
        <v>0.89654643332999995</v>
      </c>
      <c r="X39" s="363">
        <v>0.94934277419000002</v>
      </c>
      <c r="Y39" s="363">
        <v>0.94329686667000001</v>
      </c>
      <c r="Z39" s="363">
        <v>0.89379283871000004</v>
      </c>
      <c r="AA39" s="363">
        <v>0.87998364516000005</v>
      </c>
      <c r="AB39" s="363">
        <v>0.87084528570999997</v>
      </c>
      <c r="AC39" s="363">
        <v>0.93882412903000001</v>
      </c>
      <c r="AD39" s="363">
        <v>0.90368850000000001</v>
      </c>
      <c r="AE39" s="363">
        <v>0.94195754839000001</v>
      </c>
      <c r="AF39" s="363">
        <v>0.97425336666999995</v>
      </c>
      <c r="AG39" s="363">
        <v>0.92237512902999996</v>
      </c>
      <c r="AH39" s="363">
        <v>0.97558164516000001</v>
      </c>
      <c r="AI39" s="363">
        <v>0.90817806667000001</v>
      </c>
      <c r="AJ39" s="363">
        <v>0.96893541935000005</v>
      </c>
      <c r="AK39" s="363">
        <v>0.94225973333000002</v>
      </c>
      <c r="AL39" s="363">
        <v>0.90696606451999995</v>
      </c>
      <c r="AM39" s="363">
        <v>0.83176261289999998</v>
      </c>
      <c r="AN39" s="363">
        <v>0.90697158620999996</v>
      </c>
      <c r="AO39" s="363">
        <v>0.90953290323000002</v>
      </c>
      <c r="AP39" s="363">
        <v>0.86437003332999995</v>
      </c>
      <c r="AQ39" s="363">
        <v>0.99499893547999996</v>
      </c>
      <c r="AR39" s="363">
        <v>0.92395850000000002</v>
      </c>
      <c r="AS39" s="363">
        <v>0.96256061289999995</v>
      </c>
      <c r="AT39" s="363">
        <v>0.95888574193999998</v>
      </c>
      <c r="AU39" s="363">
        <v>0.93202209999999996</v>
      </c>
      <c r="AV39" s="363">
        <v>0.98919299999999999</v>
      </c>
      <c r="AW39" s="363">
        <v>0.93918723332999998</v>
      </c>
      <c r="AX39" s="363">
        <v>0.91521177418999999</v>
      </c>
      <c r="AY39" s="919">
        <v>0.88564890323000001</v>
      </c>
      <c r="AZ39" s="919">
        <v>0.86514371429000003</v>
      </c>
      <c r="BA39" s="919">
        <v>0.96784535698999996</v>
      </c>
      <c r="BB39" s="374">
        <v>0.88785789999999998</v>
      </c>
      <c r="BC39" s="374">
        <v>0.9622288</v>
      </c>
      <c r="BD39" s="374">
        <v>0.95500110000000005</v>
      </c>
      <c r="BE39" s="374">
        <v>0.93952270000000004</v>
      </c>
      <c r="BF39" s="374">
        <v>0.94944390000000001</v>
      </c>
      <c r="BG39" s="374">
        <v>0.90696480000000002</v>
      </c>
      <c r="BH39" s="374">
        <v>0.93876720000000002</v>
      </c>
      <c r="BI39" s="374">
        <v>0.93343589999999999</v>
      </c>
      <c r="BJ39" s="374">
        <v>0.90922119999999995</v>
      </c>
      <c r="BK39" s="374">
        <v>0.8634944</v>
      </c>
      <c r="BL39" s="374">
        <v>0.88644780000000001</v>
      </c>
      <c r="BM39" s="374">
        <v>0.91871190000000003</v>
      </c>
      <c r="BN39" s="374">
        <v>0.90059109999999998</v>
      </c>
      <c r="BO39" s="374">
        <v>0.96304979999999996</v>
      </c>
      <c r="BP39" s="374">
        <v>0.96053350000000004</v>
      </c>
      <c r="BQ39" s="374">
        <v>0.94375750000000003</v>
      </c>
      <c r="BR39" s="374">
        <v>0.94941969999999998</v>
      </c>
      <c r="BS39" s="374">
        <v>0.90744420000000003</v>
      </c>
      <c r="BT39" s="374">
        <v>0.94011619999999996</v>
      </c>
      <c r="BU39" s="374">
        <v>0.93871899999999997</v>
      </c>
      <c r="BV39" s="374">
        <v>0.91505749999999997</v>
      </c>
    </row>
    <row r="40" spans="1:74" s="287" customFormat="1" ht="11.1" customHeight="1" x14ac:dyDescent="0.2">
      <c r="A40" s="278"/>
      <c r="B40" s="568"/>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937"/>
      <c r="AZ40" s="937"/>
      <c r="BA40" s="937"/>
      <c r="BB40" s="582"/>
      <c r="BC40" s="582"/>
      <c r="BD40" s="582"/>
      <c r="BE40" s="582"/>
      <c r="BF40" s="582"/>
      <c r="BG40" s="582"/>
      <c r="BH40" s="582"/>
      <c r="BI40" s="582"/>
      <c r="BJ40" s="582"/>
      <c r="BK40" s="582"/>
      <c r="BL40" s="582"/>
      <c r="BM40" s="582"/>
      <c r="BN40" s="582"/>
      <c r="BO40" s="582"/>
      <c r="BP40" s="582"/>
      <c r="BQ40" s="582"/>
      <c r="BR40" s="582"/>
      <c r="BS40" s="582"/>
      <c r="BT40" s="582"/>
      <c r="BU40" s="582"/>
      <c r="BV40" s="582"/>
    </row>
    <row r="41" spans="1:74" ht="11.1" customHeight="1" x14ac:dyDescent="0.2">
      <c r="A41" s="571" t="s">
        <v>1523</v>
      </c>
      <c r="B41" s="567" t="s">
        <v>1566</v>
      </c>
      <c r="C41" s="103">
        <v>4.0223546780000001</v>
      </c>
      <c r="D41" s="103">
        <v>4.089018179</v>
      </c>
      <c r="E41" s="103">
        <v>4.2055541940000003</v>
      </c>
      <c r="F41" s="103">
        <v>4.1788753669999998</v>
      </c>
      <c r="G41" s="103">
        <v>4.0436356460000002</v>
      </c>
      <c r="H41" s="103">
        <v>4.0732759999999999</v>
      </c>
      <c r="I41" s="103">
        <v>3.7946329680000002</v>
      </c>
      <c r="J41" s="103">
        <v>4.1280330000000003</v>
      </c>
      <c r="K41" s="103">
        <v>4.1413733669999999</v>
      </c>
      <c r="L41" s="103">
        <v>4.1317570970000004</v>
      </c>
      <c r="M41" s="103">
        <v>4.3481722999999999</v>
      </c>
      <c r="N41" s="103">
        <v>4.1070958390000003</v>
      </c>
      <c r="O41" s="103">
        <v>4.2574607090000001</v>
      </c>
      <c r="P41" s="103">
        <v>4.5033921069999998</v>
      </c>
      <c r="Q41" s="103">
        <v>4.3362296130000004</v>
      </c>
      <c r="R41" s="103">
        <v>4.1358586659999999</v>
      </c>
      <c r="S41" s="103">
        <v>4.0267070650000001</v>
      </c>
      <c r="T41" s="103">
        <v>4.2395681339999998</v>
      </c>
      <c r="U41" s="103">
        <v>3.8777358710000001</v>
      </c>
      <c r="V41" s="103">
        <v>4.1160740970000003</v>
      </c>
      <c r="W41" s="103">
        <v>4.2479195000000001</v>
      </c>
      <c r="X41" s="103">
        <v>4.3504983230000001</v>
      </c>
      <c r="Y41" s="103">
        <v>4.2378699659999999</v>
      </c>
      <c r="Z41" s="103">
        <v>3.969330807</v>
      </c>
      <c r="AA41" s="103">
        <v>4.1580633550000003</v>
      </c>
      <c r="AB41" s="103">
        <v>4.2055319290000002</v>
      </c>
      <c r="AC41" s="103">
        <v>4.3372059030000001</v>
      </c>
      <c r="AD41" s="103">
        <v>4.0983022670000002</v>
      </c>
      <c r="AE41" s="103">
        <v>4.2152320000000003</v>
      </c>
      <c r="AF41" s="103">
        <v>4.2620159339999999</v>
      </c>
      <c r="AG41" s="103">
        <v>3.8289207099999998</v>
      </c>
      <c r="AH41" s="103">
        <v>4.333069096</v>
      </c>
      <c r="AI41" s="103">
        <v>4.1472185000000001</v>
      </c>
      <c r="AJ41" s="103">
        <v>4.3336257739999997</v>
      </c>
      <c r="AK41" s="103">
        <v>4.1926370659999996</v>
      </c>
      <c r="AL41" s="103">
        <v>3.9447493229999999</v>
      </c>
      <c r="AM41" s="103">
        <v>4.1213027420000001</v>
      </c>
      <c r="AN41" s="103">
        <v>4.2385876549999999</v>
      </c>
      <c r="AO41" s="103">
        <v>3.9696602259999998</v>
      </c>
      <c r="AP41" s="103">
        <v>4.1032079330000002</v>
      </c>
      <c r="AQ41" s="103">
        <v>4.073689516</v>
      </c>
      <c r="AR41" s="103">
        <v>3.9302415669999999</v>
      </c>
      <c r="AS41" s="103">
        <v>4.042179355</v>
      </c>
      <c r="AT41" s="103">
        <v>4.1896833549999997</v>
      </c>
      <c r="AU41" s="103">
        <v>4.0276639669999996</v>
      </c>
      <c r="AV41" s="103">
        <v>4.3704992899999997</v>
      </c>
      <c r="AW41" s="103">
        <v>3.9987103340000001</v>
      </c>
      <c r="AX41" s="103">
        <v>4.0157207420000001</v>
      </c>
      <c r="AY41" s="937">
        <v>4.234559</v>
      </c>
      <c r="AZ41" s="937">
        <v>4.2435462428999999</v>
      </c>
      <c r="BA41" s="937">
        <v>4.0229744065000004</v>
      </c>
      <c r="BB41" s="582">
        <v>4.0633030000000003</v>
      </c>
      <c r="BC41" s="582">
        <v>4.032737</v>
      </c>
      <c r="BD41" s="582">
        <v>4.0187350000000004</v>
      </c>
      <c r="BE41" s="582">
        <v>3.8805070000000002</v>
      </c>
      <c r="BF41" s="582">
        <v>4.0027530000000002</v>
      </c>
      <c r="BG41" s="582">
        <v>4.095186</v>
      </c>
      <c r="BH41" s="582">
        <v>4.2557470000000004</v>
      </c>
      <c r="BI41" s="582">
        <v>3.9606150000000002</v>
      </c>
      <c r="BJ41" s="582">
        <v>4.03505</v>
      </c>
      <c r="BK41" s="582">
        <v>4.1310440000000002</v>
      </c>
      <c r="BL41" s="582">
        <v>4.2173429999999996</v>
      </c>
      <c r="BM41" s="582">
        <v>4.1824669999999999</v>
      </c>
      <c r="BN41" s="582">
        <v>4.1220559999999997</v>
      </c>
      <c r="BO41" s="582">
        <v>4.0325990000000003</v>
      </c>
      <c r="BP41" s="582">
        <v>4.1270100000000003</v>
      </c>
      <c r="BQ41" s="582">
        <v>4.0339299999999998</v>
      </c>
      <c r="BR41" s="582">
        <v>4.0805720000000001</v>
      </c>
      <c r="BS41" s="582">
        <v>4.1712309999999997</v>
      </c>
      <c r="BT41" s="582">
        <v>4.2512359999999996</v>
      </c>
      <c r="BU41" s="582">
        <v>4.1024039999999999</v>
      </c>
      <c r="BV41" s="582">
        <v>4.0915299999999997</v>
      </c>
    </row>
    <row r="42" spans="1:74" s="246" customFormat="1" ht="11.1" customHeight="1" x14ac:dyDescent="0.2">
      <c r="A42" s="278" t="s">
        <v>245</v>
      </c>
      <c r="B42" s="841" t="s">
        <v>1130</v>
      </c>
      <c r="C42" s="363">
        <v>3.9364659999999998</v>
      </c>
      <c r="D42" s="363">
        <v>3.9684219999999999</v>
      </c>
      <c r="E42" s="363">
        <v>4.0771480000000002</v>
      </c>
      <c r="F42" s="363">
        <v>4.0483609999999999</v>
      </c>
      <c r="G42" s="363">
        <v>3.90015</v>
      </c>
      <c r="H42" s="363">
        <v>3.9457260000000001</v>
      </c>
      <c r="I42" s="363">
        <v>3.674569</v>
      </c>
      <c r="J42" s="363">
        <v>3.9843839999999999</v>
      </c>
      <c r="K42" s="363">
        <v>4.0319989999999999</v>
      </c>
      <c r="L42" s="363">
        <v>3.9673919999999998</v>
      </c>
      <c r="M42" s="363">
        <v>4.1903800000000002</v>
      </c>
      <c r="N42" s="363">
        <v>3.9501110000000001</v>
      </c>
      <c r="O42" s="363">
        <v>4.1287419999999999</v>
      </c>
      <c r="P42" s="363">
        <v>4.3648769999999999</v>
      </c>
      <c r="Q42" s="363">
        <v>4.1832260000000003</v>
      </c>
      <c r="R42" s="363">
        <v>3.9756010000000002</v>
      </c>
      <c r="S42" s="363">
        <v>3.8757510000000002</v>
      </c>
      <c r="T42" s="363">
        <v>4.0492489999999997</v>
      </c>
      <c r="U42" s="363">
        <v>3.72153</v>
      </c>
      <c r="V42" s="363">
        <v>3.9404870000000001</v>
      </c>
      <c r="W42" s="363">
        <v>4.0874629999999996</v>
      </c>
      <c r="X42" s="363">
        <v>4.1628230000000004</v>
      </c>
      <c r="Y42" s="363">
        <v>4.0594900000000003</v>
      </c>
      <c r="Z42" s="363">
        <v>3.7927200000000001</v>
      </c>
      <c r="AA42" s="363">
        <v>3.9668009999999998</v>
      </c>
      <c r="AB42" s="363">
        <v>3.9985900000000001</v>
      </c>
      <c r="AC42" s="363">
        <v>4.11348</v>
      </c>
      <c r="AD42" s="363">
        <v>3.878568</v>
      </c>
      <c r="AE42" s="363">
        <v>3.9190770000000001</v>
      </c>
      <c r="AF42" s="363">
        <v>3.9775459999999998</v>
      </c>
      <c r="AG42" s="363">
        <v>3.5832959999999998</v>
      </c>
      <c r="AH42" s="363">
        <v>4.0520769999999997</v>
      </c>
      <c r="AI42" s="363">
        <v>3.8577789999999998</v>
      </c>
      <c r="AJ42" s="363">
        <v>4.0606920000000004</v>
      </c>
      <c r="AK42" s="363">
        <v>3.9502809999999999</v>
      </c>
      <c r="AL42" s="363">
        <v>3.6433080000000002</v>
      </c>
      <c r="AM42" s="363">
        <v>3.8695349999999999</v>
      </c>
      <c r="AN42" s="363">
        <v>3.9193899999999999</v>
      </c>
      <c r="AO42" s="363">
        <v>3.6736089999999999</v>
      </c>
      <c r="AP42" s="363">
        <v>3.8005640000000001</v>
      </c>
      <c r="AQ42" s="363">
        <v>3.778975</v>
      </c>
      <c r="AR42" s="363">
        <v>3.5942020000000001</v>
      </c>
      <c r="AS42" s="363">
        <v>3.69278</v>
      </c>
      <c r="AT42" s="363">
        <v>3.8749790000000002</v>
      </c>
      <c r="AU42" s="363">
        <v>3.712313</v>
      </c>
      <c r="AV42" s="363">
        <v>4.0590669999999998</v>
      </c>
      <c r="AW42" s="363">
        <v>3.6757529999999998</v>
      </c>
      <c r="AX42" s="363">
        <v>3.7265619999999999</v>
      </c>
      <c r="AY42" s="919">
        <v>4.0643890000000003</v>
      </c>
      <c r="AZ42" s="919">
        <v>4.0418571428999996</v>
      </c>
      <c r="BA42" s="919">
        <v>3.8231218065000001</v>
      </c>
      <c r="BB42" s="374">
        <v>3.8265850000000001</v>
      </c>
      <c r="BC42" s="374">
        <v>3.7597049999999999</v>
      </c>
      <c r="BD42" s="374">
        <v>3.7320000000000002</v>
      </c>
      <c r="BE42" s="374">
        <v>3.5964619999999998</v>
      </c>
      <c r="BF42" s="374">
        <v>3.7196099999999999</v>
      </c>
      <c r="BG42" s="374">
        <v>3.8218939999999999</v>
      </c>
      <c r="BH42" s="374">
        <v>3.9738720000000001</v>
      </c>
      <c r="BI42" s="374">
        <v>3.6756660000000001</v>
      </c>
      <c r="BJ42" s="374">
        <v>3.7416079999999998</v>
      </c>
      <c r="BK42" s="374">
        <v>3.8849450000000001</v>
      </c>
      <c r="BL42" s="374">
        <v>3.9458690000000001</v>
      </c>
      <c r="BM42" s="374">
        <v>3.9001769999999998</v>
      </c>
      <c r="BN42" s="374">
        <v>3.8346770000000001</v>
      </c>
      <c r="BO42" s="374">
        <v>3.726588</v>
      </c>
      <c r="BP42" s="374">
        <v>3.8186550000000001</v>
      </c>
      <c r="BQ42" s="374">
        <v>3.7320449999999998</v>
      </c>
      <c r="BR42" s="374">
        <v>3.7800199999999999</v>
      </c>
      <c r="BS42" s="374">
        <v>3.8803670000000001</v>
      </c>
      <c r="BT42" s="374">
        <v>3.9587210000000002</v>
      </c>
      <c r="BU42" s="374">
        <v>3.812189</v>
      </c>
      <c r="BV42" s="374">
        <v>3.7932030000000001</v>
      </c>
    </row>
    <row r="43" spans="1:74" s="246" customFormat="1" ht="11.1" customHeight="1" x14ac:dyDescent="0.2">
      <c r="A43" s="278" t="s">
        <v>1552</v>
      </c>
      <c r="B43" s="842" t="s">
        <v>1524</v>
      </c>
      <c r="C43" s="363">
        <v>3.8849490000000002</v>
      </c>
      <c r="D43" s="363">
        <v>3.9156719999999998</v>
      </c>
      <c r="E43" s="363">
        <v>4.0169860000000002</v>
      </c>
      <c r="F43" s="363">
        <v>3.9835609999999999</v>
      </c>
      <c r="G43" s="363">
        <v>3.8412790000000001</v>
      </c>
      <c r="H43" s="363">
        <v>3.88456</v>
      </c>
      <c r="I43" s="363">
        <v>3.6157620000000001</v>
      </c>
      <c r="J43" s="363">
        <v>3.9258030000000002</v>
      </c>
      <c r="K43" s="363">
        <v>3.9670320000000001</v>
      </c>
      <c r="L43" s="363">
        <v>3.9144559999999999</v>
      </c>
      <c r="M43" s="363">
        <v>4.1359130000000004</v>
      </c>
      <c r="N43" s="363">
        <v>3.8944329999999998</v>
      </c>
      <c r="O43" s="363">
        <v>4.0772250000000003</v>
      </c>
      <c r="P43" s="363">
        <v>4.310162</v>
      </c>
      <c r="Q43" s="363">
        <v>4.1238070000000002</v>
      </c>
      <c r="R43" s="363">
        <v>3.9159009999999999</v>
      </c>
      <c r="S43" s="363">
        <v>3.8174610000000002</v>
      </c>
      <c r="T43" s="363">
        <v>3.9904489999999999</v>
      </c>
      <c r="U43" s="363">
        <v>3.6653039999999999</v>
      </c>
      <c r="V43" s="363">
        <v>3.8821319999999999</v>
      </c>
      <c r="W43" s="363">
        <v>4.0268629999999996</v>
      </c>
      <c r="X43" s="363">
        <v>4.1063070000000002</v>
      </c>
      <c r="Y43" s="363">
        <v>4.0031559999999997</v>
      </c>
      <c r="Z43" s="363">
        <v>3.7387199999999998</v>
      </c>
      <c r="AA43" s="363">
        <v>3.9129299999999998</v>
      </c>
      <c r="AB43" s="363">
        <v>3.938733</v>
      </c>
      <c r="AC43" s="363">
        <v>4.0510279999999996</v>
      </c>
      <c r="AD43" s="363">
        <v>3.8202020000000001</v>
      </c>
      <c r="AE43" s="363">
        <v>3.8551739999999999</v>
      </c>
      <c r="AF43" s="363">
        <v>3.9095789999999999</v>
      </c>
      <c r="AG43" s="363">
        <v>3.5300699999999998</v>
      </c>
      <c r="AH43" s="363">
        <v>3.9862709999999999</v>
      </c>
      <c r="AI43" s="363">
        <v>3.7972790000000001</v>
      </c>
      <c r="AJ43" s="363">
        <v>4.0044009999999997</v>
      </c>
      <c r="AK43" s="363">
        <v>3.8981479999999999</v>
      </c>
      <c r="AL43" s="363">
        <v>3.5955010000000001</v>
      </c>
      <c r="AM43" s="363">
        <v>3.820986</v>
      </c>
      <c r="AN43" s="363">
        <v>3.8695970000000002</v>
      </c>
      <c r="AO43" s="363">
        <v>3.622706</v>
      </c>
      <c r="AP43" s="363">
        <v>3.7361970000000002</v>
      </c>
      <c r="AQ43" s="363">
        <v>3.721136</v>
      </c>
      <c r="AR43" s="363">
        <v>3.5344350000000002</v>
      </c>
      <c r="AS43" s="363">
        <v>3.6344569999999998</v>
      </c>
      <c r="AT43" s="363">
        <v>3.8163659999999999</v>
      </c>
      <c r="AU43" s="363">
        <v>3.6569799999999999</v>
      </c>
      <c r="AV43" s="363">
        <v>4.0033250000000002</v>
      </c>
      <c r="AW43" s="363">
        <v>3.62622</v>
      </c>
      <c r="AX43" s="363">
        <v>3.6773039999999999</v>
      </c>
      <c r="AY43" s="919">
        <v>4.0163890000000002</v>
      </c>
      <c r="AZ43" s="919">
        <v>4.0093202429000003</v>
      </c>
      <c r="BA43" s="919">
        <v>3.7775119065</v>
      </c>
      <c r="BB43" s="374">
        <v>3.775217</v>
      </c>
      <c r="BC43" s="374">
        <v>3.7072600000000002</v>
      </c>
      <c r="BD43" s="374">
        <v>3.6749309999999999</v>
      </c>
      <c r="BE43" s="374">
        <v>3.543342</v>
      </c>
      <c r="BF43" s="374">
        <v>3.661305</v>
      </c>
      <c r="BG43" s="374">
        <v>3.7641979999999999</v>
      </c>
      <c r="BH43" s="374">
        <v>3.9208729999999998</v>
      </c>
      <c r="BI43" s="374">
        <v>3.6260219999999999</v>
      </c>
      <c r="BJ43" s="374">
        <v>3.6945770000000002</v>
      </c>
      <c r="BK43" s="374">
        <v>3.8395589999999999</v>
      </c>
      <c r="BL43" s="374">
        <v>3.8977140000000001</v>
      </c>
      <c r="BM43" s="374">
        <v>3.8473890000000002</v>
      </c>
      <c r="BN43" s="374">
        <v>3.7784840000000002</v>
      </c>
      <c r="BO43" s="374">
        <v>3.6709019999999999</v>
      </c>
      <c r="BP43" s="374">
        <v>3.7596470000000002</v>
      </c>
      <c r="BQ43" s="374">
        <v>3.6778110000000002</v>
      </c>
      <c r="BR43" s="374">
        <v>3.720977</v>
      </c>
      <c r="BS43" s="374">
        <v>3.8218969999999999</v>
      </c>
      <c r="BT43" s="374">
        <v>3.9055550000000001</v>
      </c>
      <c r="BU43" s="374">
        <v>3.7630949999999999</v>
      </c>
      <c r="BV43" s="374">
        <v>3.747131</v>
      </c>
    </row>
    <row r="44" spans="1:74" s="246" customFormat="1" ht="11.1" customHeight="1" x14ac:dyDescent="0.2">
      <c r="A44" s="278" t="s">
        <v>1513</v>
      </c>
      <c r="B44" s="573" t="s">
        <v>1567</v>
      </c>
      <c r="C44" s="363">
        <v>4.5323000000000002E-2</v>
      </c>
      <c r="D44" s="363">
        <v>4.4035999999999999E-2</v>
      </c>
      <c r="E44" s="363">
        <v>5.0709999999999998E-2</v>
      </c>
      <c r="F44" s="363">
        <v>5.6333000000000001E-2</v>
      </c>
      <c r="G44" s="363">
        <v>4.9515999999999998E-2</v>
      </c>
      <c r="H44" s="363">
        <v>4.9333000000000002E-2</v>
      </c>
      <c r="I44" s="363">
        <v>4.5838999999999998E-2</v>
      </c>
      <c r="J44" s="363">
        <v>4.7097E-2</v>
      </c>
      <c r="K44" s="363">
        <v>5.04E-2</v>
      </c>
      <c r="L44" s="363">
        <v>4.3226000000000001E-2</v>
      </c>
      <c r="M44" s="363">
        <v>4.3367000000000003E-2</v>
      </c>
      <c r="N44" s="363">
        <v>4.2742000000000002E-2</v>
      </c>
      <c r="O44" s="363">
        <v>3.9194E-2</v>
      </c>
      <c r="P44" s="363">
        <v>4.3535999999999998E-2</v>
      </c>
      <c r="Q44" s="363">
        <v>4.829E-2</v>
      </c>
      <c r="R44" s="363">
        <v>4.7867E-2</v>
      </c>
      <c r="S44" s="363">
        <v>4.8645000000000001E-2</v>
      </c>
      <c r="T44" s="363">
        <v>4.5967000000000001E-2</v>
      </c>
      <c r="U44" s="363">
        <v>4.3936000000000003E-2</v>
      </c>
      <c r="V44" s="363">
        <v>4.6096999999999999E-2</v>
      </c>
      <c r="W44" s="363">
        <v>4.6233000000000003E-2</v>
      </c>
      <c r="X44" s="363">
        <v>4.3226000000000001E-2</v>
      </c>
      <c r="Y44" s="363">
        <v>4.1266999999999998E-2</v>
      </c>
      <c r="Z44" s="363">
        <v>4.129E-2</v>
      </c>
      <c r="AA44" s="363">
        <v>4.1452000000000003E-2</v>
      </c>
      <c r="AB44" s="363">
        <v>4.4821E-2</v>
      </c>
      <c r="AC44" s="363">
        <v>4.7258000000000001E-2</v>
      </c>
      <c r="AD44" s="363">
        <v>4.9033E-2</v>
      </c>
      <c r="AE44" s="363">
        <v>5.0871E-2</v>
      </c>
      <c r="AF44" s="363">
        <v>4.9099999999999998E-2</v>
      </c>
      <c r="AG44" s="363">
        <v>4.5644999999999998E-2</v>
      </c>
      <c r="AH44" s="363">
        <v>4.8258000000000002E-2</v>
      </c>
      <c r="AI44" s="363">
        <v>4.8333000000000001E-2</v>
      </c>
      <c r="AJ44" s="363">
        <v>4.7194E-2</v>
      </c>
      <c r="AK44" s="363">
        <v>4.4999999999999998E-2</v>
      </c>
      <c r="AL44" s="363">
        <v>4.1194000000000001E-2</v>
      </c>
      <c r="AM44" s="363">
        <v>4.1452000000000003E-2</v>
      </c>
      <c r="AN44" s="363">
        <v>4.3621E-2</v>
      </c>
      <c r="AO44" s="363">
        <v>4.2418999999999998E-2</v>
      </c>
      <c r="AP44" s="363">
        <v>5.8700000000000002E-2</v>
      </c>
      <c r="AQ44" s="363">
        <v>4.8613000000000003E-2</v>
      </c>
      <c r="AR44" s="363">
        <v>4.7600000000000003E-2</v>
      </c>
      <c r="AS44" s="363">
        <v>4.3709999999999999E-2</v>
      </c>
      <c r="AT44" s="363">
        <v>4.6032000000000003E-2</v>
      </c>
      <c r="AU44" s="363">
        <v>4.2000000000000003E-2</v>
      </c>
      <c r="AV44" s="363">
        <v>4.0742E-2</v>
      </c>
      <c r="AW44" s="363">
        <v>3.49E-2</v>
      </c>
      <c r="AX44" s="363">
        <v>3.7096999999999998E-2</v>
      </c>
      <c r="AY44" s="919">
        <v>3.4870999999999999E-2</v>
      </c>
      <c r="AZ44" s="919">
        <v>2.1969900000000001E-2</v>
      </c>
      <c r="BA44" s="919">
        <v>3.4105099999999999E-2</v>
      </c>
      <c r="BB44" s="374">
        <v>4.2464500000000002E-2</v>
      </c>
      <c r="BC44" s="374">
        <v>4.1827900000000001E-2</v>
      </c>
      <c r="BD44" s="374">
        <v>4.2453900000000003E-2</v>
      </c>
      <c r="BE44" s="374">
        <v>4.1628199999999997E-2</v>
      </c>
      <c r="BF44" s="374">
        <v>4.4177300000000003E-2</v>
      </c>
      <c r="BG44" s="374">
        <v>4.44074E-2</v>
      </c>
      <c r="BH44" s="374">
        <v>4.0537499999999997E-2</v>
      </c>
      <c r="BI44" s="374">
        <v>3.7365799999999998E-2</v>
      </c>
      <c r="BJ44" s="374">
        <v>3.6535699999999997E-2</v>
      </c>
      <c r="BK44" s="374">
        <v>3.51671E-2</v>
      </c>
      <c r="BL44" s="374">
        <v>3.7526299999999999E-2</v>
      </c>
      <c r="BM44" s="374">
        <v>4.1255100000000003E-2</v>
      </c>
      <c r="BN44" s="374">
        <v>4.7278500000000001E-2</v>
      </c>
      <c r="BO44" s="374">
        <v>4.5065000000000001E-2</v>
      </c>
      <c r="BP44" s="374">
        <v>4.4391199999999999E-2</v>
      </c>
      <c r="BQ44" s="374">
        <v>4.27412E-2</v>
      </c>
      <c r="BR44" s="374">
        <v>4.4915499999999997E-2</v>
      </c>
      <c r="BS44" s="374">
        <v>4.5181300000000001E-2</v>
      </c>
      <c r="BT44" s="374">
        <v>4.0703900000000001E-2</v>
      </c>
      <c r="BU44" s="374">
        <v>3.6815800000000003E-2</v>
      </c>
      <c r="BV44" s="374">
        <v>3.5576700000000003E-2</v>
      </c>
    </row>
    <row r="45" spans="1:74" s="246" customFormat="1" ht="11.1" customHeight="1" x14ac:dyDescent="0.2">
      <c r="A45" s="277" t="s">
        <v>1514</v>
      </c>
      <c r="B45" s="573" t="s">
        <v>1540</v>
      </c>
      <c r="C45" s="363">
        <v>6.1939999999999999E-3</v>
      </c>
      <c r="D45" s="363">
        <v>8.7139999999999995E-3</v>
      </c>
      <c r="E45" s="363">
        <v>9.4520000000000003E-3</v>
      </c>
      <c r="F45" s="363">
        <v>8.4670000000000006E-3</v>
      </c>
      <c r="G45" s="363">
        <v>9.3550000000000005E-3</v>
      </c>
      <c r="H45" s="363">
        <v>1.1833E-2</v>
      </c>
      <c r="I45" s="363">
        <v>1.2968E-2</v>
      </c>
      <c r="J45" s="363">
        <v>1.1483999999999999E-2</v>
      </c>
      <c r="K45" s="363">
        <v>1.4567E-2</v>
      </c>
      <c r="L45" s="363">
        <v>9.7099999999999999E-3</v>
      </c>
      <c r="M45" s="363">
        <v>1.11E-2</v>
      </c>
      <c r="N45" s="363">
        <v>1.2936E-2</v>
      </c>
      <c r="O45" s="363">
        <v>1.2323000000000001E-2</v>
      </c>
      <c r="P45" s="363">
        <v>1.1179E-2</v>
      </c>
      <c r="Q45" s="363">
        <v>1.1129E-2</v>
      </c>
      <c r="R45" s="363">
        <v>1.1833E-2</v>
      </c>
      <c r="S45" s="363">
        <v>9.6450000000000008E-3</v>
      </c>
      <c r="T45" s="363">
        <v>1.2833000000000001E-2</v>
      </c>
      <c r="U45" s="363">
        <v>1.2290000000000001E-2</v>
      </c>
      <c r="V45" s="363">
        <v>1.2258E-2</v>
      </c>
      <c r="W45" s="363">
        <v>1.4367E-2</v>
      </c>
      <c r="X45" s="363">
        <v>1.329E-2</v>
      </c>
      <c r="Y45" s="363">
        <v>1.5067000000000001E-2</v>
      </c>
      <c r="Z45" s="363">
        <v>1.2710000000000001E-2</v>
      </c>
      <c r="AA45" s="363">
        <v>1.2418999999999999E-2</v>
      </c>
      <c r="AB45" s="363">
        <v>1.5036000000000001E-2</v>
      </c>
      <c r="AC45" s="363">
        <v>1.5193999999999999E-2</v>
      </c>
      <c r="AD45" s="363">
        <v>9.3329999999999993E-3</v>
      </c>
      <c r="AE45" s="363">
        <v>1.3032E-2</v>
      </c>
      <c r="AF45" s="363">
        <v>1.8866999999999998E-2</v>
      </c>
      <c r="AG45" s="363">
        <v>7.5810000000000001E-3</v>
      </c>
      <c r="AH45" s="363">
        <v>1.7548000000000001E-2</v>
      </c>
      <c r="AI45" s="363">
        <v>1.2167000000000001E-2</v>
      </c>
      <c r="AJ45" s="363">
        <v>9.0969999999999992E-3</v>
      </c>
      <c r="AK45" s="363">
        <v>7.1329999999999996E-3</v>
      </c>
      <c r="AL45" s="363">
        <v>6.613E-3</v>
      </c>
      <c r="AM45" s="363">
        <v>7.097E-3</v>
      </c>
      <c r="AN45" s="363">
        <v>6.1720000000000004E-3</v>
      </c>
      <c r="AO45" s="363">
        <v>8.4840000000000002E-3</v>
      </c>
      <c r="AP45" s="363">
        <v>5.6670000000000002E-3</v>
      </c>
      <c r="AQ45" s="363">
        <v>9.2259999999999998E-3</v>
      </c>
      <c r="AR45" s="363">
        <v>1.2167000000000001E-2</v>
      </c>
      <c r="AS45" s="363">
        <v>1.4612999999999999E-2</v>
      </c>
      <c r="AT45" s="363">
        <v>1.2581E-2</v>
      </c>
      <c r="AU45" s="363">
        <v>1.3332999999999999E-2</v>
      </c>
      <c r="AV45" s="363">
        <v>1.4999999999999999E-2</v>
      </c>
      <c r="AW45" s="363">
        <v>1.4633E-2</v>
      </c>
      <c r="AX45" s="363">
        <v>1.2161E-2</v>
      </c>
      <c r="AY45" s="919">
        <v>1.3129E-2</v>
      </c>
      <c r="AZ45" s="919">
        <v>1.0567E-2</v>
      </c>
      <c r="BA45" s="919">
        <v>1.1504800000000001E-2</v>
      </c>
      <c r="BB45" s="374">
        <v>8.9031800000000001E-3</v>
      </c>
      <c r="BC45" s="374">
        <v>1.0617E-2</v>
      </c>
      <c r="BD45" s="374">
        <v>1.4615E-2</v>
      </c>
      <c r="BE45" s="374">
        <v>1.1491599999999999E-2</v>
      </c>
      <c r="BF45" s="374">
        <v>1.41277E-2</v>
      </c>
      <c r="BG45" s="374">
        <v>1.3288400000000001E-2</v>
      </c>
      <c r="BH45" s="374">
        <v>1.24621E-2</v>
      </c>
      <c r="BI45" s="374">
        <v>1.22776E-2</v>
      </c>
      <c r="BJ45" s="374">
        <v>1.04946E-2</v>
      </c>
      <c r="BK45" s="374">
        <v>1.02185E-2</v>
      </c>
      <c r="BL45" s="374">
        <v>1.06292E-2</v>
      </c>
      <c r="BM45" s="374">
        <v>1.15321E-2</v>
      </c>
      <c r="BN45" s="374">
        <v>8.9146899999999994E-3</v>
      </c>
      <c r="BO45" s="374">
        <v>1.0621800000000001E-2</v>
      </c>
      <c r="BP45" s="374">
        <v>1.4617099999999999E-2</v>
      </c>
      <c r="BQ45" s="374">
        <v>1.14924E-2</v>
      </c>
      <c r="BR45" s="374">
        <v>1.4128099999999999E-2</v>
      </c>
      <c r="BS45" s="374">
        <v>1.3288599999999999E-2</v>
      </c>
      <c r="BT45" s="374">
        <v>1.24622E-2</v>
      </c>
      <c r="BU45" s="374">
        <v>1.22776E-2</v>
      </c>
      <c r="BV45" s="374">
        <v>1.04946E-2</v>
      </c>
    </row>
    <row r="46" spans="1:74" ht="11.1" customHeight="1" x14ac:dyDescent="0.2">
      <c r="A46" s="278" t="s">
        <v>1517</v>
      </c>
      <c r="B46" s="568" t="s">
        <v>1568</v>
      </c>
      <c r="C46" s="363">
        <v>3.5296096999999999E-2</v>
      </c>
      <c r="D46" s="363">
        <v>6.7038500000000001E-2</v>
      </c>
      <c r="E46" s="363">
        <v>6.4930322999999998E-2</v>
      </c>
      <c r="F46" s="363">
        <v>6.1539299999999998E-2</v>
      </c>
      <c r="G46" s="363">
        <v>6.8793194000000002E-2</v>
      </c>
      <c r="H46" s="363">
        <v>5.9324500000000002E-2</v>
      </c>
      <c r="I46" s="363">
        <v>6.6092741999999996E-2</v>
      </c>
      <c r="J46" s="363">
        <v>6.9870839000000004E-2</v>
      </c>
      <c r="K46" s="363">
        <v>5.8542667E-2</v>
      </c>
      <c r="L46" s="363">
        <v>7.3632452000000001E-2</v>
      </c>
      <c r="M46" s="363">
        <v>7.1518999999999999E-2</v>
      </c>
      <c r="N46" s="363">
        <v>7.4218967999999996E-2</v>
      </c>
      <c r="O46" s="363">
        <v>4.7252935000000003E-2</v>
      </c>
      <c r="P46" s="363">
        <v>5.6115249999999998E-2</v>
      </c>
      <c r="Q46" s="363">
        <v>6.1110548000000001E-2</v>
      </c>
      <c r="R46" s="363">
        <v>7.0016732999999998E-2</v>
      </c>
      <c r="S46" s="363">
        <v>5.5563967999999998E-2</v>
      </c>
      <c r="T46" s="363">
        <v>6.9290867000000006E-2</v>
      </c>
      <c r="U46" s="363">
        <v>6.2947258000000006E-2</v>
      </c>
      <c r="V46" s="363">
        <v>6.3747129E-2</v>
      </c>
      <c r="W46" s="363">
        <v>5.9835233000000002E-2</v>
      </c>
      <c r="X46" s="363">
        <v>7.2154968E-2</v>
      </c>
      <c r="Y46" s="363">
        <v>8.3285632999999998E-2</v>
      </c>
      <c r="Z46" s="363">
        <v>6.1228097000000002E-2</v>
      </c>
      <c r="AA46" s="363">
        <v>6.3289322999999995E-2</v>
      </c>
      <c r="AB46" s="363">
        <v>6.7970286000000005E-2</v>
      </c>
      <c r="AC46" s="363">
        <v>7.2891774000000006E-2</v>
      </c>
      <c r="AD46" s="363">
        <v>5.7962867000000001E-2</v>
      </c>
      <c r="AE46" s="363">
        <v>8.5550097000000005E-2</v>
      </c>
      <c r="AF46" s="363">
        <v>9.2722166999999994E-2</v>
      </c>
      <c r="AG46" s="363">
        <v>8.0204387000000002E-2</v>
      </c>
      <c r="AH46" s="363">
        <v>8.1343289999999999E-2</v>
      </c>
      <c r="AI46" s="363">
        <v>9.5058000000000004E-2</v>
      </c>
      <c r="AJ46" s="363">
        <v>8.7795677000000003E-2</v>
      </c>
      <c r="AK46" s="363">
        <v>8.6964932999999994E-2</v>
      </c>
      <c r="AL46" s="363">
        <v>8.0321096999999994E-2</v>
      </c>
      <c r="AM46" s="363">
        <v>7.8138322999999996E-2</v>
      </c>
      <c r="AN46" s="363">
        <v>9.3915378999999993E-2</v>
      </c>
      <c r="AO46" s="363">
        <v>7.7726386999999994E-2</v>
      </c>
      <c r="AP46" s="363">
        <v>8.1014000000000003E-2</v>
      </c>
      <c r="AQ46" s="363">
        <v>8.0684871000000005E-2</v>
      </c>
      <c r="AR46" s="363">
        <v>8.8018100000000002E-2</v>
      </c>
      <c r="AS46" s="363">
        <v>7.8988742000000001E-2</v>
      </c>
      <c r="AT46" s="363">
        <v>7.0891613000000006E-2</v>
      </c>
      <c r="AU46" s="363">
        <v>7.5249999999999997E-2</v>
      </c>
      <c r="AV46" s="363">
        <v>7.9689870999999995E-2</v>
      </c>
      <c r="AW46" s="363">
        <v>8.2771067000000004E-2</v>
      </c>
      <c r="AX46" s="363">
        <v>8.4478194000000006E-2</v>
      </c>
      <c r="AY46" s="919">
        <v>3.7385000000000002E-2</v>
      </c>
      <c r="AZ46" s="919">
        <v>3.3849700000000003E-2</v>
      </c>
      <c r="BA46" s="919">
        <v>3.4220199999999999E-2</v>
      </c>
      <c r="BB46" s="374">
        <v>4.3586300000000001E-2</v>
      </c>
      <c r="BC46" s="374">
        <v>5.7696600000000001E-2</v>
      </c>
      <c r="BD46" s="374">
        <v>6.4464099999999996E-2</v>
      </c>
      <c r="BE46" s="374">
        <v>6.4542500000000003E-2</v>
      </c>
      <c r="BF46" s="374">
        <v>6.3650200000000004E-2</v>
      </c>
      <c r="BG46" s="374">
        <v>5.8132200000000002E-2</v>
      </c>
      <c r="BH46" s="374">
        <v>6.3756499999999994E-2</v>
      </c>
      <c r="BI46" s="374">
        <v>6.2526200000000004E-2</v>
      </c>
      <c r="BJ46" s="374">
        <v>6.2567700000000004E-2</v>
      </c>
      <c r="BK46" s="374">
        <v>3.39999E-2</v>
      </c>
      <c r="BL46" s="374">
        <v>4.4900200000000001E-2</v>
      </c>
      <c r="BM46" s="374">
        <v>5.07967E-2</v>
      </c>
      <c r="BN46" s="374">
        <v>5.1336300000000001E-2</v>
      </c>
      <c r="BO46" s="374">
        <v>6.2878600000000007E-2</v>
      </c>
      <c r="BP46" s="374">
        <v>6.5832799999999997E-2</v>
      </c>
      <c r="BQ46" s="374">
        <v>6.4952499999999996E-2</v>
      </c>
      <c r="BR46" s="374">
        <v>6.4758200000000002E-2</v>
      </c>
      <c r="BS46" s="374">
        <v>6.1378299999999997E-2</v>
      </c>
      <c r="BT46" s="374">
        <v>6.1462099999999999E-2</v>
      </c>
      <c r="BU46" s="374">
        <v>5.6857400000000002E-2</v>
      </c>
      <c r="BV46" s="374">
        <v>5.6770899999999999E-2</v>
      </c>
    </row>
    <row r="47" spans="1:74" ht="11.1" customHeight="1" x14ac:dyDescent="0.2">
      <c r="A47" s="278" t="s">
        <v>1519</v>
      </c>
      <c r="B47" s="568" t="s">
        <v>1569</v>
      </c>
      <c r="C47" s="363">
        <v>5.0592580999999998E-2</v>
      </c>
      <c r="D47" s="363">
        <v>5.3557678999999997E-2</v>
      </c>
      <c r="E47" s="363">
        <v>6.3475871000000003E-2</v>
      </c>
      <c r="F47" s="363">
        <v>6.8975067000000001E-2</v>
      </c>
      <c r="G47" s="363">
        <v>7.4692452000000006E-2</v>
      </c>
      <c r="H47" s="363">
        <v>6.8225499999999994E-2</v>
      </c>
      <c r="I47" s="363">
        <v>5.3971225999999997E-2</v>
      </c>
      <c r="J47" s="363">
        <v>7.3778160999999995E-2</v>
      </c>
      <c r="K47" s="363">
        <v>5.08317E-2</v>
      </c>
      <c r="L47" s="363">
        <v>9.0732645000000001E-2</v>
      </c>
      <c r="M47" s="363">
        <v>8.6273299999999997E-2</v>
      </c>
      <c r="N47" s="363">
        <v>8.2765871000000005E-2</v>
      </c>
      <c r="O47" s="363">
        <v>8.1465774000000005E-2</v>
      </c>
      <c r="P47" s="363">
        <v>8.2399857000000007E-2</v>
      </c>
      <c r="Q47" s="363">
        <v>9.1893064999999996E-2</v>
      </c>
      <c r="R47" s="363">
        <v>9.0240932999999995E-2</v>
      </c>
      <c r="S47" s="363">
        <v>9.5392096999999995E-2</v>
      </c>
      <c r="T47" s="363">
        <v>0.12102826699999999</v>
      </c>
      <c r="U47" s="363">
        <v>9.3258613000000004E-2</v>
      </c>
      <c r="V47" s="363">
        <v>0.111839968</v>
      </c>
      <c r="W47" s="363">
        <v>0.100621267</v>
      </c>
      <c r="X47" s="363">
        <v>0.11552035500000001</v>
      </c>
      <c r="Y47" s="363">
        <v>9.5094333000000003E-2</v>
      </c>
      <c r="Z47" s="363">
        <v>0.11538271</v>
      </c>
      <c r="AA47" s="363">
        <v>0.12797303199999999</v>
      </c>
      <c r="AB47" s="363">
        <v>0.13897164300000001</v>
      </c>
      <c r="AC47" s="363">
        <v>0.15083412900000001</v>
      </c>
      <c r="AD47" s="363">
        <v>0.16177140000000001</v>
      </c>
      <c r="AE47" s="363">
        <v>0.21060490300000001</v>
      </c>
      <c r="AF47" s="363">
        <v>0.19174776700000001</v>
      </c>
      <c r="AG47" s="363">
        <v>0.16542032300000001</v>
      </c>
      <c r="AH47" s="363">
        <v>0.19964880600000001</v>
      </c>
      <c r="AI47" s="363">
        <v>0.19438150000000001</v>
      </c>
      <c r="AJ47" s="363">
        <v>0.185138097</v>
      </c>
      <c r="AK47" s="363">
        <v>0.15539113299999999</v>
      </c>
      <c r="AL47" s="363">
        <v>0.221120226</v>
      </c>
      <c r="AM47" s="363">
        <v>0.17362941900000001</v>
      </c>
      <c r="AN47" s="363">
        <v>0.225282276</v>
      </c>
      <c r="AO47" s="363">
        <v>0.21832483899999999</v>
      </c>
      <c r="AP47" s="363">
        <v>0.221629933</v>
      </c>
      <c r="AQ47" s="363">
        <v>0.21402964499999999</v>
      </c>
      <c r="AR47" s="363">
        <v>0.248021467</v>
      </c>
      <c r="AS47" s="363">
        <v>0.27041061300000002</v>
      </c>
      <c r="AT47" s="363">
        <v>0.243812742</v>
      </c>
      <c r="AU47" s="363">
        <v>0.240100967</v>
      </c>
      <c r="AV47" s="363">
        <v>0.23174241900000001</v>
      </c>
      <c r="AW47" s="363">
        <v>0.24018626700000001</v>
      </c>
      <c r="AX47" s="363">
        <v>0.20468054799999999</v>
      </c>
      <c r="AY47" s="919">
        <v>0.13278499999999999</v>
      </c>
      <c r="AZ47" s="919">
        <v>0.1678394</v>
      </c>
      <c r="BA47" s="919">
        <v>0.16563240000000001</v>
      </c>
      <c r="BB47" s="374">
        <v>0.1931322</v>
      </c>
      <c r="BC47" s="374">
        <v>0.21533569999999999</v>
      </c>
      <c r="BD47" s="374">
        <v>0.22227079999999999</v>
      </c>
      <c r="BE47" s="374">
        <v>0.2195027</v>
      </c>
      <c r="BF47" s="374">
        <v>0.2194932</v>
      </c>
      <c r="BG47" s="374">
        <v>0.21515989999999999</v>
      </c>
      <c r="BH47" s="374">
        <v>0.21811800000000001</v>
      </c>
      <c r="BI47" s="374">
        <v>0.2224225</v>
      </c>
      <c r="BJ47" s="374">
        <v>0.2308741</v>
      </c>
      <c r="BK47" s="374">
        <v>0.21209919999999999</v>
      </c>
      <c r="BL47" s="374">
        <v>0.22657350000000001</v>
      </c>
      <c r="BM47" s="374">
        <v>0.23149410000000001</v>
      </c>
      <c r="BN47" s="374">
        <v>0.2360429</v>
      </c>
      <c r="BO47" s="374">
        <v>0.2431324</v>
      </c>
      <c r="BP47" s="374">
        <v>0.24252219999999999</v>
      </c>
      <c r="BQ47" s="374">
        <v>0.23693259999999999</v>
      </c>
      <c r="BR47" s="374">
        <v>0.23579320000000001</v>
      </c>
      <c r="BS47" s="374">
        <v>0.22948569999999999</v>
      </c>
      <c r="BT47" s="374">
        <v>0.2310528</v>
      </c>
      <c r="BU47" s="374">
        <v>0.23335810000000001</v>
      </c>
      <c r="BV47" s="374">
        <v>0.24155660000000001</v>
      </c>
    </row>
    <row r="48" spans="1:74" ht="11.1" customHeight="1" x14ac:dyDescent="0.2">
      <c r="A48" s="571"/>
      <c r="B48" s="572"/>
      <c r="C48" s="363"/>
      <c r="D48" s="363"/>
      <c r="E48" s="363"/>
      <c r="F48" s="363"/>
      <c r="G48" s="363"/>
      <c r="H48" s="363"/>
      <c r="I48" s="363"/>
      <c r="J48" s="363"/>
      <c r="K48" s="363"/>
      <c r="L48" s="363"/>
      <c r="M48" s="363"/>
      <c r="N48" s="363"/>
      <c r="O48" s="363"/>
      <c r="P48" s="363"/>
      <c r="Q48" s="363"/>
      <c r="R48" s="363"/>
      <c r="S48" s="363"/>
      <c r="T48" s="363"/>
      <c r="U48" s="363"/>
      <c r="V48" s="363"/>
      <c r="W48" s="363"/>
      <c r="X48" s="363"/>
      <c r="Y48" s="363"/>
      <c r="Z48" s="363"/>
      <c r="AA48" s="363"/>
      <c r="AB48" s="363"/>
      <c r="AC48" s="363"/>
      <c r="AD48" s="363"/>
      <c r="AE48" s="363"/>
      <c r="AF48" s="363"/>
      <c r="AG48" s="363"/>
      <c r="AH48" s="363"/>
      <c r="AI48" s="363"/>
      <c r="AJ48" s="363"/>
      <c r="AK48" s="363"/>
      <c r="AL48" s="363"/>
      <c r="AM48" s="363"/>
      <c r="AN48" s="363"/>
      <c r="AO48" s="363"/>
      <c r="AP48" s="363"/>
      <c r="AQ48" s="363"/>
      <c r="AR48" s="363"/>
      <c r="AS48" s="363"/>
      <c r="AT48" s="363"/>
      <c r="AU48" s="363"/>
      <c r="AV48" s="363"/>
      <c r="AW48" s="363"/>
      <c r="AX48" s="363"/>
      <c r="AY48" s="919"/>
      <c r="AZ48" s="919"/>
      <c r="BA48" s="919"/>
      <c r="BB48" s="374"/>
      <c r="BC48" s="374"/>
      <c r="BD48" s="374"/>
      <c r="BE48" s="374"/>
      <c r="BF48" s="374"/>
      <c r="BG48" s="374"/>
      <c r="BH48" s="374"/>
      <c r="BI48" s="374"/>
      <c r="BJ48" s="374"/>
      <c r="BK48" s="374"/>
      <c r="BL48" s="374"/>
      <c r="BM48" s="374"/>
      <c r="BN48" s="374"/>
      <c r="BO48" s="374"/>
      <c r="BP48" s="374"/>
      <c r="BQ48" s="374"/>
      <c r="BR48" s="374"/>
      <c r="BS48" s="374"/>
      <c r="BT48" s="374"/>
      <c r="BU48" s="374"/>
      <c r="BV48" s="374"/>
    </row>
    <row r="49" spans="1:74" ht="11.1" customHeight="1" x14ac:dyDescent="0.2">
      <c r="A49" s="571"/>
      <c r="B49" s="31" t="s">
        <v>1138</v>
      </c>
      <c r="C49" s="363"/>
      <c r="D49" s="363"/>
      <c r="E49" s="363"/>
      <c r="F49" s="363"/>
      <c r="G49" s="363"/>
      <c r="H49" s="363"/>
      <c r="I49" s="363"/>
      <c r="J49" s="363"/>
      <c r="K49" s="363"/>
      <c r="L49" s="363"/>
      <c r="M49" s="363"/>
      <c r="N49" s="363"/>
      <c r="O49" s="363"/>
      <c r="P49" s="363"/>
      <c r="Q49" s="363"/>
      <c r="R49" s="363"/>
      <c r="S49" s="363"/>
      <c r="T49" s="363"/>
      <c r="U49" s="363"/>
      <c r="V49" s="363"/>
      <c r="W49" s="363"/>
      <c r="X49" s="363"/>
      <c r="Y49" s="363"/>
      <c r="Z49" s="363"/>
      <c r="AA49" s="363"/>
      <c r="AB49" s="363"/>
      <c r="AC49" s="363"/>
      <c r="AD49" s="363"/>
      <c r="AE49" s="363"/>
      <c r="AF49" s="363"/>
      <c r="AG49" s="363"/>
      <c r="AH49" s="363"/>
      <c r="AI49" s="363"/>
      <c r="AJ49" s="363"/>
      <c r="AK49" s="363"/>
      <c r="AL49" s="363"/>
      <c r="AM49" s="363"/>
      <c r="AN49" s="363"/>
      <c r="AO49" s="363"/>
      <c r="AP49" s="363"/>
      <c r="AQ49" s="363"/>
      <c r="AR49" s="363"/>
      <c r="AS49" s="363"/>
      <c r="AT49" s="363"/>
      <c r="AU49" s="363"/>
      <c r="AV49" s="363"/>
      <c r="AW49" s="363"/>
      <c r="AX49" s="363"/>
      <c r="AY49" s="919"/>
      <c r="AZ49" s="919"/>
      <c r="BA49" s="919"/>
      <c r="BB49" s="374"/>
      <c r="BC49" s="374"/>
      <c r="BD49" s="374"/>
      <c r="BE49" s="374"/>
      <c r="BF49" s="374"/>
      <c r="BG49" s="374"/>
      <c r="BH49" s="374"/>
      <c r="BI49" s="374"/>
      <c r="BJ49" s="374"/>
      <c r="BK49" s="374"/>
      <c r="BL49" s="374"/>
      <c r="BM49" s="374"/>
      <c r="BN49" s="374"/>
      <c r="BO49" s="374"/>
      <c r="BP49" s="374"/>
      <c r="BQ49" s="374"/>
      <c r="BR49" s="374"/>
      <c r="BS49" s="374"/>
      <c r="BT49" s="374"/>
      <c r="BU49" s="374"/>
      <c r="BV49" s="374"/>
    </row>
    <row r="50" spans="1:74" s="287" customFormat="1" ht="11.1" customHeight="1" x14ac:dyDescent="0.2">
      <c r="A50" s="571" t="s">
        <v>1553</v>
      </c>
      <c r="B50" s="567" t="s">
        <v>1525</v>
      </c>
      <c r="C50" s="103">
        <v>32.545941999999997</v>
      </c>
      <c r="D50" s="103">
        <v>31.031336</v>
      </c>
      <c r="E50" s="103">
        <v>29.250745999999999</v>
      </c>
      <c r="F50" s="103">
        <v>28.574414000000001</v>
      </c>
      <c r="G50" s="103">
        <v>27.739853</v>
      </c>
      <c r="H50" s="103">
        <v>27.721668999999999</v>
      </c>
      <c r="I50" s="103">
        <v>28.725027000000001</v>
      </c>
      <c r="J50" s="103">
        <v>26.625188999999999</v>
      </c>
      <c r="K50" s="103">
        <v>25.710550000000001</v>
      </c>
      <c r="L50" s="103">
        <v>25.379110000000001</v>
      </c>
      <c r="M50" s="103">
        <v>26.425035000000001</v>
      </c>
      <c r="N50" s="103">
        <v>28.658791999999998</v>
      </c>
      <c r="O50" s="103">
        <v>33.338335999999998</v>
      </c>
      <c r="P50" s="103">
        <v>34.017051000000002</v>
      </c>
      <c r="Q50" s="103">
        <v>34.389493000000002</v>
      </c>
      <c r="R50" s="103">
        <v>31.626783</v>
      </c>
      <c r="S50" s="103">
        <v>30.755503000000001</v>
      </c>
      <c r="T50" s="103">
        <v>29.721236999999999</v>
      </c>
      <c r="U50" s="103">
        <v>30.775912000000002</v>
      </c>
      <c r="V50" s="103">
        <v>29.135491999999999</v>
      </c>
      <c r="W50" s="103">
        <v>27.240168000000001</v>
      </c>
      <c r="X50" s="103">
        <v>27.023629</v>
      </c>
      <c r="Y50" s="103">
        <v>30.138193999999999</v>
      </c>
      <c r="Z50" s="103">
        <v>31.54045</v>
      </c>
      <c r="AA50" s="103">
        <v>33.565894999999998</v>
      </c>
      <c r="AB50" s="103">
        <v>35.204247000000002</v>
      </c>
      <c r="AC50" s="103">
        <v>34.473989000000003</v>
      </c>
      <c r="AD50" s="103">
        <v>33.575620999999998</v>
      </c>
      <c r="AE50" s="103">
        <v>31.574307999999998</v>
      </c>
      <c r="AF50" s="103">
        <v>30.177724999999999</v>
      </c>
      <c r="AG50" s="103">
        <v>31.084638000000002</v>
      </c>
      <c r="AH50" s="103">
        <v>29.80857</v>
      </c>
      <c r="AI50" s="103">
        <v>30.305831999999999</v>
      </c>
      <c r="AJ50" s="103">
        <v>28.708248000000001</v>
      </c>
      <c r="AK50" s="103">
        <v>30.747311</v>
      </c>
      <c r="AL50" s="103">
        <v>33.104008999999998</v>
      </c>
      <c r="AM50" s="103">
        <v>35.649341</v>
      </c>
      <c r="AN50" s="103">
        <v>37.383226999999998</v>
      </c>
      <c r="AO50" s="103">
        <v>38.225472000000003</v>
      </c>
      <c r="AP50" s="103">
        <v>36.986820000000002</v>
      </c>
      <c r="AQ50" s="103">
        <v>33.158273000000001</v>
      </c>
      <c r="AR50" s="103">
        <v>33.362183999999999</v>
      </c>
      <c r="AS50" s="103">
        <v>33.279944999999998</v>
      </c>
      <c r="AT50" s="103">
        <v>33.757542999999998</v>
      </c>
      <c r="AU50" s="103">
        <v>33.279977000000002</v>
      </c>
      <c r="AV50" s="103">
        <v>31.609945</v>
      </c>
      <c r="AW50" s="103">
        <v>32.361825000000003</v>
      </c>
      <c r="AX50" s="103">
        <v>34.764285999999998</v>
      </c>
      <c r="AY50" s="937">
        <v>36.458736000000002</v>
      </c>
      <c r="AZ50" s="937">
        <v>37.769979999999997</v>
      </c>
      <c r="BA50" s="937">
        <v>37.279678933</v>
      </c>
      <c r="BB50" s="582">
        <v>36.399630000000002</v>
      </c>
      <c r="BC50" s="582">
        <v>34.852269999999997</v>
      </c>
      <c r="BD50" s="582">
        <v>33.872210000000003</v>
      </c>
      <c r="BE50" s="582">
        <v>33.734119999999997</v>
      </c>
      <c r="BF50" s="582">
        <v>32.883940000000003</v>
      </c>
      <c r="BG50" s="582">
        <v>32.567019999999999</v>
      </c>
      <c r="BH50" s="582">
        <v>31.869859999999999</v>
      </c>
      <c r="BI50" s="582">
        <v>32.759860000000003</v>
      </c>
      <c r="BJ50" s="582">
        <v>33.77834</v>
      </c>
      <c r="BK50" s="582">
        <v>36.198129999999999</v>
      </c>
      <c r="BL50" s="582">
        <v>36.535960000000003</v>
      </c>
      <c r="BM50" s="582">
        <v>36.548810000000003</v>
      </c>
      <c r="BN50" s="582">
        <v>35.777450000000002</v>
      </c>
      <c r="BO50" s="582">
        <v>34.298699999999997</v>
      </c>
      <c r="BP50" s="582">
        <v>33.465380000000003</v>
      </c>
      <c r="BQ50" s="582">
        <v>33.462609999999998</v>
      </c>
      <c r="BR50" s="582">
        <v>32.694749999999999</v>
      </c>
      <c r="BS50" s="582">
        <v>32.332979999999999</v>
      </c>
      <c r="BT50" s="582">
        <v>31.7882</v>
      </c>
      <c r="BU50" s="582">
        <v>32.825600000000001</v>
      </c>
      <c r="BV50" s="582">
        <v>33.990519999999997</v>
      </c>
    </row>
    <row r="51" spans="1:74" ht="11.1" customHeight="1" x14ac:dyDescent="0.2">
      <c r="A51" s="278" t="s">
        <v>1526</v>
      </c>
      <c r="B51" s="568" t="s">
        <v>1527</v>
      </c>
      <c r="C51" s="363">
        <v>26.117099</v>
      </c>
      <c r="D51" s="363">
        <v>24.711957000000002</v>
      </c>
      <c r="E51" s="363">
        <v>22.868777999999999</v>
      </c>
      <c r="F51" s="363">
        <v>22.368472000000001</v>
      </c>
      <c r="G51" s="363">
        <v>22.056733999999999</v>
      </c>
      <c r="H51" s="363">
        <v>21.980079</v>
      </c>
      <c r="I51" s="363">
        <v>22.655861999999999</v>
      </c>
      <c r="J51" s="363">
        <v>21.134858000000001</v>
      </c>
      <c r="K51" s="363">
        <v>20.235302000000001</v>
      </c>
      <c r="L51" s="363">
        <v>20.066744</v>
      </c>
      <c r="M51" s="363">
        <v>20.502772</v>
      </c>
      <c r="N51" s="363">
        <v>22.035995</v>
      </c>
      <c r="O51" s="363">
        <v>25.873957000000001</v>
      </c>
      <c r="P51" s="363">
        <v>26.521412999999999</v>
      </c>
      <c r="Q51" s="363">
        <v>26.700237000000001</v>
      </c>
      <c r="R51" s="363">
        <v>24.283766</v>
      </c>
      <c r="S51" s="363">
        <v>23.425856</v>
      </c>
      <c r="T51" s="363">
        <v>23.384442</v>
      </c>
      <c r="U51" s="363">
        <v>24.197306000000001</v>
      </c>
      <c r="V51" s="363">
        <v>23.508838000000001</v>
      </c>
      <c r="W51" s="363">
        <v>21.540134999999999</v>
      </c>
      <c r="X51" s="363">
        <v>21.707820999999999</v>
      </c>
      <c r="Y51" s="363">
        <v>23.574755</v>
      </c>
      <c r="Z51" s="363">
        <v>24.244886999999999</v>
      </c>
      <c r="AA51" s="363">
        <v>25.239595000000001</v>
      </c>
      <c r="AB51" s="363">
        <v>26.284267</v>
      </c>
      <c r="AC51" s="363">
        <v>24.966235999999999</v>
      </c>
      <c r="AD51" s="363">
        <v>24.164740999999999</v>
      </c>
      <c r="AE51" s="363">
        <v>23.108150999999999</v>
      </c>
      <c r="AF51" s="363">
        <v>22.314399999999999</v>
      </c>
      <c r="AG51" s="363">
        <v>23.056691000000001</v>
      </c>
      <c r="AH51" s="363">
        <v>21.799776000000001</v>
      </c>
      <c r="AI51" s="363">
        <v>22.159414000000002</v>
      </c>
      <c r="AJ51" s="363">
        <v>21.202802999999999</v>
      </c>
      <c r="AK51" s="363">
        <v>21.791411</v>
      </c>
      <c r="AL51" s="363">
        <v>23.498269000000001</v>
      </c>
      <c r="AM51" s="363">
        <v>24.805582000000001</v>
      </c>
      <c r="AN51" s="363">
        <v>26.233409000000002</v>
      </c>
      <c r="AO51" s="363">
        <v>27.189420999999999</v>
      </c>
      <c r="AP51" s="363">
        <v>25.515779999999999</v>
      </c>
      <c r="AQ51" s="363">
        <v>22.678538</v>
      </c>
      <c r="AR51" s="363">
        <v>22.611892999999998</v>
      </c>
      <c r="AS51" s="363">
        <v>23.349177999999998</v>
      </c>
      <c r="AT51" s="363">
        <v>23.797446000000001</v>
      </c>
      <c r="AU51" s="363">
        <v>23.474102999999999</v>
      </c>
      <c r="AV51" s="363">
        <v>22.156106999999999</v>
      </c>
      <c r="AW51" s="363">
        <v>23.062010000000001</v>
      </c>
      <c r="AX51" s="363">
        <v>24.357569000000002</v>
      </c>
      <c r="AY51" s="919">
        <v>25.774024000000001</v>
      </c>
      <c r="AZ51" s="919">
        <v>27.376000000000001</v>
      </c>
      <c r="BA51" s="919">
        <v>26.607477932999998</v>
      </c>
      <c r="BB51" s="374">
        <v>25.64151</v>
      </c>
      <c r="BC51" s="374">
        <v>24.5685</v>
      </c>
      <c r="BD51" s="374">
        <v>23.819189999999999</v>
      </c>
      <c r="BE51" s="374">
        <v>23.753360000000001</v>
      </c>
      <c r="BF51" s="374">
        <v>23.174469999999999</v>
      </c>
      <c r="BG51" s="374">
        <v>22.90643</v>
      </c>
      <c r="BH51" s="374">
        <v>22.28218</v>
      </c>
      <c r="BI51" s="374">
        <v>22.704889999999999</v>
      </c>
      <c r="BJ51" s="374">
        <v>23.245560000000001</v>
      </c>
      <c r="BK51" s="374">
        <v>25.23958</v>
      </c>
      <c r="BL51" s="374">
        <v>25.480730000000001</v>
      </c>
      <c r="BM51" s="374">
        <v>25.420110000000001</v>
      </c>
      <c r="BN51" s="374">
        <v>24.674520000000001</v>
      </c>
      <c r="BO51" s="374">
        <v>23.733840000000001</v>
      </c>
      <c r="BP51" s="374">
        <v>23.101479999999999</v>
      </c>
      <c r="BQ51" s="374">
        <v>23.146740000000001</v>
      </c>
      <c r="BR51" s="374">
        <v>22.6816</v>
      </c>
      <c r="BS51" s="374">
        <v>22.52582</v>
      </c>
      <c r="BT51" s="374">
        <v>22.01568</v>
      </c>
      <c r="BU51" s="374">
        <v>22.55049</v>
      </c>
      <c r="BV51" s="374">
        <v>23.20391</v>
      </c>
    </row>
    <row r="52" spans="1:74" ht="11.1" customHeight="1" x14ac:dyDescent="0.2">
      <c r="A52" s="278" t="s">
        <v>1528</v>
      </c>
      <c r="B52" s="568" t="s">
        <v>1529</v>
      </c>
      <c r="C52" s="363">
        <v>4.5803219999999998</v>
      </c>
      <c r="D52" s="363">
        <v>4.1893779999999996</v>
      </c>
      <c r="E52" s="363">
        <v>4.2837800000000001</v>
      </c>
      <c r="F52" s="363">
        <v>4.1831659999999999</v>
      </c>
      <c r="G52" s="363">
        <v>3.8045040000000001</v>
      </c>
      <c r="H52" s="363">
        <v>3.7475589999999999</v>
      </c>
      <c r="I52" s="363">
        <v>3.69692</v>
      </c>
      <c r="J52" s="363">
        <v>3.368598</v>
      </c>
      <c r="K52" s="363">
        <v>3.2295250000000002</v>
      </c>
      <c r="L52" s="363">
        <v>3.3396520000000001</v>
      </c>
      <c r="M52" s="363">
        <v>3.7468979999999998</v>
      </c>
      <c r="N52" s="363">
        <v>4.1874989999999999</v>
      </c>
      <c r="O52" s="363">
        <v>4.5435610000000004</v>
      </c>
      <c r="P52" s="363">
        <v>4.4573140000000002</v>
      </c>
      <c r="Q52" s="363">
        <v>4.6917960000000001</v>
      </c>
      <c r="R52" s="363">
        <v>4.2124980000000001</v>
      </c>
      <c r="S52" s="363">
        <v>3.8392409999999999</v>
      </c>
      <c r="T52" s="363">
        <v>3.4044020000000002</v>
      </c>
      <c r="U52" s="363">
        <v>3.2404609999999998</v>
      </c>
      <c r="V52" s="363">
        <v>2.893751</v>
      </c>
      <c r="W52" s="363">
        <v>2.8262809999999998</v>
      </c>
      <c r="X52" s="363">
        <v>2.9032480000000001</v>
      </c>
      <c r="Y52" s="363">
        <v>3.2323279999999999</v>
      </c>
      <c r="Z52" s="363">
        <v>3.6078510000000001</v>
      </c>
      <c r="AA52" s="363">
        <v>4.4015740000000001</v>
      </c>
      <c r="AB52" s="363">
        <v>4.8862120000000004</v>
      </c>
      <c r="AC52" s="363">
        <v>5.1326409999999996</v>
      </c>
      <c r="AD52" s="363">
        <v>4.957382</v>
      </c>
      <c r="AE52" s="363">
        <v>4.4874700000000001</v>
      </c>
      <c r="AF52" s="363">
        <v>3.997913</v>
      </c>
      <c r="AG52" s="363">
        <v>3.7529840000000001</v>
      </c>
      <c r="AH52" s="363">
        <v>3.6224940000000001</v>
      </c>
      <c r="AI52" s="363">
        <v>3.628952</v>
      </c>
      <c r="AJ52" s="363">
        <v>3.50522</v>
      </c>
      <c r="AK52" s="363">
        <v>3.6545230000000002</v>
      </c>
      <c r="AL52" s="363">
        <v>3.8134739999999998</v>
      </c>
      <c r="AM52" s="363">
        <v>4.205152</v>
      </c>
      <c r="AN52" s="363">
        <v>4.5640770000000002</v>
      </c>
      <c r="AO52" s="363">
        <v>4.4007630000000004</v>
      </c>
      <c r="AP52" s="363">
        <v>4.4130779999999996</v>
      </c>
      <c r="AQ52" s="363">
        <v>4.1852739999999997</v>
      </c>
      <c r="AR52" s="363">
        <v>3.7276500000000001</v>
      </c>
      <c r="AS52" s="363">
        <v>3.373122</v>
      </c>
      <c r="AT52" s="363">
        <v>3.1996020000000001</v>
      </c>
      <c r="AU52" s="363">
        <v>3.164625</v>
      </c>
      <c r="AV52" s="363">
        <v>3.0068589999999999</v>
      </c>
      <c r="AW52" s="363">
        <v>3.3085529999999999</v>
      </c>
      <c r="AX52" s="363">
        <v>3.5520619999999998</v>
      </c>
      <c r="AY52" s="919">
        <v>3.0575519999999998</v>
      </c>
      <c r="AZ52" s="919">
        <v>3.4087610000000002</v>
      </c>
      <c r="BA52" s="919">
        <v>3.6780520000000001</v>
      </c>
      <c r="BB52" s="374">
        <v>3.6614360000000001</v>
      </c>
      <c r="BC52" s="374">
        <v>3.3562820000000002</v>
      </c>
      <c r="BD52" s="374">
        <v>3.113518</v>
      </c>
      <c r="BE52" s="374">
        <v>2.970475</v>
      </c>
      <c r="BF52" s="374">
        <v>2.7949389999999998</v>
      </c>
      <c r="BG52" s="374">
        <v>2.792557</v>
      </c>
      <c r="BH52" s="374">
        <v>2.8134589999999999</v>
      </c>
      <c r="BI52" s="374">
        <v>3.071364</v>
      </c>
      <c r="BJ52" s="374">
        <v>3.3622040000000002</v>
      </c>
      <c r="BK52" s="374">
        <v>3.5744349999999998</v>
      </c>
      <c r="BL52" s="374">
        <v>3.6668509999999999</v>
      </c>
      <c r="BM52" s="374">
        <v>3.692898</v>
      </c>
      <c r="BN52" s="374">
        <v>3.5457779999999999</v>
      </c>
      <c r="BO52" s="374">
        <v>3.1622560000000002</v>
      </c>
      <c r="BP52" s="374">
        <v>2.9389880000000002</v>
      </c>
      <c r="BQ52" s="374">
        <v>2.8103799999999999</v>
      </c>
      <c r="BR52" s="374">
        <v>2.5943179999999999</v>
      </c>
      <c r="BS52" s="374">
        <v>2.4270269999999998</v>
      </c>
      <c r="BT52" s="374">
        <v>2.4790040000000002</v>
      </c>
      <c r="BU52" s="374">
        <v>2.7663709999999999</v>
      </c>
      <c r="BV52" s="374">
        <v>3.084714</v>
      </c>
    </row>
    <row r="53" spans="1:74" s="287" customFormat="1" ht="11.1" customHeight="1" x14ac:dyDescent="0.2">
      <c r="A53" s="278" t="s">
        <v>1530</v>
      </c>
      <c r="B53" s="568" t="s">
        <v>1545</v>
      </c>
      <c r="C53" s="363">
        <v>1.7129749999999999</v>
      </c>
      <c r="D53" s="363">
        <v>1.9788460000000001</v>
      </c>
      <c r="E53" s="363">
        <v>1.9674499999999999</v>
      </c>
      <c r="F53" s="363">
        <v>1.921505</v>
      </c>
      <c r="G53" s="363">
        <v>1.759612</v>
      </c>
      <c r="H53" s="363">
        <v>1.9199679999999999</v>
      </c>
      <c r="I53" s="363">
        <v>2.2830499999999998</v>
      </c>
      <c r="J53" s="363">
        <v>2.0370189999999999</v>
      </c>
      <c r="K53" s="363">
        <v>2.1743570000000001</v>
      </c>
      <c r="L53" s="363">
        <v>1.883127</v>
      </c>
      <c r="M53" s="363">
        <v>2.1066029999999998</v>
      </c>
      <c r="N53" s="363">
        <v>2.3527520000000002</v>
      </c>
      <c r="O53" s="363">
        <v>2.7097169999999999</v>
      </c>
      <c r="P53" s="363">
        <v>2.7480440000000002</v>
      </c>
      <c r="Q53" s="363">
        <v>2.7053750000000001</v>
      </c>
      <c r="R53" s="363">
        <v>2.8721909999999999</v>
      </c>
      <c r="S53" s="363">
        <v>3.2734320000000001</v>
      </c>
      <c r="T53" s="363">
        <v>2.7416330000000002</v>
      </c>
      <c r="U53" s="363">
        <v>3.1484160000000001</v>
      </c>
      <c r="V53" s="363">
        <v>2.553995</v>
      </c>
      <c r="W53" s="363">
        <v>2.697676</v>
      </c>
      <c r="X53" s="363">
        <v>2.2350020000000002</v>
      </c>
      <c r="Y53" s="363">
        <v>3.087278</v>
      </c>
      <c r="Z53" s="363">
        <v>3.405459</v>
      </c>
      <c r="AA53" s="363">
        <v>3.6853600000000002</v>
      </c>
      <c r="AB53" s="363">
        <v>3.6787779999999999</v>
      </c>
      <c r="AC53" s="363">
        <v>4.0354340000000004</v>
      </c>
      <c r="AD53" s="363">
        <v>4.1425609999999997</v>
      </c>
      <c r="AE53" s="363">
        <v>3.713883</v>
      </c>
      <c r="AF53" s="363">
        <v>3.5648840000000002</v>
      </c>
      <c r="AG53" s="363">
        <v>4.0705840000000002</v>
      </c>
      <c r="AH53" s="363">
        <v>4.0737310000000004</v>
      </c>
      <c r="AI53" s="363">
        <v>4.2439340000000003</v>
      </c>
      <c r="AJ53" s="363">
        <v>3.6679349999999999</v>
      </c>
      <c r="AK53" s="363">
        <v>4.992775</v>
      </c>
      <c r="AL53" s="363">
        <v>5.4777699999999996</v>
      </c>
      <c r="AM53" s="363">
        <v>6.3793449999999998</v>
      </c>
      <c r="AN53" s="363">
        <v>6.2904200000000001</v>
      </c>
      <c r="AO53" s="363">
        <v>6.291811</v>
      </c>
      <c r="AP53" s="363">
        <v>6.719894</v>
      </c>
      <c r="AQ53" s="363">
        <v>5.8871060000000002</v>
      </c>
      <c r="AR53" s="363">
        <v>6.556584</v>
      </c>
      <c r="AS53" s="363">
        <v>6.1510699999999998</v>
      </c>
      <c r="AT53" s="363">
        <v>6.2049830000000004</v>
      </c>
      <c r="AU53" s="363">
        <v>5.9971139999999998</v>
      </c>
      <c r="AV53" s="363">
        <v>5.8181459999999996</v>
      </c>
      <c r="AW53" s="363">
        <v>5.6305189999999996</v>
      </c>
      <c r="AX53" s="363">
        <v>6.3989789999999998</v>
      </c>
      <c r="AY53" s="919">
        <v>6.9025689999999997</v>
      </c>
      <c r="AZ53" s="919">
        <v>6.2602190000000002</v>
      </c>
      <c r="BA53" s="919">
        <v>6.2691489999999996</v>
      </c>
      <c r="BB53" s="374">
        <v>6.3716819999999998</v>
      </c>
      <c r="BC53" s="374">
        <v>6.2024850000000002</v>
      </c>
      <c r="BD53" s="374">
        <v>6.2144969999999997</v>
      </c>
      <c r="BE53" s="374">
        <v>6.2852899999999998</v>
      </c>
      <c r="BF53" s="374">
        <v>6.1895369999999996</v>
      </c>
      <c r="BG53" s="374">
        <v>6.1430420000000003</v>
      </c>
      <c r="BH53" s="374">
        <v>6.0492229999999996</v>
      </c>
      <c r="BI53" s="374">
        <v>6.2586069999999996</v>
      </c>
      <c r="BJ53" s="374">
        <v>6.4455730000000004</v>
      </c>
      <c r="BK53" s="374">
        <v>6.6591180000000003</v>
      </c>
      <c r="BL53" s="374">
        <v>6.6633810000000002</v>
      </c>
      <c r="BM53" s="374">
        <v>6.710807</v>
      </c>
      <c r="BN53" s="374">
        <v>6.8321540000000001</v>
      </c>
      <c r="BO53" s="374">
        <v>6.6776020000000003</v>
      </c>
      <c r="BP53" s="374">
        <v>6.6999129999999996</v>
      </c>
      <c r="BQ53" s="374">
        <v>6.7804909999999996</v>
      </c>
      <c r="BR53" s="374">
        <v>6.6938279999999999</v>
      </c>
      <c r="BS53" s="374">
        <v>6.6551289999999996</v>
      </c>
      <c r="BT53" s="374">
        <v>6.5685089999999997</v>
      </c>
      <c r="BU53" s="374">
        <v>6.7837389999999997</v>
      </c>
      <c r="BV53" s="374">
        <v>6.97689</v>
      </c>
    </row>
    <row r="54" spans="1:74" ht="11.1" customHeight="1" x14ac:dyDescent="0.2">
      <c r="A54" s="278" t="s">
        <v>1531</v>
      </c>
      <c r="B54" s="568" t="s">
        <v>1532</v>
      </c>
      <c r="C54" s="363">
        <v>0.135546</v>
      </c>
      <c r="D54" s="363">
        <v>0.15115500000000001</v>
      </c>
      <c r="E54" s="363">
        <v>0.13073799999999999</v>
      </c>
      <c r="F54" s="363">
        <v>0.101271</v>
      </c>
      <c r="G54" s="363">
        <v>0.119003</v>
      </c>
      <c r="H54" s="363">
        <v>7.4063000000000004E-2</v>
      </c>
      <c r="I54" s="363">
        <v>8.9194999999999997E-2</v>
      </c>
      <c r="J54" s="363">
        <v>8.4713999999999998E-2</v>
      </c>
      <c r="K54" s="363">
        <v>7.1365999999999999E-2</v>
      </c>
      <c r="L54" s="363">
        <v>8.9587E-2</v>
      </c>
      <c r="M54" s="363">
        <v>6.8762000000000004E-2</v>
      </c>
      <c r="N54" s="363">
        <v>8.2545999999999994E-2</v>
      </c>
      <c r="O54" s="363">
        <v>0.21110100000000001</v>
      </c>
      <c r="P54" s="363">
        <v>0.29027999999999998</v>
      </c>
      <c r="Q54" s="363">
        <v>0.29208499999999998</v>
      </c>
      <c r="R54" s="363">
        <v>0.258328</v>
      </c>
      <c r="S54" s="363">
        <v>0.216974</v>
      </c>
      <c r="T54" s="363">
        <v>0.19076000000000001</v>
      </c>
      <c r="U54" s="363">
        <v>0.18972900000000001</v>
      </c>
      <c r="V54" s="363">
        <v>0.17890800000000001</v>
      </c>
      <c r="W54" s="363">
        <v>0.17607600000000001</v>
      </c>
      <c r="X54" s="363">
        <v>0.17755799999999999</v>
      </c>
      <c r="Y54" s="363">
        <v>0.24383299999999999</v>
      </c>
      <c r="Z54" s="363">
        <v>0.28225299999999998</v>
      </c>
      <c r="AA54" s="363">
        <v>0.239366</v>
      </c>
      <c r="AB54" s="363">
        <v>0.35499000000000003</v>
      </c>
      <c r="AC54" s="363">
        <v>0.33967799999999998</v>
      </c>
      <c r="AD54" s="363">
        <v>0.31093700000000002</v>
      </c>
      <c r="AE54" s="363">
        <v>0.26480399999999998</v>
      </c>
      <c r="AF54" s="363">
        <v>0.30052800000000002</v>
      </c>
      <c r="AG54" s="363">
        <v>0.20437900000000001</v>
      </c>
      <c r="AH54" s="363">
        <v>0.31256899999999999</v>
      </c>
      <c r="AI54" s="363">
        <v>0.273532</v>
      </c>
      <c r="AJ54" s="363">
        <v>0.33228999999999997</v>
      </c>
      <c r="AK54" s="363">
        <v>0.30860199999999999</v>
      </c>
      <c r="AL54" s="363">
        <v>0.314496</v>
      </c>
      <c r="AM54" s="363">
        <v>0.25926199999999999</v>
      </c>
      <c r="AN54" s="363">
        <v>0.295321</v>
      </c>
      <c r="AO54" s="363">
        <v>0.34347699999999998</v>
      </c>
      <c r="AP54" s="363">
        <v>0.33806799999999998</v>
      </c>
      <c r="AQ54" s="363">
        <v>0.40735500000000002</v>
      </c>
      <c r="AR54" s="363">
        <v>0.466057</v>
      </c>
      <c r="AS54" s="363">
        <v>0.40657500000000002</v>
      </c>
      <c r="AT54" s="363">
        <v>0.55551200000000001</v>
      </c>
      <c r="AU54" s="363">
        <v>0.64413500000000001</v>
      </c>
      <c r="AV54" s="363">
        <v>0.62883299999999998</v>
      </c>
      <c r="AW54" s="363">
        <v>0.36074299999999998</v>
      </c>
      <c r="AX54" s="363">
        <v>0.45567600000000003</v>
      </c>
      <c r="AY54" s="919">
        <v>0.72459099999999999</v>
      </c>
      <c r="AZ54" s="919">
        <v>0.72499999999999998</v>
      </c>
      <c r="BA54" s="919">
        <v>0.72499999999999998</v>
      </c>
      <c r="BB54" s="374">
        <v>0.72499999999999998</v>
      </c>
      <c r="BC54" s="374">
        <v>0.72499999999999998</v>
      </c>
      <c r="BD54" s="374">
        <v>0.72499999999999998</v>
      </c>
      <c r="BE54" s="374">
        <v>0.72499999999999998</v>
      </c>
      <c r="BF54" s="374">
        <v>0.72499999999999998</v>
      </c>
      <c r="BG54" s="374">
        <v>0.72499999999999998</v>
      </c>
      <c r="BH54" s="374">
        <v>0.72499999999999998</v>
      </c>
      <c r="BI54" s="374">
        <v>0.72499999999999998</v>
      </c>
      <c r="BJ54" s="374">
        <v>0.72499999999999998</v>
      </c>
      <c r="BK54" s="374">
        <v>0.72499999999999998</v>
      </c>
      <c r="BL54" s="374">
        <v>0.72499999999999998</v>
      </c>
      <c r="BM54" s="374">
        <v>0.72499999999999998</v>
      </c>
      <c r="BN54" s="374">
        <v>0.72499999999999998</v>
      </c>
      <c r="BO54" s="374">
        <v>0.72499999999999998</v>
      </c>
      <c r="BP54" s="374">
        <v>0.72499999999999998</v>
      </c>
      <c r="BQ54" s="374">
        <v>0.72499999999999998</v>
      </c>
      <c r="BR54" s="374">
        <v>0.72499999999999998</v>
      </c>
      <c r="BS54" s="374">
        <v>0.72499999999999998</v>
      </c>
      <c r="BT54" s="374">
        <v>0.72499999999999998</v>
      </c>
      <c r="BU54" s="374">
        <v>0.72499999999999998</v>
      </c>
      <c r="BV54" s="374">
        <v>0.72499999999999998</v>
      </c>
    </row>
    <row r="55" spans="1:74" ht="11.1" customHeight="1" x14ac:dyDescent="0.2">
      <c r="A55" s="278"/>
      <c r="B55" s="577"/>
      <c r="C55" s="365"/>
      <c r="D55" s="365"/>
      <c r="E55" s="365"/>
      <c r="F55" s="365"/>
      <c r="G55" s="365"/>
      <c r="H55" s="365"/>
      <c r="I55" s="365"/>
      <c r="J55" s="365"/>
      <c r="K55" s="365"/>
      <c r="L55" s="365"/>
      <c r="M55" s="365"/>
      <c r="N55" s="365"/>
      <c r="O55" s="365"/>
      <c r="P55" s="365"/>
      <c r="Q55" s="365"/>
      <c r="R55" s="365"/>
      <c r="S55" s="365"/>
      <c r="T55" s="365"/>
      <c r="U55" s="365"/>
      <c r="V55" s="365"/>
      <c r="W55" s="365"/>
      <c r="X55" s="365"/>
      <c r="Y55" s="365"/>
      <c r="Z55" s="365"/>
      <c r="AA55" s="365"/>
      <c r="AB55" s="365"/>
      <c r="AC55" s="365"/>
      <c r="AD55" s="365"/>
      <c r="AE55" s="365"/>
      <c r="AF55" s="365"/>
      <c r="AG55" s="365"/>
      <c r="AH55" s="365"/>
      <c r="AI55" s="365"/>
      <c r="AJ55" s="365"/>
      <c r="AK55" s="365"/>
      <c r="AL55" s="365"/>
      <c r="AM55" s="365"/>
      <c r="AN55" s="365"/>
      <c r="AO55" s="365"/>
      <c r="AP55" s="365"/>
      <c r="AQ55" s="365"/>
      <c r="AR55" s="365"/>
      <c r="AS55" s="365"/>
      <c r="AT55" s="365"/>
      <c r="AU55" s="365"/>
      <c r="AV55" s="365"/>
      <c r="AW55" s="365"/>
      <c r="AX55" s="365"/>
      <c r="AY55" s="921"/>
      <c r="AZ55" s="921"/>
      <c r="BA55" s="921"/>
      <c r="BB55" s="376"/>
      <c r="BC55" s="376"/>
      <c r="BD55" s="376"/>
      <c r="BE55" s="376"/>
      <c r="BF55" s="376"/>
      <c r="BG55" s="376"/>
      <c r="BH55" s="376"/>
      <c r="BI55" s="376"/>
      <c r="BJ55" s="376"/>
      <c r="BK55" s="376"/>
      <c r="BL55" s="376"/>
      <c r="BM55" s="376"/>
      <c r="BN55" s="376"/>
      <c r="BO55" s="376"/>
      <c r="BP55" s="376"/>
      <c r="BQ55" s="376"/>
      <c r="BR55" s="376"/>
      <c r="BS55" s="376"/>
      <c r="BT55" s="376"/>
      <c r="BU55" s="376"/>
      <c r="BV55" s="376"/>
    </row>
    <row r="56" spans="1:74" s="287" customFormat="1" ht="11.1" customHeight="1" x14ac:dyDescent="0.2">
      <c r="A56" s="571" t="s">
        <v>1554</v>
      </c>
      <c r="B56" s="567" t="s">
        <v>1533</v>
      </c>
      <c r="C56" s="607">
        <v>170.35090500000001</v>
      </c>
      <c r="D56" s="607">
        <v>150.18066099999999</v>
      </c>
      <c r="E56" s="607">
        <v>152.32976600000001</v>
      </c>
      <c r="F56" s="607">
        <v>143.322968</v>
      </c>
      <c r="G56" s="607">
        <v>145.16365999999999</v>
      </c>
      <c r="H56" s="607">
        <v>145.800082</v>
      </c>
      <c r="I56" s="607">
        <v>148.11912599999999</v>
      </c>
      <c r="J56" s="607">
        <v>143.031058</v>
      </c>
      <c r="K56" s="607">
        <v>137.49927700000001</v>
      </c>
      <c r="L56" s="607">
        <v>138.034223</v>
      </c>
      <c r="M56" s="607">
        <v>137.545895</v>
      </c>
      <c r="N56" s="607">
        <v>136.57931099999999</v>
      </c>
      <c r="O56" s="607">
        <v>132.53527500000001</v>
      </c>
      <c r="P56" s="607">
        <v>127.815134</v>
      </c>
      <c r="Q56" s="607">
        <v>122.05478600000001</v>
      </c>
      <c r="R56" s="607">
        <v>113.37593099999999</v>
      </c>
      <c r="S56" s="607">
        <v>116.82481</v>
      </c>
      <c r="T56" s="607">
        <v>117.475059</v>
      </c>
      <c r="U56" s="607">
        <v>118.980351</v>
      </c>
      <c r="V56" s="607">
        <v>118.56959000000001</v>
      </c>
      <c r="W56" s="607">
        <v>116.054794</v>
      </c>
      <c r="X56" s="607">
        <v>115.630199</v>
      </c>
      <c r="Y56" s="607">
        <v>126.920648</v>
      </c>
      <c r="Z56" s="607">
        <v>125.91252</v>
      </c>
      <c r="AA56" s="607">
        <v>130.78320400000001</v>
      </c>
      <c r="AB56" s="607">
        <v>133.226733</v>
      </c>
      <c r="AC56" s="607">
        <v>120.861096</v>
      </c>
      <c r="AD56" s="607">
        <v>120.810107</v>
      </c>
      <c r="AE56" s="607">
        <v>120.963362</v>
      </c>
      <c r="AF56" s="607">
        <v>119.55630499999999</v>
      </c>
      <c r="AG56" s="607">
        <v>127.61006</v>
      </c>
      <c r="AH56" s="607">
        <v>124.146576</v>
      </c>
      <c r="AI56" s="607">
        <v>126.71482399999999</v>
      </c>
      <c r="AJ56" s="607">
        <v>116.79032599999999</v>
      </c>
      <c r="AK56" s="607">
        <v>121.80802300000001</v>
      </c>
      <c r="AL56" s="607">
        <v>139.777143</v>
      </c>
      <c r="AM56" s="607">
        <v>139.27569199999999</v>
      </c>
      <c r="AN56" s="607">
        <v>128.65023500000001</v>
      </c>
      <c r="AO56" s="607">
        <v>131.85746499999999</v>
      </c>
      <c r="AP56" s="607">
        <v>128.97462999999999</v>
      </c>
      <c r="AQ56" s="607">
        <v>130.3493</v>
      </c>
      <c r="AR56" s="607">
        <v>133.40813800000001</v>
      </c>
      <c r="AS56" s="607">
        <v>139.12683799999999</v>
      </c>
      <c r="AT56" s="607">
        <v>134.85186999999999</v>
      </c>
      <c r="AU56" s="607">
        <v>133.45749799999999</v>
      </c>
      <c r="AV56" s="607">
        <v>126.68462700000001</v>
      </c>
      <c r="AW56" s="607">
        <v>133.97407100000001</v>
      </c>
      <c r="AX56" s="607">
        <v>140.28904800000001</v>
      </c>
      <c r="AY56" s="945">
        <v>129.89338100000001</v>
      </c>
      <c r="AZ56" s="945">
        <v>127.26398</v>
      </c>
      <c r="BA56" s="945">
        <v>124.67075314</v>
      </c>
      <c r="BB56" s="617">
        <v>123.8227</v>
      </c>
      <c r="BC56" s="617">
        <v>128.41370000000001</v>
      </c>
      <c r="BD56" s="617">
        <v>129.26320000000001</v>
      </c>
      <c r="BE56" s="617">
        <v>131.5521</v>
      </c>
      <c r="BF56" s="617">
        <v>130.1551</v>
      </c>
      <c r="BG56" s="617">
        <v>126.1673</v>
      </c>
      <c r="BH56" s="617">
        <v>119.96120000000001</v>
      </c>
      <c r="BI56" s="617">
        <v>124.6836</v>
      </c>
      <c r="BJ56" s="617">
        <v>127.58110000000001</v>
      </c>
      <c r="BK56" s="617">
        <v>130.86619999999999</v>
      </c>
      <c r="BL56" s="617">
        <v>124.8831</v>
      </c>
      <c r="BM56" s="617">
        <v>121.8445</v>
      </c>
      <c r="BN56" s="617">
        <v>118.8027</v>
      </c>
      <c r="BO56" s="617">
        <v>122.6378</v>
      </c>
      <c r="BP56" s="617">
        <v>120.7366</v>
      </c>
      <c r="BQ56" s="617">
        <v>123.50449999999999</v>
      </c>
      <c r="BR56" s="617">
        <v>124.96850000000001</v>
      </c>
      <c r="BS56" s="617">
        <v>119.5625</v>
      </c>
      <c r="BT56" s="617">
        <v>114.1835</v>
      </c>
      <c r="BU56" s="617">
        <v>117.6977</v>
      </c>
      <c r="BV56" s="617">
        <v>125.5915</v>
      </c>
    </row>
    <row r="57" spans="1:74" ht="11.1" customHeight="1" x14ac:dyDescent="0.2">
      <c r="A57" s="278" t="s">
        <v>214</v>
      </c>
      <c r="B57" s="568" t="s">
        <v>1130</v>
      </c>
      <c r="C57" s="608">
        <v>164.05760799999999</v>
      </c>
      <c r="D57" s="608">
        <v>144.01243700000001</v>
      </c>
      <c r="E57" s="608">
        <v>146.07853600000001</v>
      </c>
      <c r="F57" s="608">
        <v>137.21829700000001</v>
      </c>
      <c r="G57" s="608">
        <v>139.59954400000001</v>
      </c>
      <c r="H57" s="608">
        <v>140.132555</v>
      </c>
      <c r="I57" s="608">
        <v>142.13915600000001</v>
      </c>
      <c r="J57" s="608">
        <v>137.625441</v>
      </c>
      <c r="K57" s="608">
        <v>132.095395</v>
      </c>
      <c r="L57" s="608">
        <v>132.81144399999999</v>
      </c>
      <c r="M57" s="608">
        <v>131.69239400000001</v>
      </c>
      <c r="N57" s="608">
        <v>130.03906000000001</v>
      </c>
      <c r="O57" s="608">
        <v>125.281997</v>
      </c>
      <c r="P57" s="608">
        <v>120.609776</v>
      </c>
      <c r="Q57" s="608">
        <v>114.65761500000001</v>
      </c>
      <c r="R57" s="608">
        <v>106.291242</v>
      </c>
      <c r="S57" s="608">
        <v>109.712137</v>
      </c>
      <c r="T57" s="608">
        <v>111.329024</v>
      </c>
      <c r="U57" s="608">
        <v>112.59147400000001</v>
      </c>
      <c r="V57" s="608">
        <v>113.121844</v>
      </c>
      <c r="W57" s="608">
        <v>110.53083700000001</v>
      </c>
      <c r="X57" s="608">
        <v>110.49194900000001</v>
      </c>
      <c r="Y57" s="608">
        <v>120.60104200000001</v>
      </c>
      <c r="Z57" s="608">
        <v>118.89921</v>
      </c>
      <c r="AA57" s="608">
        <v>122.69627</v>
      </c>
      <c r="AB57" s="608">
        <v>124.661743</v>
      </c>
      <c r="AC57" s="608">
        <v>111.693021</v>
      </c>
      <c r="AD57" s="608">
        <v>111.71016400000001</v>
      </c>
      <c r="AE57" s="608">
        <v>112.76200900000001</v>
      </c>
      <c r="AF57" s="608">
        <v>111.99350800000001</v>
      </c>
      <c r="AG57" s="608">
        <v>119.786492</v>
      </c>
      <c r="AH57" s="608">
        <v>116.450351</v>
      </c>
      <c r="AI57" s="608">
        <v>118.841938</v>
      </c>
      <c r="AJ57" s="608">
        <v>109.617171</v>
      </c>
      <c r="AK57" s="608">
        <v>113.160725</v>
      </c>
      <c r="AL57" s="608">
        <v>130.48589899999999</v>
      </c>
      <c r="AM57" s="608">
        <v>128.69119499999999</v>
      </c>
      <c r="AN57" s="608">
        <v>117.795738</v>
      </c>
      <c r="AO57" s="608">
        <v>121.164891</v>
      </c>
      <c r="AP57" s="608">
        <v>117.841658</v>
      </c>
      <c r="AQ57" s="608">
        <v>120.27692</v>
      </c>
      <c r="AR57" s="608">
        <v>123.123904</v>
      </c>
      <c r="AS57" s="608">
        <v>129.60264599999999</v>
      </c>
      <c r="AT57" s="608">
        <v>125.44728499999999</v>
      </c>
      <c r="AU57" s="608">
        <v>124.295759</v>
      </c>
      <c r="AV57" s="608">
        <v>117.859622</v>
      </c>
      <c r="AW57" s="608">
        <v>125.034999</v>
      </c>
      <c r="AX57" s="608">
        <v>130.338007</v>
      </c>
      <c r="AY57" s="930">
        <v>119.93326</v>
      </c>
      <c r="AZ57" s="930">
        <v>117.595</v>
      </c>
      <c r="BA57" s="930">
        <v>114.72355214</v>
      </c>
      <c r="BB57" s="613">
        <v>113.78959999999999</v>
      </c>
      <c r="BC57" s="613">
        <v>118.8549</v>
      </c>
      <c r="BD57" s="613">
        <v>119.93519999999999</v>
      </c>
      <c r="BE57" s="613">
        <v>122.2963</v>
      </c>
      <c r="BF57" s="613">
        <v>121.17059999999999</v>
      </c>
      <c r="BG57" s="613">
        <v>117.2317</v>
      </c>
      <c r="BH57" s="613">
        <v>111.0985</v>
      </c>
      <c r="BI57" s="613">
        <v>115.3536</v>
      </c>
      <c r="BJ57" s="613">
        <v>117.77330000000001</v>
      </c>
      <c r="BK57" s="613">
        <v>120.6327</v>
      </c>
      <c r="BL57" s="613">
        <v>114.55289999999999</v>
      </c>
      <c r="BM57" s="613">
        <v>111.44070000000001</v>
      </c>
      <c r="BN57" s="613">
        <v>108.4248</v>
      </c>
      <c r="BO57" s="613">
        <v>112.7979</v>
      </c>
      <c r="BP57" s="613">
        <v>111.0977</v>
      </c>
      <c r="BQ57" s="613">
        <v>113.9136</v>
      </c>
      <c r="BR57" s="613">
        <v>115.68040000000001</v>
      </c>
      <c r="BS57" s="613">
        <v>110.4803</v>
      </c>
      <c r="BT57" s="613">
        <v>105.136</v>
      </c>
      <c r="BU57" s="613">
        <v>108.1476</v>
      </c>
      <c r="BV57" s="613">
        <v>115.5299</v>
      </c>
    </row>
    <row r="58" spans="1:74" ht="11.1" customHeight="1" x14ac:dyDescent="0.2">
      <c r="A58" s="278" t="s">
        <v>1528</v>
      </c>
      <c r="B58" s="568" t="s">
        <v>1529</v>
      </c>
      <c r="C58" s="608">
        <v>4.5803219999999998</v>
      </c>
      <c r="D58" s="608">
        <v>4.1893779999999996</v>
      </c>
      <c r="E58" s="608">
        <v>4.2837800000000001</v>
      </c>
      <c r="F58" s="608">
        <v>4.1831659999999999</v>
      </c>
      <c r="G58" s="608">
        <v>3.8045040000000001</v>
      </c>
      <c r="H58" s="608">
        <v>3.7475589999999999</v>
      </c>
      <c r="I58" s="608">
        <v>3.69692</v>
      </c>
      <c r="J58" s="608">
        <v>3.368598</v>
      </c>
      <c r="K58" s="608">
        <v>3.2295250000000002</v>
      </c>
      <c r="L58" s="608">
        <v>3.3396520000000001</v>
      </c>
      <c r="M58" s="608">
        <v>3.7468979999999998</v>
      </c>
      <c r="N58" s="608">
        <v>4.1874989999999999</v>
      </c>
      <c r="O58" s="608">
        <v>4.5435610000000004</v>
      </c>
      <c r="P58" s="608">
        <v>4.4573140000000002</v>
      </c>
      <c r="Q58" s="608">
        <v>4.6917960000000001</v>
      </c>
      <c r="R58" s="608">
        <v>4.2124980000000001</v>
      </c>
      <c r="S58" s="608">
        <v>3.8392409999999999</v>
      </c>
      <c r="T58" s="608">
        <v>3.4044020000000002</v>
      </c>
      <c r="U58" s="608">
        <v>3.2404609999999998</v>
      </c>
      <c r="V58" s="608">
        <v>2.893751</v>
      </c>
      <c r="W58" s="608">
        <v>2.8262809999999998</v>
      </c>
      <c r="X58" s="608">
        <v>2.9032480000000001</v>
      </c>
      <c r="Y58" s="608">
        <v>3.2323279999999999</v>
      </c>
      <c r="Z58" s="608">
        <v>3.6078510000000001</v>
      </c>
      <c r="AA58" s="608">
        <v>4.4015740000000001</v>
      </c>
      <c r="AB58" s="608">
        <v>4.8862120000000004</v>
      </c>
      <c r="AC58" s="608">
        <v>5.1326409999999996</v>
      </c>
      <c r="AD58" s="608">
        <v>4.957382</v>
      </c>
      <c r="AE58" s="608">
        <v>4.4874700000000001</v>
      </c>
      <c r="AF58" s="608">
        <v>3.997913</v>
      </c>
      <c r="AG58" s="608">
        <v>3.7529840000000001</v>
      </c>
      <c r="AH58" s="608">
        <v>3.6224940000000001</v>
      </c>
      <c r="AI58" s="608">
        <v>3.628952</v>
      </c>
      <c r="AJ58" s="608">
        <v>3.50522</v>
      </c>
      <c r="AK58" s="608">
        <v>3.6545230000000002</v>
      </c>
      <c r="AL58" s="608">
        <v>3.8134739999999998</v>
      </c>
      <c r="AM58" s="608">
        <v>4.205152</v>
      </c>
      <c r="AN58" s="608">
        <v>4.5640770000000002</v>
      </c>
      <c r="AO58" s="608">
        <v>4.4007630000000004</v>
      </c>
      <c r="AP58" s="608">
        <v>4.4130779999999996</v>
      </c>
      <c r="AQ58" s="608">
        <v>4.1852739999999997</v>
      </c>
      <c r="AR58" s="608">
        <v>3.7276500000000001</v>
      </c>
      <c r="AS58" s="608">
        <v>3.373122</v>
      </c>
      <c r="AT58" s="608">
        <v>3.1996020000000001</v>
      </c>
      <c r="AU58" s="608">
        <v>3.164625</v>
      </c>
      <c r="AV58" s="608">
        <v>3.0068589999999999</v>
      </c>
      <c r="AW58" s="608">
        <v>3.3085529999999999</v>
      </c>
      <c r="AX58" s="608">
        <v>3.5520619999999998</v>
      </c>
      <c r="AY58" s="930">
        <v>3.0575519999999998</v>
      </c>
      <c r="AZ58" s="930">
        <v>3.4087610000000002</v>
      </c>
      <c r="BA58" s="930">
        <v>3.6780520000000001</v>
      </c>
      <c r="BB58" s="613">
        <v>3.6614360000000001</v>
      </c>
      <c r="BC58" s="613">
        <v>3.3562820000000002</v>
      </c>
      <c r="BD58" s="613">
        <v>3.113518</v>
      </c>
      <c r="BE58" s="613">
        <v>2.970475</v>
      </c>
      <c r="BF58" s="613">
        <v>2.7949389999999998</v>
      </c>
      <c r="BG58" s="613">
        <v>2.792557</v>
      </c>
      <c r="BH58" s="613">
        <v>2.8134589999999999</v>
      </c>
      <c r="BI58" s="613">
        <v>3.071364</v>
      </c>
      <c r="BJ58" s="613">
        <v>3.3622040000000002</v>
      </c>
      <c r="BK58" s="613">
        <v>3.5744349999999998</v>
      </c>
      <c r="BL58" s="613">
        <v>3.6668509999999999</v>
      </c>
      <c r="BM58" s="613">
        <v>3.692898</v>
      </c>
      <c r="BN58" s="613">
        <v>3.5457779999999999</v>
      </c>
      <c r="BO58" s="613">
        <v>3.1622560000000002</v>
      </c>
      <c r="BP58" s="613">
        <v>2.9389880000000002</v>
      </c>
      <c r="BQ58" s="613">
        <v>2.8103799999999999</v>
      </c>
      <c r="BR58" s="613">
        <v>2.5943179999999999</v>
      </c>
      <c r="BS58" s="613">
        <v>2.4270269999999998</v>
      </c>
      <c r="BT58" s="613">
        <v>2.4790040000000002</v>
      </c>
      <c r="BU58" s="613">
        <v>2.7663709999999999</v>
      </c>
      <c r="BV58" s="613">
        <v>3.084714</v>
      </c>
    </row>
    <row r="59" spans="1:74" s="246" customFormat="1" ht="11.1" customHeight="1" x14ac:dyDescent="0.2">
      <c r="A59" s="278" t="s">
        <v>1530</v>
      </c>
      <c r="B59" s="606" t="s">
        <v>1545</v>
      </c>
      <c r="C59" s="844">
        <v>1.7129749999999999</v>
      </c>
      <c r="D59" s="844">
        <v>1.9788460000000001</v>
      </c>
      <c r="E59" s="844">
        <v>1.9674499999999999</v>
      </c>
      <c r="F59" s="844">
        <v>1.921505</v>
      </c>
      <c r="G59" s="844">
        <v>1.759612</v>
      </c>
      <c r="H59" s="844">
        <v>1.9199679999999999</v>
      </c>
      <c r="I59" s="844">
        <v>2.2830499999999998</v>
      </c>
      <c r="J59" s="844">
        <v>2.0370189999999999</v>
      </c>
      <c r="K59" s="844">
        <v>2.1743570000000001</v>
      </c>
      <c r="L59" s="844">
        <v>1.883127</v>
      </c>
      <c r="M59" s="844">
        <v>2.1066029999999998</v>
      </c>
      <c r="N59" s="844">
        <v>2.3527520000000002</v>
      </c>
      <c r="O59" s="844">
        <v>2.7097169999999999</v>
      </c>
      <c r="P59" s="844">
        <v>2.7480440000000002</v>
      </c>
      <c r="Q59" s="844">
        <v>2.7053750000000001</v>
      </c>
      <c r="R59" s="844">
        <v>2.8721909999999999</v>
      </c>
      <c r="S59" s="844">
        <v>3.2734320000000001</v>
      </c>
      <c r="T59" s="844">
        <v>2.7416330000000002</v>
      </c>
      <c r="U59" s="844">
        <v>3.1484160000000001</v>
      </c>
      <c r="V59" s="844">
        <v>2.553995</v>
      </c>
      <c r="W59" s="844">
        <v>2.697676</v>
      </c>
      <c r="X59" s="844">
        <v>2.2350020000000002</v>
      </c>
      <c r="Y59" s="844">
        <v>3.087278</v>
      </c>
      <c r="Z59" s="844">
        <v>3.405459</v>
      </c>
      <c r="AA59" s="844">
        <v>3.6853600000000002</v>
      </c>
      <c r="AB59" s="844">
        <v>3.6787779999999999</v>
      </c>
      <c r="AC59" s="844">
        <v>4.0354340000000004</v>
      </c>
      <c r="AD59" s="844">
        <v>4.1425609999999997</v>
      </c>
      <c r="AE59" s="844">
        <v>3.713883</v>
      </c>
      <c r="AF59" s="844">
        <v>3.5648840000000002</v>
      </c>
      <c r="AG59" s="844">
        <v>4.0705840000000002</v>
      </c>
      <c r="AH59" s="844">
        <v>4.0737310000000004</v>
      </c>
      <c r="AI59" s="844">
        <v>4.2439340000000003</v>
      </c>
      <c r="AJ59" s="844">
        <v>3.6679349999999999</v>
      </c>
      <c r="AK59" s="844">
        <v>4.992775</v>
      </c>
      <c r="AL59" s="844">
        <v>5.4777699999999996</v>
      </c>
      <c r="AM59" s="844">
        <v>6.3793449999999998</v>
      </c>
      <c r="AN59" s="844">
        <v>6.2904200000000001</v>
      </c>
      <c r="AO59" s="844">
        <v>6.291811</v>
      </c>
      <c r="AP59" s="844">
        <v>6.719894</v>
      </c>
      <c r="AQ59" s="844">
        <v>5.8871060000000002</v>
      </c>
      <c r="AR59" s="844">
        <v>6.556584</v>
      </c>
      <c r="AS59" s="844">
        <v>6.1510699999999998</v>
      </c>
      <c r="AT59" s="844">
        <v>6.2049830000000004</v>
      </c>
      <c r="AU59" s="844">
        <v>5.9971139999999998</v>
      </c>
      <c r="AV59" s="844">
        <v>5.8181459999999996</v>
      </c>
      <c r="AW59" s="844">
        <v>5.6305189999999996</v>
      </c>
      <c r="AX59" s="844">
        <v>6.3989789999999998</v>
      </c>
      <c r="AY59" s="949">
        <v>6.9025689999999997</v>
      </c>
      <c r="AZ59" s="949">
        <v>6.2602190000000002</v>
      </c>
      <c r="BA59" s="949">
        <v>6.2691489999999996</v>
      </c>
      <c r="BB59" s="845">
        <v>6.3716819999999998</v>
      </c>
      <c r="BC59" s="845">
        <v>6.2024850000000002</v>
      </c>
      <c r="BD59" s="845">
        <v>6.2144969999999997</v>
      </c>
      <c r="BE59" s="845">
        <v>6.2852899999999998</v>
      </c>
      <c r="BF59" s="845">
        <v>6.1895369999999996</v>
      </c>
      <c r="BG59" s="845">
        <v>6.1430420000000003</v>
      </c>
      <c r="BH59" s="845">
        <v>6.0492229999999996</v>
      </c>
      <c r="BI59" s="845">
        <v>6.2586069999999996</v>
      </c>
      <c r="BJ59" s="845">
        <v>6.4455730000000004</v>
      </c>
      <c r="BK59" s="845">
        <v>6.6591180000000003</v>
      </c>
      <c r="BL59" s="845">
        <v>6.6633810000000002</v>
      </c>
      <c r="BM59" s="845">
        <v>6.710807</v>
      </c>
      <c r="BN59" s="845">
        <v>6.8321540000000001</v>
      </c>
      <c r="BO59" s="845">
        <v>6.6776020000000003</v>
      </c>
      <c r="BP59" s="845">
        <v>6.6999129999999996</v>
      </c>
      <c r="BQ59" s="845">
        <v>6.7804909999999996</v>
      </c>
      <c r="BR59" s="845">
        <v>6.6938279999999999</v>
      </c>
      <c r="BS59" s="845">
        <v>6.6551289999999996</v>
      </c>
      <c r="BT59" s="845">
        <v>6.5685089999999997</v>
      </c>
      <c r="BU59" s="845">
        <v>6.7837389999999997</v>
      </c>
      <c r="BV59" s="845">
        <v>6.97689</v>
      </c>
    </row>
    <row r="60" spans="1:74" s="166" customFormat="1" ht="12" customHeight="1" x14ac:dyDescent="0.25">
      <c r="A60" s="165"/>
      <c r="B60" s="840" t="s">
        <v>1505</v>
      </c>
      <c r="C60" s="809"/>
      <c r="D60" s="809"/>
      <c r="E60" s="809"/>
      <c r="F60" s="809"/>
      <c r="G60" s="809"/>
      <c r="H60" s="809"/>
      <c r="I60" s="809"/>
      <c r="J60" s="809"/>
      <c r="K60" s="809"/>
      <c r="L60" s="809"/>
      <c r="M60" s="809"/>
      <c r="N60" s="809"/>
      <c r="O60" s="809"/>
      <c r="P60" s="809"/>
      <c r="Q60" s="787"/>
      <c r="R60" s="324"/>
      <c r="AY60" s="669"/>
      <c r="AZ60" s="669"/>
      <c r="BA60" s="669"/>
      <c r="BB60" s="224"/>
      <c r="BC60" s="224"/>
      <c r="BD60" s="669"/>
      <c r="BE60" s="224"/>
      <c r="BF60" s="669"/>
      <c r="BG60" s="669"/>
      <c r="BH60" s="669"/>
      <c r="BI60" s="669"/>
      <c r="BJ60" s="224"/>
    </row>
    <row r="61" spans="1:74" s="166" customFormat="1" ht="12" customHeight="1" x14ac:dyDescent="0.2">
      <c r="A61" s="165"/>
      <c r="B61" s="1067" t="s">
        <v>1562</v>
      </c>
      <c r="C61" s="1067"/>
      <c r="D61" s="1067"/>
      <c r="E61" s="1067"/>
      <c r="F61" s="1067"/>
      <c r="G61" s="1067"/>
      <c r="H61" s="1067"/>
      <c r="I61" s="1067"/>
      <c r="J61" s="1067"/>
      <c r="K61" s="1067"/>
      <c r="L61" s="1067"/>
      <c r="M61" s="1067"/>
      <c r="N61" s="1067"/>
      <c r="O61" s="1067"/>
      <c r="P61" s="1067"/>
      <c r="Q61" s="1067"/>
      <c r="R61" s="324"/>
      <c r="AY61" s="669"/>
      <c r="AZ61" s="669"/>
      <c r="BA61" s="669"/>
      <c r="BB61" s="224"/>
      <c r="BC61" s="224"/>
      <c r="BD61" s="669"/>
      <c r="BE61" s="224"/>
      <c r="BF61" s="669"/>
      <c r="BG61" s="669"/>
      <c r="BH61" s="669"/>
      <c r="BI61" s="669"/>
      <c r="BJ61" s="224"/>
    </row>
    <row r="62" spans="1:74" s="166" customFormat="1" ht="12" customHeight="1" x14ac:dyDescent="0.2">
      <c r="A62" s="165"/>
      <c r="B62" s="1067" t="s">
        <v>1575</v>
      </c>
      <c r="C62" s="1067"/>
      <c r="D62" s="1067"/>
      <c r="E62" s="1067"/>
      <c r="F62" s="1067"/>
      <c r="G62" s="1067"/>
      <c r="H62" s="1067"/>
      <c r="I62" s="1067"/>
      <c r="J62" s="1067"/>
      <c r="K62" s="1067"/>
      <c r="L62" s="1067"/>
      <c r="M62" s="1067"/>
      <c r="N62" s="1067"/>
      <c r="O62" s="1067"/>
      <c r="P62" s="1067"/>
      <c r="Q62" s="1067"/>
      <c r="R62" s="324"/>
      <c r="AY62" s="669"/>
      <c r="AZ62" s="669"/>
      <c r="BA62" s="669"/>
      <c r="BB62" s="224"/>
      <c r="BC62" s="224"/>
      <c r="BD62" s="669"/>
      <c r="BE62" s="224"/>
      <c r="BF62" s="669"/>
      <c r="BG62" s="669"/>
      <c r="BH62" s="669"/>
      <c r="BI62" s="669"/>
      <c r="BJ62" s="224"/>
    </row>
    <row r="63" spans="1:74" s="166" customFormat="1" ht="12" customHeight="1" x14ac:dyDescent="0.2">
      <c r="A63" s="165"/>
      <c r="B63" s="1067" t="s">
        <v>1570</v>
      </c>
      <c r="C63" s="1067"/>
      <c r="D63" s="1067"/>
      <c r="E63" s="1067"/>
      <c r="F63" s="1067"/>
      <c r="G63" s="1067"/>
      <c r="H63" s="1067"/>
      <c r="I63" s="1067"/>
      <c r="J63" s="1067"/>
      <c r="K63" s="1067"/>
      <c r="L63" s="1067"/>
      <c r="M63" s="1067"/>
      <c r="N63" s="1067"/>
      <c r="O63" s="1067"/>
      <c r="P63" s="1067"/>
      <c r="Q63" s="1067"/>
      <c r="R63" s="324"/>
      <c r="AY63" s="669"/>
      <c r="AZ63" s="669"/>
      <c r="BA63" s="669"/>
      <c r="BB63" s="224"/>
      <c r="BC63" s="224"/>
      <c r="BD63" s="669"/>
      <c r="BE63" s="224"/>
      <c r="BF63" s="669"/>
      <c r="BG63" s="669"/>
      <c r="BH63" s="669"/>
      <c r="BI63" s="669"/>
      <c r="BJ63" s="224"/>
    </row>
    <row r="64" spans="1:74" s="166" customFormat="1" ht="12" customHeight="1" x14ac:dyDescent="0.2">
      <c r="A64" s="165"/>
      <c r="B64" s="1069" t="s">
        <v>1571</v>
      </c>
      <c r="C64" s="1069"/>
      <c r="D64" s="1069"/>
      <c r="E64" s="1069"/>
      <c r="F64" s="1069"/>
      <c r="G64" s="1069"/>
      <c r="H64" s="1069"/>
      <c r="I64" s="1069"/>
      <c r="J64" s="1069"/>
      <c r="K64" s="1069"/>
      <c r="L64" s="1069"/>
      <c r="M64" s="1069"/>
      <c r="N64" s="1069"/>
      <c r="O64" s="1069"/>
      <c r="P64" s="1069"/>
      <c r="Q64" s="1069"/>
      <c r="R64" s="324"/>
      <c r="AY64" s="669"/>
      <c r="AZ64" s="669"/>
      <c r="BA64" s="669"/>
      <c r="BB64" s="224"/>
      <c r="BC64" s="224"/>
      <c r="BD64" s="669"/>
      <c r="BE64" s="224"/>
      <c r="BF64" s="669"/>
      <c r="BG64" s="669"/>
      <c r="BH64" s="669"/>
      <c r="BI64" s="669"/>
      <c r="BJ64" s="224"/>
    </row>
    <row r="65" spans="1:74" s="166" customFormat="1" ht="12" customHeight="1" x14ac:dyDescent="0.25">
      <c r="A65" s="165"/>
      <c r="B65" s="840" t="s">
        <v>1572</v>
      </c>
      <c r="C65" s="809"/>
      <c r="D65" s="809"/>
      <c r="E65" s="809"/>
      <c r="F65" s="809"/>
      <c r="G65" s="809"/>
      <c r="H65" s="843"/>
      <c r="I65" s="809"/>
      <c r="J65" s="809"/>
      <c r="K65" s="809"/>
      <c r="L65" s="809"/>
      <c r="M65" s="809"/>
      <c r="N65" s="809"/>
      <c r="O65" s="809"/>
      <c r="P65" s="809"/>
      <c r="Q65" s="787"/>
      <c r="R65" s="324"/>
      <c r="AY65" s="669"/>
      <c r="AZ65" s="669"/>
      <c r="BA65" s="669"/>
      <c r="BB65" s="224"/>
      <c r="BC65" s="224"/>
      <c r="BD65" s="669"/>
      <c r="BE65" s="224"/>
      <c r="BF65" s="669"/>
      <c r="BG65" s="669"/>
      <c r="BH65" s="669"/>
      <c r="BI65" s="669"/>
      <c r="BJ65" s="224"/>
    </row>
    <row r="66" spans="1:74" s="166" customFormat="1" ht="12" customHeight="1" x14ac:dyDescent="0.25">
      <c r="A66" s="165"/>
      <c r="B66" s="840" t="s">
        <v>1573</v>
      </c>
      <c r="C66" s="809"/>
      <c r="D66" s="809"/>
      <c r="E66" s="809"/>
      <c r="F66" s="809"/>
      <c r="G66" s="809"/>
      <c r="H66" s="843"/>
      <c r="I66" s="809"/>
      <c r="J66" s="809"/>
      <c r="K66" s="809"/>
      <c r="L66" s="809"/>
      <c r="M66" s="809"/>
      <c r="N66" s="809"/>
      <c r="O66" s="809"/>
      <c r="P66" s="809"/>
      <c r="Q66" s="787"/>
      <c r="R66" s="324"/>
      <c r="AY66" s="669"/>
      <c r="AZ66" s="669"/>
      <c r="BA66" s="669"/>
      <c r="BB66" s="224"/>
      <c r="BC66" s="224"/>
      <c r="BD66" s="669"/>
      <c r="BE66" s="224"/>
      <c r="BF66" s="669"/>
      <c r="BG66" s="669"/>
      <c r="BH66" s="669"/>
      <c r="BI66" s="669"/>
      <c r="BJ66" s="224"/>
    </row>
    <row r="67" spans="1:74" s="166" customFormat="1" ht="12" customHeight="1" x14ac:dyDescent="0.25">
      <c r="A67" s="165"/>
      <c r="B67" s="840" t="s">
        <v>1574</v>
      </c>
      <c r="C67" s="809"/>
      <c r="D67" s="809"/>
      <c r="E67" s="809"/>
      <c r="F67" s="809"/>
      <c r="G67" s="809"/>
      <c r="H67" s="843"/>
      <c r="I67" s="809"/>
      <c r="J67" s="809"/>
      <c r="K67" s="809"/>
      <c r="L67" s="809"/>
      <c r="M67" s="809"/>
      <c r="N67" s="809"/>
      <c r="O67" s="809"/>
      <c r="P67" s="809"/>
      <c r="Q67" s="787"/>
      <c r="R67" s="324"/>
      <c r="AY67" s="669"/>
      <c r="AZ67" s="669"/>
      <c r="BA67" s="669"/>
      <c r="BB67" s="224"/>
      <c r="BC67" s="224"/>
      <c r="BD67" s="669"/>
      <c r="BE67" s="224"/>
      <c r="BF67" s="669"/>
      <c r="BG67" s="669"/>
      <c r="BH67" s="669"/>
      <c r="BI67" s="669"/>
      <c r="BJ67" s="224"/>
    </row>
    <row r="68" spans="1:74" s="166" customFormat="1" x14ac:dyDescent="0.2">
      <c r="A68" s="165"/>
      <c r="B68" s="799" t="s">
        <v>826</v>
      </c>
      <c r="C68" s="813"/>
      <c r="D68" s="813"/>
      <c r="E68" s="813"/>
      <c r="F68" s="813"/>
      <c r="G68" s="813"/>
      <c r="H68" s="813"/>
      <c r="I68" s="813"/>
      <c r="J68" s="813"/>
      <c r="K68" s="813"/>
      <c r="L68" s="813"/>
      <c r="M68" s="813"/>
      <c r="N68" s="813"/>
      <c r="O68" s="813"/>
      <c r="P68" s="813"/>
      <c r="Q68" s="813"/>
      <c r="R68" s="324"/>
      <c r="AY68" s="669"/>
      <c r="AZ68" s="669"/>
      <c r="BA68" s="669"/>
      <c r="BB68" s="224"/>
      <c r="BC68" s="224"/>
      <c r="BD68" s="669"/>
      <c r="BE68" s="224"/>
      <c r="BF68" s="669"/>
      <c r="BG68" s="669"/>
      <c r="BH68" s="669"/>
      <c r="BI68" s="669"/>
      <c r="BJ68" s="224"/>
    </row>
    <row r="69" spans="1:74" s="166" customFormat="1" ht="12" customHeight="1" x14ac:dyDescent="0.25">
      <c r="A69" s="165"/>
      <c r="B69" s="1018" t="str">
        <f>Dates!$G$2</f>
        <v>EIA completed modeling and analysis for this report on Monday, April 7, 2025.</v>
      </c>
      <c r="C69" s="1005"/>
      <c r="D69" s="1005"/>
      <c r="E69" s="1005"/>
      <c r="F69" s="1005"/>
      <c r="G69" s="1005"/>
      <c r="H69" s="1005"/>
      <c r="I69" s="1005"/>
      <c r="J69" s="1005"/>
      <c r="K69" s="1005"/>
      <c r="L69" s="1005"/>
      <c r="M69" s="1005"/>
      <c r="N69" s="1005"/>
      <c r="O69" s="1005"/>
      <c r="P69" s="1005"/>
      <c r="Q69" s="1005"/>
      <c r="R69" s="324"/>
      <c r="AY69" s="669"/>
      <c r="AZ69" s="669"/>
      <c r="BA69" s="669"/>
      <c r="BB69" s="224"/>
      <c r="BC69" s="224"/>
      <c r="BD69" s="669"/>
      <c r="BE69" s="224"/>
      <c r="BF69" s="669"/>
      <c r="BG69" s="669"/>
      <c r="BH69" s="669"/>
      <c r="BI69" s="669"/>
      <c r="BJ69" s="224"/>
    </row>
    <row r="70" spans="1:74" s="166" customFormat="1" ht="13.2" x14ac:dyDescent="0.25">
      <c r="A70" s="165"/>
      <c r="B70" s="1013" t="s">
        <v>483</v>
      </c>
      <c r="C70" s="1005"/>
      <c r="D70" s="1005"/>
      <c r="E70" s="1005"/>
      <c r="F70" s="1005"/>
      <c r="G70" s="1005"/>
      <c r="H70" s="1005"/>
      <c r="I70" s="1005"/>
      <c r="J70" s="1005"/>
      <c r="K70" s="1005"/>
      <c r="L70" s="1005"/>
      <c r="M70" s="1005"/>
      <c r="N70" s="1005"/>
      <c r="O70" s="1005"/>
      <c r="P70" s="1005"/>
      <c r="Q70" s="1005"/>
      <c r="R70" s="324"/>
      <c r="AY70" s="669"/>
      <c r="AZ70" s="669"/>
      <c r="BA70" s="669"/>
      <c r="BB70" s="224"/>
      <c r="BC70" s="224"/>
      <c r="BD70" s="669"/>
      <c r="BE70" s="224"/>
      <c r="BF70" s="669"/>
      <c r="BG70" s="669"/>
      <c r="BH70" s="669"/>
      <c r="BI70" s="669"/>
      <c r="BJ70" s="224"/>
    </row>
    <row r="71" spans="1:74" s="166" customFormat="1" x14ac:dyDescent="0.2">
      <c r="A71" s="165"/>
      <c r="B71" s="1067" t="s">
        <v>1435</v>
      </c>
      <c r="C71" s="1067"/>
      <c r="D71" s="1067"/>
      <c r="E71" s="1067"/>
      <c r="F71" s="1067"/>
      <c r="G71" s="1067"/>
      <c r="H71" s="1067"/>
      <c r="I71" s="1067"/>
      <c r="J71" s="1067"/>
      <c r="K71" s="1067"/>
      <c r="L71" s="1067"/>
      <c r="M71" s="1067"/>
      <c r="N71" s="1067"/>
      <c r="O71" s="1067"/>
      <c r="P71" s="1067"/>
      <c r="Q71" s="1067"/>
      <c r="R71" s="1067"/>
      <c r="AY71" s="669"/>
      <c r="AZ71" s="669"/>
      <c r="BA71" s="669"/>
      <c r="BB71" s="224"/>
      <c r="BC71" s="224"/>
      <c r="BD71" s="669"/>
      <c r="BE71" s="224"/>
      <c r="BF71" s="669"/>
      <c r="BG71" s="669"/>
      <c r="BH71" s="669"/>
      <c r="BI71" s="669"/>
      <c r="BJ71" s="224"/>
    </row>
    <row r="72" spans="1:74" s="166" customFormat="1" ht="10.199999999999999" customHeight="1" x14ac:dyDescent="0.25">
      <c r="A72" s="165"/>
      <c r="B72" s="1022" t="s">
        <v>492</v>
      </c>
      <c r="C72" s="1024"/>
      <c r="D72" s="1024"/>
      <c r="E72" s="1024"/>
      <c r="F72" s="1024"/>
      <c r="G72" s="1024"/>
      <c r="H72" s="1024"/>
      <c r="I72" s="1024"/>
      <c r="J72" s="1024"/>
      <c r="K72" s="1024"/>
      <c r="L72" s="1024"/>
      <c r="M72" s="1024"/>
      <c r="N72" s="1024"/>
      <c r="O72" s="1024"/>
      <c r="P72" s="1024"/>
      <c r="Q72" s="1068"/>
      <c r="R72" s="324"/>
      <c r="AY72" s="669"/>
      <c r="AZ72" s="669"/>
      <c r="BA72" s="669"/>
      <c r="BB72" s="224"/>
      <c r="BC72" s="224"/>
      <c r="BD72" s="669"/>
      <c r="BE72" s="224"/>
      <c r="BF72" s="669"/>
      <c r="BG72" s="669"/>
      <c r="BH72" s="669"/>
      <c r="BI72" s="669"/>
      <c r="BJ72" s="224"/>
    </row>
    <row r="73" spans="1:74" s="166" customFormat="1" ht="12" customHeight="1" x14ac:dyDescent="0.25">
      <c r="A73" s="165"/>
      <c r="B73" s="799" t="s">
        <v>840</v>
      </c>
      <c r="C73"/>
      <c r="D73"/>
      <c r="E73"/>
      <c r="F73"/>
      <c r="G73"/>
      <c r="H73"/>
      <c r="I73"/>
      <c r="J73"/>
      <c r="K73"/>
      <c r="L73"/>
      <c r="M73"/>
      <c r="N73"/>
      <c r="O73"/>
      <c r="P73"/>
      <c r="Q73"/>
      <c r="R73" s="324"/>
      <c r="AY73" s="669"/>
      <c r="AZ73" s="669"/>
      <c r="BA73" s="669"/>
      <c r="BB73" s="224"/>
      <c r="BC73" s="224"/>
      <c r="BD73" s="669"/>
      <c r="BE73" s="224"/>
      <c r="BF73" s="669"/>
      <c r="BG73" s="669"/>
      <c r="BH73" s="669"/>
      <c r="BI73" s="669"/>
      <c r="BJ73" s="224"/>
    </row>
    <row r="74" spans="1:74" s="358" customFormat="1" x14ac:dyDescent="0.2">
      <c r="A74" s="357"/>
      <c r="B74" s="1066" t="s">
        <v>1586</v>
      </c>
      <c r="C74" s="1066"/>
      <c r="D74" s="1066"/>
      <c r="E74" s="1066"/>
      <c r="F74" s="1066"/>
      <c r="G74" s="1066"/>
      <c r="H74" s="1066"/>
      <c r="I74" s="1066"/>
      <c r="J74" s="1066"/>
      <c r="K74" s="1066"/>
      <c r="L74" s="1066"/>
      <c r="M74" s="1066"/>
      <c r="N74" s="1066"/>
      <c r="O74" s="1066"/>
      <c r="P74" s="1066"/>
      <c r="Q74" s="1066"/>
      <c r="R74" s="324"/>
      <c r="AY74" s="361"/>
      <c r="AZ74" s="361"/>
      <c r="BA74" s="361"/>
      <c r="BD74" s="361"/>
      <c r="BF74" s="361"/>
      <c r="BG74" s="361"/>
      <c r="BH74" s="361"/>
      <c r="BI74" s="361"/>
    </row>
    <row r="75" spans="1:74" s="166" customFormat="1" ht="12" customHeight="1" x14ac:dyDescent="0.25">
      <c r="A75" s="165"/>
      <c r="B75" s="1013" t="s">
        <v>842</v>
      </c>
      <c r="C75" s="1005"/>
      <c r="D75" s="1005"/>
      <c r="E75" s="1005"/>
      <c r="F75" s="1005"/>
      <c r="G75" s="1005"/>
      <c r="H75" s="1005"/>
      <c r="I75" s="1005"/>
      <c r="J75" s="1005"/>
      <c r="K75" s="1005"/>
      <c r="L75" s="1005"/>
      <c r="M75" s="1005"/>
      <c r="N75" s="1005"/>
      <c r="O75" s="1005"/>
      <c r="P75" s="1005"/>
      <c r="Q75" s="1005"/>
      <c r="R75" s="246"/>
      <c r="AY75" s="669"/>
      <c r="AZ75" s="669"/>
      <c r="BA75" s="669"/>
      <c r="BB75" s="224"/>
      <c r="BC75" s="224"/>
      <c r="BD75" s="669"/>
      <c r="BE75" s="224"/>
      <c r="BF75" s="669"/>
      <c r="BG75" s="669"/>
      <c r="BH75" s="669"/>
      <c r="BI75" s="669"/>
      <c r="BJ75" s="224"/>
    </row>
    <row r="76" spans="1:74" x14ac:dyDescent="0.2">
      <c r="BD76" s="670"/>
      <c r="BE76" s="151"/>
      <c r="BF76" s="670"/>
      <c r="BK76" s="151"/>
      <c r="BL76" s="151"/>
      <c r="BM76" s="151"/>
      <c r="BN76" s="151"/>
      <c r="BO76" s="151"/>
      <c r="BP76" s="151"/>
      <c r="BQ76" s="151"/>
      <c r="BR76" s="151"/>
      <c r="BS76" s="151"/>
      <c r="BT76" s="151"/>
      <c r="BU76" s="151"/>
      <c r="BV76" s="151"/>
    </row>
    <row r="77" spans="1:74" x14ac:dyDescent="0.2">
      <c r="BD77" s="670"/>
      <c r="BE77" s="151"/>
      <c r="BF77" s="670"/>
      <c r="BK77" s="151"/>
      <c r="BL77" s="151"/>
      <c r="BM77" s="151"/>
      <c r="BN77" s="151"/>
      <c r="BO77" s="151"/>
      <c r="BP77" s="151"/>
      <c r="BQ77" s="151"/>
      <c r="BR77" s="151"/>
      <c r="BS77" s="151"/>
      <c r="BT77" s="151"/>
      <c r="BU77" s="151"/>
      <c r="BV77" s="151"/>
    </row>
    <row r="78" spans="1:74" x14ac:dyDescent="0.2">
      <c r="BD78" s="670"/>
      <c r="BE78" s="151"/>
      <c r="BF78" s="670"/>
      <c r="BK78" s="151"/>
      <c r="BL78" s="151"/>
      <c r="BM78" s="151"/>
      <c r="BN78" s="151"/>
      <c r="BO78" s="151"/>
      <c r="BP78" s="151"/>
      <c r="BQ78" s="151"/>
      <c r="BR78" s="151"/>
      <c r="BS78" s="151"/>
      <c r="BT78" s="151"/>
      <c r="BU78" s="151"/>
      <c r="BV78" s="151"/>
    </row>
    <row r="79" spans="1:74" x14ac:dyDescent="0.2">
      <c r="BD79" s="670"/>
      <c r="BE79" s="151"/>
      <c r="BF79" s="670"/>
      <c r="BK79" s="151"/>
      <c r="BL79" s="151"/>
      <c r="BM79" s="151"/>
      <c r="BN79" s="151"/>
      <c r="BO79" s="151"/>
      <c r="BP79" s="151"/>
      <c r="BQ79" s="151"/>
      <c r="BR79" s="151"/>
      <c r="BS79" s="151"/>
      <c r="BT79" s="151"/>
      <c r="BU79" s="151"/>
      <c r="BV79" s="151"/>
    </row>
    <row r="80" spans="1:74" x14ac:dyDescent="0.2">
      <c r="BD80" s="670"/>
      <c r="BE80" s="151"/>
      <c r="BF80" s="670"/>
      <c r="BK80" s="151"/>
      <c r="BL80" s="151"/>
      <c r="BM80" s="151"/>
      <c r="BN80" s="151"/>
      <c r="BO80" s="151"/>
      <c r="BP80" s="151"/>
      <c r="BQ80" s="151"/>
      <c r="BR80" s="151"/>
      <c r="BS80" s="151"/>
      <c r="BT80" s="151"/>
      <c r="BU80" s="151"/>
      <c r="BV80" s="151"/>
    </row>
    <row r="81" spans="56:74" x14ac:dyDescent="0.2">
      <c r="BD81" s="670"/>
      <c r="BE81" s="151"/>
      <c r="BF81" s="670"/>
      <c r="BK81" s="151"/>
      <c r="BL81" s="151"/>
      <c r="BM81" s="151"/>
      <c r="BN81" s="151"/>
      <c r="BO81" s="151"/>
      <c r="BP81" s="151"/>
      <c r="BQ81" s="151"/>
      <c r="BR81" s="151"/>
      <c r="BS81" s="151"/>
      <c r="BT81" s="151"/>
      <c r="BU81" s="151"/>
      <c r="BV81" s="151"/>
    </row>
    <row r="82" spans="56:74" x14ac:dyDescent="0.2">
      <c r="BD82" s="670"/>
      <c r="BE82" s="151"/>
      <c r="BF82" s="670"/>
      <c r="BK82" s="151"/>
      <c r="BL82" s="151"/>
      <c r="BM82" s="151"/>
      <c r="BN82" s="151"/>
      <c r="BO82" s="151"/>
      <c r="BP82" s="151"/>
      <c r="BQ82" s="151"/>
      <c r="BR82" s="151"/>
      <c r="BS82" s="151"/>
      <c r="BT82" s="151"/>
      <c r="BU82" s="151"/>
      <c r="BV82" s="151"/>
    </row>
    <row r="83" spans="56:74" x14ac:dyDescent="0.2">
      <c r="BD83" s="670"/>
      <c r="BE83" s="151"/>
      <c r="BF83" s="670"/>
      <c r="BK83" s="151"/>
      <c r="BL83" s="151"/>
      <c r="BM83" s="151"/>
      <c r="BN83" s="151"/>
      <c r="BO83" s="151"/>
      <c r="BP83" s="151"/>
      <c r="BQ83" s="151"/>
      <c r="BR83" s="151"/>
      <c r="BS83" s="151"/>
      <c r="BT83" s="151"/>
      <c r="BU83" s="151"/>
      <c r="BV83" s="151"/>
    </row>
    <row r="84" spans="56:74" x14ac:dyDescent="0.2">
      <c r="BD84" s="670"/>
      <c r="BE84" s="151"/>
      <c r="BF84" s="670"/>
      <c r="BK84" s="151"/>
      <c r="BL84" s="151"/>
      <c r="BM84" s="151"/>
      <c r="BN84" s="151"/>
      <c r="BO84" s="151"/>
      <c r="BP84" s="151"/>
      <c r="BQ84" s="151"/>
      <c r="BR84" s="151"/>
      <c r="BS84" s="151"/>
      <c r="BT84" s="151"/>
      <c r="BU84" s="151"/>
      <c r="BV84" s="151"/>
    </row>
    <row r="85" spans="56:74" x14ac:dyDescent="0.2">
      <c r="BD85" s="670"/>
      <c r="BE85" s="151"/>
      <c r="BF85" s="670"/>
      <c r="BK85" s="151"/>
      <c r="BL85" s="151"/>
      <c r="BM85" s="151"/>
      <c r="BN85" s="151"/>
      <c r="BO85" s="151"/>
      <c r="BP85" s="151"/>
      <c r="BQ85" s="151"/>
      <c r="BR85" s="151"/>
      <c r="BS85" s="151"/>
      <c r="BT85" s="151"/>
      <c r="BU85" s="151"/>
      <c r="BV85" s="151"/>
    </row>
    <row r="86" spans="56:74" x14ac:dyDescent="0.2">
      <c r="BD86" s="670"/>
      <c r="BE86" s="151"/>
      <c r="BF86" s="670"/>
      <c r="BK86" s="151"/>
      <c r="BL86" s="151"/>
      <c r="BM86" s="151"/>
      <c r="BN86" s="151"/>
      <c r="BO86" s="151"/>
      <c r="BP86" s="151"/>
      <c r="BQ86" s="151"/>
      <c r="BR86" s="151"/>
      <c r="BS86" s="151"/>
      <c r="BT86" s="151"/>
      <c r="BU86" s="151"/>
      <c r="BV86" s="151"/>
    </row>
    <row r="87" spans="56:74" x14ac:dyDescent="0.2">
      <c r="BD87" s="670"/>
      <c r="BE87" s="151"/>
      <c r="BF87" s="670"/>
      <c r="BK87" s="151"/>
      <c r="BL87" s="151"/>
      <c r="BM87" s="151"/>
      <c r="BN87" s="151"/>
      <c r="BO87" s="151"/>
      <c r="BP87" s="151"/>
      <c r="BQ87" s="151"/>
      <c r="BR87" s="151"/>
      <c r="BS87" s="151"/>
      <c r="BT87" s="151"/>
      <c r="BU87" s="151"/>
      <c r="BV87" s="151"/>
    </row>
    <row r="88" spans="56:74" x14ac:dyDescent="0.2">
      <c r="BD88" s="670"/>
      <c r="BE88" s="151"/>
      <c r="BF88" s="670"/>
      <c r="BK88" s="151"/>
      <c r="BL88" s="151"/>
      <c r="BM88" s="151"/>
      <c r="BN88" s="151"/>
      <c r="BO88" s="151"/>
      <c r="BP88" s="151"/>
      <c r="BQ88" s="151"/>
      <c r="BR88" s="151"/>
      <c r="BS88" s="151"/>
      <c r="BT88" s="151"/>
      <c r="BU88" s="151"/>
      <c r="BV88" s="151"/>
    </row>
    <row r="89" spans="56:74" x14ac:dyDescent="0.2">
      <c r="BD89" s="670"/>
      <c r="BE89" s="151"/>
      <c r="BF89" s="670"/>
      <c r="BK89" s="151"/>
      <c r="BL89" s="151"/>
      <c r="BM89" s="151"/>
      <c r="BN89" s="151"/>
      <c r="BO89" s="151"/>
      <c r="BP89" s="151"/>
      <c r="BQ89" s="151"/>
      <c r="BR89" s="151"/>
      <c r="BS89" s="151"/>
      <c r="BT89" s="151"/>
      <c r="BU89" s="151"/>
      <c r="BV89" s="151"/>
    </row>
    <row r="90" spans="56:74" x14ac:dyDescent="0.2">
      <c r="BD90" s="670"/>
      <c r="BE90" s="151"/>
      <c r="BF90" s="670"/>
      <c r="BK90" s="151"/>
      <c r="BL90" s="151"/>
      <c r="BM90" s="151"/>
      <c r="BN90" s="151"/>
      <c r="BO90" s="151"/>
      <c r="BP90" s="151"/>
      <c r="BQ90" s="151"/>
      <c r="BR90" s="151"/>
      <c r="BS90" s="151"/>
      <c r="BT90" s="151"/>
      <c r="BU90" s="151"/>
      <c r="BV90" s="151"/>
    </row>
    <row r="91" spans="56:74" x14ac:dyDescent="0.2">
      <c r="BD91" s="670"/>
      <c r="BE91" s="151"/>
      <c r="BF91" s="670"/>
      <c r="BK91" s="151"/>
      <c r="BL91" s="151"/>
      <c r="BM91" s="151"/>
      <c r="BN91" s="151"/>
      <c r="BO91" s="151"/>
      <c r="BP91" s="151"/>
      <c r="BQ91" s="151"/>
      <c r="BR91" s="151"/>
      <c r="BS91" s="151"/>
      <c r="BT91" s="151"/>
      <c r="BU91" s="151"/>
      <c r="BV91" s="151"/>
    </row>
    <row r="92" spans="56:74" x14ac:dyDescent="0.2">
      <c r="BD92" s="670"/>
      <c r="BE92" s="151"/>
      <c r="BF92" s="670"/>
      <c r="BK92" s="151"/>
      <c r="BL92" s="151"/>
      <c r="BM92" s="151"/>
      <c r="BN92" s="151"/>
      <c r="BO92" s="151"/>
      <c r="BP92" s="151"/>
      <c r="BQ92" s="151"/>
      <c r="BR92" s="151"/>
      <c r="BS92" s="151"/>
      <c r="BT92" s="151"/>
      <c r="BU92" s="151"/>
      <c r="BV92" s="151"/>
    </row>
    <row r="93" spans="56:74" x14ac:dyDescent="0.2">
      <c r="BD93" s="670"/>
      <c r="BE93" s="151"/>
      <c r="BF93" s="670"/>
      <c r="BK93" s="151"/>
      <c r="BL93" s="151"/>
      <c r="BM93" s="151"/>
      <c r="BN93" s="151"/>
      <c r="BO93" s="151"/>
      <c r="BP93" s="151"/>
      <c r="BQ93" s="151"/>
      <c r="BR93" s="151"/>
      <c r="BS93" s="151"/>
      <c r="BT93" s="151"/>
      <c r="BU93" s="151"/>
      <c r="BV93" s="151"/>
    </row>
    <row r="94" spans="56:74" x14ac:dyDescent="0.2">
      <c r="BD94" s="670"/>
      <c r="BE94" s="151"/>
      <c r="BF94" s="670"/>
      <c r="BK94" s="151"/>
      <c r="BL94" s="151"/>
      <c r="BM94" s="151"/>
      <c r="BN94" s="151"/>
      <c r="BO94" s="151"/>
      <c r="BP94" s="151"/>
      <c r="BQ94" s="151"/>
      <c r="BR94" s="151"/>
      <c r="BS94" s="151"/>
      <c r="BT94" s="151"/>
      <c r="BU94" s="151"/>
      <c r="BV94" s="151"/>
    </row>
    <row r="95" spans="56:74" x14ac:dyDescent="0.2">
      <c r="BD95" s="670"/>
      <c r="BE95" s="151"/>
      <c r="BF95" s="670"/>
      <c r="BK95" s="151"/>
      <c r="BL95" s="151"/>
      <c r="BM95" s="151"/>
      <c r="BN95" s="151"/>
      <c r="BO95" s="151"/>
      <c r="BP95" s="151"/>
      <c r="BQ95" s="151"/>
      <c r="BR95" s="151"/>
      <c r="BS95" s="151"/>
      <c r="BT95" s="151"/>
      <c r="BU95" s="151"/>
      <c r="BV95" s="151"/>
    </row>
    <row r="96" spans="56:74" x14ac:dyDescent="0.2">
      <c r="BD96" s="670"/>
      <c r="BE96" s="151"/>
      <c r="BF96" s="670"/>
      <c r="BK96" s="151"/>
      <c r="BL96" s="151"/>
      <c r="BM96" s="151"/>
      <c r="BN96" s="151"/>
      <c r="BO96" s="151"/>
      <c r="BP96" s="151"/>
      <c r="BQ96" s="151"/>
      <c r="BR96" s="151"/>
      <c r="BS96" s="151"/>
      <c r="BT96" s="151"/>
      <c r="BU96" s="151"/>
      <c r="BV96" s="151"/>
    </row>
    <row r="97" spans="56:74" x14ac:dyDescent="0.2">
      <c r="BD97" s="670"/>
      <c r="BE97" s="151"/>
      <c r="BF97" s="670"/>
      <c r="BK97" s="151"/>
      <c r="BL97" s="151"/>
      <c r="BM97" s="151"/>
      <c r="BN97" s="151"/>
      <c r="BO97" s="151"/>
      <c r="BP97" s="151"/>
      <c r="BQ97" s="151"/>
      <c r="BR97" s="151"/>
      <c r="BS97" s="151"/>
      <c r="BT97" s="151"/>
      <c r="BU97" s="151"/>
      <c r="BV97" s="151"/>
    </row>
    <row r="98" spans="56:74" x14ac:dyDescent="0.2">
      <c r="BD98" s="670"/>
      <c r="BE98" s="151"/>
      <c r="BF98" s="670"/>
      <c r="BK98" s="151"/>
      <c r="BL98" s="151"/>
      <c r="BM98" s="151"/>
      <c r="BN98" s="151"/>
      <c r="BO98" s="151"/>
      <c r="BP98" s="151"/>
      <c r="BQ98" s="151"/>
      <c r="BR98" s="151"/>
      <c r="BS98" s="151"/>
      <c r="BT98" s="151"/>
      <c r="BU98" s="151"/>
      <c r="BV98" s="151"/>
    </row>
    <row r="99" spans="56:74" x14ac:dyDescent="0.2">
      <c r="BD99" s="670"/>
      <c r="BE99" s="151"/>
      <c r="BF99" s="670"/>
      <c r="BK99" s="151"/>
      <c r="BL99" s="151"/>
      <c r="BM99" s="151"/>
      <c r="BN99" s="151"/>
      <c r="BO99" s="151"/>
      <c r="BP99" s="151"/>
      <c r="BQ99" s="151"/>
      <c r="BR99" s="151"/>
      <c r="BS99" s="151"/>
      <c r="BT99" s="151"/>
      <c r="BU99" s="151"/>
      <c r="BV99" s="151"/>
    </row>
    <row r="100" spans="56:74" x14ac:dyDescent="0.2">
      <c r="BD100" s="670"/>
      <c r="BE100" s="151"/>
      <c r="BF100" s="670"/>
      <c r="BK100" s="151"/>
      <c r="BL100" s="151"/>
      <c r="BM100" s="151"/>
      <c r="BN100" s="151"/>
      <c r="BO100" s="151"/>
      <c r="BP100" s="151"/>
      <c r="BQ100" s="151"/>
      <c r="BR100" s="151"/>
      <c r="BS100" s="151"/>
      <c r="BT100" s="151"/>
      <c r="BU100" s="151"/>
      <c r="BV100" s="151"/>
    </row>
    <row r="101" spans="56:74" x14ac:dyDescent="0.2">
      <c r="BK101" s="151"/>
      <c r="BL101" s="151"/>
      <c r="BM101" s="151"/>
      <c r="BN101" s="151"/>
      <c r="BO101" s="151"/>
      <c r="BP101" s="151"/>
      <c r="BQ101" s="151"/>
      <c r="BR101" s="151"/>
      <c r="BS101" s="151"/>
      <c r="BT101" s="151"/>
      <c r="BU101" s="151"/>
      <c r="BV101" s="151"/>
    </row>
    <row r="102" spans="56:74" x14ac:dyDescent="0.2">
      <c r="BK102" s="151"/>
      <c r="BL102" s="151"/>
      <c r="BM102" s="151"/>
      <c r="BN102" s="151"/>
      <c r="BO102" s="151"/>
      <c r="BP102" s="151"/>
      <c r="BQ102" s="151"/>
      <c r="BR102" s="151"/>
      <c r="BS102" s="151"/>
      <c r="BT102" s="151"/>
      <c r="BU102" s="151"/>
      <c r="BV102" s="151"/>
    </row>
    <row r="103" spans="56:74" x14ac:dyDescent="0.2">
      <c r="BK103" s="151"/>
      <c r="BL103" s="151"/>
      <c r="BM103" s="151"/>
      <c r="BN103" s="151"/>
      <c r="BO103" s="151"/>
      <c r="BP103" s="151"/>
      <c r="BQ103" s="151"/>
      <c r="BR103" s="151"/>
      <c r="BS103" s="151"/>
      <c r="BT103" s="151"/>
      <c r="BU103" s="151"/>
      <c r="BV103" s="151"/>
    </row>
    <row r="104" spans="56:74" x14ac:dyDescent="0.2">
      <c r="BK104" s="151"/>
      <c r="BL104" s="151"/>
      <c r="BM104" s="151"/>
      <c r="BN104" s="151"/>
      <c r="BO104" s="151"/>
      <c r="BP104" s="151"/>
      <c r="BQ104" s="151"/>
      <c r="BR104" s="151"/>
      <c r="BS104" s="151"/>
      <c r="BT104" s="151"/>
      <c r="BU104" s="151"/>
      <c r="BV104" s="151"/>
    </row>
    <row r="105" spans="56:74" x14ac:dyDescent="0.2">
      <c r="BK105" s="151"/>
      <c r="BL105" s="151"/>
      <c r="BM105" s="151"/>
      <c r="BN105" s="151"/>
      <c r="BO105" s="151"/>
      <c r="BP105" s="151"/>
      <c r="BQ105" s="151"/>
      <c r="BR105" s="151"/>
      <c r="BS105" s="151"/>
      <c r="BT105" s="151"/>
      <c r="BU105" s="151"/>
      <c r="BV105" s="151"/>
    </row>
    <row r="106" spans="56:74" x14ac:dyDescent="0.2">
      <c r="BK106" s="151"/>
      <c r="BL106" s="151"/>
      <c r="BM106" s="151"/>
      <c r="BN106" s="151"/>
      <c r="BO106" s="151"/>
      <c r="BP106" s="151"/>
      <c r="BQ106" s="151"/>
      <c r="BR106" s="151"/>
      <c r="BS106" s="151"/>
      <c r="BT106" s="151"/>
      <c r="BU106" s="151"/>
      <c r="BV106" s="151"/>
    </row>
    <row r="107" spans="56:74" x14ac:dyDescent="0.2">
      <c r="BK107" s="151"/>
      <c r="BL107" s="151"/>
      <c r="BM107" s="151"/>
      <c r="BN107" s="151"/>
      <c r="BO107" s="151"/>
      <c r="BP107" s="151"/>
      <c r="BQ107" s="151"/>
      <c r="BR107" s="151"/>
      <c r="BS107" s="151"/>
      <c r="BT107" s="151"/>
      <c r="BU107" s="151"/>
      <c r="BV107" s="151"/>
    </row>
    <row r="108" spans="56:74" x14ac:dyDescent="0.2">
      <c r="BK108" s="151"/>
      <c r="BL108" s="151"/>
      <c r="BM108" s="151"/>
      <c r="BN108" s="151"/>
      <c r="BO108" s="151"/>
      <c r="BP108" s="151"/>
      <c r="BQ108" s="151"/>
      <c r="BR108" s="151"/>
      <c r="BS108" s="151"/>
      <c r="BT108" s="151"/>
      <c r="BU108" s="151"/>
      <c r="BV108" s="151"/>
    </row>
    <row r="109" spans="56:74" x14ac:dyDescent="0.2">
      <c r="BK109" s="151"/>
      <c r="BL109" s="151"/>
      <c r="BM109" s="151"/>
      <c r="BN109" s="151"/>
      <c r="BO109" s="151"/>
      <c r="BP109" s="151"/>
      <c r="BQ109" s="151"/>
      <c r="BR109" s="151"/>
      <c r="BS109" s="151"/>
      <c r="BT109" s="151"/>
      <c r="BU109" s="151"/>
      <c r="BV109" s="151"/>
    </row>
    <row r="110" spans="56:74" x14ac:dyDescent="0.2">
      <c r="BK110" s="151"/>
      <c r="BL110" s="151"/>
      <c r="BM110" s="151"/>
      <c r="BN110" s="151"/>
      <c r="BO110" s="151"/>
      <c r="BP110" s="151"/>
      <c r="BQ110" s="151"/>
      <c r="BR110" s="151"/>
      <c r="BS110" s="151"/>
      <c r="BT110" s="151"/>
      <c r="BU110" s="151"/>
      <c r="BV110" s="151"/>
    </row>
    <row r="111" spans="56:74" x14ac:dyDescent="0.2">
      <c r="BK111" s="151"/>
      <c r="BL111" s="151"/>
      <c r="BM111" s="151"/>
      <c r="BN111" s="151"/>
      <c r="BO111" s="151"/>
      <c r="BP111" s="151"/>
      <c r="BQ111" s="151"/>
      <c r="BR111" s="151"/>
      <c r="BS111" s="151"/>
      <c r="BT111" s="151"/>
      <c r="BU111" s="151"/>
      <c r="BV111" s="151"/>
    </row>
    <row r="112" spans="56: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row r="134" spans="63:74" x14ac:dyDescent="0.2">
      <c r="BK134" s="151"/>
      <c r="BL134" s="151"/>
      <c r="BM134" s="151"/>
      <c r="BN134" s="151"/>
      <c r="BO134" s="151"/>
      <c r="BP134" s="151"/>
      <c r="BQ134" s="151"/>
      <c r="BR134" s="151"/>
      <c r="BS134" s="151"/>
      <c r="BT134" s="151"/>
      <c r="BU134" s="151"/>
      <c r="BV134" s="151"/>
    </row>
    <row r="135" spans="63:74" x14ac:dyDescent="0.2">
      <c r="BK135" s="151"/>
      <c r="BL135" s="151"/>
      <c r="BM135" s="151"/>
      <c r="BN135" s="151"/>
      <c r="BO135" s="151"/>
      <c r="BP135" s="151"/>
      <c r="BQ135" s="151"/>
      <c r="BR135" s="151"/>
      <c r="BS135" s="151"/>
      <c r="BT135" s="151"/>
      <c r="BU135" s="151"/>
      <c r="BV135" s="151"/>
    </row>
    <row r="136" spans="63:74" x14ac:dyDescent="0.2">
      <c r="BK136" s="151"/>
      <c r="BL136" s="151"/>
      <c r="BM136" s="151"/>
      <c r="BN136" s="151"/>
      <c r="BO136" s="151"/>
      <c r="BP136" s="151"/>
      <c r="BQ136" s="151"/>
      <c r="BR136" s="151"/>
      <c r="BS136" s="151"/>
      <c r="BT136" s="151"/>
      <c r="BU136" s="151"/>
      <c r="BV136" s="151"/>
    </row>
    <row r="137" spans="63:74" x14ac:dyDescent="0.2">
      <c r="BK137" s="151"/>
      <c r="BL137" s="151"/>
      <c r="BM137" s="151"/>
      <c r="BN137" s="151"/>
      <c r="BO137" s="151"/>
      <c r="BP137" s="151"/>
      <c r="BQ137" s="151"/>
      <c r="BR137" s="151"/>
      <c r="BS137" s="151"/>
      <c r="BT137" s="151"/>
      <c r="BU137" s="151"/>
      <c r="BV137" s="151"/>
    </row>
  </sheetData>
  <mergeCells count="18">
    <mergeCell ref="A1:A2"/>
    <mergeCell ref="B1:AL1"/>
    <mergeCell ref="C3:N3"/>
    <mergeCell ref="O3:Z3"/>
    <mergeCell ref="AA3:AL3"/>
    <mergeCell ref="BK3:BV3"/>
    <mergeCell ref="B61:Q61"/>
    <mergeCell ref="B63:Q63"/>
    <mergeCell ref="B69:Q69"/>
    <mergeCell ref="B70:Q70"/>
    <mergeCell ref="AM3:AX3"/>
    <mergeCell ref="B71:R71"/>
    <mergeCell ref="B72:Q72"/>
    <mergeCell ref="B74:Q74"/>
    <mergeCell ref="B75:Q75"/>
    <mergeCell ref="AY3:BJ3"/>
    <mergeCell ref="B64:Q64"/>
    <mergeCell ref="B62:Q62"/>
  </mergeCells>
  <hyperlinks>
    <hyperlink ref="A1:A2" location="Contents!A1" display="Table of Contents" xr:uid="{25A2FB5B-61FE-4702-AD08-C1621960E68B}"/>
  </hyperlinks>
  <pageMargins left="0.25" right="0.25" top="0.25" bottom="0.25" header="1" footer="1"/>
  <pageSetup scale="37"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T6" transitionEvaluation="1" transitionEntry="1" codeName="Sheet11">
    <pageSetUpPr fitToPage="1"/>
  </sheetPr>
  <dimension ref="A1:BW352"/>
  <sheetViews>
    <sheetView showGridLines="0" zoomScaleNormal="100" workbookViewId="0">
      <pane xSplit="2" ySplit="4" topLeftCell="AT6" activePane="bottomRight" state="frozen"/>
      <selection activeCell="BF1" sqref="BF1"/>
      <selection pane="topRight" activeCell="BF1" sqref="BF1"/>
      <selection pane="bottomLeft" activeCell="BF1" sqref="BF1"/>
      <selection pane="bottomRight" activeCell="B1" sqref="B1:AL1"/>
    </sheetView>
  </sheetViews>
  <sheetFormatPr defaultColWidth="9.5546875" defaultRowHeight="10.199999999999999" x14ac:dyDescent="0.2"/>
  <cols>
    <col min="1" max="1" width="14.44140625" style="35" customWidth="1"/>
    <col min="2" max="2" width="38.5546875" style="35" customWidth="1"/>
    <col min="3" max="50" width="6.5546875" style="35" customWidth="1"/>
    <col min="51" max="53" width="6.5546875" style="853" customWidth="1"/>
    <col min="54" max="54" width="6.5546875" style="147" customWidth="1"/>
    <col min="55" max="55" width="6.5546875" style="628" customWidth="1"/>
    <col min="56" max="56" width="6.5546875" style="676" customWidth="1"/>
    <col min="57" max="57" width="6.5546875" style="291" customWidth="1"/>
    <col min="58" max="58" width="6.5546875" style="676" customWidth="1"/>
    <col min="59" max="61" width="6.5546875" style="685" customWidth="1"/>
    <col min="62" max="74" width="6.5546875" style="628" customWidth="1"/>
    <col min="75" max="75" width="9.5546875" style="628"/>
    <col min="76" max="16384" width="9.5546875" style="35"/>
  </cols>
  <sheetData>
    <row r="1" spans="1:75" ht="13.35" customHeight="1" x14ac:dyDescent="0.25">
      <c r="A1" s="1002" t="s">
        <v>479</v>
      </c>
      <c r="B1" s="1085" t="s">
        <v>143</v>
      </c>
      <c r="C1" s="1086"/>
      <c r="D1" s="1086"/>
      <c r="E1" s="1086"/>
      <c r="F1" s="1086"/>
      <c r="G1" s="1086"/>
      <c r="H1" s="1086"/>
      <c r="I1" s="1086"/>
      <c r="J1" s="1086"/>
      <c r="K1" s="1086"/>
      <c r="L1" s="1086"/>
      <c r="M1" s="1086"/>
      <c r="N1" s="1086"/>
      <c r="O1" s="1086"/>
      <c r="P1" s="1086"/>
      <c r="Q1" s="1086"/>
      <c r="R1" s="1086"/>
      <c r="S1" s="1086"/>
      <c r="T1" s="1086"/>
      <c r="U1" s="1086"/>
      <c r="V1" s="1086"/>
      <c r="W1" s="1086"/>
      <c r="X1" s="1086"/>
      <c r="Y1" s="1086"/>
      <c r="Z1" s="1086"/>
      <c r="AA1" s="1086"/>
      <c r="AB1" s="1086"/>
      <c r="AC1" s="1086"/>
      <c r="AD1" s="1086"/>
      <c r="AE1" s="1086"/>
      <c r="AF1" s="1086"/>
      <c r="AG1" s="1086"/>
      <c r="AH1" s="1086"/>
      <c r="AI1" s="1086"/>
      <c r="AJ1" s="1086"/>
      <c r="AK1" s="1086"/>
      <c r="AL1" s="1086"/>
    </row>
    <row r="2" spans="1:75" ht="13.2" x14ac:dyDescent="0.25">
      <c r="A2" s="1003"/>
      <c r="B2" s="228" t="str">
        <f>"U.S. Energy Information Administration  |  Short-Term Energy Outlook  - "&amp;Dates!D1</f>
        <v>U.S. Energy Information Administration  |  Short-Term Energy Outlook  - April 2025</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row>
    <row r="3" spans="1:75" s="7" customFormat="1" ht="13.2" x14ac:dyDescent="0.25">
      <c r="A3" s="338" t="s">
        <v>777</v>
      </c>
      <c r="B3" s="9"/>
      <c r="C3" s="1006">
        <f>Dates!D3</f>
        <v>2021</v>
      </c>
      <c r="D3" s="1007"/>
      <c r="E3" s="1007"/>
      <c r="F3" s="1007"/>
      <c r="G3" s="1007"/>
      <c r="H3" s="1007"/>
      <c r="I3" s="1007"/>
      <c r="J3" s="1007"/>
      <c r="K3" s="1007"/>
      <c r="L3" s="1007"/>
      <c r="M3" s="1007"/>
      <c r="N3" s="1008"/>
      <c r="O3" s="1006">
        <f>C3+1</f>
        <v>2022</v>
      </c>
      <c r="P3" s="1009"/>
      <c r="Q3" s="1009"/>
      <c r="R3" s="1009"/>
      <c r="S3" s="1009"/>
      <c r="T3" s="1009"/>
      <c r="U3" s="1009"/>
      <c r="V3" s="1009"/>
      <c r="W3" s="1009"/>
      <c r="X3" s="1007"/>
      <c r="Y3" s="1007"/>
      <c r="Z3" s="1008"/>
      <c r="AA3" s="1010">
        <f>O3+1</f>
        <v>2023</v>
      </c>
      <c r="AB3" s="1007"/>
      <c r="AC3" s="1007"/>
      <c r="AD3" s="1007"/>
      <c r="AE3" s="1007"/>
      <c r="AF3" s="1007"/>
      <c r="AG3" s="1007"/>
      <c r="AH3" s="1007"/>
      <c r="AI3" s="1007"/>
      <c r="AJ3" s="1007"/>
      <c r="AK3" s="1007"/>
      <c r="AL3" s="1008"/>
      <c r="AM3" s="1010">
        <f>AA3+1</f>
        <v>2024</v>
      </c>
      <c r="AN3" s="1007"/>
      <c r="AO3" s="1007"/>
      <c r="AP3" s="1007"/>
      <c r="AQ3" s="1007"/>
      <c r="AR3" s="1007"/>
      <c r="AS3" s="1007"/>
      <c r="AT3" s="1007"/>
      <c r="AU3" s="1007"/>
      <c r="AV3" s="1007"/>
      <c r="AW3" s="1007"/>
      <c r="AX3" s="1008"/>
      <c r="AY3" s="1010">
        <f>AM3+1</f>
        <v>2025</v>
      </c>
      <c r="AZ3" s="1011"/>
      <c r="BA3" s="1011"/>
      <c r="BB3" s="1011"/>
      <c r="BC3" s="1011"/>
      <c r="BD3" s="1011"/>
      <c r="BE3" s="1011"/>
      <c r="BF3" s="1011"/>
      <c r="BG3" s="1011"/>
      <c r="BH3" s="1011"/>
      <c r="BI3" s="1011"/>
      <c r="BJ3" s="1012"/>
      <c r="BK3" s="1010">
        <f>AY3+1</f>
        <v>2026</v>
      </c>
      <c r="BL3" s="1083"/>
      <c r="BM3" s="1083"/>
      <c r="BN3" s="1083"/>
      <c r="BO3" s="1083"/>
      <c r="BP3" s="1083"/>
      <c r="BQ3" s="1083"/>
      <c r="BR3" s="1083"/>
      <c r="BS3" s="1083"/>
      <c r="BT3" s="1083"/>
      <c r="BU3" s="1083"/>
      <c r="BV3" s="1084"/>
      <c r="BW3" s="680"/>
    </row>
    <row r="4" spans="1:75" s="7" customFormat="1" x14ac:dyDescent="0.2">
      <c r="A4" s="344" t="str">
        <f>TEXT(Dates!$D$2,"dddd, mmmm d, yyyy")</f>
        <v>Monday, April 7,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12"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c r="BW4" s="680"/>
    </row>
    <row r="5" spans="1:75" ht="11.1" customHeight="1" x14ac:dyDescent="0.2">
      <c r="A5" s="36"/>
      <c r="B5" s="37" t="s">
        <v>467</v>
      </c>
      <c r="C5" s="627"/>
      <c r="D5" s="627"/>
      <c r="E5" s="627"/>
      <c r="F5" s="627"/>
      <c r="G5" s="627"/>
      <c r="H5" s="627"/>
      <c r="I5" s="627"/>
      <c r="J5" s="627"/>
      <c r="K5" s="627"/>
      <c r="L5" s="627"/>
      <c r="M5" s="627"/>
      <c r="N5" s="627"/>
      <c r="O5" s="627"/>
      <c r="P5" s="627"/>
      <c r="Q5" s="627"/>
      <c r="R5" s="627"/>
      <c r="S5" s="627"/>
      <c r="T5" s="627"/>
      <c r="U5" s="627"/>
      <c r="V5" s="627"/>
      <c r="W5" s="627"/>
      <c r="X5" s="627"/>
      <c r="Y5" s="627"/>
      <c r="Z5" s="627"/>
      <c r="AA5" s="627"/>
      <c r="AB5" s="627"/>
      <c r="AC5" s="627"/>
      <c r="AD5" s="627"/>
      <c r="AE5" s="627"/>
      <c r="AF5" s="627"/>
      <c r="AG5" s="627"/>
      <c r="AH5" s="627"/>
      <c r="AI5" s="627"/>
      <c r="AJ5" s="627"/>
      <c r="AK5" s="627"/>
      <c r="AL5" s="627"/>
      <c r="AM5" s="627"/>
      <c r="AN5" s="627"/>
      <c r="AO5" s="627"/>
      <c r="AP5" s="627"/>
      <c r="AQ5" s="627"/>
      <c r="AR5" s="627"/>
      <c r="AS5" s="627"/>
      <c r="AT5" s="627"/>
      <c r="AU5" s="627"/>
      <c r="AV5" s="627"/>
      <c r="AW5" s="627"/>
      <c r="AX5" s="627"/>
      <c r="AY5" s="950"/>
      <c r="AZ5" s="995"/>
      <c r="BA5" s="995"/>
      <c r="BB5" s="887"/>
      <c r="BC5" s="888"/>
      <c r="BD5" s="889"/>
      <c r="BE5" s="890"/>
      <c r="BF5" s="890"/>
      <c r="BG5" s="890"/>
      <c r="BH5" s="890"/>
      <c r="BI5" s="890"/>
      <c r="BJ5" s="681"/>
      <c r="BK5" s="681"/>
      <c r="BL5" s="681"/>
      <c r="BM5" s="681"/>
      <c r="BN5" s="681"/>
      <c r="BO5" s="681"/>
      <c r="BP5" s="681"/>
      <c r="BQ5" s="681"/>
      <c r="BR5" s="681"/>
      <c r="BS5" s="681"/>
      <c r="BT5" s="681"/>
      <c r="BU5" s="681"/>
      <c r="BV5" s="681"/>
    </row>
    <row r="6" spans="1:75" s="291" customFormat="1" ht="11.1" customHeight="1" x14ac:dyDescent="0.2">
      <c r="A6" s="618" t="s">
        <v>461</v>
      </c>
      <c r="B6" s="619" t="s">
        <v>1192</v>
      </c>
      <c r="C6" s="334">
        <v>100.18002161</v>
      </c>
      <c r="D6" s="334">
        <v>92.758230820999998</v>
      </c>
      <c r="E6" s="334">
        <v>101.16347287000001</v>
      </c>
      <c r="F6" s="334">
        <v>101.95542187</v>
      </c>
      <c r="G6" s="334">
        <v>101.87371561</v>
      </c>
      <c r="H6" s="334">
        <v>101.50880097</v>
      </c>
      <c r="I6" s="334">
        <v>102.46797629</v>
      </c>
      <c r="J6" s="334">
        <v>102.771609</v>
      </c>
      <c r="K6" s="334">
        <v>103.46927497</v>
      </c>
      <c r="L6" s="334">
        <v>105.11228484</v>
      </c>
      <c r="M6" s="334">
        <v>106.29860367000001</v>
      </c>
      <c r="N6" s="334">
        <v>107.19435525999999</v>
      </c>
      <c r="O6" s="334">
        <v>103.26168525999999</v>
      </c>
      <c r="P6" s="334">
        <v>104.24932432</v>
      </c>
      <c r="Q6" s="334">
        <v>105.96008942</v>
      </c>
      <c r="R6" s="334">
        <v>107.00272007</v>
      </c>
      <c r="S6" s="334">
        <v>107.07677547999999</v>
      </c>
      <c r="T6" s="334">
        <v>107.39651050000001</v>
      </c>
      <c r="U6" s="334">
        <v>108.25309794</v>
      </c>
      <c r="V6" s="334">
        <v>108.95546247999999</v>
      </c>
      <c r="W6" s="334">
        <v>110.6446885</v>
      </c>
      <c r="X6" s="334">
        <v>110.44807187000001</v>
      </c>
      <c r="Y6" s="334">
        <v>110.58662533</v>
      </c>
      <c r="Z6" s="334">
        <v>108.99836781</v>
      </c>
      <c r="AA6" s="334">
        <v>111.18761028999999</v>
      </c>
      <c r="AB6" s="334">
        <v>110.90259770999999</v>
      </c>
      <c r="AC6" s="334">
        <v>112.45955712999999</v>
      </c>
      <c r="AD6" s="334">
        <v>111.4635723</v>
      </c>
      <c r="AE6" s="334">
        <v>112.76648339</v>
      </c>
      <c r="AF6" s="334">
        <v>112.35663647</v>
      </c>
      <c r="AG6" s="334">
        <v>112.59576332</v>
      </c>
      <c r="AH6" s="334">
        <v>113.38128281</v>
      </c>
      <c r="AI6" s="334">
        <v>113.51566243000001</v>
      </c>
      <c r="AJ6" s="334">
        <v>113.38319919</v>
      </c>
      <c r="AK6" s="334">
        <v>115.00464909999999</v>
      </c>
      <c r="AL6" s="334">
        <v>115.0042959</v>
      </c>
      <c r="AM6" s="334">
        <v>112.20721097000001</v>
      </c>
      <c r="AN6" s="334">
        <v>115.44182021</v>
      </c>
      <c r="AO6" s="334">
        <v>112.45795735</v>
      </c>
      <c r="AP6" s="334">
        <v>111.73230113</v>
      </c>
      <c r="AQ6" s="334">
        <v>111.65846519</v>
      </c>
      <c r="AR6" s="334">
        <v>112.85130417000001</v>
      </c>
      <c r="AS6" s="334">
        <v>114.06127858000001</v>
      </c>
      <c r="AT6" s="334">
        <v>113.15526139000001</v>
      </c>
      <c r="AU6" s="334">
        <v>112.09529430000001</v>
      </c>
      <c r="AV6" s="334">
        <v>113.32205786999999</v>
      </c>
      <c r="AW6" s="334">
        <v>113.4531863</v>
      </c>
      <c r="AX6" s="334">
        <v>115.81464751999999</v>
      </c>
      <c r="AY6" s="938">
        <v>113.73288771</v>
      </c>
      <c r="AZ6" s="938">
        <v>115.2657</v>
      </c>
      <c r="BA6" s="938">
        <v>115.312</v>
      </c>
      <c r="BB6" s="459">
        <v>115.0121</v>
      </c>
      <c r="BC6" s="459">
        <v>115.3719</v>
      </c>
      <c r="BD6" s="459">
        <v>115.1396</v>
      </c>
      <c r="BE6" s="459">
        <v>115.34910000000001</v>
      </c>
      <c r="BF6" s="459">
        <v>115.5004</v>
      </c>
      <c r="BG6" s="459">
        <v>115.3154</v>
      </c>
      <c r="BH6" s="459">
        <v>116.2038</v>
      </c>
      <c r="BI6" s="459">
        <v>116.2392</v>
      </c>
      <c r="BJ6" s="459">
        <v>116.14</v>
      </c>
      <c r="BK6" s="459">
        <v>116.32340000000001</v>
      </c>
      <c r="BL6" s="459">
        <v>115.1584</v>
      </c>
      <c r="BM6" s="459">
        <v>116.7136</v>
      </c>
      <c r="BN6" s="459">
        <v>117.02509999999999</v>
      </c>
      <c r="BO6" s="459">
        <v>117.5001</v>
      </c>
      <c r="BP6" s="459">
        <v>117.6263</v>
      </c>
      <c r="BQ6" s="459">
        <v>117.5425</v>
      </c>
      <c r="BR6" s="459">
        <v>117.399</v>
      </c>
      <c r="BS6" s="459">
        <v>118.0063</v>
      </c>
      <c r="BT6" s="459">
        <v>118.5132</v>
      </c>
      <c r="BU6" s="459">
        <v>118.879</v>
      </c>
      <c r="BV6" s="459">
        <v>119.0459</v>
      </c>
    </row>
    <row r="7" spans="1:75" ht="11.1" customHeight="1" x14ac:dyDescent="0.2">
      <c r="A7" s="275" t="s">
        <v>462</v>
      </c>
      <c r="B7" s="620" t="s">
        <v>1098</v>
      </c>
      <c r="C7" s="597">
        <v>1.0215232258</v>
      </c>
      <c r="D7" s="597">
        <v>1.0130256429</v>
      </c>
      <c r="E7" s="597">
        <v>1.0155860967999999</v>
      </c>
      <c r="F7" s="597">
        <v>0.98381166666999997</v>
      </c>
      <c r="G7" s="597">
        <v>0.935639</v>
      </c>
      <c r="H7" s="597">
        <v>0.92383280000000001</v>
      </c>
      <c r="I7" s="597">
        <v>0.84774974193999997</v>
      </c>
      <c r="J7" s="597">
        <v>0.89884848387000005</v>
      </c>
      <c r="K7" s="597">
        <v>0.95113566667000005</v>
      </c>
      <c r="L7" s="597">
        <v>0.98252980644999999</v>
      </c>
      <c r="M7" s="597">
        <v>1.0245060333</v>
      </c>
      <c r="N7" s="597">
        <v>1.0657584839000001</v>
      </c>
      <c r="O7" s="597">
        <v>1.0601481612999999</v>
      </c>
      <c r="P7" s="597">
        <v>1.0719266429000001</v>
      </c>
      <c r="Q7" s="597">
        <v>1.0475045806000001</v>
      </c>
      <c r="R7" s="597">
        <v>1.0303260667</v>
      </c>
      <c r="S7" s="597">
        <v>1.0218357741999999</v>
      </c>
      <c r="T7" s="597">
        <v>0.95484060000000004</v>
      </c>
      <c r="U7" s="597">
        <v>0.95666899999999999</v>
      </c>
      <c r="V7" s="597">
        <v>0.94769151613000002</v>
      </c>
      <c r="W7" s="597">
        <v>0.9762786</v>
      </c>
      <c r="X7" s="597">
        <v>1.0039588387</v>
      </c>
      <c r="Y7" s="597">
        <v>1.0311479667000001</v>
      </c>
      <c r="Z7" s="597">
        <v>1.1671280968</v>
      </c>
      <c r="AA7" s="597">
        <v>1.0780832902999999</v>
      </c>
      <c r="AB7" s="597">
        <v>1.0836395714</v>
      </c>
      <c r="AC7" s="597">
        <v>1.0549505483999999</v>
      </c>
      <c r="AD7" s="597">
        <v>1.0446137</v>
      </c>
      <c r="AE7" s="597">
        <v>1.0093054194</v>
      </c>
      <c r="AF7" s="597">
        <v>0.96637013332999999</v>
      </c>
      <c r="AG7" s="597">
        <v>0.91863887096999997</v>
      </c>
      <c r="AH7" s="597">
        <v>0.86308835484000002</v>
      </c>
      <c r="AI7" s="597">
        <v>0.95946416667000001</v>
      </c>
      <c r="AJ7" s="597">
        <v>1.0172466452</v>
      </c>
      <c r="AK7" s="597">
        <v>1.0244602332999999</v>
      </c>
      <c r="AL7" s="597">
        <v>1.0760132257999999</v>
      </c>
      <c r="AM7" s="597">
        <v>1.0992659032000001</v>
      </c>
      <c r="AN7" s="597">
        <v>1.0852452069</v>
      </c>
      <c r="AO7" s="597">
        <v>1.0845506129</v>
      </c>
      <c r="AP7" s="597">
        <v>1.0391367332999999</v>
      </c>
      <c r="AQ7" s="597">
        <v>1.0310436774</v>
      </c>
      <c r="AR7" s="597">
        <v>0.96505430000000003</v>
      </c>
      <c r="AS7" s="597">
        <v>0.94305264515999998</v>
      </c>
      <c r="AT7" s="597">
        <v>0.91478803226000005</v>
      </c>
      <c r="AU7" s="597">
        <v>0.95308926667000005</v>
      </c>
      <c r="AV7" s="597">
        <v>0.99262583870999999</v>
      </c>
      <c r="AW7" s="597">
        <v>1.0503764</v>
      </c>
      <c r="AX7" s="597">
        <v>1.0369394838999999</v>
      </c>
      <c r="AY7" s="921">
        <v>1.0649999999999999</v>
      </c>
      <c r="AZ7" s="921">
        <v>1.0628850000000001</v>
      </c>
      <c r="BA7" s="921">
        <v>1.0491969999999999</v>
      </c>
      <c r="BB7" s="376">
        <v>1.018135</v>
      </c>
      <c r="BC7" s="376">
        <v>0.99022509999999997</v>
      </c>
      <c r="BD7" s="376">
        <v>0.94787379999999999</v>
      </c>
      <c r="BE7" s="376">
        <v>0.90572719999999995</v>
      </c>
      <c r="BF7" s="376">
        <v>0.90162929999999997</v>
      </c>
      <c r="BG7" s="376">
        <v>0.96765900000000005</v>
      </c>
      <c r="BH7" s="376">
        <v>1.015577</v>
      </c>
      <c r="BI7" s="376">
        <v>1.064182</v>
      </c>
      <c r="BJ7" s="376">
        <v>1.099485</v>
      </c>
      <c r="BK7" s="376">
        <v>1.09375</v>
      </c>
      <c r="BL7" s="376">
        <v>1.091542</v>
      </c>
      <c r="BM7" s="376">
        <v>1.0769359999999999</v>
      </c>
      <c r="BN7" s="376">
        <v>1.0541640000000001</v>
      </c>
      <c r="BO7" s="376">
        <v>1.0338259999999999</v>
      </c>
      <c r="BP7" s="376">
        <v>0.99274059999999997</v>
      </c>
      <c r="BQ7" s="376">
        <v>0.94995220000000002</v>
      </c>
      <c r="BR7" s="376">
        <v>0.94120680000000001</v>
      </c>
      <c r="BS7" s="376">
        <v>1.0006360000000001</v>
      </c>
      <c r="BT7" s="376">
        <v>1.045077</v>
      </c>
      <c r="BU7" s="376">
        <v>1.0936889999999999</v>
      </c>
      <c r="BV7" s="376">
        <v>1.1305149999999999</v>
      </c>
    </row>
    <row r="8" spans="1:75" ht="11.1" customHeight="1" x14ac:dyDescent="0.2">
      <c r="A8" s="275" t="s">
        <v>465</v>
      </c>
      <c r="B8" s="620" t="s">
        <v>1599</v>
      </c>
      <c r="C8" s="597">
        <v>2.3162698064999998</v>
      </c>
      <c r="D8" s="597">
        <v>2.2872330356999999</v>
      </c>
      <c r="E8" s="597">
        <v>2.3935878386999998</v>
      </c>
      <c r="F8" s="597">
        <v>2.3254166333000001</v>
      </c>
      <c r="G8" s="597">
        <v>2.3242332581</v>
      </c>
      <c r="H8" s="597">
        <v>2.2474622000000002</v>
      </c>
      <c r="I8" s="597">
        <v>2.3143942903000001</v>
      </c>
      <c r="J8" s="597">
        <v>1.9809305160999999</v>
      </c>
      <c r="K8" s="597">
        <v>1.1517679332999999</v>
      </c>
      <c r="L8" s="597">
        <v>1.9366682903000001</v>
      </c>
      <c r="M8" s="597">
        <v>2.1855472332999999</v>
      </c>
      <c r="N8" s="597">
        <v>2.1946712258000001</v>
      </c>
      <c r="O8" s="597">
        <v>2.0714077096999999</v>
      </c>
      <c r="P8" s="597">
        <v>2.0230763570999999</v>
      </c>
      <c r="Q8" s="597">
        <v>2.0753624516000002</v>
      </c>
      <c r="R8" s="597">
        <v>2.1813114332999999</v>
      </c>
      <c r="S8" s="597">
        <v>1.9980558387</v>
      </c>
      <c r="T8" s="597">
        <v>2.1380554332999999</v>
      </c>
      <c r="U8" s="597">
        <v>2.1372456129000001</v>
      </c>
      <c r="V8" s="597">
        <v>2.1955115160999998</v>
      </c>
      <c r="W8" s="597">
        <v>2.1532492333</v>
      </c>
      <c r="X8" s="597">
        <v>2.1348787097000002</v>
      </c>
      <c r="Y8" s="597">
        <v>2.1438606</v>
      </c>
      <c r="Z8" s="597">
        <v>2.0758295483999998</v>
      </c>
      <c r="AA8" s="597">
        <v>2.2430302581000001</v>
      </c>
      <c r="AB8" s="597">
        <v>2.1768592142999998</v>
      </c>
      <c r="AC8" s="597">
        <v>2.1207809355</v>
      </c>
      <c r="AD8" s="597">
        <v>2.0008439</v>
      </c>
      <c r="AE8" s="597">
        <v>1.8676777741999999</v>
      </c>
      <c r="AF8" s="597">
        <v>1.9310288667</v>
      </c>
      <c r="AG8" s="597">
        <v>1.9715894194000001</v>
      </c>
      <c r="AH8" s="597">
        <v>1.9829192580999999</v>
      </c>
      <c r="AI8" s="597">
        <v>2.0728769332999999</v>
      </c>
      <c r="AJ8" s="597">
        <v>1.9551405484</v>
      </c>
      <c r="AK8" s="597">
        <v>1.9405555333</v>
      </c>
      <c r="AL8" s="597">
        <v>1.9711304838999999</v>
      </c>
      <c r="AM8" s="597">
        <v>1.8934577097</v>
      </c>
      <c r="AN8" s="597">
        <v>1.8617174483000001</v>
      </c>
      <c r="AO8" s="597">
        <v>1.757428129</v>
      </c>
      <c r="AP8" s="597">
        <v>1.9087358333</v>
      </c>
      <c r="AQ8" s="597">
        <v>1.7021374194000001</v>
      </c>
      <c r="AR8" s="597">
        <v>1.8297641333000001</v>
      </c>
      <c r="AS8" s="597">
        <v>1.8610027096999999</v>
      </c>
      <c r="AT8" s="597">
        <v>1.8658290645</v>
      </c>
      <c r="AU8" s="597">
        <v>1.5578463333000001</v>
      </c>
      <c r="AV8" s="597">
        <v>1.825089</v>
      </c>
      <c r="AW8" s="597">
        <v>1.5941537667000001</v>
      </c>
      <c r="AX8" s="597">
        <v>1.8393775161000001</v>
      </c>
      <c r="AY8" s="921">
        <v>1.7944983548</v>
      </c>
      <c r="AZ8" s="921">
        <v>1.8043178786</v>
      </c>
      <c r="BA8" s="921">
        <v>1.7800990371000001</v>
      </c>
      <c r="BB8" s="376">
        <v>1.756019156</v>
      </c>
      <c r="BC8" s="376">
        <v>1.7346312237999999</v>
      </c>
      <c r="BD8" s="376">
        <v>1.7088303865000001</v>
      </c>
      <c r="BE8" s="376">
        <v>1.7223428237</v>
      </c>
      <c r="BF8" s="376">
        <v>1.6851920639</v>
      </c>
      <c r="BG8" s="376">
        <v>1.5582802963</v>
      </c>
      <c r="BH8" s="376">
        <v>1.5977616648999999</v>
      </c>
      <c r="BI8" s="376">
        <v>1.6953548738999999</v>
      </c>
      <c r="BJ8" s="376">
        <v>1.7301366386999999</v>
      </c>
      <c r="BK8" s="376">
        <v>1.7322902424</v>
      </c>
      <c r="BL8" s="376">
        <v>1.7269013511</v>
      </c>
      <c r="BM8" s="376">
        <v>1.7235575244000001</v>
      </c>
      <c r="BN8" s="376">
        <v>1.7204656599000001</v>
      </c>
      <c r="BO8" s="376">
        <v>1.7181449332000001</v>
      </c>
      <c r="BP8" s="376">
        <v>1.7021663561</v>
      </c>
      <c r="BQ8" s="376">
        <v>1.6829789149000001</v>
      </c>
      <c r="BR8" s="376">
        <v>1.6336469481</v>
      </c>
      <c r="BS8" s="376">
        <v>1.4977333629</v>
      </c>
      <c r="BT8" s="376">
        <v>1.5203527092</v>
      </c>
      <c r="BU8" s="376">
        <v>1.5977964276000001</v>
      </c>
      <c r="BV8" s="376">
        <v>1.6151897609999999</v>
      </c>
    </row>
    <row r="9" spans="1:75" ht="11.1" customHeight="1" x14ac:dyDescent="0.2">
      <c r="A9" s="275" t="s">
        <v>466</v>
      </c>
      <c r="B9" s="620" t="s">
        <v>1595</v>
      </c>
      <c r="C9" s="597">
        <v>96.842228581000001</v>
      </c>
      <c r="D9" s="597">
        <v>89.457972143000006</v>
      </c>
      <c r="E9" s="597">
        <v>97.754298934999994</v>
      </c>
      <c r="F9" s="597">
        <v>98.646193566999997</v>
      </c>
      <c r="G9" s="597">
        <v>98.613843355</v>
      </c>
      <c r="H9" s="597">
        <v>98.337505966999998</v>
      </c>
      <c r="I9" s="597">
        <v>99.305832257999995</v>
      </c>
      <c r="J9" s="597">
        <v>99.891829999999999</v>
      </c>
      <c r="K9" s="597">
        <v>101.36637137</v>
      </c>
      <c r="L9" s="597">
        <v>102.19308674</v>
      </c>
      <c r="M9" s="597">
        <v>103.0885504</v>
      </c>
      <c r="N9" s="597">
        <v>103.93392555</v>
      </c>
      <c r="O9" s="597">
        <v>100.13012938999999</v>
      </c>
      <c r="P9" s="597">
        <v>101.15432131999999</v>
      </c>
      <c r="Q9" s="597">
        <v>102.83722238999999</v>
      </c>
      <c r="R9" s="597">
        <v>103.79108257</v>
      </c>
      <c r="S9" s="597">
        <v>104.05688386999999</v>
      </c>
      <c r="T9" s="597">
        <v>104.30361447</v>
      </c>
      <c r="U9" s="597">
        <v>105.15918332</v>
      </c>
      <c r="V9" s="597">
        <v>105.81225945</v>
      </c>
      <c r="W9" s="597">
        <v>107.51516067</v>
      </c>
      <c r="X9" s="597">
        <v>107.30923432</v>
      </c>
      <c r="Y9" s="597">
        <v>107.41161676999999</v>
      </c>
      <c r="Z9" s="597">
        <v>105.75541016</v>
      </c>
      <c r="AA9" s="597">
        <v>107.86649674</v>
      </c>
      <c r="AB9" s="597">
        <v>107.64209893</v>
      </c>
      <c r="AC9" s="597">
        <v>109.28382565</v>
      </c>
      <c r="AD9" s="597">
        <v>108.4181147</v>
      </c>
      <c r="AE9" s="597">
        <v>109.88950019000001</v>
      </c>
      <c r="AF9" s="597">
        <v>109.45923747000001</v>
      </c>
      <c r="AG9" s="597">
        <v>109.70553502999999</v>
      </c>
      <c r="AH9" s="597">
        <v>110.53527518999999</v>
      </c>
      <c r="AI9" s="597">
        <v>110.48332133</v>
      </c>
      <c r="AJ9" s="597">
        <v>110.41081200000001</v>
      </c>
      <c r="AK9" s="597">
        <v>112.03963333</v>
      </c>
      <c r="AL9" s="597">
        <v>111.95715219</v>
      </c>
      <c r="AM9" s="597">
        <v>109.21448735</v>
      </c>
      <c r="AN9" s="597">
        <v>112.49485755000001</v>
      </c>
      <c r="AO9" s="597">
        <v>109.61597861</v>
      </c>
      <c r="AP9" s="597">
        <v>108.78442857</v>
      </c>
      <c r="AQ9" s="597">
        <v>108.9252841</v>
      </c>
      <c r="AR9" s="597">
        <v>110.05648573000001</v>
      </c>
      <c r="AS9" s="597">
        <v>111.25722322999999</v>
      </c>
      <c r="AT9" s="597">
        <v>110.37464429000001</v>
      </c>
      <c r="AU9" s="597">
        <v>109.5843587</v>
      </c>
      <c r="AV9" s="597">
        <v>110.50434303</v>
      </c>
      <c r="AW9" s="597">
        <v>110.80865613</v>
      </c>
      <c r="AX9" s="597">
        <v>112.93833051999999</v>
      </c>
      <c r="AY9" s="921">
        <v>110.87338935</v>
      </c>
      <c r="AZ9" s="921">
        <v>112.39852334</v>
      </c>
      <c r="BA9" s="921">
        <v>112.48270737</v>
      </c>
      <c r="BB9" s="376">
        <v>112.2379</v>
      </c>
      <c r="BC9" s="376">
        <v>112.64709999999999</v>
      </c>
      <c r="BD9" s="376">
        <v>112.4828</v>
      </c>
      <c r="BE9" s="376">
        <v>112.72110000000001</v>
      </c>
      <c r="BF9" s="376">
        <v>112.9135</v>
      </c>
      <c r="BG9" s="376">
        <v>112.7895</v>
      </c>
      <c r="BH9" s="376">
        <v>113.59050000000001</v>
      </c>
      <c r="BI9" s="376">
        <v>113.47969999999999</v>
      </c>
      <c r="BJ9" s="376">
        <v>113.3104</v>
      </c>
      <c r="BK9" s="376">
        <v>113.4973</v>
      </c>
      <c r="BL9" s="376">
        <v>112.34</v>
      </c>
      <c r="BM9" s="376">
        <v>113.9131</v>
      </c>
      <c r="BN9" s="376">
        <v>114.2505</v>
      </c>
      <c r="BO9" s="376">
        <v>114.7482</v>
      </c>
      <c r="BP9" s="376">
        <v>114.9314</v>
      </c>
      <c r="BQ9" s="376">
        <v>114.9096</v>
      </c>
      <c r="BR9" s="376">
        <v>114.8241</v>
      </c>
      <c r="BS9" s="376">
        <v>115.50790000000001</v>
      </c>
      <c r="BT9" s="376">
        <v>115.9478</v>
      </c>
      <c r="BU9" s="376">
        <v>116.1875</v>
      </c>
      <c r="BV9" s="376">
        <v>116.3002</v>
      </c>
    </row>
    <row r="10" spans="1:75" ht="11.1" customHeight="1" x14ac:dyDescent="0.2">
      <c r="A10" s="275" t="s">
        <v>1193</v>
      </c>
      <c r="B10" s="569" t="s">
        <v>1100</v>
      </c>
      <c r="C10" s="597">
        <v>34.547005847000001</v>
      </c>
      <c r="D10" s="597">
        <v>34.193104841</v>
      </c>
      <c r="E10" s="597">
        <v>34.169765777999999</v>
      </c>
      <c r="F10" s="597">
        <v>34.003788123</v>
      </c>
      <c r="G10" s="597">
        <v>33.953702303999997</v>
      </c>
      <c r="H10" s="597">
        <v>34.054398526</v>
      </c>
      <c r="I10" s="597">
        <v>33.831906009999997</v>
      </c>
      <c r="J10" s="597">
        <v>34.534569544</v>
      </c>
      <c r="K10" s="597">
        <v>34.472690677000003</v>
      </c>
      <c r="L10" s="597">
        <v>34.923251182000001</v>
      </c>
      <c r="M10" s="597">
        <v>35.355470513</v>
      </c>
      <c r="N10" s="597">
        <v>35.933969587999997</v>
      </c>
      <c r="O10" s="597">
        <v>34.730243125999998</v>
      </c>
      <c r="P10" s="597">
        <v>34.111035225000002</v>
      </c>
      <c r="Q10" s="597">
        <v>34.181537593000002</v>
      </c>
      <c r="R10" s="597">
        <v>34.232773619</v>
      </c>
      <c r="S10" s="597">
        <v>34.544599996000002</v>
      </c>
      <c r="T10" s="597">
        <v>34.518227801000002</v>
      </c>
      <c r="U10" s="597">
        <v>35.014713737000001</v>
      </c>
      <c r="V10" s="597">
        <v>34.817479589000001</v>
      </c>
      <c r="W10" s="597">
        <v>34.899187103999999</v>
      </c>
      <c r="X10" s="597">
        <v>34.78958239</v>
      </c>
      <c r="Y10" s="597">
        <v>34.934008757000001</v>
      </c>
      <c r="Z10" s="597">
        <v>34.395632912000004</v>
      </c>
      <c r="AA10" s="597">
        <v>35.549005229000002</v>
      </c>
      <c r="AB10" s="597">
        <v>35.140502275999999</v>
      </c>
      <c r="AC10" s="597">
        <v>35.356082680999997</v>
      </c>
      <c r="AD10" s="597">
        <v>34.863440083</v>
      </c>
      <c r="AE10" s="597">
        <v>35.166365083000002</v>
      </c>
      <c r="AF10" s="597">
        <v>35.422653044999997</v>
      </c>
      <c r="AG10" s="597">
        <v>35.517815589999998</v>
      </c>
      <c r="AH10" s="597">
        <v>35.498960775999997</v>
      </c>
      <c r="AI10" s="597">
        <v>35.130322681000003</v>
      </c>
      <c r="AJ10" s="597">
        <v>35.346336772999997</v>
      </c>
      <c r="AK10" s="597">
        <v>36.501003007999998</v>
      </c>
      <c r="AL10" s="597">
        <v>36.611352642</v>
      </c>
      <c r="AM10" s="597">
        <v>36.550890183999996</v>
      </c>
      <c r="AN10" s="597">
        <v>36.794406434999999</v>
      </c>
      <c r="AO10" s="597">
        <v>34.527868511999998</v>
      </c>
      <c r="AP10" s="597">
        <v>34.665755773999997</v>
      </c>
      <c r="AQ10" s="597">
        <v>34.649024355000002</v>
      </c>
      <c r="AR10" s="597">
        <v>35.544349107999999</v>
      </c>
      <c r="AS10" s="597">
        <v>36.211425411</v>
      </c>
      <c r="AT10" s="597">
        <v>35.145947892999999</v>
      </c>
      <c r="AU10" s="597">
        <v>35.048197668999997</v>
      </c>
      <c r="AV10" s="597">
        <v>35.264780604999999</v>
      </c>
      <c r="AW10" s="597">
        <v>35.446681974000001</v>
      </c>
      <c r="AX10" s="597">
        <v>36.898286097000003</v>
      </c>
      <c r="AY10" s="921">
        <v>36.145996725000003</v>
      </c>
      <c r="AZ10" s="921">
        <v>36.065591671999996</v>
      </c>
      <c r="BA10" s="921">
        <v>35.795172153999999</v>
      </c>
      <c r="BB10" s="376">
        <v>35.852892052999998</v>
      </c>
      <c r="BC10" s="376">
        <v>35.918820603</v>
      </c>
      <c r="BD10" s="376">
        <v>35.573673358999997</v>
      </c>
      <c r="BE10" s="376">
        <v>35.701534246000001</v>
      </c>
      <c r="BF10" s="376">
        <v>35.788631635999998</v>
      </c>
      <c r="BG10" s="376">
        <v>35.612232601000002</v>
      </c>
      <c r="BH10" s="376">
        <v>35.841161939999999</v>
      </c>
      <c r="BI10" s="376">
        <v>36.016031173999998</v>
      </c>
      <c r="BJ10" s="376">
        <v>35.835948252000001</v>
      </c>
      <c r="BK10" s="376">
        <v>35.933049988</v>
      </c>
      <c r="BL10" s="376">
        <v>36.042276635</v>
      </c>
      <c r="BM10" s="376">
        <v>36.144570264999999</v>
      </c>
      <c r="BN10" s="376">
        <v>36.231765504999998</v>
      </c>
      <c r="BO10" s="376">
        <v>36.276104003</v>
      </c>
      <c r="BP10" s="376">
        <v>36.113606996999998</v>
      </c>
      <c r="BQ10" s="376">
        <v>35.936679828999999</v>
      </c>
      <c r="BR10" s="376">
        <v>35.746552524000002</v>
      </c>
      <c r="BS10" s="376">
        <v>35.692989943000001</v>
      </c>
      <c r="BT10" s="376">
        <v>35.761096999000003</v>
      </c>
      <c r="BU10" s="376">
        <v>35.677667827</v>
      </c>
      <c r="BV10" s="376">
        <v>35.653775262000003</v>
      </c>
    </row>
    <row r="11" spans="1:75" ht="11.1" customHeight="1" x14ac:dyDescent="0.2">
      <c r="A11" s="275" t="s">
        <v>1194</v>
      </c>
      <c r="B11" s="569" t="s">
        <v>1102</v>
      </c>
      <c r="C11" s="597">
        <v>2.7178671393</v>
      </c>
      <c r="D11" s="597">
        <v>2.5379401796000001</v>
      </c>
      <c r="E11" s="597">
        <v>2.7201471828999999</v>
      </c>
      <c r="F11" s="597">
        <v>2.7936319923999999</v>
      </c>
      <c r="G11" s="597">
        <v>2.7831376928</v>
      </c>
      <c r="H11" s="597">
        <v>2.7765327382999998</v>
      </c>
      <c r="I11" s="597">
        <v>2.6128935199000001</v>
      </c>
      <c r="J11" s="597">
        <v>2.7533431392000001</v>
      </c>
      <c r="K11" s="597">
        <v>2.8723306484000002</v>
      </c>
      <c r="L11" s="597">
        <v>2.8590634931999999</v>
      </c>
      <c r="M11" s="597">
        <v>2.9380093205</v>
      </c>
      <c r="N11" s="597">
        <v>2.8624831022000001</v>
      </c>
      <c r="O11" s="597">
        <v>2.6570980613000001</v>
      </c>
      <c r="P11" s="597">
        <v>2.7411590643000001</v>
      </c>
      <c r="Q11" s="597">
        <v>2.8786153654</v>
      </c>
      <c r="R11" s="597">
        <v>2.3219462927999999</v>
      </c>
      <c r="S11" s="597">
        <v>2.6533343237000002</v>
      </c>
      <c r="T11" s="597">
        <v>2.9161207035999999</v>
      </c>
      <c r="U11" s="597">
        <v>2.9503271761000001</v>
      </c>
      <c r="V11" s="597">
        <v>2.9380428090000001</v>
      </c>
      <c r="W11" s="597">
        <v>3.0641722848000001</v>
      </c>
      <c r="X11" s="597">
        <v>3.0439082032</v>
      </c>
      <c r="Y11" s="597">
        <v>2.8982694073999999</v>
      </c>
      <c r="Z11" s="597">
        <v>2.5122745949</v>
      </c>
      <c r="AA11" s="597">
        <v>2.7319506687000001</v>
      </c>
      <c r="AB11" s="597">
        <v>2.9252770858999999</v>
      </c>
      <c r="AC11" s="597">
        <v>2.9532121326</v>
      </c>
      <c r="AD11" s="597">
        <v>3.0182949679000002</v>
      </c>
      <c r="AE11" s="597">
        <v>3.0522111092999999</v>
      </c>
      <c r="AF11" s="597">
        <v>3.1128707477000002</v>
      </c>
      <c r="AG11" s="597">
        <v>3.2023371874</v>
      </c>
      <c r="AH11" s="597">
        <v>3.2195816751000002</v>
      </c>
      <c r="AI11" s="597">
        <v>3.3162747177999998</v>
      </c>
      <c r="AJ11" s="597">
        <v>3.2746828428999999</v>
      </c>
      <c r="AK11" s="597">
        <v>3.3268043825000002</v>
      </c>
      <c r="AL11" s="597">
        <v>3.4016242498000002</v>
      </c>
      <c r="AM11" s="597">
        <v>2.9644581042999998</v>
      </c>
      <c r="AN11" s="597">
        <v>3.3256165795000001</v>
      </c>
      <c r="AO11" s="597">
        <v>3.2654059385999998</v>
      </c>
      <c r="AP11" s="597">
        <v>3.3535387241999999</v>
      </c>
      <c r="AQ11" s="597">
        <v>3.3809777587999998</v>
      </c>
      <c r="AR11" s="597">
        <v>3.3652435299999999</v>
      </c>
      <c r="AS11" s="597">
        <v>3.3411343965999998</v>
      </c>
      <c r="AT11" s="597">
        <v>3.4278319758000002</v>
      </c>
      <c r="AU11" s="597">
        <v>3.4716189224999998</v>
      </c>
      <c r="AV11" s="597">
        <v>3.3089510776000002</v>
      </c>
      <c r="AW11" s="597">
        <v>3.3629207269000001</v>
      </c>
      <c r="AX11" s="597">
        <v>3.3003442586</v>
      </c>
      <c r="AY11" s="921">
        <v>3.2265286228000001</v>
      </c>
      <c r="AZ11" s="921">
        <v>3.1444813217999998</v>
      </c>
      <c r="BA11" s="921">
        <v>3.1722814399999999</v>
      </c>
      <c r="BB11" s="376">
        <v>3.1709217290999998</v>
      </c>
      <c r="BC11" s="376">
        <v>3.1754124251000002</v>
      </c>
      <c r="BD11" s="376">
        <v>3.2066245982999999</v>
      </c>
      <c r="BE11" s="376">
        <v>3.2199529677999998</v>
      </c>
      <c r="BF11" s="376">
        <v>3.1857339320000002</v>
      </c>
      <c r="BG11" s="376">
        <v>3.1782587391999999</v>
      </c>
      <c r="BH11" s="376">
        <v>3.1805942829</v>
      </c>
      <c r="BI11" s="376">
        <v>3.1735970823000001</v>
      </c>
      <c r="BJ11" s="376">
        <v>3.1647054791999998</v>
      </c>
      <c r="BK11" s="376">
        <v>3.1507506022</v>
      </c>
      <c r="BL11" s="376">
        <v>3.1603259587000001</v>
      </c>
      <c r="BM11" s="376">
        <v>3.1489243576999999</v>
      </c>
      <c r="BN11" s="376">
        <v>3.1585324637999999</v>
      </c>
      <c r="BO11" s="376">
        <v>3.1598933994</v>
      </c>
      <c r="BP11" s="376">
        <v>3.1480287069999999</v>
      </c>
      <c r="BQ11" s="376">
        <v>3.1390352110999999</v>
      </c>
      <c r="BR11" s="376">
        <v>3.0909031398</v>
      </c>
      <c r="BS11" s="376">
        <v>3.0791106065</v>
      </c>
      <c r="BT11" s="376">
        <v>3.0954685147999998</v>
      </c>
      <c r="BU11" s="376">
        <v>3.0898565451</v>
      </c>
      <c r="BV11" s="376">
        <v>3.0641617398999998</v>
      </c>
    </row>
    <row r="12" spans="1:75" ht="11.1" customHeight="1" x14ac:dyDescent="0.2">
      <c r="A12" s="275" t="s">
        <v>1195</v>
      </c>
      <c r="B12" s="569" t="s">
        <v>1104</v>
      </c>
      <c r="C12" s="597">
        <v>4.6873565508999997</v>
      </c>
      <c r="D12" s="597">
        <v>4.2557889653999998</v>
      </c>
      <c r="E12" s="597">
        <v>5.1926834912000004</v>
      </c>
      <c r="F12" s="597">
        <v>5.1709612512999996</v>
      </c>
      <c r="G12" s="597">
        <v>5.2098150943999997</v>
      </c>
      <c r="H12" s="597">
        <v>5.1289052269999997</v>
      </c>
      <c r="I12" s="597">
        <v>5.1620540183000001</v>
      </c>
      <c r="J12" s="597">
        <v>5.1268753620999998</v>
      </c>
      <c r="K12" s="597">
        <v>5.4324244676999998</v>
      </c>
      <c r="L12" s="597">
        <v>5.4577665708999996</v>
      </c>
      <c r="M12" s="597">
        <v>5.443778344</v>
      </c>
      <c r="N12" s="597">
        <v>5.5159473666999999</v>
      </c>
      <c r="O12" s="597">
        <v>5.2243487167999998</v>
      </c>
      <c r="P12" s="597">
        <v>5.5946372311000001</v>
      </c>
      <c r="Q12" s="597">
        <v>5.6986783913999997</v>
      </c>
      <c r="R12" s="597">
        <v>5.8964284606000001</v>
      </c>
      <c r="S12" s="597">
        <v>5.9046992324999996</v>
      </c>
      <c r="T12" s="597">
        <v>6.0505428416999996</v>
      </c>
      <c r="U12" s="597">
        <v>5.8694208782999997</v>
      </c>
      <c r="V12" s="597">
        <v>6.0387210093999997</v>
      </c>
      <c r="W12" s="597">
        <v>6.1422906350000002</v>
      </c>
      <c r="X12" s="597">
        <v>6.0235757481999999</v>
      </c>
      <c r="Y12" s="597">
        <v>6.1769797229999996</v>
      </c>
      <c r="Z12" s="597">
        <v>6.4075651117000003</v>
      </c>
      <c r="AA12" s="597">
        <v>6.3051067285000002</v>
      </c>
      <c r="AB12" s="597">
        <v>6.5452989481000001</v>
      </c>
      <c r="AC12" s="597">
        <v>6.6824715968000001</v>
      </c>
      <c r="AD12" s="597">
        <v>6.5323647780999998</v>
      </c>
      <c r="AE12" s="597">
        <v>6.7015364130000004</v>
      </c>
      <c r="AF12" s="597">
        <v>6.7137869918000002</v>
      </c>
      <c r="AG12" s="597">
        <v>6.7013664714000001</v>
      </c>
      <c r="AH12" s="597">
        <v>6.6901838488000003</v>
      </c>
      <c r="AI12" s="597">
        <v>6.8209385685999999</v>
      </c>
      <c r="AJ12" s="597">
        <v>6.8047799202999997</v>
      </c>
      <c r="AK12" s="597">
        <v>6.8259876107000004</v>
      </c>
      <c r="AL12" s="597">
        <v>6.8394288724000001</v>
      </c>
      <c r="AM12" s="597">
        <v>6.6400518584999997</v>
      </c>
      <c r="AN12" s="597">
        <v>6.9321440590999996</v>
      </c>
      <c r="AO12" s="597">
        <v>6.8577212752000003</v>
      </c>
      <c r="AP12" s="597">
        <v>6.6355983146000002</v>
      </c>
      <c r="AQ12" s="597">
        <v>7.0730488565999998</v>
      </c>
      <c r="AR12" s="597">
        <v>6.7914714603000004</v>
      </c>
      <c r="AS12" s="597">
        <v>6.7910219189000003</v>
      </c>
      <c r="AT12" s="597">
        <v>6.7509788084000002</v>
      </c>
      <c r="AU12" s="597">
        <v>6.6473282447999997</v>
      </c>
      <c r="AV12" s="597">
        <v>6.7622246305000004</v>
      </c>
      <c r="AW12" s="597">
        <v>6.6448681325000001</v>
      </c>
      <c r="AX12" s="597">
        <v>6.6586494675000001</v>
      </c>
      <c r="AY12" s="921">
        <v>6.8127103917999996</v>
      </c>
      <c r="AZ12" s="921">
        <v>6.8266982250000003</v>
      </c>
      <c r="BA12" s="921">
        <v>6.8301438831999999</v>
      </c>
      <c r="BB12" s="376">
        <v>6.7732562562999998</v>
      </c>
      <c r="BC12" s="376">
        <v>6.7929447908</v>
      </c>
      <c r="BD12" s="376">
        <v>6.7953114326000001</v>
      </c>
      <c r="BE12" s="376">
        <v>6.7535085295000004</v>
      </c>
      <c r="BF12" s="376">
        <v>6.7909024944</v>
      </c>
      <c r="BG12" s="376">
        <v>6.8723151239</v>
      </c>
      <c r="BH12" s="376">
        <v>6.8741460048</v>
      </c>
      <c r="BI12" s="376">
        <v>6.8924620966000001</v>
      </c>
      <c r="BJ12" s="376">
        <v>6.8021603089999996</v>
      </c>
      <c r="BK12" s="376">
        <v>6.8263743757000004</v>
      </c>
      <c r="BL12" s="376">
        <v>6.4973471861999998</v>
      </c>
      <c r="BM12" s="376">
        <v>6.8671840816999996</v>
      </c>
      <c r="BN12" s="376">
        <v>6.8768518071000004</v>
      </c>
      <c r="BO12" s="376">
        <v>6.9533107410000001</v>
      </c>
      <c r="BP12" s="376">
        <v>6.9802891313000002</v>
      </c>
      <c r="BQ12" s="376">
        <v>7.0166724652000001</v>
      </c>
      <c r="BR12" s="376">
        <v>7.0355854632000003</v>
      </c>
      <c r="BS12" s="376">
        <v>7.1402441122999996</v>
      </c>
      <c r="BT12" s="376">
        <v>7.1308026550000001</v>
      </c>
      <c r="BU12" s="376">
        <v>7.2027627609999998</v>
      </c>
      <c r="BV12" s="376">
        <v>7.2122009254000004</v>
      </c>
    </row>
    <row r="13" spans="1:75" ht="11.1" customHeight="1" x14ac:dyDescent="0.2">
      <c r="A13" s="275" t="s">
        <v>1196</v>
      </c>
      <c r="B13" s="569" t="s">
        <v>1106</v>
      </c>
      <c r="C13" s="597">
        <v>12.70133313</v>
      </c>
      <c r="D13" s="597">
        <v>11.34093824</v>
      </c>
      <c r="E13" s="597">
        <v>13.047068737</v>
      </c>
      <c r="F13" s="597">
        <v>13.176993832999999</v>
      </c>
      <c r="G13" s="597">
        <v>13.151143037000001</v>
      </c>
      <c r="H13" s="597">
        <v>13.416412464</v>
      </c>
      <c r="I13" s="597">
        <v>13.931178579999999</v>
      </c>
      <c r="J13" s="597">
        <v>13.745391584</v>
      </c>
      <c r="K13" s="597">
        <v>14.03526325</v>
      </c>
      <c r="L13" s="597">
        <v>14.165379667</v>
      </c>
      <c r="M13" s="597">
        <v>14.641212609</v>
      </c>
      <c r="N13" s="597">
        <v>14.938511407</v>
      </c>
      <c r="O13" s="597">
        <v>14.609307594000001</v>
      </c>
      <c r="P13" s="597">
        <v>14.825020877</v>
      </c>
      <c r="Q13" s="597">
        <v>14.634475105</v>
      </c>
      <c r="R13" s="597">
        <v>15.103995561</v>
      </c>
      <c r="S13" s="597">
        <v>15.261754183000001</v>
      </c>
      <c r="T13" s="597">
        <v>15.164875765</v>
      </c>
      <c r="U13" s="597">
        <v>15.212481571</v>
      </c>
      <c r="V13" s="597">
        <v>15.388216001</v>
      </c>
      <c r="W13" s="597">
        <v>15.821323967</v>
      </c>
      <c r="X13" s="597">
        <v>16.243705337000002</v>
      </c>
      <c r="Y13" s="597">
        <v>16.372960826</v>
      </c>
      <c r="Z13" s="597">
        <v>16.135695782999999</v>
      </c>
      <c r="AA13" s="597">
        <v>16.243385532000001</v>
      </c>
      <c r="AB13" s="597">
        <v>16.826020576000001</v>
      </c>
      <c r="AC13" s="597">
        <v>16.458562840999999</v>
      </c>
      <c r="AD13" s="597">
        <v>16.542199843999999</v>
      </c>
      <c r="AE13" s="597">
        <v>17.193342086000001</v>
      </c>
      <c r="AF13" s="597">
        <v>16.489285017</v>
      </c>
      <c r="AG13" s="597">
        <v>16.596404906</v>
      </c>
      <c r="AH13" s="597">
        <v>16.656181048000001</v>
      </c>
      <c r="AI13" s="597">
        <v>16.606864583</v>
      </c>
      <c r="AJ13" s="597">
        <v>16.285207017000001</v>
      </c>
      <c r="AK13" s="597">
        <v>16.025783802999999</v>
      </c>
      <c r="AL13" s="597">
        <v>15.305749394999999</v>
      </c>
      <c r="AM13" s="597">
        <v>15.642754568000001</v>
      </c>
      <c r="AN13" s="597">
        <v>16.228320106999998</v>
      </c>
      <c r="AO13" s="597">
        <v>15.469327516</v>
      </c>
      <c r="AP13" s="597">
        <v>14.729262283000001</v>
      </c>
      <c r="AQ13" s="597">
        <v>14.173742344000001</v>
      </c>
      <c r="AR13" s="597">
        <v>14.154557312</v>
      </c>
      <c r="AS13" s="597">
        <v>14.457156807</v>
      </c>
      <c r="AT13" s="597">
        <v>14.443126935</v>
      </c>
      <c r="AU13" s="597">
        <v>14.014724943999999</v>
      </c>
      <c r="AV13" s="597">
        <v>13.907784657000001</v>
      </c>
      <c r="AW13" s="597">
        <v>14.10765496</v>
      </c>
      <c r="AX13" s="597">
        <v>14.371328371000001</v>
      </c>
      <c r="AY13" s="921">
        <v>14.996062097999999</v>
      </c>
      <c r="AZ13" s="921">
        <v>14.831880204999999</v>
      </c>
      <c r="BA13" s="921">
        <v>14.86047479</v>
      </c>
      <c r="BB13" s="376">
        <v>14.891124595000001</v>
      </c>
      <c r="BC13" s="376">
        <v>14.882048191000001</v>
      </c>
      <c r="BD13" s="376">
        <v>14.886710185</v>
      </c>
      <c r="BE13" s="376">
        <v>14.885350187</v>
      </c>
      <c r="BF13" s="376">
        <v>14.985348313999999</v>
      </c>
      <c r="BG13" s="376">
        <v>15.018263244</v>
      </c>
      <c r="BH13" s="376">
        <v>15.104482618</v>
      </c>
      <c r="BI13" s="376">
        <v>15.04524221</v>
      </c>
      <c r="BJ13" s="376">
        <v>15.284359018</v>
      </c>
      <c r="BK13" s="376">
        <v>15.492784192</v>
      </c>
      <c r="BL13" s="376">
        <v>15.234527065</v>
      </c>
      <c r="BM13" s="376">
        <v>15.507465524000001</v>
      </c>
      <c r="BN13" s="376">
        <v>15.908921607</v>
      </c>
      <c r="BO13" s="376">
        <v>16.231308069000001</v>
      </c>
      <c r="BP13" s="376">
        <v>16.604194884999998</v>
      </c>
      <c r="BQ13" s="376">
        <v>17.026865862000001</v>
      </c>
      <c r="BR13" s="376">
        <v>17.344644434999999</v>
      </c>
      <c r="BS13" s="376">
        <v>17.617567740999998</v>
      </c>
      <c r="BT13" s="376">
        <v>17.937952087999999</v>
      </c>
      <c r="BU13" s="376">
        <v>18.373342881999999</v>
      </c>
      <c r="BV13" s="376">
        <v>18.698695549</v>
      </c>
    </row>
    <row r="14" spans="1:75" ht="11.1" customHeight="1" x14ac:dyDescent="0.2">
      <c r="A14" s="275" t="s">
        <v>1197</v>
      </c>
      <c r="B14" s="569" t="s">
        <v>1108</v>
      </c>
      <c r="C14" s="597">
        <v>15.914908305000001</v>
      </c>
      <c r="D14" s="597">
        <v>13.061611229</v>
      </c>
      <c r="E14" s="597">
        <v>16.255092904000001</v>
      </c>
      <c r="F14" s="597">
        <v>17.164545771</v>
      </c>
      <c r="G14" s="597">
        <v>17.081773534</v>
      </c>
      <c r="H14" s="597">
        <v>17.133335621000001</v>
      </c>
      <c r="I14" s="597">
        <v>17.596108354999998</v>
      </c>
      <c r="J14" s="597">
        <v>17.844933012999999</v>
      </c>
      <c r="K14" s="597">
        <v>18.410776723000001</v>
      </c>
      <c r="L14" s="597">
        <v>18.441259669000001</v>
      </c>
      <c r="M14" s="597">
        <v>18.475449677</v>
      </c>
      <c r="N14" s="597">
        <v>18.537528040000002</v>
      </c>
      <c r="O14" s="597">
        <v>17.792146236000001</v>
      </c>
      <c r="P14" s="597">
        <v>18.608140302999999</v>
      </c>
      <c r="Q14" s="597">
        <v>19.511552924</v>
      </c>
      <c r="R14" s="597">
        <v>20.070281275999999</v>
      </c>
      <c r="S14" s="597">
        <v>19.748524337999999</v>
      </c>
      <c r="T14" s="597">
        <v>19.657913909000001</v>
      </c>
      <c r="U14" s="597">
        <v>20.046414876</v>
      </c>
      <c r="V14" s="597">
        <v>20.528643371000001</v>
      </c>
      <c r="W14" s="597">
        <v>21.228320273000001</v>
      </c>
      <c r="X14" s="597">
        <v>20.953396910999999</v>
      </c>
      <c r="Y14" s="597">
        <v>20.926073644999999</v>
      </c>
      <c r="Z14" s="597">
        <v>20.870019124999999</v>
      </c>
      <c r="AA14" s="597">
        <v>21.186142504999999</v>
      </c>
      <c r="AB14" s="597">
        <v>21.217797493999999</v>
      </c>
      <c r="AC14" s="597">
        <v>22.207057860999999</v>
      </c>
      <c r="AD14" s="597">
        <v>22.396928755000001</v>
      </c>
      <c r="AE14" s="597">
        <v>22.483463164</v>
      </c>
      <c r="AF14" s="597">
        <v>22.300547806000001</v>
      </c>
      <c r="AG14" s="597">
        <v>22.582087903000001</v>
      </c>
      <c r="AH14" s="597">
        <v>23.139351928</v>
      </c>
      <c r="AI14" s="597">
        <v>23.229040641000001</v>
      </c>
      <c r="AJ14" s="597">
        <v>23.240097418000001</v>
      </c>
      <c r="AK14" s="597">
        <v>23.825603139999998</v>
      </c>
      <c r="AL14" s="597">
        <v>24.292863142000002</v>
      </c>
      <c r="AM14" s="597">
        <v>23.045670762</v>
      </c>
      <c r="AN14" s="597">
        <v>24.208713747000001</v>
      </c>
      <c r="AO14" s="597">
        <v>23.991854216</v>
      </c>
      <c r="AP14" s="597">
        <v>24.211115292999999</v>
      </c>
      <c r="AQ14" s="597">
        <v>24.362453453000001</v>
      </c>
      <c r="AR14" s="597">
        <v>25.062081492000001</v>
      </c>
      <c r="AS14" s="597">
        <v>25.365502303</v>
      </c>
      <c r="AT14" s="597">
        <v>25.803170865999999</v>
      </c>
      <c r="AU14" s="597">
        <v>26.411850398999999</v>
      </c>
      <c r="AV14" s="597">
        <v>26.989911293999999</v>
      </c>
      <c r="AW14" s="597">
        <v>26.852070352999998</v>
      </c>
      <c r="AX14" s="597">
        <v>28.290811851000001</v>
      </c>
      <c r="AY14" s="921">
        <v>26.206089674000001</v>
      </c>
      <c r="AZ14" s="921">
        <v>27.005468505</v>
      </c>
      <c r="BA14" s="921">
        <v>27.355661675</v>
      </c>
      <c r="BB14" s="376">
        <v>27.180128095000001</v>
      </c>
      <c r="BC14" s="376">
        <v>27.452914049</v>
      </c>
      <c r="BD14" s="376">
        <v>27.660544336000001</v>
      </c>
      <c r="BE14" s="376">
        <v>27.970330912000001</v>
      </c>
      <c r="BF14" s="376">
        <v>27.888718441000002</v>
      </c>
      <c r="BG14" s="376">
        <v>27.884956887000001</v>
      </c>
      <c r="BH14" s="376">
        <v>28.309363780999998</v>
      </c>
      <c r="BI14" s="376">
        <v>28.275971344999999</v>
      </c>
      <c r="BJ14" s="376">
        <v>28.15716123</v>
      </c>
      <c r="BK14" s="376">
        <v>28.265742233000001</v>
      </c>
      <c r="BL14" s="376">
        <v>27.658001153000001</v>
      </c>
      <c r="BM14" s="376">
        <v>28.531768527000001</v>
      </c>
      <c r="BN14" s="376">
        <v>28.595693871000002</v>
      </c>
      <c r="BO14" s="376">
        <v>28.689277477000001</v>
      </c>
      <c r="BP14" s="376">
        <v>28.656867694999999</v>
      </c>
      <c r="BQ14" s="376">
        <v>28.309801054000001</v>
      </c>
      <c r="BR14" s="376">
        <v>28.151182757000001</v>
      </c>
      <c r="BS14" s="376">
        <v>28.610350781000001</v>
      </c>
      <c r="BT14" s="376">
        <v>28.461343427999999</v>
      </c>
      <c r="BU14" s="376">
        <v>28.443791649000001</v>
      </c>
      <c r="BV14" s="376">
        <v>28.345500672</v>
      </c>
    </row>
    <row r="15" spans="1:75" ht="11.1" customHeight="1" x14ac:dyDescent="0.2">
      <c r="A15" s="275" t="s">
        <v>1198</v>
      </c>
      <c r="B15" s="569" t="s">
        <v>1110</v>
      </c>
      <c r="C15" s="597">
        <v>26.270238705000001</v>
      </c>
      <c r="D15" s="597">
        <v>24.063616544999999</v>
      </c>
      <c r="E15" s="597">
        <v>26.364983842000001</v>
      </c>
      <c r="F15" s="597">
        <v>26.332712361999999</v>
      </c>
      <c r="G15" s="597">
        <v>26.430912209999999</v>
      </c>
      <c r="H15" s="597">
        <v>25.825048758000001</v>
      </c>
      <c r="I15" s="597">
        <v>26.167988548</v>
      </c>
      <c r="J15" s="597">
        <v>25.882661551999998</v>
      </c>
      <c r="K15" s="597">
        <v>26.138947565999999</v>
      </c>
      <c r="L15" s="597">
        <v>26.343440708999999</v>
      </c>
      <c r="M15" s="597">
        <v>26.230746202999999</v>
      </c>
      <c r="N15" s="597">
        <v>26.141302431</v>
      </c>
      <c r="O15" s="597">
        <v>25.112727233000001</v>
      </c>
      <c r="P15" s="597">
        <v>25.268114443000002</v>
      </c>
      <c r="Q15" s="597">
        <v>25.924818041000002</v>
      </c>
      <c r="R15" s="597">
        <v>26.156541458</v>
      </c>
      <c r="S15" s="597">
        <v>25.939507282000001</v>
      </c>
      <c r="T15" s="597">
        <v>25.988052313000001</v>
      </c>
      <c r="U15" s="597">
        <v>26.05851273</v>
      </c>
      <c r="V15" s="597">
        <v>26.093413348999999</v>
      </c>
      <c r="W15" s="597">
        <v>26.352672402</v>
      </c>
      <c r="X15" s="597">
        <v>26.247283024000001</v>
      </c>
      <c r="Y15" s="597">
        <v>26.095174309000001</v>
      </c>
      <c r="Z15" s="597">
        <v>25.427006022</v>
      </c>
      <c r="AA15" s="597">
        <v>25.843943421999999</v>
      </c>
      <c r="AB15" s="597">
        <v>24.980347214999998</v>
      </c>
      <c r="AC15" s="597">
        <v>25.619867587000002</v>
      </c>
      <c r="AD15" s="597">
        <v>25.057675613000001</v>
      </c>
      <c r="AE15" s="597">
        <v>25.285828602999999</v>
      </c>
      <c r="AF15" s="597">
        <v>25.410683135999999</v>
      </c>
      <c r="AG15" s="597">
        <v>25.098620200999999</v>
      </c>
      <c r="AH15" s="597">
        <v>25.323957488000001</v>
      </c>
      <c r="AI15" s="597">
        <v>25.372583969000001</v>
      </c>
      <c r="AJ15" s="597">
        <v>25.453131966000001</v>
      </c>
      <c r="AK15" s="597">
        <v>25.527505959999999</v>
      </c>
      <c r="AL15" s="597">
        <v>25.49902337</v>
      </c>
      <c r="AM15" s="597">
        <v>24.363683342000002</v>
      </c>
      <c r="AN15" s="597">
        <v>24.998644299999999</v>
      </c>
      <c r="AO15" s="597">
        <v>25.496913136</v>
      </c>
      <c r="AP15" s="597">
        <v>25.181896506000001</v>
      </c>
      <c r="AQ15" s="597">
        <v>25.278812432999999</v>
      </c>
      <c r="AR15" s="597">
        <v>25.131573087</v>
      </c>
      <c r="AS15" s="597">
        <v>25.083893938999999</v>
      </c>
      <c r="AT15" s="597">
        <v>24.796500081000001</v>
      </c>
      <c r="AU15" s="597">
        <v>23.983750782000001</v>
      </c>
      <c r="AV15" s="597">
        <v>24.263538217000001</v>
      </c>
      <c r="AW15" s="597">
        <v>24.387281882</v>
      </c>
      <c r="AX15" s="597">
        <v>23.411786895999999</v>
      </c>
      <c r="AY15" s="921">
        <v>23.654326415</v>
      </c>
      <c r="AZ15" s="921">
        <v>24.524403414999998</v>
      </c>
      <c r="BA15" s="921">
        <v>24.468973424000001</v>
      </c>
      <c r="BB15" s="376">
        <v>24.369577602</v>
      </c>
      <c r="BC15" s="376">
        <v>24.424921333</v>
      </c>
      <c r="BD15" s="376">
        <v>24.359985326</v>
      </c>
      <c r="BE15" s="376">
        <v>24.190400841999999</v>
      </c>
      <c r="BF15" s="376">
        <v>24.274200106999999</v>
      </c>
      <c r="BG15" s="376">
        <v>24.223457499999999</v>
      </c>
      <c r="BH15" s="376">
        <v>24.280739972999999</v>
      </c>
      <c r="BI15" s="376">
        <v>24.076365554999999</v>
      </c>
      <c r="BJ15" s="376">
        <v>24.066015998000001</v>
      </c>
      <c r="BK15" s="376">
        <v>23.828636768999999</v>
      </c>
      <c r="BL15" s="376">
        <v>23.747511014000001</v>
      </c>
      <c r="BM15" s="376">
        <v>23.713170774000002</v>
      </c>
      <c r="BN15" s="376">
        <v>23.478708448999999</v>
      </c>
      <c r="BO15" s="376">
        <v>23.438276852000001</v>
      </c>
      <c r="BP15" s="376">
        <v>23.428402197</v>
      </c>
      <c r="BQ15" s="376">
        <v>23.480545367000001</v>
      </c>
      <c r="BR15" s="376">
        <v>23.455258356000002</v>
      </c>
      <c r="BS15" s="376">
        <v>23.367650175000001</v>
      </c>
      <c r="BT15" s="376">
        <v>23.561126048999999</v>
      </c>
      <c r="BU15" s="376">
        <v>23.400097885000001</v>
      </c>
      <c r="BV15" s="376">
        <v>23.325879609000001</v>
      </c>
    </row>
    <row r="16" spans="1:75" ht="11.1" customHeight="1" x14ac:dyDescent="0.2">
      <c r="A16" s="275"/>
      <c r="B16" s="570"/>
      <c r="C16" s="597"/>
      <c r="D16" s="597"/>
      <c r="E16" s="597"/>
      <c r="F16" s="597"/>
      <c r="G16" s="597"/>
      <c r="H16" s="597"/>
      <c r="I16" s="597"/>
      <c r="J16" s="597"/>
      <c r="K16" s="597"/>
      <c r="L16" s="597"/>
      <c r="M16" s="597"/>
      <c r="N16" s="597"/>
      <c r="O16" s="597"/>
      <c r="P16" s="597"/>
      <c r="Q16" s="597"/>
      <c r="R16" s="597"/>
      <c r="S16" s="597"/>
      <c r="T16" s="597"/>
      <c r="U16" s="597"/>
      <c r="V16" s="597"/>
      <c r="W16" s="597"/>
      <c r="X16" s="597"/>
      <c r="Y16" s="597"/>
      <c r="Z16" s="597"/>
      <c r="AA16" s="597"/>
      <c r="AB16" s="597"/>
      <c r="AC16" s="597"/>
      <c r="AD16" s="597"/>
      <c r="AE16" s="597"/>
      <c r="AF16" s="597"/>
      <c r="AG16" s="597"/>
      <c r="AH16" s="597"/>
      <c r="AI16" s="597"/>
      <c r="AJ16" s="597"/>
      <c r="AK16" s="597"/>
      <c r="AL16" s="597"/>
      <c r="AM16" s="597"/>
      <c r="AN16" s="597"/>
      <c r="AO16" s="597"/>
      <c r="AP16" s="597"/>
      <c r="AQ16" s="597"/>
      <c r="AR16" s="597"/>
      <c r="AS16" s="597"/>
      <c r="AT16" s="597"/>
      <c r="AU16" s="597"/>
      <c r="AV16" s="597"/>
      <c r="AW16" s="597"/>
      <c r="AX16" s="597"/>
      <c r="AY16" s="921"/>
      <c r="AZ16" s="921"/>
      <c r="BA16" s="921"/>
      <c r="BB16" s="376"/>
      <c r="BC16" s="376"/>
      <c r="BD16" s="376"/>
      <c r="BE16" s="376"/>
      <c r="BF16" s="376"/>
      <c r="BG16" s="376"/>
      <c r="BH16" s="376"/>
      <c r="BI16" s="376"/>
      <c r="BJ16" s="376"/>
      <c r="BK16" s="376"/>
      <c r="BL16" s="376"/>
      <c r="BM16" s="376"/>
      <c r="BN16" s="376"/>
      <c r="BO16" s="376"/>
      <c r="BP16" s="376"/>
      <c r="BQ16" s="376"/>
      <c r="BR16" s="376"/>
      <c r="BS16" s="376"/>
      <c r="BT16" s="376"/>
      <c r="BU16" s="376"/>
      <c r="BV16" s="376"/>
    </row>
    <row r="17" spans="1:74" s="291" customFormat="1" ht="11.1" customHeight="1" x14ac:dyDescent="0.2">
      <c r="A17" s="618" t="s">
        <v>460</v>
      </c>
      <c r="B17" s="619" t="s">
        <v>1199</v>
      </c>
      <c r="C17" s="334">
        <v>107.58770968</v>
      </c>
      <c r="D17" s="334">
        <v>110.56132143000001</v>
      </c>
      <c r="E17" s="334">
        <v>85.164580645000001</v>
      </c>
      <c r="F17" s="334">
        <v>75.720699999999994</v>
      </c>
      <c r="G17" s="334">
        <v>68.271612903000005</v>
      </c>
      <c r="H17" s="334">
        <v>74.734366667000003</v>
      </c>
      <c r="I17" s="334">
        <v>77.986774194000006</v>
      </c>
      <c r="J17" s="334">
        <v>78.589225806000002</v>
      </c>
      <c r="K17" s="334">
        <v>71.273700000000005</v>
      </c>
      <c r="L17" s="334">
        <v>72.881516129000005</v>
      </c>
      <c r="M17" s="334">
        <v>89.499233333000006</v>
      </c>
      <c r="N17" s="334">
        <v>97.039387097000002</v>
      </c>
      <c r="O17" s="334">
        <v>115.55025806</v>
      </c>
      <c r="P17" s="334">
        <v>109.01546429</v>
      </c>
      <c r="Q17" s="334">
        <v>89.734451613000004</v>
      </c>
      <c r="R17" s="334">
        <v>78.606233333000006</v>
      </c>
      <c r="S17" s="334">
        <v>72.265258064999998</v>
      </c>
      <c r="T17" s="334">
        <v>77.236466667000002</v>
      </c>
      <c r="U17" s="334">
        <v>83.535548387000006</v>
      </c>
      <c r="V17" s="334">
        <v>82.796806451999998</v>
      </c>
      <c r="W17" s="334">
        <v>76.451033332999998</v>
      </c>
      <c r="X17" s="334">
        <v>76.207193548000006</v>
      </c>
      <c r="Y17" s="334">
        <v>92.298199999999994</v>
      </c>
      <c r="Z17" s="334">
        <v>108.99809677</v>
      </c>
      <c r="AA17" s="334">
        <v>107.18551613</v>
      </c>
      <c r="AB17" s="334">
        <v>105.87621428999999</v>
      </c>
      <c r="AC17" s="334">
        <v>97.627516129</v>
      </c>
      <c r="AD17" s="334">
        <v>80.943266667000003</v>
      </c>
      <c r="AE17" s="334">
        <v>74.845903226000004</v>
      </c>
      <c r="AF17" s="334">
        <v>78.971366666999998</v>
      </c>
      <c r="AG17" s="334">
        <v>86.207322581</v>
      </c>
      <c r="AH17" s="334">
        <v>86.409451613000002</v>
      </c>
      <c r="AI17" s="334">
        <v>79.385666666999995</v>
      </c>
      <c r="AJ17" s="334">
        <v>78.918645161000001</v>
      </c>
      <c r="AK17" s="334">
        <v>94.372633332999996</v>
      </c>
      <c r="AL17" s="334">
        <v>102.50525806</v>
      </c>
      <c r="AM17" s="334">
        <v>120.39016519</v>
      </c>
      <c r="AN17" s="334">
        <v>102.68403966</v>
      </c>
      <c r="AO17" s="334">
        <v>90.552098838999996</v>
      </c>
      <c r="AP17" s="334">
        <v>80.151328399999997</v>
      </c>
      <c r="AQ17" s="334">
        <v>75.512521323000001</v>
      </c>
      <c r="AR17" s="334">
        <v>81.275747167000006</v>
      </c>
      <c r="AS17" s="334">
        <v>88.828691839000001</v>
      </c>
      <c r="AT17" s="334">
        <v>87.841357677000005</v>
      </c>
      <c r="AU17" s="334">
        <v>80.804947798000001</v>
      </c>
      <c r="AV17" s="334">
        <v>78.628615128999996</v>
      </c>
      <c r="AW17" s="334">
        <v>90.576047298000006</v>
      </c>
      <c r="AX17" s="334">
        <v>108.47228316</v>
      </c>
      <c r="AY17" s="938">
        <v>126.55077944999999</v>
      </c>
      <c r="AZ17" s="938">
        <v>114.0953281</v>
      </c>
      <c r="BA17" s="938">
        <v>89.442554099999995</v>
      </c>
      <c r="BB17" s="459">
        <v>79.593829999999997</v>
      </c>
      <c r="BC17" s="459">
        <v>73.323170000000005</v>
      </c>
      <c r="BD17" s="459">
        <v>78.729259999999996</v>
      </c>
      <c r="BE17" s="459">
        <v>87.061710000000005</v>
      </c>
      <c r="BF17" s="459">
        <v>87.236540000000005</v>
      </c>
      <c r="BG17" s="459">
        <v>79.948329999999999</v>
      </c>
      <c r="BH17" s="459">
        <v>80.027050000000003</v>
      </c>
      <c r="BI17" s="459">
        <v>92.147980000000004</v>
      </c>
      <c r="BJ17" s="459">
        <v>107.486</v>
      </c>
      <c r="BK17" s="459">
        <v>115.4388</v>
      </c>
      <c r="BL17" s="459">
        <v>108.5398</v>
      </c>
      <c r="BM17" s="459">
        <v>93.032160000000005</v>
      </c>
      <c r="BN17" s="459">
        <v>79.156980000000004</v>
      </c>
      <c r="BO17" s="459">
        <v>73.322360000000003</v>
      </c>
      <c r="BP17" s="459">
        <v>79.155519999999996</v>
      </c>
      <c r="BQ17" s="459">
        <v>87.252480000000006</v>
      </c>
      <c r="BR17" s="459">
        <v>87.347480000000004</v>
      </c>
      <c r="BS17" s="459">
        <v>81.224609999999998</v>
      </c>
      <c r="BT17" s="459">
        <v>80.442760000000007</v>
      </c>
      <c r="BU17" s="459">
        <v>93.824380000000005</v>
      </c>
      <c r="BV17" s="459">
        <v>108.4588</v>
      </c>
    </row>
    <row r="18" spans="1:74" ht="11.1" customHeight="1" x14ac:dyDescent="0.2">
      <c r="A18" s="275" t="s">
        <v>266</v>
      </c>
      <c r="B18" s="620" t="s">
        <v>1200</v>
      </c>
      <c r="C18" s="597">
        <v>0.59506687096999999</v>
      </c>
      <c r="D18" s="597">
        <v>1.6568891786</v>
      </c>
      <c r="E18" s="597">
        <v>0.87938351612999999</v>
      </c>
      <c r="F18" s="597">
        <v>-0.89617026666999999</v>
      </c>
      <c r="G18" s="597">
        <v>-0.42039096774000001</v>
      </c>
      <c r="H18" s="597">
        <v>0.18894849999999999</v>
      </c>
      <c r="I18" s="597">
        <v>-0.4005303871</v>
      </c>
      <c r="J18" s="597">
        <v>-0.27672203225999997</v>
      </c>
      <c r="K18" s="597">
        <v>-0.82671456666999998</v>
      </c>
      <c r="L18" s="597">
        <v>-2.4316505483999999</v>
      </c>
      <c r="M18" s="597">
        <v>-3.0635067667000002</v>
      </c>
      <c r="N18" s="597">
        <v>-1.0568236773999999</v>
      </c>
      <c r="O18" s="597">
        <v>-2.3878300323000001</v>
      </c>
      <c r="P18" s="597">
        <v>-1.0038420714</v>
      </c>
      <c r="Q18" s="597">
        <v>-1.4046214516</v>
      </c>
      <c r="R18" s="597">
        <v>-1.4682919333</v>
      </c>
      <c r="S18" s="597">
        <v>-0.8946233871</v>
      </c>
      <c r="T18" s="597">
        <v>-7.0550566667000006E-2</v>
      </c>
      <c r="U18" s="597">
        <v>-0.66425077419</v>
      </c>
      <c r="V18" s="597">
        <v>-0.56517093547999997</v>
      </c>
      <c r="W18" s="597">
        <v>-1.1267432666999999</v>
      </c>
      <c r="X18" s="597">
        <v>-1.7233011935</v>
      </c>
      <c r="Y18" s="597">
        <v>-2.1549469999999999</v>
      </c>
      <c r="Z18" s="597">
        <v>-0.79663912903</v>
      </c>
      <c r="AA18" s="597">
        <v>0.53114593548</v>
      </c>
      <c r="AB18" s="597">
        <v>1.0004648571000001</v>
      </c>
      <c r="AC18" s="597">
        <v>-0.41553645161000002</v>
      </c>
      <c r="AD18" s="597">
        <v>0.83547266666999997</v>
      </c>
      <c r="AE18" s="597">
        <v>-0.47999967741999999</v>
      </c>
      <c r="AF18" s="597">
        <v>-0.24628266667000001</v>
      </c>
      <c r="AG18" s="597">
        <v>-0.76896096774</v>
      </c>
      <c r="AH18" s="597">
        <v>-0.97574496773999997</v>
      </c>
      <c r="AI18" s="597">
        <v>-0.91001783332999997</v>
      </c>
      <c r="AJ18" s="597">
        <v>-1.2950059355000001</v>
      </c>
      <c r="AK18" s="597">
        <v>-0.40325923333000002</v>
      </c>
      <c r="AL18" s="597">
        <v>1.1334275161</v>
      </c>
      <c r="AM18" s="597">
        <v>0.53276261290000004</v>
      </c>
      <c r="AN18" s="597">
        <v>0.70140968965999995</v>
      </c>
      <c r="AO18" s="597">
        <v>-0.12033377419000001</v>
      </c>
      <c r="AP18" s="597">
        <v>-1.7927348999999999</v>
      </c>
      <c r="AQ18" s="597">
        <v>-1.4375524516</v>
      </c>
      <c r="AR18" s="597">
        <v>-0.67084093333000006</v>
      </c>
      <c r="AS18" s="597">
        <v>-0.89783216128999999</v>
      </c>
      <c r="AT18" s="597">
        <v>-0.34403816128999998</v>
      </c>
      <c r="AU18" s="597">
        <v>0.11447693118000001</v>
      </c>
      <c r="AV18" s="597">
        <v>-1.3306530000000001</v>
      </c>
      <c r="AW18" s="597">
        <v>-1.1482266688</v>
      </c>
      <c r="AX18" s="597">
        <v>-0.39668983871000002</v>
      </c>
      <c r="AY18" s="921">
        <v>1.2192033548000001</v>
      </c>
      <c r="AZ18" s="921">
        <v>-0.63109224285999999</v>
      </c>
      <c r="BA18" s="921">
        <v>0.38966965576000001</v>
      </c>
      <c r="BB18" s="376">
        <v>0.1899208</v>
      </c>
      <c r="BC18" s="376">
        <v>-0.33323819999999998</v>
      </c>
      <c r="BD18" s="376">
        <v>0.99358610000000003</v>
      </c>
      <c r="BE18" s="376">
        <v>1.1589780000000001</v>
      </c>
      <c r="BF18" s="376">
        <v>1.418099</v>
      </c>
      <c r="BG18" s="376">
        <v>1.3850439999999999</v>
      </c>
      <c r="BH18" s="376">
        <v>0.66574100000000003</v>
      </c>
      <c r="BI18" s="376">
        <v>0.40278700000000001</v>
      </c>
      <c r="BJ18" s="376">
        <v>0.85027750000000002</v>
      </c>
      <c r="BK18" s="376">
        <v>-0.31857980000000002</v>
      </c>
      <c r="BL18" s="376">
        <v>0.91401239999999995</v>
      </c>
      <c r="BM18" s="376">
        <v>0.29674060000000002</v>
      </c>
      <c r="BN18" s="376">
        <v>-1.0280849999999999</v>
      </c>
      <c r="BO18" s="376">
        <v>-1.38446</v>
      </c>
      <c r="BP18" s="376">
        <v>0.85820850000000004</v>
      </c>
      <c r="BQ18" s="376">
        <v>1.193114</v>
      </c>
      <c r="BR18" s="376">
        <v>1.860549</v>
      </c>
      <c r="BS18" s="376">
        <v>2.1551999999999998</v>
      </c>
      <c r="BT18" s="376">
        <v>0.67113420000000001</v>
      </c>
      <c r="BU18" s="376">
        <v>1.012956</v>
      </c>
      <c r="BV18" s="376">
        <v>2.5342410000000002</v>
      </c>
    </row>
    <row r="19" spans="1:74" s="291" customFormat="1" ht="11.1" customHeight="1" x14ac:dyDescent="0.2">
      <c r="A19" s="621" t="s">
        <v>459</v>
      </c>
      <c r="B19" s="622" t="s">
        <v>1201</v>
      </c>
      <c r="C19" s="334">
        <v>106.99264281000001</v>
      </c>
      <c r="D19" s="334">
        <v>108.90443225</v>
      </c>
      <c r="E19" s="334">
        <v>84.285197128999997</v>
      </c>
      <c r="F19" s="334">
        <v>76.616870266999996</v>
      </c>
      <c r="G19" s="334">
        <v>68.692003870999997</v>
      </c>
      <c r="H19" s="334">
        <v>74.545418166999994</v>
      </c>
      <c r="I19" s="334">
        <v>78.387304580999995</v>
      </c>
      <c r="J19" s="334">
        <v>78.865947839</v>
      </c>
      <c r="K19" s="334">
        <v>72.100414567000001</v>
      </c>
      <c r="L19" s="334">
        <v>75.313166676999998</v>
      </c>
      <c r="M19" s="334">
        <v>92.562740099999999</v>
      </c>
      <c r="N19" s="334">
        <v>98.096210773999999</v>
      </c>
      <c r="O19" s="334">
        <v>117.9380881</v>
      </c>
      <c r="P19" s="334">
        <v>110.01930636</v>
      </c>
      <c r="Q19" s="334">
        <v>91.139073065000005</v>
      </c>
      <c r="R19" s="334">
        <v>80.074525266999999</v>
      </c>
      <c r="S19" s="334">
        <v>73.159881451999993</v>
      </c>
      <c r="T19" s="334">
        <v>77.307017232999996</v>
      </c>
      <c r="U19" s="334">
        <v>84.199799161000001</v>
      </c>
      <c r="V19" s="334">
        <v>83.361977386999996</v>
      </c>
      <c r="W19" s="334">
        <v>77.577776600000007</v>
      </c>
      <c r="X19" s="334">
        <v>77.930494741999993</v>
      </c>
      <c r="Y19" s="334">
        <v>94.453147000000001</v>
      </c>
      <c r="Z19" s="334">
        <v>109.79473590000001</v>
      </c>
      <c r="AA19" s="334">
        <v>106.65437018999999</v>
      </c>
      <c r="AB19" s="334">
        <v>104.87574943</v>
      </c>
      <c r="AC19" s="334">
        <v>98.043052580999998</v>
      </c>
      <c r="AD19" s="334">
        <v>80.107793999999998</v>
      </c>
      <c r="AE19" s="334">
        <v>75.325902902999999</v>
      </c>
      <c r="AF19" s="334">
        <v>79.217649332999997</v>
      </c>
      <c r="AG19" s="334">
        <v>86.976283547999998</v>
      </c>
      <c r="AH19" s="334">
        <v>87.385196581000002</v>
      </c>
      <c r="AI19" s="334">
        <v>80.295684499999993</v>
      </c>
      <c r="AJ19" s="334">
        <v>80.213651096999996</v>
      </c>
      <c r="AK19" s="334">
        <v>94.775892567</v>
      </c>
      <c r="AL19" s="334">
        <v>101.37183055</v>
      </c>
      <c r="AM19" s="334">
        <v>119.85740258</v>
      </c>
      <c r="AN19" s="334">
        <v>101.98262997</v>
      </c>
      <c r="AO19" s="334">
        <v>90.672432612999998</v>
      </c>
      <c r="AP19" s="334">
        <v>81.944063299999996</v>
      </c>
      <c r="AQ19" s="334">
        <v>76.950073774000003</v>
      </c>
      <c r="AR19" s="334">
        <v>81.9465881</v>
      </c>
      <c r="AS19" s="334">
        <v>89.726523999999998</v>
      </c>
      <c r="AT19" s="334">
        <v>88.185395838999995</v>
      </c>
      <c r="AU19" s="334">
        <v>80.690470867000002</v>
      </c>
      <c r="AV19" s="334">
        <v>79.959268128999994</v>
      </c>
      <c r="AW19" s="334">
        <v>91.724273967000002</v>
      </c>
      <c r="AX19" s="334">
        <v>108.868973</v>
      </c>
      <c r="AY19" s="938">
        <v>125.33157610000001</v>
      </c>
      <c r="AZ19" s="938">
        <v>114.72642034</v>
      </c>
      <c r="BA19" s="938">
        <v>89.052884444</v>
      </c>
      <c r="BB19" s="459">
        <v>79.403909999999996</v>
      </c>
      <c r="BC19" s="459">
        <v>73.656409999999994</v>
      </c>
      <c r="BD19" s="459">
        <v>77.735669999999999</v>
      </c>
      <c r="BE19" s="459">
        <v>85.902730000000005</v>
      </c>
      <c r="BF19" s="459">
        <v>85.818449999999999</v>
      </c>
      <c r="BG19" s="459">
        <v>78.563289999999995</v>
      </c>
      <c r="BH19" s="459">
        <v>79.361310000000003</v>
      </c>
      <c r="BI19" s="459">
        <v>91.745189999999994</v>
      </c>
      <c r="BJ19" s="459">
        <v>106.6357</v>
      </c>
      <c r="BK19" s="459">
        <v>115.7574</v>
      </c>
      <c r="BL19" s="459">
        <v>107.6258</v>
      </c>
      <c r="BM19" s="459">
        <v>92.735420000000005</v>
      </c>
      <c r="BN19" s="459">
        <v>80.185069999999996</v>
      </c>
      <c r="BO19" s="459">
        <v>74.706819999999993</v>
      </c>
      <c r="BP19" s="459">
        <v>78.297309999999996</v>
      </c>
      <c r="BQ19" s="459">
        <v>86.059359999999998</v>
      </c>
      <c r="BR19" s="459">
        <v>85.486940000000004</v>
      </c>
      <c r="BS19" s="459">
        <v>79.069410000000005</v>
      </c>
      <c r="BT19" s="459">
        <v>79.771619999999999</v>
      </c>
      <c r="BU19" s="459">
        <v>92.811419999999998</v>
      </c>
      <c r="BV19" s="459">
        <v>105.9246</v>
      </c>
    </row>
    <row r="20" spans="1:74" ht="11.1" customHeight="1" x14ac:dyDescent="0.2">
      <c r="A20" s="275" t="s">
        <v>260</v>
      </c>
      <c r="B20" s="623" t="s">
        <v>1202</v>
      </c>
      <c r="C20" s="597">
        <v>92.644387097000006</v>
      </c>
      <c r="D20" s="597">
        <v>85.780857143000006</v>
      </c>
      <c r="E20" s="597">
        <v>93.553870967999998</v>
      </c>
      <c r="F20" s="597">
        <v>94.286233332999998</v>
      </c>
      <c r="G20" s="597">
        <v>94.210677419000007</v>
      </c>
      <c r="H20" s="597">
        <v>93.873199999999997</v>
      </c>
      <c r="I20" s="597">
        <v>94.760225805999994</v>
      </c>
      <c r="J20" s="597">
        <v>95.041032258000001</v>
      </c>
      <c r="K20" s="597">
        <v>95.686233333000004</v>
      </c>
      <c r="L20" s="597">
        <v>97.205645161000007</v>
      </c>
      <c r="M20" s="597">
        <v>98.302733333000006</v>
      </c>
      <c r="N20" s="597">
        <v>99.131096774</v>
      </c>
      <c r="O20" s="597">
        <v>95.189354839000003</v>
      </c>
      <c r="P20" s="597">
        <v>96.099785714000006</v>
      </c>
      <c r="Q20" s="597">
        <v>97.676806451999994</v>
      </c>
      <c r="R20" s="597">
        <v>98.637933333000007</v>
      </c>
      <c r="S20" s="597">
        <v>98.706225806000006</v>
      </c>
      <c r="T20" s="597">
        <v>99.000966667</v>
      </c>
      <c r="U20" s="597">
        <v>99.790580645000006</v>
      </c>
      <c r="V20" s="597">
        <v>100.43803226</v>
      </c>
      <c r="W20" s="597">
        <v>101.9952</v>
      </c>
      <c r="X20" s="597">
        <v>101.81396774</v>
      </c>
      <c r="Y20" s="597">
        <v>101.9417</v>
      </c>
      <c r="Z20" s="597">
        <v>100.47758064999999</v>
      </c>
      <c r="AA20" s="597">
        <v>102.04648387</v>
      </c>
      <c r="AB20" s="597">
        <v>101.78489286</v>
      </c>
      <c r="AC20" s="597">
        <v>103.21383871</v>
      </c>
      <c r="AD20" s="597">
        <v>102.29973333</v>
      </c>
      <c r="AE20" s="597">
        <v>103.49554839</v>
      </c>
      <c r="AF20" s="597">
        <v>103.1194</v>
      </c>
      <c r="AG20" s="597">
        <v>103.33883871</v>
      </c>
      <c r="AH20" s="597">
        <v>104.05980645</v>
      </c>
      <c r="AI20" s="597">
        <v>104.18313333</v>
      </c>
      <c r="AJ20" s="597">
        <v>104.06154839</v>
      </c>
      <c r="AK20" s="597">
        <v>105.5497</v>
      </c>
      <c r="AL20" s="597">
        <v>105.54935484000001</v>
      </c>
      <c r="AM20" s="597">
        <v>103.48919355</v>
      </c>
      <c r="AN20" s="597">
        <v>105.90217241000001</v>
      </c>
      <c r="AO20" s="597">
        <v>102.59780644999999</v>
      </c>
      <c r="AP20" s="597">
        <v>101.6829</v>
      </c>
      <c r="AQ20" s="597">
        <v>101.5013871</v>
      </c>
      <c r="AR20" s="597">
        <v>102.76996667</v>
      </c>
      <c r="AS20" s="597">
        <v>104.11870967999999</v>
      </c>
      <c r="AT20" s="597">
        <v>103.04990323</v>
      </c>
      <c r="AU20" s="597">
        <v>101.79993333</v>
      </c>
      <c r="AV20" s="597">
        <v>102.88677419</v>
      </c>
      <c r="AW20" s="597">
        <v>102.99290000000001</v>
      </c>
      <c r="AX20" s="597">
        <v>105.57245161</v>
      </c>
      <c r="AY20" s="921">
        <v>104.11525806</v>
      </c>
      <c r="AZ20" s="921">
        <v>105.3703</v>
      </c>
      <c r="BA20" s="921">
        <v>105.1313</v>
      </c>
      <c r="BB20" s="376">
        <v>104.8052</v>
      </c>
      <c r="BC20" s="376">
        <v>105.136</v>
      </c>
      <c r="BD20" s="376">
        <v>104.91160000000001</v>
      </c>
      <c r="BE20" s="376">
        <v>105.1344</v>
      </c>
      <c r="BF20" s="376">
        <v>105.355</v>
      </c>
      <c r="BG20" s="376">
        <v>105.0988</v>
      </c>
      <c r="BH20" s="376">
        <v>105.9055</v>
      </c>
      <c r="BI20" s="376">
        <v>106.0578</v>
      </c>
      <c r="BJ20" s="376">
        <v>106.2152</v>
      </c>
      <c r="BK20" s="376">
        <v>106.37439999999999</v>
      </c>
      <c r="BL20" s="376">
        <v>105.1751</v>
      </c>
      <c r="BM20" s="376">
        <v>106.398</v>
      </c>
      <c r="BN20" s="376">
        <v>106.5954</v>
      </c>
      <c r="BO20" s="376">
        <v>107.0775</v>
      </c>
      <c r="BP20" s="376">
        <v>107.1858</v>
      </c>
      <c r="BQ20" s="376">
        <v>107.1044</v>
      </c>
      <c r="BR20" s="376">
        <v>106.92919999999999</v>
      </c>
      <c r="BS20" s="376">
        <v>107.4188</v>
      </c>
      <c r="BT20" s="376">
        <v>107.90560000000001</v>
      </c>
      <c r="BU20" s="376">
        <v>108.3006</v>
      </c>
      <c r="BV20" s="376">
        <v>108.7281</v>
      </c>
    </row>
    <row r="21" spans="1:74" ht="11.1" customHeight="1" x14ac:dyDescent="0.2">
      <c r="A21" s="275" t="s">
        <v>6</v>
      </c>
      <c r="B21" s="623" t="s">
        <v>1203</v>
      </c>
      <c r="C21" s="597">
        <v>23.185580645000002</v>
      </c>
      <c r="D21" s="597">
        <v>28.392607142999999</v>
      </c>
      <c r="E21" s="597">
        <v>2.0584193547999998</v>
      </c>
      <c r="F21" s="597">
        <v>-5.9842333332999997</v>
      </c>
      <c r="G21" s="597">
        <v>-13.661225805999999</v>
      </c>
      <c r="H21" s="597">
        <v>-8.4638000000000009</v>
      </c>
      <c r="I21" s="597">
        <v>-5.6422903226000001</v>
      </c>
      <c r="J21" s="597">
        <v>-5.3048064516000002</v>
      </c>
      <c r="K21" s="597">
        <v>-13.256266667</v>
      </c>
      <c r="L21" s="597">
        <v>-11.857354838999999</v>
      </c>
      <c r="M21" s="597">
        <v>4.5579333333000003</v>
      </c>
      <c r="N21" s="597">
        <v>10.654903226</v>
      </c>
      <c r="O21" s="597">
        <v>32.704612902999997</v>
      </c>
      <c r="P21" s="597">
        <v>24.027392856999999</v>
      </c>
      <c r="Q21" s="597">
        <v>5.5094838709999996</v>
      </c>
      <c r="R21" s="597">
        <v>-7.3495666667000004</v>
      </c>
      <c r="S21" s="597">
        <v>-13.301483871</v>
      </c>
      <c r="T21" s="597">
        <v>-11.064500000000001</v>
      </c>
      <c r="U21" s="597">
        <v>-6.0294193547999999</v>
      </c>
      <c r="V21" s="597">
        <v>-6.8869032258000002</v>
      </c>
      <c r="W21" s="597">
        <v>-14.872</v>
      </c>
      <c r="X21" s="597">
        <v>-13.933387097000001</v>
      </c>
      <c r="Y21" s="597">
        <v>2.6001666666999999</v>
      </c>
      <c r="Z21" s="597">
        <v>18.974419354999998</v>
      </c>
      <c r="AA21" s="597">
        <v>15.046935484</v>
      </c>
      <c r="AB21" s="597">
        <v>14.592464286</v>
      </c>
      <c r="AC21" s="597">
        <v>7.4417741934999997</v>
      </c>
      <c r="AD21" s="597">
        <v>-9.1640666667000001</v>
      </c>
      <c r="AE21" s="597">
        <v>-14.868548387000001</v>
      </c>
      <c r="AF21" s="597">
        <v>-11.694966666999999</v>
      </c>
      <c r="AG21" s="597">
        <v>-4.4753225806000003</v>
      </c>
      <c r="AH21" s="597">
        <v>-4.4776129031999998</v>
      </c>
      <c r="AI21" s="597">
        <v>-11.021833333</v>
      </c>
      <c r="AJ21" s="597">
        <v>-10.593774194</v>
      </c>
      <c r="AK21" s="597">
        <v>2.34</v>
      </c>
      <c r="AL21" s="597">
        <v>9.4303548386999996</v>
      </c>
      <c r="AM21" s="597">
        <v>27.303838710000001</v>
      </c>
      <c r="AN21" s="597">
        <v>9.0176551723999996</v>
      </c>
      <c r="AO21" s="597">
        <v>1.4377096774</v>
      </c>
      <c r="AP21" s="597">
        <v>-8.5539666666999992</v>
      </c>
      <c r="AQ21" s="597">
        <v>-11.710741935</v>
      </c>
      <c r="AR21" s="597">
        <v>-8.4524666666999995</v>
      </c>
      <c r="AS21" s="597">
        <v>-3.8698387097000002</v>
      </c>
      <c r="AT21" s="597">
        <v>-2.6275483871</v>
      </c>
      <c r="AU21" s="597">
        <v>-8.3262</v>
      </c>
      <c r="AV21" s="597">
        <v>-10.476709677000001</v>
      </c>
      <c r="AW21" s="597">
        <v>0.73023333332999996</v>
      </c>
      <c r="AX21" s="597">
        <v>15.379806452</v>
      </c>
      <c r="AY21" s="921">
        <v>32.532387096999997</v>
      </c>
      <c r="AZ21" s="921">
        <v>22.911607143000001</v>
      </c>
      <c r="BA21" s="921">
        <v>-0.62430875576</v>
      </c>
      <c r="BB21" s="376">
        <v>-9.7306640000000009</v>
      </c>
      <c r="BC21" s="376">
        <v>-14.800689999999999</v>
      </c>
      <c r="BD21" s="376">
        <v>-10.69101</v>
      </c>
      <c r="BE21" s="376">
        <v>-3.2156259999999999</v>
      </c>
      <c r="BF21" s="376">
        <v>-3.1519400000000002</v>
      </c>
      <c r="BG21" s="376">
        <v>-9.9871289999999995</v>
      </c>
      <c r="BH21" s="376">
        <v>-9.4033809999999995</v>
      </c>
      <c r="BI21" s="376">
        <v>2.6864729999999999</v>
      </c>
      <c r="BJ21" s="376">
        <v>16.734839999999998</v>
      </c>
      <c r="BK21" s="376">
        <v>25.20468</v>
      </c>
      <c r="BL21" s="376">
        <v>19.46463</v>
      </c>
      <c r="BM21" s="376">
        <v>4.11442</v>
      </c>
      <c r="BN21" s="376">
        <v>-9.3066600000000008</v>
      </c>
      <c r="BO21" s="376">
        <v>-15.15775</v>
      </c>
      <c r="BP21" s="376">
        <v>-10.749420000000001</v>
      </c>
      <c r="BQ21" s="376">
        <v>-3.9234830000000001</v>
      </c>
      <c r="BR21" s="376">
        <v>-3.9884870000000001</v>
      </c>
      <c r="BS21" s="376">
        <v>-10.44145</v>
      </c>
      <c r="BT21" s="376">
        <v>-9.5519409999999993</v>
      </c>
      <c r="BU21" s="376">
        <v>3.6859310000000001</v>
      </c>
      <c r="BV21" s="376">
        <v>16.162880000000001</v>
      </c>
    </row>
    <row r="22" spans="1:74" ht="11.1" customHeight="1" x14ac:dyDescent="0.2">
      <c r="A22" s="275" t="s">
        <v>264</v>
      </c>
      <c r="B22" s="623" t="s">
        <v>1204</v>
      </c>
      <c r="C22" s="597">
        <v>0.17719354839000001</v>
      </c>
      <c r="D22" s="597">
        <v>0.16407142857000001</v>
      </c>
      <c r="E22" s="597">
        <v>0.17893548386999999</v>
      </c>
      <c r="F22" s="597">
        <v>0.18033333333000001</v>
      </c>
      <c r="G22" s="597">
        <v>0.18019354839000001</v>
      </c>
      <c r="H22" s="597">
        <v>0.17953333332999999</v>
      </c>
      <c r="I22" s="597">
        <v>0.18122580645</v>
      </c>
      <c r="J22" s="597">
        <v>0.18177419354999999</v>
      </c>
      <c r="K22" s="597">
        <v>0.183</v>
      </c>
      <c r="L22" s="597">
        <v>0.18590322580999999</v>
      </c>
      <c r="M22" s="597">
        <v>0.188</v>
      </c>
      <c r="N22" s="597">
        <v>0.18958064516000001</v>
      </c>
      <c r="O22" s="597">
        <v>0.19209677419000001</v>
      </c>
      <c r="P22" s="597">
        <v>0.19392857143</v>
      </c>
      <c r="Q22" s="597">
        <v>0.19712903226</v>
      </c>
      <c r="R22" s="597">
        <v>0.19906666667</v>
      </c>
      <c r="S22" s="597">
        <v>0.19919354839</v>
      </c>
      <c r="T22" s="597">
        <v>0.19980000000000001</v>
      </c>
      <c r="U22" s="597">
        <v>0.20138709677</v>
      </c>
      <c r="V22" s="597">
        <v>0.20267741935</v>
      </c>
      <c r="W22" s="597">
        <v>0.20583333333000001</v>
      </c>
      <c r="X22" s="597">
        <v>0.2054516129</v>
      </c>
      <c r="Y22" s="597">
        <v>0.20573333332999999</v>
      </c>
      <c r="Z22" s="597">
        <v>0.20277419355000001</v>
      </c>
      <c r="AA22" s="597">
        <v>0.315</v>
      </c>
      <c r="AB22" s="597">
        <v>0.31417857143</v>
      </c>
      <c r="AC22" s="597">
        <v>0.31858064516000001</v>
      </c>
      <c r="AD22" s="597">
        <v>0.31576666666999997</v>
      </c>
      <c r="AE22" s="597">
        <v>0.31945161290000001</v>
      </c>
      <c r="AF22" s="597">
        <v>0.31830000000000003</v>
      </c>
      <c r="AG22" s="597">
        <v>0.31896774193999999</v>
      </c>
      <c r="AH22" s="597">
        <v>0.32119354839000003</v>
      </c>
      <c r="AI22" s="597">
        <v>0.3216</v>
      </c>
      <c r="AJ22" s="597">
        <v>0.32122580644999998</v>
      </c>
      <c r="AK22" s="597">
        <v>0.32579999999999998</v>
      </c>
      <c r="AL22" s="597">
        <v>0.32580645160999999</v>
      </c>
      <c r="AM22" s="597">
        <v>0.38696774194</v>
      </c>
      <c r="AN22" s="597">
        <v>0.34699999999999998</v>
      </c>
      <c r="AO22" s="597">
        <v>0.33290322580999998</v>
      </c>
      <c r="AP22" s="597">
        <v>0.32550000000000001</v>
      </c>
      <c r="AQ22" s="597">
        <v>0.3185483871</v>
      </c>
      <c r="AR22" s="597">
        <v>0.29659999999999997</v>
      </c>
      <c r="AS22" s="597">
        <v>0.33838709677000001</v>
      </c>
      <c r="AT22" s="597">
        <v>0.32390322580999997</v>
      </c>
      <c r="AU22" s="597">
        <v>0.27496666667000003</v>
      </c>
      <c r="AV22" s="597">
        <v>0.28729032257999998</v>
      </c>
      <c r="AW22" s="597">
        <v>0.31343333333000001</v>
      </c>
      <c r="AX22" s="597">
        <v>0.39551612903</v>
      </c>
      <c r="AY22" s="921">
        <v>0.43893548386999998</v>
      </c>
      <c r="AZ22" s="921">
        <v>0.33928320000000001</v>
      </c>
      <c r="BA22" s="921">
        <v>0.33851320000000001</v>
      </c>
      <c r="BB22" s="376">
        <v>0.33746330000000002</v>
      </c>
      <c r="BC22" s="376">
        <v>0.33852860000000001</v>
      </c>
      <c r="BD22" s="376">
        <v>0.33780579999999999</v>
      </c>
      <c r="BE22" s="376">
        <v>0.33852330000000003</v>
      </c>
      <c r="BF22" s="376">
        <v>0.33923350000000002</v>
      </c>
      <c r="BG22" s="376">
        <v>0.3384086</v>
      </c>
      <c r="BH22" s="376">
        <v>0.34100609999999998</v>
      </c>
      <c r="BI22" s="376">
        <v>0.34149639999999998</v>
      </c>
      <c r="BJ22" s="376">
        <v>0.34200330000000001</v>
      </c>
      <c r="BK22" s="376">
        <v>0.34251589999999998</v>
      </c>
      <c r="BL22" s="376">
        <v>0.33865430000000002</v>
      </c>
      <c r="BM22" s="376">
        <v>0.34259210000000001</v>
      </c>
      <c r="BN22" s="376">
        <v>0.34322760000000002</v>
      </c>
      <c r="BO22" s="376">
        <v>0.34477989999999997</v>
      </c>
      <c r="BP22" s="376">
        <v>0.3451285</v>
      </c>
      <c r="BQ22" s="376">
        <v>0.34486650000000002</v>
      </c>
      <c r="BR22" s="376">
        <v>0.34430230000000001</v>
      </c>
      <c r="BS22" s="376">
        <v>0.34587899999999999</v>
      </c>
      <c r="BT22" s="376">
        <v>0.34744639999999999</v>
      </c>
      <c r="BU22" s="376">
        <v>0.34871809999999998</v>
      </c>
      <c r="BV22" s="376">
        <v>0.35009449999999998</v>
      </c>
    </row>
    <row r="23" spans="1:74" ht="11.1" customHeight="1" x14ac:dyDescent="0.2">
      <c r="A23" s="275" t="s">
        <v>1205</v>
      </c>
      <c r="B23" s="623" t="s">
        <v>1206</v>
      </c>
      <c r="C23" s="597">
        <v>-9.0145184838999999</v>
      </c>
      <c r="D23" s="597">
        <v>-5.4331034643000002</v>
      </c>
      <c r="E23" s="597">
        <v>-11.506028677</v>
      </c>
      <c r="F23" s="597">
        <v>-11.865463067</v>
      </c>
      <c r="G23" s="597">
        <v>-12.03764129</v>
      </c>
      <c r="H23" s="597">
        <v>-11.043515167000001</v>
      </c>
      <c r="I23" s="597">
        <v>-10.91185671</v>
      </c>
      <c r="J23" s="597">
        <v>-11.052052161000001</v>
      </c>
      <c r="K23" s="597">
        <v>-10.512552100000001</v>
      </c>
      <c r="L23" s="597">
        <v>-10.221026870999999</v>
      </c>
      <c r="M23" s="597">
        <v>-10.485926567</v>
      </c>
      <c r="N23" s="597">
        <v>-11.879369871</v>
      </c>
      <c r="O23" s="597">
        <v>-10.147976419000001</v>
      </c>
      <c r="P23" s="597">
        <v>-10.301800785999999</v>
      </c>
      <c r="Q23" s="597">
        <v>-12.244346289999999</v>
      </c>
      <c r="R23" s="597">
        <v>-11.412908067</v>
      </c>
      <c r="S23" s="597">
        <v>-12.444054032</v>
      </c>
      <c r="T23" s="597">
        <v>-10.829249432999999</v>
      </c>
      <c r="U23" s="597">
        <v>-9.7627492258000004</v>
      </c>
      <c r="V23" s="597">
        <v>-10.391829065</v>
      </c>
      <c r="W23" s="597">
        <v>-9.7512567333</v>
      </c>
      <c r="X23" s="597">
        <v>-10.155537516000001</v>
      </c>
      <c r="Y23" s="597">
        <v>-10.294453000000001</v>
      </c>
      <c r="Z23" s="597">
        <v>-9.8600382903000003</v>
      </c>
      <c r="AA23" s="597">
        <v>-10.754049160999999</v>
      </c>
      <c r="AB23" s="597">
        <v>-11.815786286</v>
      </c>
      <c r="AC23" s="597">
        <v>-12.931140967999999</v>
      </c>
      <c r="AD23" s="597">
        <v>-13.343639333</v>
      </c>
      <c r="AE23" s="597">
        <v>-13.62054871</v>
      </c>
      <c r="AF23" s="597">
        <v>-12.525084</v>
      </c>
      <c r="AG23" s="597">
        <v>-12.206200322999999</v>
      </c>
      <c r="AH23" s="597">
        <v>-12.518190516000001</v>
      </c>
      <c r="AI23" s="597">
        <v>-13.187215500000001</v>
      </c>
      <c r="AJ23" s="597">
        <v>-13.575348903</v>
      </c>
      <c r="AK23" s="597">
        <v>-13.439607433000001</v>
      </c>
      <c r="AL23" s="597">
        <v>-13.933685581000001</v>
      </c>
      <c r="AM23" s="597">
        <v>-11.322597418999999</v>
      </c>
      <c r="AN23" s="597">
        <v>-13.284197621000001</v>
      </c>
      <c r="AO23" s="597">
        <v>-13.695986742000001</v>
      </c>
      <c r="AP23" s="597">
        <v>-11.510370032999999</v>
      </c>
      <c r="AQ23" s="597">
        <v>-13.159119774000001</v>
      </c>
      <c r="AR23" s="597">
        <v>-12.667511899999999</v>
      </c>
      <c r="AS23" s="597">
        <v>-10.860734065000001</v>
      </c>
      <c r="AT23" s="597">
        <v>-12.560862225999999</v>
      </c>
      <c r="AU23" s="597">
        <v>-13.058229132999999</v>
      </c>
      <c r="AV23" s="597">
        <v>-12.738086709999999</v>
      </c>
      <c r="AW23" s="597">
        <v>-12.3122927</v>
      </c>
      <c r="AX23" s="597">
        <v>-12.478801194000001</v>
      </c>
      <c r="AY23" s="921">
        <v>-11.755004548</v>
      </c>
      <c r="AZ23" s="921">
        <v>-13.894769999999999</v>
      </c>
      <c r="BA23" s="921">
        <v>-15.792619999999999</v>
      </c>
      <c r="BB23" s="376">
        <v>-16.00808</v>
      </c>
      <c r="BC23" s="376">
        <v>-17.017479999999999</v>
      </c>
      <c r="BD23" s="376">
        <v>-16.822679999999998</v>
      </c>
      <c r="BE23" s="376">
        <v>-16.354579999999999</v>
      </c>
      <c r="BF23" s="376">
        <v>-16.72381</v>
      </c>
      <c r="BG23" s="376">
        <v>-16.886780000000002</v>
      </c>
      <c r="BH23" s="376">
        <v>-17.481780000000001</v>
      </c>
      <c r="BI23" s="376">
        <v>-17.340530000000001</v>
      </c>
      <c r="BJ23" s="376">
        <v>-16.656330000000001</v>
      </c>
      <c r="BK23" s="376">
        <v>-16.164190000000001</v>
      </c>
      <c r="BL23" s="376">
        <v>-17.352530000000002</v>
      </c>
      <c r="BM23" s="376">
        <v>-18.119620000000001</v>
      </c>
      <c r="BN23" s="376">
        <v>-17.446899999999999</v>
      </c>
      <c r="BO23" s="376">
        <v>-17.557700000000001</v>
      </c>
      <c r="BP23" s="376">
        <v>-18.484159999999999</v>
      </c>
      <c r="BQ23" s="376">
        <v>-17.4664</v>
      </c>
      <c r="BR23" s="376">
        <v>-17.79805</v>
      </c>
      <c r="BS23" s="376">
        <v>-18.25385</v>
      </c>
      <c r="BT23" s="376">
        <v>-18.92952</v>
      </c>
      <c r="BU23" s="376">
        <v>-19.523790000000002</v>
      </c>
      <c r="BV23" s="376">
        <v>-19.316459999999999</v>
      </c>
    </row>
    <row r="24" spans="1:74" ht="11.1" customHeight="1" x14ac:dyDescent="0.2">
      <c r="A24" s="275" t="s">
        <v>263</v>
      </c>
      <c r="B24" s="624" t="s">
        <v>1207</v>
      </c>
      <c r="C24" s="597">
        <v>0.20575835483999999</v>
      </c>
      <c r="D24" s="597">
        <v>0.20337485714</v>
      </c>
      <c r="E24" s="597">
        <v>4.5444322581E-2</v>
      </c>
      <c r="F24" s="597">
        <v>2.7103333333E-4</v>
      </c>
      <c r="G24" s="597">
        <v>5.4031225805999998E-2</v>
      </c>
      <c r="H24" s="597">
        <v>3.7186666667000001E-4</v>
      </c>
      <c r="I24" s="597">
        <v>5.5981774194000002E-2</v>
      </c>
      <c r="J24" s="597">
        <v>6.9454838709999997E-4</v>
      </c>
      <c r="K24" s="597">
        <v>4.1527399999999999E-2</v>
      </c>
      <c r="L24" s="597">
        <v>7.7432258065000001E-4</v>
      </c>
      <c r="M24" s="597">
        <v>5.8121266667000002E-2</v>
      </c>
      <c r="N24" s="597">
        <v>5.2932741934999999E-2</v>
      </c>
      <c r="O24" s="597">
        <v>0.20826609676999999</v>
      </c>
      <c r="P24" s="597">
        <v>0.16081885713999999</v>
      </c>
      <c r="Q24" s="597">
        <v>8.5459612902999998E-2</v>
      </c>
      <c r="R24" s="597">
        <v>5.0344999999999999E-3</v>
      </c>
      <c r="S24" s="597">
        <v>2.0806870968000001E-2</v>
      </c>
      <c r="T24" s="597">
        <v>5.9327333333000004E-3</v>
      </c>
      <c r="U24" s="597">
        <v>9.3112E-2</v>
      </c>
      <c r="V24" s="597">
        <v>9.8441838709999993E-2</v>
      </c>
      <c r="W24" s="597">
        <v>5.3478333333000002E-3</v>
      </c>
      <c r="X24" s="597">
        <v>6.7019032257999997E-3</v>
      </c>
      <c r="Y24" s="597">
        <v>4.6510900000000001E-2</v>
      </c>
      <c r="Z24" s="597">
        <v>9.6239838709999997E-2</v>
      </c>
      <c r="AA24" s="597">
        <v>8.5911354839000004E-2</v>
      </c>
      <c r="AB24" s="597">
        <v>0.14487800000000001</v>
      </c>
      <c r="AC24" s="597">
        <v>4.3813935483999998E-2</v>
      </c>
      <c r="AD24" s="597">
        <v>6.6590333333000004E-3</v>
      </c>
      <c r="AE24" s="597">
        <v>5.2297580645000001E-2</v>
      </c>
      <c r="AF24" s="597">
        <v>8.9040666666999994E-3</v>
      </c>
      <c r="AG24" s="597">
        <v>4.8428612902999997E-2</v>
      </c>
      <c r="AH24" s="597">
        <v>8.4130645160999992E-3</v>
      </c>
      <c r="AI24" s="597">
        <v>5.9294666667000003E-3</v>
      </c>
      <c r="AJ24" s="597">
        <v>7.1173225806000001E-3</v>
      </c>
      <c r="AK24" s="597">
        <v>5.0585666667000003E-3</v>
      </c>
      <c r="AL24" s="597">
        <v>8.9055322581000004E-2</v>
      </c>
      <c r="AM24" s="597">
        <v>0.13997558064999999</v>
      </c>
      <c r="AN24" s="597">
        <v>9.5281758620999996E-2</v>
      </c>
      <c r="AO24" s="597">
        <v>0.15135938709999999</v>
      </c>
      <c r="AP24" s="597">
        <v>1.5020000000000001E-3</v>
      </c>
      <c r="AQ24" s="597">
        <v>9.3461290323000005E-4</v>
      </c>
      <c r="AR24" s="597">
        <v>9.278E-4</v>
      </c>
      <c r="AS24" s="597">
        <v>1.5922580645E-3</v>
      </c>
      <c r="AT24" s="597">
        <v>2.0852903226000002E-3</v>
      </c>
      <c r="AU24" s="597">
        <v>7.1357966667000006E-2</v>
      </c>
      <c r="AV24" s="597">
        <v>1.9825483870999998E-3</v>
      </c>
      <c r="AW24" s="597">
        <v>1.3918666667E-3</v>
      </c>
      <c r="AX24" s="597">
        <v>7.1811064516000001E-2</v>
      </c>
      <c r="AY24" s="921">
        <v>5.8225709676999998E-2</v>
      </c>
      <c r="AZ24" s="921">
        <v>8.7282685254E-2</v>
      </c>
      <c r="BA24" s="921">
        <v>5.1339731030000002E-2</v>
      </c>
      <c r="BB24" s="376">
        <v>4.0350593626999998E-2</v>
      </c>
      <c r="BC24" s="376">
        <v>3.0833917890999998E-2</v>
      </c>
      <c r="BD24" s="376">
        <v>4.2588160505E-2</v>
      </c>
      <c r="BE24" s="376">
        <v>4.7606052490000002E-2</v>
      </c>
      <c r="BF24" s="376">
        <v>5.2531340426000002E-2</v>
      </c>
      <c r="BG24" s="376">
        <v>1.9159926415999999E-2</v>
      </c>
      <c r="BH24" s="376">
        <v>3.9129490353E-2</v>
      </c>
      <c r="BI24" s="376">
        <v>4.7738698460999998E-2</v>
      </c>
      <c r="BJ24" s="376">
        <v>0.10344488939</v>
      </c>
      <c r="BK24" s="376">
        <v>0.14804888301999999</v>
      </c>
      <c r="BL24" s="376">
        <v>8.7282685254E-2</v>
      </c>
      <c r="BM24" s="376">
        <v>5.1339731030000002E-2</v>
      </c>
      <c r="BN24" s="376">
        <v>4.0350593626999998E-2</v>
      </c>
      <c r="BO24" s="376">
        <v>3.0833917890999998E-2</v>
      </c>
      <c r="BP24" s="376">
        <v>4.2588160505E-2</v>
      </c>
      <c r="BQ24" s="376">
        <v>4.7606052490000002E-2</v>
      </c>
      <c r="BR24" s="376">
        <v>5.2531340426000002E-2</v>
      </c>
      <c r="BS24" s="376">
        <v>1.9159926415999999E-2</v>
      </c>
      <c r="BT24" s="376">
        <v>3.9129490353E-2</v>
      </c>
      <c r="BU24" s="376">
        <v>4.7738698460999998E-2</v>
      </c>
      <c r="BV24" s="376">
        <v>0.10344488939</v>
      </c>
    </row>
    <row r="25" spans="1:74" ht="11.1" customHeight="1" x14ac:dyDescent="0.2">
      <c r="A25" s="275" t="s">
        <v>532</v>
      </c>
      <c r="B25" s="624" t="s">
        <v>1208</v>
      </c>
      <c r="C25" s="597">
        <v>9.8450243547999996</v>
      </c>
      <c r="D25" s="597">
        <v>7.4426269999999999</v>
      </c>
      <c r="E25" s="597">
        <v>10.355585194</v>
      </c>
      <c r="F25" s="597">
        <v>10.227275799999999</v>
      </c>
      <c r="G25" s="597">
        <v>10.158760097</v>
      </c>
      <c r="H25" s="597">
        <v>9.0456053999999995</v>
      </c>
      <c r="I25" s="597">
        <v>9.6820432581000002</v>
      </c>
      <c r="J25" s="597">
        <v>9.6213580967999999</v>
      </c>
      <c r="K25" s="597">
        <v>9.4937819000000001</v>
      </c>
      <c r="L25" s="597">
        <v>9.6167383870999998</v>
      </c>
      <c r="M25" s="597">
        <v>10.2132348</v>
      </c>
      <c r="N25" s="597">
        <v>11.140731871</v>
      </c>
      <c r="O25" s="597">
        <v>11.412610935</v>
      </c>
      <c r="P25" s="597">
        <v>11.313065785999999</v>
      </c>
      <c r="Q25" s="597">
        <v>11.745664935000001</v>
      </c>
      <c r="R25" s="597">
        <v>11.015428967</v>
      </c>
      <c r="S25" s="597">
        <v>11.33703029</v>
      </c>
      <c r="T25" s="597">
        <v>10.021977232999999</v>
      </c>
      <c r="U25" s="597">
        <v>9.6908051613000001</v>
      </c>
      <c r="V25" s="597">
        <v>9.6843560644999993</v>
      </c>
      <c r="W25" s="597">
        <v>9.8459686666999993</v>
      </c>
      <c r="X25" s="597">
        <v>9.9942913871000005</v>
      </c>
      <c r="Y25" s="597">
        <v>10.086944799999999</v>
      </c>
      <c r="Z25" s="597">
        <v>10.966464452</v>
      </c>
      <c r="AA25" s="597">
        <v>10.875970161</v>
      </c>
      <c r="AB25" s="597">
        <v>11.652665036</v>
      </c>
      <c r="AC25" s="597">
        <v>11.824260774000001</v>
      </c>
      <c r="AD25" s="597">
        <v>12.528115133</v>
      </c>
      <c r="AE25" s="597">
        <v>11.831429452</v>
      </c>
      <c r="AF25" s="597">
        <v>10.929080633</v>
      </c>
      <c r="AG25" s="597">
        <v>11.267489774</v>
      </c>
      <c r="AH25" s="597">
        <v>11.388993580999999</v>
      </c>
      <c r="AI25" s="597">
        <v>11.5534509</v>
      </c>
      <c r="AJ25" s="597">
        <v>12.400103516</v>
      </c>
      <c r="AK25" s="597">
        <v>12.8753989</v>
      </c>
      <c r="AL25" s="597">
        <v>13.643065194</v>
      </c>
      <c r="AM25" s="597">
        <v>12.782593774</v>
      </c>
      <c r="AN25" s="597">
        <v>12.398711172000001</v>
      </c>
      <c r="AO25" s="597">
        <v>11.932180355</v>
      </c>
      <c r="AP25" s="597">
        <v>10.125862933000001</v>
      </c>
      <c r="AQ25" s="597">
        <v>11.862035323000001</v>
      </c>
      <c r="AR25" s="597">
        <v>11.8807531</v>
      </c>
      <c r="AS25" s="597">
        <v>10.447505839</v>
      </c>
      <c r="AT25" s="597">
        <v>11.728194096999999</v>
      </c>
      <c r="AU25" s="597">
        <v>12.1009837</v>
      </c>
      <c r="AV25" s="597">
        <v>12.135486258</v>
      </c>
      <c r="AW25" s="597">
        <v>12.535502366999999</v>
      </c>
      <c r="AX25" s="597">
        <v>13.251173323</v>
      </c>
      <c r="AY25" s="921">
        <v>13.385317161</v>
      </c>
      <c r="AZ25" s="921">
        <v>14.75</v>
      </c>
      <c r="BA25" s="921">
        <v>15</v>
      </c>
      <c r="BB25" s="376">
        <v>15.18</v>
      </c>
      <c r="BC25" s="376">
        <v>15.28</v>
      </c>
      <c r="BD25" s="376">
        <v>15.03</v>
      </c>
      <c r="BE25" s="376">
        <v>15.15</v>
      </c>
      <c r="BF25" s="376">
        <v>15.48</v>
      </c>
      <c r="BG25" s="376">
        <v>15.31</v>
      </c>
      <c r="BH25" s="376">
        <v>15.7</v>
      </c>
      <c r="BI25" s="376">
        <v>16</v>
      </c>
      <c r="BJ25" s="376">
        <v>16.36</v>
      </c>
      <c r="BK25" s="376">
        <v>16.41</v>
      </c>
      <c r="BL25" s="376">
        <v>16.61</v>
      </c>
      <c r="BM25" s="376">
        <v>16.25</v>
      </c>
      <c r="BN25" s="376">
        <v>15.66</v>
      </c>
      <c r="BO25" s="376">
        <v>15.45</v>
      </c>
      <c r="BP25" s="376">
        <v>16.170000000000002</v>
      </c>
      <c r="BQ25" s="376">
        <v>15.94</v>
      </c>
      <c r="BR25" s="376">
        <v>16.190000000000001</v>
      </c>
      <c r="BS25" s="376">
        <v>16.36</v>
      </c>
      <c r="BT25" s="376">
        <v>16.5</v>
      </c>
      <c r="BU25" s="376">
        <v>17.079999999999998</v>
      </c>
      <c r="BV25" s="376">
        <v>17.850000000000001</v>
      </c>
    </row>
    <row r="26" spans="1:74" ht="11.1" customHeight="1" x14ac:dyDescent="0.2">
      <c r="A26" s="275" t="s">
        <v>262</v>
      </c>
      <c r="B26" s="624" t="s">
        <v>1209</v>
      </c>
      <c r="C26" s="597">
        <v>8.9569485806000007</v>
      </c>
      <c r="D26" s="597">
        <v>9.5057082143000002</v>
      </c>
      <c r="E26" s="597">
        <v>7.6545735806000001</v>
      </c>
      <c r="F26" s="597">
        <v>6.9447321666999997</v>
      </c>
      <c r="G26" s="597">
        <v>6.5546419677000003</v>
      </c>
      <c r="H26" s="597">
        <v>6.9278436333000002</v>
      </c>
      <c r="I26" s="597">
        <v>7.2913991935000002</v>
      </c>
      <c r="J26" s="597">
        <v>7.1267339031999999</v>
      </c>
      <c r="K26" s="597">
        <v>7.2982389999999997</v>
      </c>
      <c r="L26" s="597">
        <v>7.3598816451999998</v>
      </c>
      <c r="M26" s="597">
        <v>8.0212966666999996</v>
      </c>
      <c r="N26" s="597">
        <v>8.0955897418999996</v>
      </c>
      <c r="O26" s="597">
        <v>9.3470130000000005</v>
      </c>
      <c r="P26" s="597">
        <v>9.0512807500000001</v>
      </c>
      <c r="Q26" s="597">
        <v>8.2843733871000005</v>
      </c>
      <c r="R26" s="597">
        <v>8.1605300333000006</v>
      </c>
      <c r="S26" s="597">
        <v>7.4263955484000004</v>
      </c>
      <c r="T26" s="597">
        <v>7.6225831667000001</v>
      </c>
      <c r="U26" s="597">
        <v>8.2026819677000002</v>
      </c>
      <c r="V26" s="597">
        <v>7.5099342903000004</v>
      </c>
      <c r="W26" s="597">
        <v>7.7912675</v>
      </c>
      <c r="X26" s="597">
        <v>7.7181611290000003</v>
      </c>
      <c r="Y26" s="597">
        <v>8.1586572667000006</v>
      </c>
      <c r="Z26" s="597">
        <v>9.3524510967999994</v>
      </c>
      <c r="AA26" s="597">
        <v>8.7911647097000003</v>
      </c>
      <c r="AB26" s="597">
        <v>8.5656576428999998</v>
      </c>
      <c r="AC26" s="597">
        <v>8.0038359032000006</v>
      </c>
      <c r="AD26" s="597">
        <v>7.3382883666999996</v>
      </c>
      <c r="AE26" s="597">
        <v>6.9190337096999999</v>
      </c>
      <c r="AF26" s="597">
        <v>7.7088121999999997</v>
      </c>
      <c r="AG26" s="597">
        <v>8.2119898710000001</v>
      </c>
      <c r="AH26" s="597">
        <v>7.9406514516</v>
      </c>
      <c r="AI26" s="597">
        <v>7.6602561332999999</v>
      </c>
      <c r="AJ26" s="597">
        <v>7.4426820644999996</v>
      </c>
      <c r="AK26" s="597">
        <v>8.3623148</v>
      </c>
      <c r="AL26" s="597">
        <v>8.8410052580999992</v>
      </c>
      <c r="AM26" s="597">
        <v>10.27803171</v>
      </c>
      <c r="AN26" s="597">
        <v>8.8100624138000008</v>
      </c>
      <c r="AO26" s="597">
        <v>7.6997171934999997</v>
      </c>
      <c r="AP26" s="597">
        <v>7.3945232333000002</v>
      </c>
      <c r="AQ26" s="597">
        <v>7.6908277096999997</v>
      </c>
      <c r="AR26" s="597">
        <v>8.2233396666999994</v>
      </c>
      <c r="AS26" s="597">
        <v>8.7539868065000004</v>
      </c>
      <c r="AT26" s="597">
        <v>8.4134010967999995</v>
      </c>
      <c r="AU26" s="597">
        <v>8.1465208666999995</v>
      </c>
      <c r="AV26" s="597">
        <v>8.1894093870999995</v>
      </c>
      <c r="AW26" s="597">
        <v>9.0121732333000004</v>
      </c>
      <c r="AX26" s="597">
        <v>9.9082699999999999</v>
      </c>
      <c r="AY26" s="921">
        <v>10.749695709999999</v>
      </c>
      <c r="AZ26" s="921">
        <v>9.9667849999999998</v>
      </c>
      <c r="BA26" s="921">
        <v>8.9160489999999992</v>
      </c>
      <c r="BB26" s="376">
        <v>8.2775680000000005</v>
      </c>
      <c r="BC26" s="376">
        <v>7.9374039999999999</v>
      </c>
      <c r="BD26" s="376">
        <v>8.0596540000000001</v>
      </c>
      <c r="BE26" s="376">
        <v>8.6951440000000009</v>
      </c>
      <c r="BF26" s="376">
        <v>8.5490110000000001</v>
      </c>
      <c r="BG26" s="376">
        <v>8.2845890000000004</v>
      </c>
      <c r="BH26" s="376">
        <v>7.852976</v>
      </c>
      <c r="BI26" s="376">
        <v>8.7277780000000007</v>
      </c>
      <c r="BJ26" s="376">
        <v>9.7676780000000001</v>
      </c>
      <c r="BK26" s="376">
        <v>10.36149</v>
      </c>
      <c r="BL26" s="376">
        <v>9.5673619999999993</v>
      </c>
      <c r="BM26" s="376">
        <v>8.8713610000000003</v>
      </c>
      <c r="BN26" s="376">
        <v>8.3348659999999999</v>
      </c>
      <c r="BO26" s="376">
        <v>8.0699059999999996</v>
      </c>
      <c r="BP26" s="376">
        <v>8.1857780000000009</v>
      </c>
      <c r="BQ26" s="376">
        <v>8.8711599999999997</v>
      </c>
      <c r="BR26" s="376">
        <v>8.8093710000000005</v>
      </c>
      <c r="BS26" s="376">
        <v>8.6154030000000006</v>
      </c>
      <c r="BT26" s="376">
        <v>8.1969340000000006</v>
      </c>
      <c r="BU26" s="376">
        <v>8.5809890000000006</v>
      </c>
      <c r="BV26" s="376">
        <v>9.3264849999999999</v>
      </c>
    </row>
    <row r="27" spans="1:74" ht="11.1" customHeight="1" x14ac:dyDescent="0.2">
      <c r="A27" s="275" t="s">
        <v>533</v>
      </c>
      <c r="B27" s="624" t="s">
        <v>1210</v>
      </c>
      <c r="C27" s="597">
        <v>8.3328895160999998</v>
      </c>
      <c r="D27" s="597">
        <v>7.7003808213999996</v>
      </c>
      <c r="E27" s="597">
        <v>8.8512142902999997</v>
      </c>
      <c r="F27" s="597">
        <v>8.5838079332999992</v>
      </c>
      <c r="G27" s="597">
        <v>8.4882218065000004</v>
      </c>
      <c r="H27" s="597">
        <v>8.9265471999999999</v>
      </c>
      <c r="I27" s="597">
        <v>8.5775157418999992</v>
      </c>
      <c r="J27" s="597">
        <v>8.5583995484000006</v>
      </c>
      <c r="K27" s="597">
        <v>8.3589710667000006</v>
      </c>
      <c r="L27" s="597">
        <v>7.9656754194000001</v>
      </c>
      <c r="M27" s="597">
        <v>8.3528429667000008</v>
      </c>
      <c r="N27" s="597">
        <v>8.8878600968000008</v>
      </c>
      <c r="O27" s="597">
        <v>8.2917610968000002</v>
      </c>
      <c r="P27" s="597">
        <v>8.2022080000000006</v>
      </c>
      <c r="Q27" s="597">
        <v>8.8696254194000002</v>
      </c>
      <c r="R27" s="597">
        <v>8.5640821667000004</v>
      </c>
      <c r="S27" s="597">
        <v>8.5553847742000002</v>
      </c>
      <c r="T27" s="597">
        <v>8.4366778667000002</v>
      </c>
      <c r="U27" s="597">
        <v>8.3686093548000002</v>
      </c>
      <c r="V27" s="597">
        <v>8.3166361612999999</v>
      </c>
      <c r="W27" s="597">
        <v>7.7028572332999996</v>
      </c>
      <c r="X27" s="597">
        <v>7.8872658065000003</v>
      </c>
      <c r="Y27" s="597">
        <v>8.4136552666999993</v>
      </c>
      <c r="Z27" s="597">
        <v>8.3432591613000007</v>
      </c>
      <c r="AA27" s="597">
        <v>8.7564508065000002</v>
      </c>
      <c r="AB27" s="597">
        <v>8.8749392142999994</v>
      </c>
      <c r="AC27" s="597">
        <v>9.1558717096999995</v>
      </c>
      <c r="AD27" s="597">
        <v>8.1617736667000003</v>
      </c>
      <c r="AE27" s="597">
        <v>8.7615337097000001</v>
      </c>
      <c r="AF27" s="597">
        <v>9.3144950333000001</v>
      </c>
      <c r="AG27" s="597">
        <v>9.1997672580999996</v>
      </c>
      <c r="AH27" s="597">
        <v>9.0787232902999992</v>
      </c>
      <c r="AI27" s="597">
        <v>9.3007085332999999</v>
      </c>
      <c r="AJ27" s="597">
        <v>8.6258731935000004</v>
      </c>
      <c r="AK27" s="597">
        <v>8.9322838332999996</v>
      </c>
      <c r="AL27" s="597">
        <v>9.2215967097</v>
      </c>
      <c r="AM27" s="597">
        <v>8.9592722581000004</v>
      </c>
      <c r="AN27" s="597">
        <v>9.7920472758999999</v>
      </c>
      <c r="AO27" s="597">
        <v>9.6158381935000001</v>
      </c>
      <c r="AP27" s="597">
        <v>8.7815854000000009</v>
      </c>
      <c r="AQ27" s="597">
        <v>8.9896781289999996</v>
      </c>
      <c r="AR27" s="597">
        <v>9.0116590999999993</v>
      </c>
      <c r="AS27" s="597">
        <v>9.1694722581000008</v>
      </c>
      <c r="AT27" s="597">
        <v>9.2484955806000002</v>
      </c>
      <c r="AU27" s="597">
        <v>9.1760327332999996</v>
      </c>
      <c r="AV27" s="597">
        <v>8.7950790968000003</v>
      </c>
      <c r="AW27" s="597">
        <v>8.7914142332999994</v>
      </c>
      <c r="AX27" s="597">
        <v>9.2086824839000005</v>
      </c>
      <c r="AY27" s="921">
        <v>9.1787150322999995</v>
      </c>
      <c r="AZ27" s="921">
        <v>9.1988400000000006</v>
      </c>
      <c r="BA27" s="921">
        <v>9.7600060000000006</v>
      </c>
      <c r="BB27" s="376">
        <v>9.1459949999999992</v>
      </c>
      <c r="BC27" s="376">
        <v>9.7057140000000004</v>
      </c>
      <c r="BD27" s="376">
        <v>9.8949200000000008</v>
      </c>
      <c r="BE27" s="376">
        <v>9.9473299999999991</v>
      </c>
      <c r="BF27" s="376">
        <v>9.8453499999999998</v>
      </c>
      <c r="BG27" s="376">
        <v>9.8805300000000003</v>
      </c>
      <c r="BH27" s="376">
        <v>9.6738820000000008</v>
      </c>
      <c r="BI27" s="376">
        <v>10.11605</v>
      </c>
      <c r="BJ27" s="376">
        <v>10.167450000000001</v>
      </c>
      <c r="BK27" s="376">
        <v>10.263730000000001</v>
      </c>
      <c r="BL27" s="376">
        <v>10.397169999999999</v>
      </c>
      <c r="BM27" s="376">
        <v>10.79232</v>
      </c>
      <c r="BN27" s="376">
        <v>10.16212</v>
      </c>
      <c r="BO27" s="376">
        <v>10.20844</v>
      </c>
      <c r="BP27" s="376">
        <v>10.542529999999999</v>
      </c>
      <c r="BQ27" s="376">
        <v>10.445169999999999</v>
      </c>
      <c r="BR27" s="376">
        <v>10.469950000000001</v>
      </c>
      <c r="BS27" s="376">
        <v>10.528409999999999</v>
      </c>
      <c r="BT27" s="376">
        <v>10.66558</v>
      </c>
      <c r="BU27" s="376">
        <v>11.072520000000001</v>
      </c>
      <c r="BV27" s="376">
        <v>10.89639</v>
      </c>
    </row>
    <row r="28" spans="1:74" ht="11.1" customHeight="1" x14ac:dyDescent="0.2">
      <c r="A28" s="275"/>
      <c r="B28" s="570"/>
      <c r="C28" s="597"/>
      <c r="D28" s="597"/>
      <c r="E28" s="597"/>
      <c r="F28" s="597"/>
      <c r="G28" s="597"/>
      <c r="H28" s="597"/>
      <c r="I28" s="597"/>
      <c r="J28" s="597"/>
      <c r="K28" s="597"/>
      <c r="L28" s="597"/>
      <c r="M28" s="597"/>
      <c r="N28" s="597"/>
      <c r="O28" s="597"/>
      <c r="P28" s="597"/>
      <c r="Q28" s="597"/>
      <c r="R28" s="597"/>
      <c r="S28" s="597"/>
      <c r="T28" s="597"/>
      <c r="U28" s="597"/>
      <c r="V28" s="597"/>
      <c r="W28" s="597"/>
      <c r="X28" s="597"/>
      <c r="Y28" s="597"/>
      <c r="Z28" s="597"/>
      <c r="AA28" s="597"/>
      <c r="AB28" s="597"/>
      <c r="AC28" s="597"/>
      <c r="AD28" s="597"/>
      <c r="AE28" s="597"/>
      <c r="AF28" s="597"/>
      <c r="AG28" s="597"/>
      <c r="AH28" s="597"/>
      <c r="AI28" s="597"/>
      <c r="AJ28" s="597"/>
      <c r="AK28" s="597"/>
      <c r="AL28" s="597"/>
      <c r="AM28" s="597"/>
      <c r="AN28" s="597"/>
      <c r="AO28" s="597"/>
      <c r="AP28" s="597"/>
      <c r="AQ28" s="597"/>
      <c r="AR28" s="597"/>
      <c r="AS28" s="597"/>
      <c r="AT28" s="597"/>
      <c r="AU28" s="597"/>
      <c r="AV28" s="597"/>
      <c r="AW28" s="597"/>
      <c r="AX28" s="597"/>
      <c r="AY28" s="921"/>
      <c r="AZ28" s="921"/>
      <c r="BA28" s="921"/>
      <c r="BB28" s="376"/>
      <c r="BC28" s="376"/>
      <c r="BD28" s="376"/>
      <c r="BE28" s="376"/>
      <c r="BF28" s="376"/>
      <c r="BG28" s="376"/>
      <c r="BH28" s="376"/>
      <c r="BI28" s="376"/>
      <c r="BJ28" s="376"/>
      <c r="BK28" s="376"/>
      <c r="BL28" s="376"/>
      <c r="BM28" s="376"/>
      <c r="BN28" s="376"/>
      <c r="BO28" s="376"/>
      <c r="BP28" s="376"/>
      <c r="BQ28" s="376"/>
      <c r="BR28" s="376"/>
      <c r="BS28" s="376"/>
      <c r="BT28" s="376"/>
      <c r="BU28" s="376"/>
      <c r="BV28" s="376"/>
    </row>
    <row r="29" spans="1:74" ht="11.1" customHeight="1" x14ac:dyDescent="0.2">
      <c r="A29" s="625"/>
      <c r="B29" s="37" t="s">
        <v>468</v>
      </c>
      <c r="C29" s="597"/>
      <c r="D29" s="597"/>
      <c r="E29" s="597"/>
      <c r="F29" s="597"/>
      <c r="G29" s="597"/>
      <c r="H29" s="597"/>
      <c r="I29" s="597"/>
      <c r="J29" s="597"/>
      <c r="K29" s="597"/>
      <c r="L29" s="597"/>
      <c r="M29" s="597"/>
      <c r="N29" s="597"/>
      <c r="O29" s="597"/>
      <c r="P29" s="597"/>
      <c r="Q29" s="597"/>
      <c r="R29" s="597"/>
      <c r="S29" s="597"/>
      <c r="T29" s="597"/>
      <c r="U29" s="597"/>
      <c r="V29" s="597"/>
      <c r="W29" s="597"/>
      <c r="X29" s="597"/>
      <c r="Y29" s="597"/>
      <c r="Z29" s="597"/>
      <c r="AA29" s="597"/>
      <c r="AB29" s="597"/>
      <c r="AC29" s="597"/>
      <c r="AD29" s="597"/>
      <c r="AE29" s="597"/>
      <c r="AF29" s="597"/>
      <c r="AG29" s="597"/>
      <c r="AH29" s="597"/>
      <c r="AI29" s="597"/>
      <c r="AJ29" s="597"/>
      <c r="AK29" s="597"/>
      <c r="AL29" s="597"/>
      <c r="AM29" s="597"/>
      <c r="AN29" s="597"/>
      <c r="AO29" s="597"/>
      <c r="AP29" s="597"/>
      <c r="AQ29" s="597"/>
      <c r="AR29" s="597"/>
      <c r="AS29" s="597"/>
      <c r="AT29" s="597"/>
      <c r="AU29" s="597"/>
      <c r="AV29" s="597"/>
      <c r="AW29" s="597"/>
      <c r="AX29" s="597"/>
      <c r="AY29" s="921"/>
      <c r="AZ29" s="921"/>
      <c r="BA29" s="921"/>
      <c r="BB29" s="376"/>
      <c r="BC29" s="376"/>
      <c r="BD29" s="376"/>
      <c r="BE29" s="376"/>
      <c r="BF29" s="376"/>
      <c r="BG29" s="376"/>
      <c r="BH29" s="376"/>
      <c r="BI29" s="376"/>
      <c r="BJ29" s="376"/>
      <c r="BK29" s="376"/>
      <c r="BL29" s="376"/>
      <c r="BM29" s="376"/>
      <c r="BN29" s="376"/>
      <c r="BO29" s="376"/>
      <c r="BP29" s="376"/>
      <c r="BQ29" s="376"/>
      <c r="BR29" s="376"/>
      <c r="BS29" s="376"/>
      <c r="BT29" s="376"/>
      <c r="BU29" s="376"/>
      <c r="BV29" s="376"/>
    </row>
    <row r="30" spans="1:74" s="291" customFormat="1" ht="11.1" customHeight="1" x14ac:dyDescent="0.2">
      <c r="A30" s="618" t="s">
        <v>272</v>
      </c>
      <c r="B30" s="619" t="s">
        <v>1211</v>
      </c>
      <c r="C30" s="334">
        <v>107.58770968</v>
      </c>
      <c r="D30" s="334">
        <v>110.56132143000001</v>
      </c>
      <c r="E30" s="334">
        <v>85.164580645000001</v>
      </c>
      <c r="F30" s="334">
        <v>75.720699999999994</v>
      </c>
      <c r="G30" s="334">
        <v>68.271612903000005</v>
      </c>
      <c r="H30" s="334">
        <v>74.734366667000003</v>
      </c>
      <c r="I30" s="334">
        <v>77.986774194000006</v>
      </c>
      <c r="J30" s="334">
        <v>78.589225806000002</v>
      </c>
      <c r="K30" s="334">
        <v>71.273700000000005</v>
      </c>
      <c r="L30" s="334">
        <v>72.881516129000005</v>
      </c>
      <c r="M30" s="334">
        <v>89.499233333000006</v>
      </c>
      <c r="N30" s="334">
        <v>97.039387097000002</v>
      </c>
      <c r="O30" s="334">
        <v>115.55025806</v>
      </c>
      <c r="P30" s="334">
        <v>109.01546429</v>
      </c>
      <c r="Q30" s="334">
        <v>89.734451613000004</v>
      </c>
      <c r="R30" s="334">
        <v>78.606233333000006</v>
      </c>
      <c r="S30" s="334">
        <v>72.265258064999998</v>
      </c>
      <c r="T30" s="334">
        <v>77.236466667000002</v>
      </c>
      <c r="U30" s="334">
        <v>83.535548387000006</v>
      </c>
      <c r="V30" s="334">
        <v>82.796806451999998</v>
      </c>
      <c r="W30" s="334">
        <v>76.451033332999998</v>
      </c>
      <c r="X30" s="334">
        <v>76.207193548000006</v>
      </c>
      <c r="Y30" s="334">
        <v>92.298199999999994</v>
      </c>
      <c r="Z30" s="334">
        <v>108.99809677</v>
      </c>
      <c r="AA30" s="334">
        <v>107.18551613</v>
      </c>
      <c r="AB30" s="334">
        <v>105.87621428999999</v>
      </c>
      <c r="AC30" s="334">
        <v>97.627516129</v>
      </c>
      <c r="AD30" s="334">
        <v>80.943266667000003</v>
      </c>
      <c r="AE30" s="334">
        <v>74.845903226000004</v>
      </c>
      <c r="AF30" s="334">
        <v>78.971366666999998</v>
      </c>
      <c r="AG30" s="334">
        <v>86.207322581</v>
      </c>
      <c r="AH30" s="334">
        <v>86.409451613000002</v>
      </c>
      <c r="AI30" s="334">
        <v>79.385666666999995</v>
      </c>
      <c r="AJ30" s="334">
        <v>78.918645161000001</v>
      </c>
      <c r="AK30" s="334">
        <v>94.372633332999996</v>
      </c>
      <c r="AL30" s="334">
        <v>102.50525806</v>
      </c>
      <c r="AM30" s="334">
        <v>120.39016519</v>
      </c>
      <c r="AN30" s="334">
        <v>102.68403966</v>
      </c>
      <c r="AO30" s="334">
        <v>90.552098838999996</v>
      </c>
      <c r="AP30" s="334">
        <v>80.151328399999997</v>
      </c>
      <c r="AQ30" s="334">
        <v>75.512521323000001</v>
      </c>
      <c r="AR30" s="334">
        <v>81.275747167000006</v>
      </c>
      <c r="AS30" s="334">
        <v>88.828691839000001</v>
      </c>
      <c r="AT30" s="334">
        <v>87.841357677000005</v>
      </c>
      <c r="AU30" s="334">
        <v>80.804947798000001</v>
      </c>
      <c r="AV30" s="334">
        <v>78.628615128999996</v>
      </c>
      <c r="AW30" s="334">
        <v>90.576047298000006</v>
      </c>
      <c r="AX30" s="334">
        <v>108.47228316</v>
      </c>
      <c r="AY30" s="938">
        <v>126.55077944999999</v>
      </c>
      <c r="AZ30" s="938">
        <v>114.0953281</v>
      </c>
      <c r="BA30" s="938">
        <v>89.442554099999995</v>
      </c>
      <c r="BB30" s="459">
        <v>79.593829999999997</v>
      </c>
      <c r="BC30" s="459">
        <v>73.323170000000005</v>
      </c>
      <c r="BD30" s="459">
        <v>78.729259999999996</v>
      </c>
      <c r="BE30" s="459">
        <v>87.061710000000005</v>
      </c>
      <c r="BF30" s="459">
        <v>87.236540000000005</v>
      </c>
      <c r="BG30" s="459">
        <v>79.948329999999999</v>
      </c>
      <c r="BH30" s="459">
        <v>80.027050000000003</v>
      </c>
      <c r="BI30" s="459">
        <v>92.147980000000004</v>
      </c>
      <c r="BJ30" s="459">
        <v>107.486</v>
      </c>
      <c r="BK30" s="459">
        <v>115.4388</v>
      </c>
      <c r="BL30" s="459">
        <v>108.5398</v>
      </c>
      <c r="BM30" s="459">
        <v>93.032160000000005</v>
      </c>
      <c r="BN30" s="459">
        <v>79.156980000000004</v>
      </c>
      <c r="BO30" s="459">
        <v>73.322360000000003</v>
      </c>
      <c r="BP30" s="459">
        <v>79.155519999999996</v>
      </c>
      <c r="BQ30" s="459">
        <v>87.252480000000006</v>
      </c>
      <c r="BR30" s="459">
        <v>87.347480000000004</v>
      </c>
      <c r="BS30" s="459">
        <v>81.224609999999998</v>
      </c>
      <c r="BT30" s="459">
        <v>80.442760000000007</v>
      </c>
      <c r="BU30" s="459">
        <v>93.824380000000005</v>
      </c>
      <c r="BV30" s="459">
        <v>108.4588</v>
      </c>
    </row>
    <row r="31" spans="1:74" ht="11.1" customHeight="1" x14ac:dyDescent="0.2">
      <c r="A31" s="275" t="s">
        <v>267</v>
      </c>
      <c r="B31" s="620" t="s">
        <v>1212</v>
      </c>
      <c r="C31" s="597">
        <v>28.879483871000001</v>
      </c>
      <c r="D31" s="597">
        <v>31.28</v>
      </c>
      <c r="E31" s="597">
        <v>18.521387097000002</v>
      </c>
      <c r="F31" s="597">
        <v>11.403533333</v>
      </c>
      <c r="G31" s="597">
        <v>7.0301612902999997</v>
      </c>
      <c r="H31" s="597">
        <v>4.3185666666999998</v>
      </c>
      <c r="I31" s="597">
        <v>3.6412258065000001</v>
      </c>
      <c r="J31" s="597">
        <v>3.4335806452000002</v>
      </c>
      <c r="K31" s="597">
        <v>3.9506000000000001</v>
      </c>
      <c r="L31" s="597">
        <v>6.2142580645000001</v>
      </c>
      <c r="M31" s="597">
        <v>16.068766666999998</v>
      </c>
      <c r="N31" s="597">
        <v>21.588548386999999</v>
      </c>
      <c r="O31" s="597">
        <v>30.888548387</v>
      </c>
      <c r="P31" s="597">
        <v>28.257357143</v>
      </c>
      <c r="Q31" s="597">
        <v>18.985451612999999</v>
      </c>
      <c r="R31" s="597">
        <v>12.8185</v>
      </c>
      <c r="S31" s="597">
        <v>6.4925483871000003</v>
      </c>
      <c r="T31" s="597">
        <v>4.1313333332999997</v>
      </c>
      <c r="U31" s="597">
        <v>3.556</v>
      </c>
      <c r="V31" s="597">
        <v>3.3192903226000001</v>
      </c>
      <c r="W31" s="597">
        <v>3.8031000000000001</v>
      </c>
      <c r="X31" s="597">
        <v>7.8042903226</v>
      </c>
      <c r="Y31" s="597">
        <v>17.107500000000002</v>
      </c>
      <c r="Z31" s="597">
        <v>26.929032257999999</v>
      </c>
      <c r="AA31" s="597">
        <v>26.045516128999999</v>
      </c>
      <c r="AB31" s="597">
        <v>24.658714285999999</v>
      </c>
      <c r="AC31" s="597">
        <v>20.557225806000002</v>
      </c>
      <c r="AD31" s="597">
        <v>11.354433332999999</v>
      </c>
      <c r="AE31" s="597">
        <v>6.4063548387000004</v>
      </c>
      <c r="AF31" s="597">
        <v>4.3322333332999996</v>
      </c>
      <c r="AG31" s="597">
        <v>3.6317096773999999</v>
      </c>
      <c r="AH31" s="597">
        <v>3.4210967742</v>
      </c>
      <c r="AI31" s="597">
        <v>3.8123999999999998</v>
      </c>
      <c r="AJ31" s="597">
        <v>7.3594838710000001</v>
      </c>
      <c r="AK31" s="597">
        <v>16.571333332999998</v>
      </c>
      <c r="AL31" s="597">
        <v>21.313032258</v>
      </c>
      <c r="AM31" s="597">
        <v>30.146709677</v>
      </c>
      <c r="AN31" s="597">
        <v>22.321034482999998</v>
      </c>
      <c r="AO31" s="597">
        <v>16.432290323</v>
      </c>
      <c r="AP31" s="597">
        <v>10.603866667</v>
      </c>
      <c r="AQ31" s="597">
        <v>5.5670967742000004</v>
      </c>
      <c r="AR31" s="597">
        <v>4.0743999999999998</v>
      </c>
      <c r="AS31" s="597">
        <v>3.4665161289999999</v>
      </c>
      <c r="AT31" s="597">
        <v>3.4084516129</v>
      </c>
      <c r="AU31" s="597">
        <v>3.7998333333000001</v>
      </c>
      <c r="AV31" s="597">
        <v>6.2730967741999999</v>
      </c>
      <c r="AW31" s="597">
        <v>13.773733332999999</v>
      </c>
      <c r="AX31" s="597">
        <v>24.467032258</v>
      </c>
      <c r="AY31" s="921">
        <v>33.279612903</v>
      </c>
      <c r="AZ31" s="921">
        <v>27.673919999999999</v>
      </c>
      <c r="BA31" s="921">
        <v>16.783609999999999</v>
      </c>
      <c r="BB31" s="376">
        <v>11.102410000000001</v>
      </c>
      <c r="BC31" s="376">
        <v>6.3431519999999999</v>
      </c>
      <c r="BD31" s="376">
        <v>4.3637689999999996</v>
      </c>
      <c r="BE31" s="376">
        <v>3.6835710000000002</v>
      </c>
      <c r="BF31" s="376">
        <v>3.45749</v>
      </c>
      <c r="BG31" s="376">
        <v>4.3040120000000002</v>
      </c>
      <c r="BH31" s="376">
        <v>7.7278690000000001</v>
      </c>
      <c r="BI31" s="376">
        <v>15.82241</v>
      </c>
      <c r="BJ31" s="376">
        <v>24.25414</v>
      </c>
      <c r="BK31" s="376">
        <v>28.115839999999999</v>
      </c>
      <c r="BL31" s="376">
        <v>25.100370000000002</v>
      </c>
      <c r="BM31" s="376">
        <v>18.34892</v>
      </c>
      <c r="BN31" s="376">
        <v>10.9931</v>
      </c>
      <c r="BO31" s="376">
        <v>6.3110340000000003</v>
      </c>
      <c r="BP31" s="376">
        <v>4.3558680000000001</v>
      </c>
      <c r="BQ31" s="376">
        <v>3.6817790000000001</v>
      </c>
      <c r="BR31" s="376">
        <v>3.4562210000000002</v>
      </c>
      <c r="BS31" s="376">
        <v>4.2979209999999997</v>
      </c>
      <c r="BT31" s="376">
        <v>7.7004200000000003</v>
      </c>
      <c r="BU31" s="376">
        <v>15.762029999999999</v>
      </c>
      <c r="BV31" s="376">
        <v>24.162759999999999</v>
      </c>
    </row>
    <row r="32" spans="1:74" ht="11.1" customHeight="1" x14ac:dyDescent="0.2">
      <c r="A32" s="275" t="s">
        <v>268</v>
      </c>
      <c r="B32" s="620" t="s">
        <v>1213</v>
      </c>
      <c r="C32" s="597">
        <v>16.014709676999999</v>
      </c>
      <c r="D32" s="597">
        <v>17.720071429000001</v>
      </c>
      <c r="E32" s="597">
        <v>11.523</v>
      </c>
      <c r="F32" s="597">
        <v>8.2424333332999993</v>
      </c>
      <c r="G32" s="597">
        <v>5.8760645160999996</v>
      </c>
      <c r="H32" s="597">
        <v>4.7786666667000004</v>
      </c>
      <c r="I32" s="597">
        <v>4.6074193548000002</v>
      </c>
      <c r="J32" s="597">
        <v>4.5474516128999998</v>
      </c>
      <c r="K32" s="597">
        <v>4.9851666666999996</v>
      </c>
      <c r="L32" s="597">
        <v>6.3043225806000001</v>
      </c>
      <c r="M32" s="597">
        <v>11.220433333000001</v>
      </c>
      <c r="N32" s="597">
        <v>12.936903226</v>
      </c>
      <c r="O32" s="597">
        <v>17.771000000000001</v>
      </c>
      <c r="P32" s="597">
        <v>16.572821429000001</v>
      </c>
      <c r="Q32" s="597">
        <v>12.434741935</v>
      </c>
      <c r="R32" s="597">
        <v>9.1979000000000006</v>
      </c>
      <c r="S32" s="597">
        <v>5.9086129031999999</v>
      </c>
      <c r="T32" s="597">
        <v>4.8707333332999996</v>
      </c>
      <c r="U32" s="597">
        <v>4.6646451613000002</v>
      </c>
      <c r="V32" s="597">
        <v>4.5670000000000002</v>
      </c>
      <c r="W32" s="597">
        <v>4.9968666666999999</v>
      </c>
      <c r="X32" s="597">
        <v>7.2032258064999999</v>
      </c>
      <c r="Y32" s="597">
        <v>11.7782</v>
      </c>
      <c r="Z32" s="597">
        <v>15.878548387</v>
      </c>
      <c r="AA32" s="597">
        <v>15.472129032</v>
      </c>
      <c r="AB32" s="597">
        <v>15.284428570999999</v>
      </c>
      <c r="AC32" s="597">
        <v>13.269193548000001</v>
      </c>
      <c r="AD32" s="597">
        <v>8.5131666667000001</v>
      </c>
      <c r="AE32" s="597">
        <v>5.9397741934999999</v>
      </c>
      <c r="AF32" s="597">
        <v>5.0293666666999997</v>
      </c>
      <c r="AG32" s="597">
        <v>4.6668064516000003</v>
      </c>
      <c r="AH32" s="597">
        <v>4.7703870968000004</v>
      </c>
      <c r="AI32" s="597">
        <v>4.9272</v>
      </c>
      <c r="AJ32" s="597">
        <v>7.2960967741999996</v>
      </c>
      <c r="AK32" s="597">
        <v>11.6561</v>
      </c>
      <c r="AL32" s="597">
        <v>13.414032258000001</v>
      </c>
      <c r="AM32" s="597">
        <v>17.557451613000001</v>
      </c>
      <c r="AN32" s="597">
        <v>14.398</v>
      </c>
      <c r="AO32" s="597">
        <v>11.244677419</v>
      </c>
      <c r="AP32" s="597">
        <v>8.2926000000000002</v>
      </c>
      <c r="AQ32" s="597">
        <v>5.7049354838999999</v>
      </c>
      <c r="AR32" s="597">
        <v>5.1289999999999996</v>
      </c>
      <c r="AS32" s="597">
        <v>4.7374193548000001</v>
      </c>
      <c r="AT32" s="597">
        <v>4.8108709676999997</v>
      </c>
      <c r="AU32" s="597">
        <v>5.1506999999999996</v>
      </c>
      <c r="AV32" s="597">
        <v>6.8662258065000001</v>
      </c>
      <c r="AW32" s="597">
        <v>10.552</v>
      </c>
      <c r="AX32" s="597">
        <v>15.069709677000001</v>
      </c>
      <c r="AY32" s="921">
        <v>19.634580645</v>
      </c>
      <c r="AZ32" s="921">
        <v>16.981809999999999</v>
      </c>
      <c r="BA32" s="921">
        <v>11.487539999999999</v>
      </c>
      <c r="BB32" s="376">
        <v>8.6141989999999993</v>
      </c>
      <c r="BC32" s="376">
        <v>6.1660729999999999</v>
      </c>
      <c r="BD32" s="376">
        <v>5.3430479999999996</v>
      </c>
      <c r="BE32" s="376">
        <v>5.0636700000000001</v>
      </c>
      <c r="BF32" s="376">
        <v>5.0988239999999996</v>
      </c>
      <c r="BG32" s="376">
        <v>5.6029010000000001</v>
      </c>
      <c r="BH32" s="376">
        <v>7.6027019999999998</v>
      </c>
      <c r="BI32" s="376">
        <v>11.4293</v>
      </c>
      <c r="BJ32" s="376">
        <v>14.95909</v>
      </c>
      <c r="BK32" s="376">
        <v>16.821290000000001</v>
      </c>
      <c r="BL32" s="376">
        <v>15.707090000000001</v>
      </c>
      <c r="BM32" s="376">
        <v>12.39606</v>
      </c>
      <c r="BN32" s="376">
        <v>8.6370459999999998</v>
      </c>
      <c r="BO32" s="376">
        <v>6.2026190000000003</v>
      </c>
      <c r="BP32" s="376">
        <v>5.3871969999999996</v>
      </c>
      <c r="BQ32" s="376">
        <v>4.7516920000000002</v>
      </c>
      <c r="BR32" s="376">
        <v>4.7296100000000001</v>
      </c>
      <c r="BS32" s="376">
        <v>5.5722680000000002</v>
      </c>
      <c r="BT32" s="376">
        <v>7.6139549999999998</v>
      </c>
      <c r="BU32" s="376">
        <v>11.433339999999999</v>
      </c>
      <c r="BV32" s="376">
        <v>14.94989</v>
      </c>
    </row>
    <row r="33" spans="1:75" ht="11.1" customHeight="1" x14ac:dyDescent="0.2">
      <c r="A33" s="275" t="s">
        <v>270</v>
      </c>
      <c r="B33" s="620" t="s">
        <v>1214</v>
      </c>
      <c r="C33" s="597">
        <v>25.674258065</v>
      </c>
      <c r="D33" s="597">
        <v>24.630892856999999</v>
      </c>
      <c r="E33" s="597">
        <v>22.872129032</v>
      </c>
      <c r="F33" s="597">
        <v>22.718900000000001</v>
      </c>
      <c r="G33" s="597">
        <v>21.429967741999999</v>
      </c>
      <c r="H33" s="597">
        <v>21.481133332999999</v>
      </c>
      <c r="I33" s="597">
        <v>21.695032258000001</v>
      </c>
      <c r="J33" s="597">
        <v>21.756483871</v>
      </c>
      <c r="K33" s="597">
        <v>21.503066666999999</v>
      </c>
      <c r="L33" s="597">
        <v>22.052129032</v>
      </c>
      <c r="M33" s="597">
        <v>24.537299999999998</v>
      </c>
      <c r="N33" s="597">
        <v>25.093870968000001</v>
      </c>
      <c r="O33" s="597">
        <v>26.604225805999999</v>
      </c>
      <c r="P33" s="597">
        <v>26.028178571000002</v>
      </c>
      <c r="Q33" s="597">
        <v>24.527354839000001</v>
      </c>
      <c r="R33" s="597">
        <v>23.503866667</v>
      </c>
      <c r="S33" s="597">
        <v>22.040903226000001</v>
      </c>
      <c r="T33" s="597">
        <v>21.805066666999998</v>
      </c>
      <c r="U33" s="597">
        <v>21.416193547999999</v>
      </c>
      <c r="V33" s="597">
        <v>21.810903226000001</v>
      </c>
      <c r="W33" s="597">
        <v>21.7515</v>
      </c>
      <c r="X33" s="597">
        <v>22.293677419000002</v>
      </c>
      <c r="Y33" s="597">
        <v>24.297466666999998</v>
      </c>
      <c r="Z33" s="597">
        <v>24.517870968</v>
      </c>
      <c r="AA33" s="597">
        <v>24.859677419</v>
      </c>
      <c r="AB33" s="597">
        <v>25.302535714000001</v>
      </c>
      <c r="AC33" s="597">
        <v>24.455548387</v>
      </c>
      <c r="AD33" s="597">
        <v>23.564266666999998</v>
      </c>
      <c r="AE33" s="597">
        <v>22.008225805999999</v>
      </c>
      <c r="AF33" s="597">
        <v>21.875333333</v>
      </c>
      <c r="AG33" s="597">
        <v>21.621129031999999</v>
      </c>
      <c r="AH33" s="597">
        <v>22.172161289999998</v>
      </c>
      <c r="AI33" s="597">
        <v>22.351400000000002</v>
      </c>
      <c r="AJ33" s="597">
        <v>22.911354839000001</v>
      </c>
      <c r="AK33" s="597">
        <v>24.712333333</v>
      </c>
      <c r="AL33" s="597">
        <v>25.474967742</v>
      </c>
      <c r="AM33" s="597">
        <v>25.895516129000001</v>
      </c>
      <c r="AN33" s="597">
        <v>24.72737931</v>
      </c>
      <c r="AO33" s="597">
        <v>24.120032257999998</v>
      </c>
      <c r="AP33" s="597">
        <v>23.333100000000002</v>
      </c>
      <c r="AQ33" s="597">
        <v>22.127516129</v>
      </c>
      <c r="AR33" s="597">
        <v>21.932766666999999</v>
      </c>
      <c r="AS33" s="597">
        <v>22.112741934999999</v>
      </c>
      <c r="AT33" s="597">
        <v>22.510290323</v>
      </c>
      <c r="AU33" s="597">
        <v>22.307133332999999</v>
      </c>
      <c r="AV33" s="597">
        <v>22.360483871</v>
      </c>
      <c r="AW33" s="597">
        <v>24.128666667000001</v>
      </c>
      <c r="AX33" s="597">
        <v>25.755580644999998</v>
      </c>
      <c r="AY33" s="921">
        <v>26.817290323000002</v>
      </c>
      <c r="AZ33" s="921">
        <v>25.885899999999999</v>
      </c>
      <c r="BA33" s="921">
        <v>24.09835</v>
      </c>
      <c r="BB33" s="376">
        <v>23.084849999999999</v>
      </c>
      <c r="BC33" s="376">
        <v>21.794910000000002</v>
      </c>
      <c r="BD33" s="376">
        <v>21.621870000000001</v>
      </c>
      <c r="BE33" s="376">
        <v>21.569109999999998</v>
      </c>
      <c r="BF33" s="376">
        <v>21.910520000000002</v>
      </c>
      <c r="BG33" s="376">
        <v>21.97109</v>
      </c>
      <c r="BH33" s="376">
        <v>22.410599999999999</v>
      </c>
      <c r="BI33" s="376">
        <v>24.34177</v>
      </c>
      <c r="BJ33" s="376">
        <v>25.210719999999998</v>
      </c>
      <c r="BK33" s="376">
        <v>25.699739999999998</v>
      </c>
      <c r="BL33" s="376">
        <v>25.27422</v>
      </c>
      <c r="BM33" s="376">
        <v>23.87433</v>
      </c>
      <c r="BN33" s="376">
        <v>22.969830000000002</v>
      </c>
      <c r="BO33" s="376">
        <v>21.774170000000002</v>
      </c>
      <c r="BP33" s="376">
        <v>21.659469999999999</v>
      </c>
      <c r="BQ33" s="376">
        <v>21.615559999999999</v>
      </c>
      <c r="BR33" s="376">
        <v>21.965129999999998</v>
      </c>
      <c r="BS33" s="376">
        <v>22.036259999999999</v>
      </c>
      <c r="BT33" s="376">
        <v>22.48359</v>
      </c>
      <c r="BU33" s="376">
        <v>24.43224</v>
      </c>
      <c r="BV33" s="376">
        <v>25.31804</v>
      </c>
    </row>
    <row r="34" spans="1:75" ht="11.1" customHeight="1" x14ac:dyDescent="0.2">
      <c r="A34" s="275" t="s">
        <v>271</v>
      </c>
      <c r="B34" s="620" t="s">
        <v>1215</v>
      </c>
      <c r="C34" s="597">
        <v>27.87178274</v>
      </c>
      <c r="D34" s="597">
        <v>28.019485209999999</v>
      </c>
      <c r="E34" s="597">
        <v>23.93483681</v>
      </c>
      <c r="F34" s="597">
        <v>25.376018299999998</v>
      </c>
      <c r="G34" s="597">
        <v>26.252197389999999</v>
      </c>
      <c r="H34" s="597">
        <v>36.236205830000003</v>
      </c>
      <c r="I34" s="597">
        <v>39.949802579999997</v>
      </c>
      <c r="J34" s="597">
        <v>40.720301130000003</v>
      </c>
      <c r="K34" s="597">
        <v>32.95772247</v>
      </c>
      <c r="L34" s="597">
        <v>30.292222580000001</v>
      </c>
      <c r="M34" s="597">
        <v>28.944711399999999</v>
      </c>
      <c r="N34" s="597">
        <v>28.353089579999999</v>
      </c>
      <c r="O34" s="597">
        <v>30.619830189999998</v>
      </c>
      <c r="P34" s="597">
        <v>28.714266930000001</v>
      </c>
      <c r="Q34" s="597">
        <v>25.059587000000001</v>
      </c>
      <c r="R34" s="597">
        <v>24.769173070000001</v>
      </c>
      <c r="S34" s="597">
        <v>29.764088709999999</v>
      </c>
      <c r="T34" s="597">
        <v>38.150875429999999</v>
      </c>
      <c r="U34" s="597">
        <v>45.321610229999997</v>
      </c>
      <c r="V34" s="597">
        <v>44.52079165</v>
      </c>
      <c r="W34" s="597">
        <v>37.504624030000002</v>
      </c>
      <c r="X34" s="597">
        <v>30.530112259999999</v>
      </c>
      <c r="Y34" s="597">
        <v>30.07022907</v>
      </c>
      <c r="Z34" s="597">
        <v>32.012954550000003</v>
      </c>
      <c r="AA34" s="597">
        <v>31.050828970000001</v>
      </c>
      <c r="AB34" s="597">
        <v>30.91367511</v>
      </c>
      <c r="AC34" s="597">
        <v>30.186615450000001</v>
      </c>
      <c r="AD34" s="597">
        <v>28.730536669999999</v>
      </c>
      <c r="AE34" s="597">
        <v>31.894795030000001</v>
      </c>
      <c r="AF34" s="597">
        <v>39.223677070000001</v>
      </c>
      <c r="AG34" s="597">
        <v>47.519264190000001</v>
      </c>
      <c r="AH34" s="597">
        <v>47.416378969999997</v>
      </c>
      <c r="AI34" s="597">
        <v>39.919651899999998</v>
      </c>
      <c r="AJ34" s="597">
        <v>32.73349477</v>
      </c>
      <c r="AK34" s="597">
        <v>32.064076399999998</v>
      </c>
      <c r="AL34" s="597">
        <v>33.278797869999998</v>
      </c>
      <c r="AM34" s="597">
        <v>36.659584547999998</v>
      </c>
      <c r="AN34" s="597">
        <v>31.627479309999998</v>
      </c>
      <c r="AO34" s="597">
        <v>29.750002065</v>
      </c>
      <c r="AP34" s="597">
        <v>29.347961733000002</v>
      </c>
      <c r="AQ34" s="597">
        <v>33.719585838999997</v>
      </c>
      <c r="AR34" s="597">
        <v>41.469480500000003</v>
      </c>
      <c r="AS34" s="597">
        <v>49.496207968</v>
      </c>
      <c r="AT34" s="597">
        <v>48.176744773999999</v>
      </c>
      <c r="AU34" s="597">
        <v>40.931189732999997</v>
      </c>
      <c r="AV34" s="597">
        <v>34.537163516</v>
      </c>
      <c r="AW34" s="597">
        <v>33.068155900000001</v>
      </c>
      <c r="AX34" s="597">
        <v>33.331315418999999</v>
      </c>
      <c r="AY34" s="921">
        <v>36.383553644999999</v>
      </c>
      <c r="AZ34" s="921">
        <v>33.527000000000001</v>
      </c>
      <c r="BA34" s="921">
        <v>28.00863</v>
      </c>
      <c r="BB34" s="376">
        <v>28.126460000000002</v>
      </c>
      <c r="BC34" s="376">
        <v>30.581700000000001</v>
      </c>
      <c r="BD34" s="376">
        <v>38.763649999999998</v>
      </c>
      <c r="BE34" s="376">
        <v>47.771560000000001</v>
      </c>
      <c r="BF34" s="376">
        <v>47.780029999999996</v>
      </c>
      <c r="BG34" s="376">
        <v>39.375790000000002</v>
      </c>
      <c r="BH34" s="376">
        <v>33.545020000000001</v>
      </c>
      <c r="BI34" s="376">
        <v>31.335149999999999</v>
      </c>
      <c r="BJ34" s="376">
        <v>33.243920000000003</v>
      </c>
      <c r="BK34" s="376">
        <v>34.647150000000003</v>
      </c>
      <c r="BL34" s="376">
        <v>32.625889999999998</v>
      </c>
      <c r="BM34" s="376">
        <v>29.11918</v>
      </c>
      <c r="BN34" s="376">
        <v>27.796489999999999</v>
      </c>
      <c r="BO34" s="376">
        <v>30.482199999999999</v>
      </c>
      <c r="BP34" s="376">
        <v>38.9617</v>
      </c>
      <c r="BQ34" s="376">
        <v>48.100200000000001</v>
      </c>
      <c r="BR34" s="376">
        <v>48.094549999999998</v>
      </c>
      <c r="BS34" s="376">
        <v>40.427160000000001</v>
      </c>
      <c r="BT34" s="376">
        <v>33.760289999999998</v>
      </c>
      <c r="BU34" s="376">
        <v>32.767440000000001</v>
      </c>
      <c r="BV34" s="376">
        <v>34.012790000000003</v>
      </c>
    </row>
    <row r="35" spans="1:75" ht="11.1" customHeight="1" x14ac:dyDescent="0.2">
      <c r="A35" s="275" t="s">
        <v>269</v>
      </c>
      <c r="B35" s="620" t="s">
        <v>1216</v>
      </c>
      <c r="C35" s="597">
        <v>4.9656451613000003</v>
      </c>
      <c r="D35" s="597">
        <v>4.5977857142999996</v>
      </c>
      <c r="E35" s="597">
        <v>5.0143870968000002</v>
      </c>
      <c r="F35" s="597">
        <v>5.0536666666999999</v>
      </c>
      <c r="G35" s="597">
        <v>5.0496129031999999</v>
      </c>
      <c r="H35" s="597">
        <v>5.0315000000000003</v>
      </c>
      <c r="I35" s="597">
        <v>5.0790645160999999</v>
      </c>
      <c r="J35" s="597">
        <v>5.0940967741999996</v>
      </c>
      <c r="K35" s="597">
        <v>5.1287000000000003</v>
      </c>
      <c r="L35" s="597">
        <v>5.2101290323000002</v>
      </c>
      <c r="M35" s="597">
        <v>5.2689333332999997</v>
      </c>
      <c r="N35" s="597">
        <v>5.3133225806000004</v>
      </c>
      <c r="O35" s="597">
        <v>4.9342580644999998</v>
      </c>
      <c r="P35" s="597">
        <v>4.9814642857000004</v>
      </c>
      <c r="Q35" s="597">
        <v>5.0631935484000001</v>
      </c>
      <c r="R35" s="597">
        <v>5.1130333332999998</v>
      </c>
      <c r="S35" s="597">
        <v>5.1165483870999999</v>
      </c>
      <c r="T35" s="597">
        <v>5.1318333333000004</v>
      </c>
      <c r="U35" s="597">
        <v>5.1727741934999996</v>
      </c>
      <c r="V35" s="597">
        <v>5.2063225806000002</v>
      </c>
      <c r="W35" s="597">
        <v>5.2870666667000004</v>
      </c>
      <c r="X35" s="597">
        <v>5.2776451612999997</v>
      </c>
      <c r="Y35" s="597">
        <v>5.2842666666999998</v>
      </c>
      <c r="Z35" s="597">
        <v>5.2083870968000001</v>
      </c>
      <c r="AA35" s="597">
        <v>5.3077419355000002</v>
      </c>
      <c r="AB35" s="597">
        <v>5.2941071428999997</v>
      </c>
      <c r="AC35" s="597">
        <v>5.3684516129000004</v>
      </c>
      <c r="AD35" s="597">
        <v>5.3209</v>
      </c>
      <c r="AE35" s="597">
        <v>5.3830967742000002</v>
      </c>
      <c r="AF35" s="597">
        <v>5.3635333333000004</v>
      </c>
      <c r="AG35" s="597">
        <v>5.3749677418999999</v>
      </c>
      <c r="AH35" s="597">
        <v>5.4124516129</v>
      </c>
      <c r="AI35" s="597">
        <v>5.4188666666999996</v>
      </c>
      <c r="AJ35" s="597">
        <v>5.4125483871000002</v>
      </c>
      <c r="AK35" s="597">
        <v>5.4899333332999998</v>
      </c>
      <c r="AL35" s="597">
        <v>5.4899354839000001</v>
      </c>
      <c r="AM35" s="597">
        <v>5.3564193547999999</v>
      </c>
      <c r="AN35" s="597">
        <v>5.5108275861999996</v>
      </c>
      <c r="AO35" s="597">
        <v>5.3683870968000003</v>
      </c>
      <c r="AP35" s="597">
        <v>5.3337333332999997</v>
      </c>
      <c r="AQ35" s="597">
        <v>5.3301935483999996</v>
      </c>
      <c r="AR35" s="597">
        <v>5.3871666666999998</v>
      </c>
      <c r="AS35" s="597">
        <v>5.4449032258000001</v>
      </c>
      <c r="AT35" s="597">
        <v>5.4016774194000003</v>
      </c>
      <c r="AU35" s="597">
        <v>5.3510666667000004</v>
      </c>
      <c r="AV35" s="597">
        <v>5.4096129032000002</v>
      </c>
      <c r="AW35" s="597">
        <v>5.4158666667000004</v>
      </c>
      <c r="AX35" s="597">
        <v>5.5286129032</v>
      </c>
      <c r="AY35" s="921">
        <v>5.4292258064999999</v>
      </c>
      <c r="AZ35" s="921">
        <v>5.5023980000000003</v>
      </c>
      <c r="BA35" s="921">
        <v>5.5046080000000002</v>
      </c>
      <c r="BB35" s="376">
        <v>5.4902899999999999</v>
      </c>
      <c r="BC35" s="376">
        <v>5.5074680000000003</v>
      </c>
      <c r="BD35" s="376">
        <v>5.4963759999999997</v>
      </c>
      <c r="BE35" s="376">
        <v>5.5063810000000002</v>
      </c>
      <c r="BF35" s="376">
        <v>5.5135990000000001</v>
      </c>
      <c r="BG35" s="376">
        <v>5.5047709999999999</v>
      </c>
      <c r="BH35" s="376">
        <v>5.5471810000000001</v>
      </c>
      <c r="BI35" s="376">
        <v>5.54887</v>
      </c>
      <c r="BJ35" s="376">
        <v>5.5441330000000004</v>
      </c>
      <c r="BK35" s="376">
        <v>5.5528880000000003</v>
      </c>
      <c r="BL35" s="376">
        <v>5.4972770000000004</v>
      </c>
      <c r="BM35" s="376">
        <v>5.5715149999999998</v>
      </c>
      <c r="BN35" s="376">
        <v>5.5863860000000001</v>
      </c>
      <c r="BO35" s="376">
        <v>5.6090629999999999</v>
      </c>
      <c r="BP35" s="376">
        <v>5.6150849999999997</v>
      </c>
      <c r="BQ35" s="376">
        <v>5.6110860000000002</v>
      </c>
      <c r="BR35" s="376">
        <v>5.6042329999999998</v>
      </c>
      <c r="BS35" s="376">
        <v>5.6332240000000002</v>
      </c>
      <c r="BT35" s="376">
        <v>5.6574229999999996</v>
      </c>
      <c r="BU35" s="376">
        <v>5.6748849999999997</v>
      </c>
      <c r="BV35" s="376">
        <v>5.6828529999999997</v>
      </c>
    </row>
    <row r="36" spans="1:75" ht="11.1" customHeight="1" x14ac:dyDescent="0.2">
      <c r="A36" s="275" t="s">
        <v>273</v>
      </c>
      <c r="B36" s="620" t="s">
        <v>1217</v>
      </c>
      <c r="C36" s="597">
        <v>4.0324193548</v>
      </c>
      <c r="D36" s="597">
        <v>4.1637142857000002</v>
      </c>
      <c r="E36" s="597">
        <v>3.1494193548</v>
      </c>
      <c r="F36" s="597">
        <v>2.7768000000000002</v>
      </c>
      <c r="G36" s="597">
        <v>2.4842258065</v>
      </c>
      <c r="H36" s="597">
        <v>2.7389000000000001</v>
      </c>
      <c r="I36" s="597">
        <v>2.8648387096999999</v>
      </c>
      <c r="J36" s="597">
        <v>2.8879032258000001</v>
      </c>
      <c r="K36" s="597">
        <v>2.5991</v>
      </c>
      <c r="L36" s="597">
        <v>2.6590645160999999</v>
      </c>
      <c r="M36" s="597">
        <v>3.3097333333000001</v>
      </c>
      <c r="N36" s="597">
        <v>3.6042903225999998</v>
      </c>
      <c r="O36" s="597">
        <v>4.5548387097000003</v>
      </c>
      <c r="P36" s="597">
        <v>4.2837857143000004</v>
      </c>
      <c r="Q36" s="597">
        <v>3.486516129</v>
      </c>
      <c r="R36" s="597">
        <v>3.0262333333</v>
      </c>
      <c r="S36" s="597">
        <v>2.7649677419000001</v>
      </c>
      <c r="T36" s="597">
        <v>2.9690333333000001</v>
      </c>
      <c r="U36" s="597">
        <v>3.2267419355000002</v>
      </c>
      <c r="V36" s="597">
        <v>3.1949354839000002</v>
      </c>
      <c r="W36" s="597">
        <v>2.9302999999999999</v>
      </c>
      <c r="X36" s="597">
        <v>2.9206451613</v>
      </c>
      <c r="Y36" s="597">
        <v>3.5829666667</v>
      </c>
      <c r="Z36" s="597">
        <v>4.2737419355000004</v>
      </c>
      <c r="AA36" s="597">
        <v>4.1340322581000004</v>
      </c>
      <c r="AB36" s="597">
        <v>4.0814285714</v>
      </c>
      <c r="AC36" s="597">
        <v>3.7437096774</v>
      </c>
      <c r="AD36" s="597">
        <v>3.0686333333000002</v>
      </c>
      <c r="AE36" s="597">
        <v>2.8186774194000002</v>
      </c>
      <c r="AF36" s="597">
        <v>2.9868666667000001</v>
      </c>
      <c r="AG36" s="597">
        <v>3.2800322580999999</v>
      </c>
      <c r="AH36" s="597">
        <v>3.2867096774000002</v>
      </c>
      <c r="AI36" s="597">
        <v>3.0014333333000001</v>
      </c>
      <c r="AJ36" s="597">
        <v>2.9827419355</v>
      </c>
      <c r="AK36" s="597">
        <v>3.6067</v>
      </c>
      <c r="AL36" s="597">
        <v>3.9367096774000001</v>
      </c>
      <c r="AM36" s="597">
        <v>4.5892258065</v>
      </c>
      <c r="AN36" s="597">
        <v>3.9140689654999998</v>
      </c>
      <c r="AO36" s="597">
        <v>3.4514516129000001</v>
      </c>
      <c r="AP36" s="597">
        <v>3.0548333333</v>
      </c>
      <c r="AQ36" s="597">
        <v>2.8779354839</v>
      </c>
      <c r="AR36" s="597">
        <v>3.0977000000000001</v>
      </c>
      <c r="AS36" s="597">
        <v>3.3857419355</v>
      </c>
      <c r="AT36" s="597">
        <v>3.3480645161</v>
      </c>
      <c r="AU36" s="597">
        <v>3.0797666666999999</v>
      </c>
      <c r="AV36" s="597">
        <v>2.9967741934999998</v>
      </c>
      <c r="AW36" s="597">
        <v>3.4523666667000001</v>
      </c>
      <c r="AX36" s="597">
        <v>4.1347741935000002</v>
      </c>
      <c r="AY36" s="921">
        <v>4.8242580645000004</v>
      </c>
      <c r="AZ36" s="921">
        <v>4.3420420000000002</v>
      </c>
      <c r="BA36" s="921">
        <v>3.3775580000000001</v>
      </c>
      <c r="BB36" s="376">
        <v>2.9933559999999999</v>
      </c>
      <c r="BC36" s="376">
        <v>2.747611</v>
      </c>
      <c r="BD36" s="376">
        <v>2.9582830000000002</v>
      </c>
      <c r="BE36" s="376">
        <v>3.2851539999999999</v>
      </c>
      <c r="BF36" s="376">
        <v>3.2938269999999998</v>
      </c>
      <c r="BG36" s="376">
        <v>3.0075080000000001</v>
      </c>
      <c r="BH36" s="376">
        <v>3.0114190000000001</v>
      </c>
      <c r="BI36" s="376">
        <v>3.4882110000000002</v>
      </c>
      <c r="BJ36" s="376">
        <v>4.0916959999999998</v>
      </c>
      <c r="BK36" s="376">
        <v>4.4026290000000001</v>
      </c>
      <c r="BL36" s="376">
        <v>4.1357559999999998</v>
      </c>
      <c r="BM36" s="376">
        <v>3.5228989999999998</v>
      </c>
      <c r="BN36" s="376">
        <v>2.9748679999999998</v>
      </c>
      <c r="BO36" s="376">
        <v>2.7440169999999999</v>
      </c>
      <c r="BP36" s="376">
        <v>2.9769399999999999</v>
      </c>
      <c r="BQ36" s="376">
        <v>3.2928999999999999</v>
      </c>
      <c r="BR36" s="376">
        <v>3.298486</v>
      </c>
      <c r="BS36" s="376">
        <v>3.058516</v>
      </c>
      <c r="BT36" s="376">
        <v>3.027825</v>
      </c>
      <c r="BU36" s="376">
        <v>3.5551849999999998</v>
      </c>
      <c r="BV36" s="376">
        <v>4.1332190000000004</v>
      </c>
    </row>
    <row r="37" spans="1:75" ht="11.1" customHeight="1" x14ac:dyDescent="0.2">
      <c r="A37" s="275" t="s">
        <v>276</v>
      </c>
      <c r="B37" s="620" t="s">
        <v>1218</v>
      </c>
      <c r="C37" s="597">
        <v>0.14929032258</v>
      </c>
      <c r="D37" s="597">
        <v>0.14928571429000001</v>
      </c>
      <c r="E37" s="597">
        <v>0.14929032258</v>
      </c>
      <c r="F37" s="597">
        <v>0.14929999999999999</v>
      </c>
      <c r="G37" s="597">
        <v>0.14929032258</v>
      </c>
      <c r="H37" s="597">
        <v>0.14929999999999999</v>
      </c>
      <c r="I37" s="597">
        <v>0.14929032258</v>
      </c>
      <c r="J37" s="597">
        <v>0.14929032258</v>
      </c>
      <c r="K37" s="597">
        <v>0.14929999999999999</v>
      </c>
      <c r="L37" s="597">
        <v>0.14929032258</v>
      </c>
      <c r="M37" s="597">
        <v>0.14929999999999999</v>
      </c>
      <c r="N37" s="597">
        <v>0.14929032258</v>
      </c>
      <c r="O37" s="597">
        <v>0.17825806452000001</v>
      </c>
      <c r="P37" s="597">
        <v>0.17824999999999999</v>
      </c>
      <c r="Q37" s="597">
        <v>0.17825806452000001</v>
      </c>
      <c r="R37" s="597">
        <v>0.17823333332999999</v>
      </c>
      <c r="S37" s="597">
        <v>0.17825806452000001</v>
      </c>
      <c r="T37" s="597">
        <v>0.17823333332999999</v>
      </c>
      <c r="U37" s="597">
        <v>0.17825806452000001</v>
      </c>
      <c r="V37" s="597">
        <v>0.17825806452000001</v>
      </c>
      <c r="W37" s="597">
        <v>0.17823333332999999</v>
      </c>
      <c r="X37" s="597">
        <v>0.17825806452000001</v>
      </c>
      <c r="Y37" s="597">
        <v>0.17823333332999999</v>
      </c>
      <c r="Z37" s="597">
        <v>0.17825806452000001</v>
      </c>
      <c r="AA37" s="597">
        <v>0.17025806452</v>
      </c>
      <c r="AB37" s="597">
        <v>0.17025000000000001</v>
      </c>
      <c r="AC37" s="597">
        <v>0.17025806452</v>
      </c>
      <c r="AD37" s="597">
        <v>0.17023333332999999</v>
      </c>
      <c r="AE37" s="597">
        <v>0.17025806452</v>
      </c>
      <c r="AF37" s="597">
        <v>0.17023333332999999</v>
      </c>
      <c r="AG37" s="597">
        <v>0.17025806452</v>
      </c>
      <c r="AH37" s="597">
        <v>0.17025806452</v>
      </c>
      <c r="AI37" s="597">
        <v>0.17023333332999999</v>
      </c>
      <c r="AJ37" s="597">
        <v>0.17025806452</v>
      </c>
      <c r="AK37" s="597">
        <v>0.17023333332999999</v>
      </c>
      <c r="AL37" s="597">
        <v>0.17025806452</v>
      </c>
      <c r="AM37" s="597">
        <v>0.18525806451999999</v>
      </c>
      <c r="AN37" s="597">
        <v>0.18525</v>
      </c>
      <c r="AO37" s="597">
        <v>0.18525806451999999</v>
      </c>
      <c r="AP37" s="597">
        <v>0.18523333333</v>
      </c>
      <c r="AQ37" s="597">
        <v>0.18525806451999999</v>
      </c>
      <c r="AR37" s="597">
        <v>0.18523333333</v>
      </c>
      <c r="AS37" s="597">
        <v>0.18516129032</v>
      </c>
      <c r="AT37" s="597">
        <v>0.18525806451999999</v>
      </c>
      <c r="AU37" s="597">
        <v>0.18525806451999999</v>
      </c>
      <c r="AV37" s="597">
        <v>0.18525806451999999</v>
      </c>
      <c r="AW37" s="597">
        <v>0.18525806451999999</v>
      </c>
      <c r="AX37" s="597">
        <v>0.18525806451999999</v>
      </c>
      <c r="AY37" s="921">
        <v>0.18225806452000001</v>
      </c>
      <c r="AZ37" s="921">
        <v>0.18225810000000001</v>
      </c>
      <c r="BA37" s="921">
        <v>0.18225810000000001</v>
      </c>
      <c r="BB37" s="376">
        <v>0.18225810000000001</v>
      </c>
      <c r="BC37" s="376">
        <v>0.18225810000000001</v>
      </c>
      <c r="BD37" s="376">
        <v>0.18225810000000001</v>
      </c>
      <c r="BE37" s="376">
        <v>0.18225810000000001</v>
      </c>
      <c r="BF37" s="376">
        <v>0.18225810000000001</v>
      </c>
      <c r="BG37" s="376">
        <v>0.18225810000000001</v>
      </c>
      <c r="BH37" s="376">
        <v>0.18225810000000001</v>
      </c>
      <c r="BI37" s="376">
        <v>0.18225810000000001</v>
      </c>
      <c r="BJ37" s="376">
        <v>0.18225810000000001</v>
      </c>
      <c r="BK37" s="376">
        <v>0.19925809999999999</v>
      </c>
      <c r="BL37" s="376">
        <v>0.19925809999999999</v>
      </c>
      <c r="BM37" s="376">
        <v>0.19925809999999999</v>
      </c>
      <c r="BN37" s="376">
        <v>0.19925809999999999</v>
      </c>
      <c r="BO37" s="376">
        <v>0.19925809999999999</v>
      </c>
      <c r="BP37" s="376">
        <v>0.19925809999999999</v>
      </c>
      <c r="BQ37" s="376">
        <v>0.19925809999999999</v>
      </c>
      <c r="BR37" s="376">
        <v>0.19925809999999999</v>
      </c>
      <c r="BS37" s="376">
        <v>0.19925809999999999</v>
      </c>
      <c r="BT37" s="376">
        <v>0.19925809999999999</v>
      </c>
      <c r="BU37" s="376">
        <v>0.19925809999999999</v>
      </c>
      <c r="BV37" s="376">
        <v>0.19925809999999999</v>
      </c>
    </row>
    <row r="38" spans="1:75" ht="11.1" customHeight="1" x14ac:dyDescent="0.2">
      <c r="A38" s="275"/>
      <c r="B38" s="276"/>
      <c r="C38" s="451"/>
      <c r="D38" s="451"/>
      <c r="E38" s="451"/>
      <c r="F38" s="451"/>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L38" s="451"/>
      <c r="AM38" s="451"/>
      <c r="AN38" s="451"/>
      <c r="AO38" s="451"/>
      <c r="AP38" s="451"/>
      <c r="AQ38" s="451"/>
      <c r="AR38" s="451"/>
      <c r="AS38" s="451"/>
      <c r="AT38" s="451"/>
      <c r="AU38" s="451"/>
      <c r="AV38" s="451"/>
      <c r="AW38" s="451"/>
      <c r="AX38" s="451"/>
      <c r="AY38" s="919"/>
      <c r="AZ38" s="919"/>
      <c r="BA38" s="919"/>
      <c r="BB38" s="374"/>
      <c r="BC38" s="374"/>
      <c r="BD38" s="374"/>
      <c r="BE38" s="374"/>
      <c r="BF38" s="374"/>
      <c r="BG38" s="374"/>
      <c r="BH38" s="374"/>
      <c r="BI38" s="374"/>
      <c r="BJ38" s="582"/>
      <c r="BK38" s="582"/>
      <c r="BL38" s="582"/>
      <c r="BM38" s="582"/>
      <c r="BN38" s="582"/>
      <c r="BO38" s="582"/>
      <c r="BP38" s="582"/>
      <c r="BQ38" s="582"/>
      <c r="BR38" s="582"/>
      <c r="BS38" s="582"/>
      <c r="BT38" s="582"/>
      <c r="BU38" s="582"/>
      <c r="BV38" s="582"/>
    </row>
    <row r="39" spans="1:75" ht="11.1" customHeight="1" x14ac:dyDescent="0.2">
      <c r="A39" s="625"/>
      <c r="B39" s="39" t="s">
        <v>1219</v>
      </c>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682"/>
      <c r="AZ39" s="682"/>
      <c r="BA39" s="682"/>
      <c r="BB39" s="683"/>
      <c r="BC39" s="683"/>
      <c r="BD39" s="683"/>
      <c r="BE39" s="683"/>
      <c r="BF39" s="683"/>
      <c r="BG39" s="683"/>
      <c r="BH39" s="683"/>
      <c r="BI39" s="683"/>
      <c r="BJ39" s="683"/>
      <c r="BK39" s="683"/>
      <c r="BL39" s="683"/>
      <c r="BM39" s="683"/>
      <c r="BN39" s="683"/>
      <c r="BO39" s="683"/>
      <c r="BP39" s="683"/>
      <c r="BQ39" s="683"/>
      <c r="BR39" s="683"/>
      <c r="BS39" s="683"/>
      <c r="BT39" s="683"/>
      <c r="BU39" s="683"/>
      <c r="BV39" s="683"/>
    </row>
    <row r="40" spans="1:75" ht="11.1" customHeight="1" x14ac:dyDescent="0.2">
      <c r="A40" s="618" t="s">
        <v>265</v>
      </c>
      <c r="B40" s="619" t="s">
        <v>1220</v>
      </c>
      <c r="C40" s="369">
        <v>2634.9670000000001</v>
      </c>
      <c r="D40" s="369">
        <v>1859.2180000000001</v>
      </c>
      <c r="E40" s="369">
        <v>1801.2249999999999</v>
      </c>
      <c r="F40" s="369">
        <v>1975.0329999999999</v>
      </c>
      <c r="G40" s="369">
        <v>2389.8910000000001</v>
      </c>
      <c r="H40" s="369">
        <v>2585.1260000000002</v>
      </c>
      <c r="I40" s="369">
        <v>2754.7139999999999</v>
      </c>
      <c r="J40" s="369">
        <v>2917.268</v>
      </c>
      <c r="K40" s="369">
        <v>3305.982</v>
      </c>
      <c r="L40" s="369">
        <v>3665.3850000000002</v>
      </c>
      <c r="M40" s="369">
        <v>3532.7750000000001</v>
      </c>
      <c r="N40" s="369">
        <v>3209.982</v>
      </c>
      <c r="O40" s="369">
        <v>2215.9409999999998</v>
      </c>
      <c r="P40" s="369">
        <v>1562.018</v>
      </c>
      <c r="Q40" s="369">
        <v>1401.4649999999999</v>
      </c>
      <c r="R40" s="369">
        <v>1611.7650000000001</v>
      </c>
      <c r="S40" s="369">
        <v>2001.915</v>
      </c>
      <c r="T40" s="369">
        <v>2325.3209999999999</v>
      </c>
      <c r="U40" s="369">
        <v>2505.1219999999998</v>
      </c>
      <c r="V40" s="369">
        <v>2709.422</v>
      </c>
      <c r="W40" s="369">
        <v>3145.643</v>
      </c>
      <c r="X40" s="369">
        <v>3569.384</v>
      </c>
      <c r="Y40" s="369">
        <v>3501.05</v>
      </c>
      <c r="Z40" s="369">
        <v>2925.38</v>
      </c>
      <c r="AA40" s="369">
        <v>2470.0149999999999</v>
      </c>
      <c r="AB40" s="369">
        <v>2072.183</v>
      </c>
      <c r="AC40" s="369">
        <v>1849.895</v>
      </c>
      <c r="AD40" s="369">
        <v>2116.4609999999998</v>
      </c>
      <c r="AE40" s="369">
        <v>2576.48</v>
      </c>
      <c r="AF40" s="369">
        <v>2901.6610000000001</v>
      </c>
      <c r="AG40" s="369">
        <v>3035.1959999999999</v>
      </c>
      <c r="AH40" s="369">
        <v>3167.9470000000001</v>
      </c>
      <c r="AI40" s="369">
        <v>3489.8319999999999</v>
      </c>
      <c r="AJ40" s="369">
        <v>3809.3820000000001</v>
      </c>
      <c r="AK40" s="369">
        <v>3742.2440000000001</v>
      </c>
      <c r="AL40" s="369">
        <v>3457.4810000000002</v>
      </c>
      <c r="AM40" s="369">
        <v>2611.3649999999998</v>
      </c>
      <c r="AN40" s="369">
        <v>2349.6799999999998</v>
      </c>
      <c r="AO40" s="369">
        <v>2306.056</v>
      </c>
      <c r="AP40" s="369">
        <v>2562.4479999999999</v>
      </c>
      <c r="AQ40" s="369">
        <v>2923.1759999999999</v>
      </c>
      <c r="AR40" s="369">
        <v>3174.9720000000002</v>
      </c>
      <c r="AS40" s="369">
        <v>3293.614</v>
      </c>
      <c r="AT40" s="369">
        <v>3370.2539999999999</v>
      </c>
      <c r="AU40" s="369">
        <v>3615.3359999999998</v>
      </c>
      <c r="AV40" s="369">
        <v>3938.3980000000001</v>
      </c>
      <c r="AW40" s="369">
        <v>3914.8719999999998</v>
      </c>
      <c r="AX40" s="369">
        <v>3438.0050000000001</v>
      </c>
      <c r="AY40" s="925">
        <v>2425.1950000000002</v>
      </c>
      <c r="AZ40" s="925">
        <v>1783.67</v>
      </c>
      <c r="BA40" s="925">
        <v>1803.0235714</v>
      </c>
      <c r="BB40" s="380">
        <v>2094.944</v>
      </c>
      <c r="BC40" s="380">
        <v>2553.7649999999999</v>
      </c>
      <c r="BD40" s="380">
        <v>2874.4949999999999</v>
      </c>
      <c r="BE40" s="380">
        <v>2974.18</v>
      </c>
      <c r="BF40" s="380">
        <v>3071.89</v>
      </c>
      <c r="BG40" s="380">
        <v>3371.5039999999999</v>
      </c>
      <c r="BH40" s="380">
        <v>3663.009</v>
      </c>
      <c r="BI40" s="380">
        <v>3582.4140000000002</v>
      </c>
      <c r="BJ40" s="380">
        <v>3063.634</v>
      </c>
      <c r="BK40" s="380">
        <v>2282.2890000000002</v>
      </c>
      <c r="BL40" s="380">
        <v>1737.279</v>
      </c>
      <c r="BM40" s="380">
        <v>1609.732</v>
      </c>
      <c r="BN40" s="380">
        <v>1888.932</v>
      </c>
      <c r="BO40" s="380">
        <v>2358.8220000000001</v>
      </c>
      <c r="BP40" s="380">
        <v>2681.3049999999998</v>
      </c>
      <c r="BQ40" s="380">
        <v>2802.933</v>
      </c>
      <c r="BR40" s="380">
        <v>2926.576</v>
      </c>
      <c r="BS40" s="380">
        <v>3239.82</v>
      </c>
      <c r="BT40" s="380">
        <v>3535.93</v>
      </c>
      <c r="BU40" s="380">
        <v>3425.3519999999999</v>
      </c>
      <c r="BV40" s="380">
        <v>2924.3020000000001</v>
      </c>
    </row>
    <row r="41" spans="1:75" ht="11.1" customHeight="1" x14ac:dyDescent="0.2">
      <c r="A41" s="275" t="s">
        <v>548</v>
      </c>
      <c r="B41" s="620" t="s">
        <v>1221</v>
      </c>
      <c r="C41" s="369">
        <v>557.01900000000001</v>
      </c>
      <c r="D41" s="369">
        <v>377.28300000000002</v>
      </c>
      <c r="E41" s="369">
        <v>312.65199999999999</v>
      </c>
      <c r="F41" s="369">
        <v>333.59699999999998</v>
      </c>
      <c r="G41" s="369">
        <v>425.51</v>
      </c>
      <c r="H41" s="369">
        <v>514.76300000000003</v>
      </c>
      <c r="I41" s="369">
        <v>604.83100000000002</v>
      </c>
      <c r="J41" s="369">
        <v>688.31500000000005</v>
      </c>
      <c r="K41" s="369">
        <v>804.37800000000004</v>
      </c>
      <c r="L41" s="369">
        <v>904.35299999999995</v>
      </c>
      <c r="M41" s="369">
        <v>841.98699999999997</v>
      </c>
      <c r="N41" s="369">
        <v>765.726</v>
      </c>
      <c r="O41" s="369">
        <v>503.01</v>
      </c>
      <c r="P41" s="369">
        <v>331.68299999999999</v>
      </c>
      <c r="Q41" s="369">
        <v>242.15100000000001</v>
      </c>
      <c r="R41" s="369">
        <v>259.29899999999998</v>
      </c>
      <c r="S41" s="369">
        <v>370.637</v>
      </c>
      <c r="T41" s="369">
        <v>481.84500000000003</v>
      </c>
      <c r="U41" s="369">
        <v>557.35299999999995</v>
      </c>
      <c r="V41" s="369">
        <v>629.06200000000001</v>
      </c>
      <c r="W41" s="369">
        <v>759.00300000000004</v>
      </c>
      <c r="X41" s="369">
        <v>857.32299999999998</v>
      </c>
      <c r="Y41" s="369">
        <v>841.90499999999997</v>
      </c>
      <c r="Z41" s="369">
        <v>698.23500000000001</v>
      </c>
      <c r="AA41" s="369">
        <v>547.44799999999998</v>
      </c>
      <c r="AB41" s="369">
        <v>422.834</v>
      </c>
      <c r="AC41" s="369">
        <v>334.17899999999997</v>
      </c>
      <c r="AD41" s="369">
        <v>418.238</v>
      </c>
      <c r="AE41" s="369">
        <v>551.75</v>
      </c>
      <c r="AF41" s="369">
        <v>646.41</v>
      </c>
      <c r="AG41" s="369">
        <v>692.00599999999997</v>
      </c>
      <c r="AH41" s="369">
        <v>764.74699999999996</v>
      </c>
      <c r="AI41" s="369">
        <v>852.88599999999997</v>
      </c>
      <c r="AJ41" s="369">
        <v>932.17499999999995</v>
      </c>
      <c r="AK41" s="369">
        <v>875.81299999999999</v>
      </c>
      <c r="AL41" s="369">
        <v>786.59500000000003</v>
      </c>
      <c r="AM41" s="369">
        <v>571.32100000000003</v>
      </c>
      <c r="AN41" s="369">
        <v>421.95600000000002</v>
      </c>
      <c r="AO41" s="369">
        <v>368.798</v>
      </c>
      <c r="AP41" s="369">
        <v>448.67</v>
      </c>
      <c r="AQ41" s="369">
        <v>579.13599999999997</v>
      </c>
      <c r="AR41" s="369">
        <v>670.03899999999999</v>
      </c>
      <c r="AS41" s="369">
        <v>719.99099999999999</v>
      </c>
      <c r="AT41" s="369">
        <v>763.95500000000004</v>
      </c>
      <c r="AU41" s="369">
        <v>862.27300000000002</v>
      </c>
      <c r="AV41" s="369">
        <v>932.58100000000002</v>
      </c>
      <c r="AW41" s="369">
        <v>900.21600000000001</v>
      </c>
      <c r="AX41" s="369">
        <v>747.06299999999999</v>
      </c>
      <c r="AY41" s="925">
        <v>503.64699999999999</v>
      </c>
      <c r="AZ41" s="925">
        <v>340</v>
      </c>
      <c r="BA41" s="925">
        <v>282.28571428999999</v>
      </c>
      <c r="BB41" s="380">
        <v>343.9742</v>
      </c>
      <c r="BC41" s="380">
        <v>470.07190000000003</v>
      </c>
      <c r="BD41" s="380">
        <v>573.56190000000004</v>
      </c>
      <c r="BE41" s="380">
        <v>629.75620000000004</v>
      </c>
      <c r="BF41" s="380">
        <v>687.68889999999999</v>
      </c>
      <c r="BG41" s="380">
        <v>792.18690000000004</v>
      </c>
      <c r="BH41" s="380">
        <v>858.07230000000004</v>
      </c>
      <c r="BI41" s="380">
        <v>825.4384</v>
      </c>
      <c r="BJ41" s="380">
        <v>691.11540000000002</v>
      </c>
      <c r="BK41" s="380">
        <v>476.39769999999999</v>
      </c>
      <c r="BL41" s="380">
        <v>310.50650000000002</v>
      </c>
      <c r="BM41" s="380">
        <v>240.75489999999999</v>
      </c>
      <c r="BN41" s="380">
        <v>309.61399999999998</v>
      </c>
      <c r="BO41" s="380">
        <v>446.54419999999999</v>
      </c>
      <c r="BP41" s="380">
        <v>552.40170000000001</v>
      </c>
      <c r="BQ41" s="380">
        <v>609.50519999999995</v>
      </c>
      <c r="BR41" s="380">
        <v>671.61530000000005</v>
      </c>
      <c r="BS41" s="380">
        <v>768.08989999999994</v>
      </c>
      <c r="BT41" s="380">
        <v>835.23979999999995</v>
      </c>
      <c r="BU41" s="380">
        <v>794.29679999999996</v>
      </c>
      <c r="BV41" s="380">
        <v>672.66989999999998</v>
      </c>
    </row>
    <row r="42" spans="1:75" ht="11.1" customHeight="1" x14ac:dyDescent="0.2">
      <c r="A42" s="275" t="s">
        <v>549</v>
      </c>
      <c r="B42" s="620" t="s">
        <v>1222</v>
      </c>
      <c r="C42" s="369">
        <v>692.38099999999997</v>
      </c>
      <c r="D42" s="369">
        <v>453.46300000000002</v>
      </c>
      <c r="E42" s="369">
        <v>395.23099999999999</v>
      </c>
      <c r="F42" s="369">
        <v>437.99299999999999</v>
      </c>
      <c r="G42" s="369">
        <v>531.67999999999995</v>
      </c>
      <c r="H42" s="369">
        <v>629.53800000000001</v>
      </c>
      <c r="I42" s="369">
        <v>720.101</v>
      </c>
      <c r="J42" s="369">
        <v>827.45600000000002</v>
      </c>
      <c r="K42" s="369">
        <v>965.71500000000003</v>
      </c>
      <c r="L42" s="369">
        <v>1075.3610000000001</v>
      </c>
      <c r="M42" s="369">
        <v>1022.811</v>
      </c>
      <c r="N42" s="369">
        <v>886.6</v>
      </c>
      <c r="O42" s="369">
        <v>574.95299999999997</v>
      </c>
      <c r="P42" s="369">
        <v>372.28699999999998</v>
      </c>
      <c r="Q42" s="369">
        <v>296.10599999999999</v>
      </c>
      <c r="R42" s="369">
        <v>330.20800000000003</v>
      </c>
      <c r="S42" s="369">
        <v>444.25799999999998</v>
      </c>
      <c r="T42" s="369">
        <v>557.01099999999997</v>
      </c>
      <c r="U42" s="369">
        <v>648.32299999999998</v>
      </c>
      <c r="V42" s="369">
        <v>767.01400000000001</v>
      </c>
      <c r="W42" s="369">
        <v>916.58699999999999</v>
      </c>
      <c r="X42" s="369">
        <v>1053.441</v>
      </c>
      <c r="Y42" s="369">
        <v>1030.375</v>
      </c>
      <c r="Z42" s="369">
        <v>831.31100000000004</v>
      </c>
      <c r="AA42" s="369">
        <v>660.15</v>
      </c>
      <c r="AB42" s="369">
        <v>518.22699999999998</v>
      </c>
      <c r="AC42" s="369">
        <v>416.673</v>
      </c>
      <c r="AD42" s="369">
        <v>485.03300000000002</v>
      </c>
      <c r="AE42" s="369">
        <v>595.16899999999998</v>
      </c>
      <c r="AF42" s="369">
        <v>700.62599999999998</v>
      </c>
      <c r="AG42" s="369">
        <v>779.96100000000001</v>
      </c>
      <c r="AH42" s="369">
        <v>870.601</v>
      </c>
      <c r="AI42" s="369">
        <v>992.84299999999996</v>
      </c>
      <c r="AJ42" s="369">
        <v>1099.3240000000001</v>
      </c>
      <c r="AK42" s="369">
        <v>1078.2449999999999</v>
      </c>
      <c r="AL42" s="369">
        <v>950.48199999999997</v>
      </c>
      <c r="AM42" s="369">
        <v>689.48299999999995</v>
      </c>
      <c r="AN42" s="369">
        <v>572.15</v>
      </c>
      <c r="AO42" s="369">
        <v>507.346</v>
      </c>
      <c r="AP42" s="369">
        <v>578.56200000000001</v>
      </c>
      <c r="AQ42" s="369">
        <v>685.50400000000002</v>
      </c>
      <c r="AR42" s="369">
        <v>781.08500000000004</v>
      </c>
      <c r="AS42" s="369">
        <v>844.38199999999995</v>
      </c>
      <c r="AT42" s="369">
        <v>920.68799999999999</v>
      </c>
      <c r="AU42" s="369">
        <v>1022.034</v>
      </c>
      <c r="AV42" s="369">
        <v>1115.779</v>
      </c>
      <c r="AW42" s="369">
        <v>1096.6010000000001</v>
      </c>
      <c r="AX42" s="369">
        <v>893.35299999999995</v>
      </c>
      <c r="AY42" s="925">
        <v>598.31200000000001</v>
      </c>
      <c r="AZ42" s="925">
        <v>396</v>
      </c>
      <c r="BA42" s="925">
        <v>362.71428571000001</v>
      </c>
      <c r="BB42" s="380">
        <v>432.92309999999998</v>
      </c>
      <c r="BC42" s="380">
        <v>560.8152</v>
      </c>
      <c r="BD42" s="380">
        <v>675.86369999999999</v>
      </c>
      <c r="BE42" s="380">
        <v>745.55989999999997</v>
      </c>
      <c r="BF42" s="380">
        <v>832.5154</v>
      </c>
      <c r="BG42" s="380">
        <v>955.26509999999996</v>
      </c>
      <c r="BH42" s="380">
        <v>1063.068</v>
      </c>
      <c r="BI42" s="380">
        <v>1027.672</v>
      </c>
      <c r="BJ42" s="380">
        <v>848.16079999999999</v>
      </c>
      <c r="BK42" s="380">
        <v>600.27390000000003</v>
      </c>
      <c r="BL42" s="380">
        <v>419.55779999999999</v>
      </c>
      <c r="BM42" s="380">
        <v>344.73180000000002</v>
      </c>
      <c r="BN42" s="380">
        <v>409.83969999999999</v>
      </c>
      <c r="BO42" s="380">
        <v>540.17660000000001</v>
      </c>
      <c r="BP42" s="380">
        <v>653.59069999999997</v>
      </c>
      <c r="BQ42" s="380">
        <v>727.77880000000005</v>
      </c>
      <c r="BR42" s="380">
        <v>813.84929999999997</v>
      </c>
      <c r="BS42" s="380">
        <v>938.77049999999997</v>
      </c>
      <c r="BT42" s="380">
        <v>1046.0440000000001</v>
      </c>
      <c r="BU42" s="380">
        <v>1001.9</v>
      </c>
      <c r="BV42" s="380">
        <v>824.32659999999998</v>
      </c>
    </row>
    <row r="43" spans="1:75" ht="11.1" customHeight="1" x14ac:dyDescent="0.2">
      <c r="A43" s="275" t="s">
        <v>550</v>
      </c>
      <c r="B43" s="620" t="s">
        <v>1223</v>
      </c>
      <c r="C43" s="369">
        <v>944.577</v>
      </c>
      <c r="D43" s="369">
        <v>679.43299999999999</v>
      </c>
      <c r="E43" s="369">
        <v>760.14800000000002</v>
      </c>
      <c r="F43" s="369">
        <v>832.26900000000001</v>
      </c>
      <c r="G43" s="369">
        <v>978.79600000000005</v>
      </c>
      <c r="H43" s="369">
        <v>993.36500000000001</v>
      </c>
      <c r="I43" s="369">
        <v>973.06899999999996</v>
      </c>
      <c r="J43" s="369">
        <v>939.52200000000005</v>
      </c>
      <c r="K43" s="369">
        <v>1052.7349999999999</v>
      </c>
      <c r="L43" s="369">
        <v>1184.701</v>
      </c>
      <c r="M43" s="369">
        <v>1169.171</v>
      </c>
      <c r="N43" s="369">
        <v>1142.665</v>
      </c>
      <c r="O43" s="369">
        <v>793.52800000000002</v>
      </c>
      <c r="P43" s="369">
        <v>580.62400000000002</v>
      </c>
      <c r="Q43" s="369">
        <v>587.35799999999995</v>
      </c>
      <c r="R43" s="369">
        <v>731.01900000000001</v>
      </c>
      <c r="S43" s="369">
        <v>840.63300000000004</v>
      </c>
      <c r="T43" s="369">
        <v>884.80700000000002</v>
      </c>
      <c r="U43" s="369">
        <v>871.65099999999995</v>
      </c>
      <c r="V43" s="369">
        <v>883.95500000000004</v>
      </c>
      <c r="W43" s="369">
        <v>1006.276</v>
      </c>
      <c r="X43" s="369">
        <v>1170.046</v>
      </c>
      <c r="Y43" s="369">
        <v>1178.8140000000001</v>
      </c>
      <c r="Z43" s="369">
        <v>1041.9649999999999</v>
      </c>
      <c r="AA43" s="369">
        <v>980.09100000000001</v>
      </c>
      <c r="AB43" s="369">
        <v>919.721</v>
      </c>
      <c r="AC43" s="369">
        <v>918.90499999999997</v>
      </c>
      <c r="AD43" s="369">
        <v>983.15899999999999</v>
      </c>
      <c r="AE43" s="369">
        <v>1103.886</v>
      </c>
      <c r="AF43" s="369">
        <v>1137.69</v>
      </c>
      <c r="AG43" s="369">
        <v>1107.895</v>
      </c>
      <c r="AH43" s="369">
        <v>1031.222</v>
      </c>
      <c r="AI43" s="369">
        <v>1091.6469999999999</v>
      </c>
      <c r="AJ43" s="369">
        <v>1209.2539999999999</v>
      </c>
      <c r="AK43" s="369">
        <v>1219.444</v>
      </c>
      <c r="AL43" s="369">
        <v>1182.5409999999999</v>
      </c>
      <c r="AM43" s="369">
        <v>911.72500000000002</v>
      </c>
      <c r="AN43" s="369">
        <v>942.84100000000001</v>
      </c>
      <c r="AO43" s="369">
        <v>1007.333</v>
      </c>
      <c r="AP43" s="369">
        <v>1077.55</v>
      </c>
      <c r="AQ43" s="369">
        <v>1143.296</v>
      </c>
      <c r="AR43" s="369">
        <v>1171.8599999999999</v>
      </c>
      <c r="AS43" s="369">
        <v>1154.67</v>
      </c>
      <c r="AT43" s="369">
        <v>1096.098</v>
      </c>
      <c r="AU43" s="369">
        <v>1120.6079999999999</v>
      </c>
      <c r="AV43" s="369">
        <v>1257.9870000000001</v>
      </c>
      <c r="AW43" s="369">
        <v>1291.538</v>
      </c>
      <c r="AX43" s="369">
        <v>1215.5329999999999</v>
      </c>
      <c r="AY43" s="925">
        <v>865.404</v>
      </c>
      <c r="AZ43" s="925">
        <v>658</v>
      </c>
      <c r="BA43" s="925">
        <v>765.71428571000001</v>
      </c>
      <c r="BB43" s="380">
        <v>894.80579999999998</v>
      </c>
      <c r="BC43" s="380">
        <v>1017.575</v>
      </c>
      <c r="BD43" s="380">
        <v>1072.7660000000001</v>
      </c>
      <c r="BE43" s="380">
        <v>1039.96</v>
      </c>
      <c r="BF43" s="380">
        <v>997.67520000000002</v>
      </c>
      <c r="BG43" s="380">
        <v>1071.018</v>
      </c>
      <c r="BH43" s="380">
        <v>1176.846</v>
      </c>
      <c r="BI43" s="380">
        <v>1183.711</v>
      </c>
      <c r="BJ43" s="380">
        <v>1069.329</v>
      </c>
      <c r="BK43" s="380">
        <v>842.50639999999999</v>
      </c>
      <c r="BL43" s="380">
        <v>701.87210000000005</v>
      </c>
      <c r="BM43" s="380">
        <v>722.73590000000002</v>
      </c>
      <c r="BN43" s="380">
        <v>843.55179999999996</v>
      </c>
      <c r="BO43" s="380">
        <v>988.77760000000001</v>
      </c>
      <c r="BP43" s="380">
        <v>1044.366</v>
      </c>
      <c r="BQ43" s="380">
        <v>1016.44</v>
      </c>
      <c r="BR43" s="380">
        <v>976.2364</v>
      </c>
      <c r="BS43" s="380">
        <v>1045.213</v>
      </c>
      <c r="BT43" s="380">
        <v>1149.1880000000001</v>
      </c>
      <c r="BU43" s="380">
        <v>1152.549</v>
      </c>
      <c r="BV43" s="380">
        <v>1035.085</v>
      </c>
    </row>
    <row r="44" spans="1:75" ht="11.1" customHeight="1" x14ac:dyDescent="0.2">
      <c r="A44" s="275" t="s">
        <v>551</v>
      </c>
      <c r="B44" s="620" t="s">
        <v>1224</v>
      </c>
      <c r="C44" s="369">
        <v>154.86199999999999</v>
      </c>
      <c r="D44" s="369">
        <v>115.10599999999999</v>
      </c>
      <c r="E44" s="369">
        <v>113.42700000000001</v>
      </c>
      <c r="F44" s="369">
        <v>123.884</v>
      </c>
      <c r="G44" s="369">
        <v>154.82900000000001</v>
      </c>
      <c r="H44" s="369">
        <v>175.06200000000001</v>
      </c>
      <c r="I44" s="369">
        <v>184.54599999999999</v>
      </c>
      <c r="J44" s="369">
        <v>190.40700000000001</v>
      </c>
      <c r="K44" s="369">
        <v>205.22200000000001</v>
      </c>
      <c r="L44" s="369">
        <v>213.31800000000001</v>
      </c>
      <c r="M44" s="369">
        <v>204.40299999999999</v>
      </c>
      <c r="N44" s="369">
        <v>171.28200000000001</v>
      </c>
      <c r="O44" s="369">
        <v>127.863</v>
      </c>
      <c r="P44" s="369">
        <v>92.822999999999993</v>
      </c>
      <c r="Q44" s="369">
        <v>90.370999999999995</v>
      </c>
      <c r="R44" s="369">
        <v>92.991</v>
      </c>
      <c r="S44" s="369">
        <v>116.554</v>
      </c>
      <c r="T44" s="369">
        <v>137.01300000000001</v>
      </c>
      <c r="U44" s="369">
        <v>147.446</v>
      </c>
      <c r="V44" s="369">
        <v>159.45599999999999</v>
      </c>
      <c r="W44" s="369">
        <v>184.27699999999999</v>
      </c>
      <c r="X44" s="369">
        <v>206.03299999999999</v>
      </c>
      <c r="Y44" s="369">
        <v>194.33500000000001</v>
      </c>
      <c r="Z44" s="369">
        <v>157.53299999999999</v>
      </c>
      <c r="AA44" s="369">
        <v>122.78</v>
      </c>
      <c r="AB44" s="369">
        <v>93.683000000000007</v>
      </c>
      <c r="AC44" s="369">
        <v>79.253</v>
      </c>
      <c r="AD44" s="369">
        <v>98.120999999999995</v>
      </c>
      <c r="AE44" s="369">
        <v>136.36099999999999</v>
      </c>
      <c r="AF44" s="369">
        <v>171.48599999999999</v>
      </c>
      <c r="AG44" s="369">
        <v>192.15600000000001</v>
      </c>
      <c r="AH44" s="369">
        <v>216.44900000000001</v>
      </c>
      <c r="AI44" s="369">
        <v>239.483</v>
      </c>
      <c r="AJ44" s="369">
        <v>251.86699999999999</v>
      </c>
      <c r="AK44" s="369">
        <v>246.535</v>
      </c>
      <c r="AL44" s="369">
        <v>227.577</v>
      </c>
      <c r="AM44" s="369">
        <v>185.01599999999999</v>
      </c>
      <c r="AN44" s="369">
        <v>168.74</v>
      </c>
      <c r="AO44" s="369">
        <v>167.81299999999999</v>
      </c>
      <c r="AP44" s="369">
        <v>187.05199999999999</v>
      </c>
      <c r="AQ44" s="369">
        <v>215.5</v>
      </c>
      <c r="AR44" s="369">
        <v>237.971</v>
      </c>
      <c r="AS44" s="369">
        <v>253.45599999999999</v>
      </c>
      <c r="AT44" s="369">
        <v>268.15899999999999</v>
      </c>
      <c r="AU44" s="369">
        <v>282.166</v>
      </c>
      <c r="AV44" s="369">
        <v>289.85399999999998</v>
      </c>
      <c r="AW44" s="369">
        <v>287.39299999999997</v>
      </c>
      <c r="AX44" s="369">
        <v>258.79000000000002</v>
      </c>
      <c r="AY44" s="925">
        <v>201.197</v>
      </c>
      <c r="AZ44" s="925">
        <v>166</v>
      </c>
      <c r="BA44" s="925">
        <v>165.42857143000001</v>
      </c>
      <c r="BB44" s="380">
        <v>177.97550000000001</v>
      </c>
      <c r="BC44" s="380">
        <v>210.00309999999999</v>
      </c>
      <c r="BD44" s="380">
        <v>239.232</v>
      </c>
      <c r="BE44" s="380">
        <v>244.2184</v>
      </c>
      <c r="BF44" s="380">
        <v>244.78</v>
      </c>
      <c r="BG44" s="380">
        <v>246.8974</v>
      </c>
      <c r="BH44" s="380">
        <v>258.56959999999998</v>
      </c>
      <c r="BI44" s="380">
        <v>250.61750000000001</v>
      </c>
      <c r="BJ44" s="380">
        <v>204.6874</v>
      </c>
      <c r="BK44" s="380">
        <v>152.4111</v>
      </c>
      <c r="BL44" s="380">
        <v>123.58280000000001</v>
      </c>
      <c r="BM44" s="380">
        <v>113.5937</v>
      </c>
      <c r="BN44" s="380">
        <v>115.69799999999999</v>
      </c>
      <c r="BO44" s="380">
        <v>134.9348</v>
      </c>
      <c r="BP44" s="380">
        <v>160.25309999999999</v>
      </c>
      <c r="BQ44" s="380">
        <v>173.42500000000001</v>
      </c>
      <c r="BR44" s="380">
        <v>191.60659999999999</v>
      </c>
      <c r="BS44" s="380">
        <v>204.76009999999999</v>
      </c>
      <c r="BT44" s="380">
        <v>220.7107</v>
      </c>
      <c r="BU44" s="380">
        <v>201.9239</v>
      </c>
      <c r="BV44" s="380">
        <v>160.99469999999999</v>
      </c>
    </row>
    <row r="45" spans="1:75" ht="11.1" customHeight="1" x14ac:dyDescent="0.2">
      <c r="A45" s="275" t="s">
        <v>552</v>
      </c>
      <c r="B45" s="620" t="s">
        <v>1225</v>
      </c>
      <c r="C45" s="369">
        <v>259.44099999999997</v>
      </c>
      <c r="D45" s="369">
        <v>209.17400000000001</v>
      </c>
      <c r="E45" s="369">
        <v>196.5</v>
      </c>
      <c r="F45" s="369">
        <v>224.02099999999999</v>
      </c>
      <c r="G45" s="369">
        <v>274.25599999999997</v>
      </c>
      <c r="H45" s="369">
        <v>245.655</v>
      </c>
      <c r="I45" s="369">
        <v>243.90199999999999</v>
      </c>
      <c r="J45" s="369">
        <v>242.07</v>
      </c>
      <c r="K45" s="369">
        <v>247.595</v>
      </c>
      <c r="L45" s="369">
        <v>257.26499999999999</v>
      </c>
      <c r="M45" s="369">
        <v>266.36399999999998</v>
      </c>
      <c r="N45" s="369">
        <v>218.285</v>
      </c>
      <c r="O45" s="369">
        <v>193.77</v>
      </c>
      <c r="P45" s="369">
        <v>163.19200000000001</v>
      </c>
      <c r="Q45" s="369">
        <v>164.84899999999999</v>
      </c>
      <c r="R45" s="369">
        <v>177.39500000000001</v>
      </c>
      <c r="S45" s="369">
        <v>207.28</v>
      </c>
      <c r="T45" s="369">
        <v>239.541</v>
      </c>
      <c r="U45" s="369">
        <v>252.923</v>
      </c>
      <c r="V45" s="369">
        <v>240.18</v>
      </c>
      <c r="W45" s="369">
        <v>247.42699999999999</v>
      </c>
      <c r="X45" s="369">
        <v>249.994</v>
      </c>
      <c r="Y45" s="369">
        <v>224.244</v>
      </c>
      <c r="Z45" s="369">
        <v>166.82599999999999</v>
      </c>
      <c r="AA45" s="369">
        <v>130.893</v>
      </c>
      <c r="AB45" s="369">
        <v>90.224999999999994</v>
      </c>
      <c r="AC45" s="369">
        <v>74.186000000000007</v>
      </c>
      <c r="AD45" s="369">
        <v>105.01300000000001</v>
      </c>
      <c r="AE45" s="369">
        <v>161.29900000000001</v>
      </c>
      <c r="AF45" s="369">
        <v>215.55699999999999</v>
      </c>
      <c r="AG45" s="369">
        <v>231.31399999999999</v>
      </c>
      <c r="AH45" s="369">
        <v>251.30500000000001</v>
      </c>
      <c r="AI45" s="369">
        <v>278.26400000000001</v>
      </c>
      <c r="AJ45" s="369">
        <v>282.36900000000003</v>
      </c>
      <c r="AK45" s="369">
        <v>289.61599999999999</v>
      </c>
      <c r="AL45" s="369">
        <v>280.34300000000002</v>
      </c>
      <c r="AM45" s="369">
        <v>226.75899999999999</v>
      </c>
      <c r="AN45" s="369">
        <v>218.74199999999999</v>
      </c>
      <c r="AO45" s="369">
        <v>230.59</v>
      </c>
      <c r="AP45" s="369">
        <v>246.357</v>
      </c>
      <c r="AQ45" s="369">
        <v>274.14600000000002</v>
      </c>
      <c r="AR45" s="369">
        <v>286.44099999999997</v>
      </c>
      <c r="AS45" s="369">
        <v>291.49200000000002</v>
      </c>
      <c r="AT45" s="369">
        <v>290.09899999999999</v>
      </c>
      <c r="AU45" s="369">
        <v>295.74700000000001</v>
      </c>
      <c r="AV45" s="369">
        <v>309.95999999999998</v>
      </c>
      <c r="AW45" s="369">
        <v>308.928</v>
      </c>
      <c r="AX45" s="369">
        <v>294.875</v>
      </c>
      <c r="AY45" s="925">
        <v>230.155</v>
      </c>
      <c r="AZ45" s="925">
        <v>199</v>
      </c>
      <c r="BA45" s="925">
        <v>203.28571428999999</v>
      </c>
      <c r="BB45" s="380">
        <v>221.61269999999999</v>
      </c>
      <c r="BC45" s="380">
        <v>270.29649999999998</v>
      </c>
      <c r="BD45" s="380">
        <v>286.13709999999998</v>
      </c>
      <c r="BE45" s="380">
        <v>285.8272</v>
      </c>
      <c r="BF45" s="380">
        <v>278.51600000000002</v>
      </c>
      <c r="BG45" s="380">
        <v>273.97550000000001</v>
      </c>
      <c r="BH45" s="380">
        <v>274.26100000000002</v>
      </c>
      <c r="BI45" s="380">
        <v>264.55459999999999</v>
      </c>
      <c r="BJ45" s="380">
        <v>222.02719999999999</v>
      </c>
      <c r="BK45" s="380">
        <v>184.3605</v>
      </c>
      <c r="BL45" s="380">
        <v>157.04390000000001</v>
      </c>
      <c r="BM45" s="380">
        <v>164.2423</v>
      </c>
      <c r="BN45" s="380">
        <v>186.44239999999999</v>
      </c>
      <c r="BO45" s="380">
        <v>223.1918</v>
      </c>
      <c r="BP45" s="380">
        <v>243.44370000000001</v>
      </c>
      <c r="BQ45" s="380">
        <v>246.57679999999999</v>
      </c>
      <c r="BR45" s="380">
        <v>242.29929999999999</v>
      </c>
      <c r="BS45" s="380">
        <v>250.6284</v>
      </c>
      <c r="BT45" s="380">
        <v>252.3954</v>
      </c>
      <c r="BU45" s="380">
        <v>244.15700000000001</v>
      </c>
      <c r="BV45" s="380">
        <v>202.9092</v>
      </c>
    </row>
    <row r="46" spans="1:75" ht="11.1" customHeight="1" x14ac:dyDescent="0.2">
      <c r="A46" s="275" t="s">
        <v>553</v>
      </c>
      <c r="B46" s="626" t="s">
        <v>1098</v>
      </c>
      <c r="C46" s="409">
        <v>26.687999999999999</v>
      </c>
      <c r="D46" s="409">
        <v>24.759</v>
      </c>
      <c r="E46" s="409">
        <v>23.266999999999999</v>
      </c>
      <c r="F46" s="409">
        <v>23.27</v>
      </c>
      <c r="G46" s="409">
        <v>24.82</v>
      </c>
      <c r="H46" s="409">
        <v>26.742999999999999</v>
      </c>
      <c r="I46" s="409">
        <v>28.265999999999998</v>
      </c>
      <c r="J46" s="409">
        <v>29.498999999999999</v>
      </c>
      <c r="K46" s="409">
        <v>30.337</v>
      </c>
      <c r="L46" s="409">
        <v>30.388000000000002</v>
      </c>
      <c r="M46" s="409">
        <v>28.04</v>
      </c>
      <c r="N46" s="409">
        <v>25.425999999999998</v>
      </c>
      <c r="O46" s="409">
        <v>22.815999999999999</v>
      </c>
      <c r="P46" s="409">
        <v>21.408999999999999</v>
      </c>
      <c r="Q46" s="409">
        <v>20.631</v>
      </c>
      <c r="R46" s="409">
        <v>20.853000000000002</v>
      </c>
      <c r="S46" s="409">
        <v>22.553000000000001</v>
      </c>
      <c r="T46" s="409">
        <v>25.105</v>
      </c>
      <c r="U46" s="409">
        <v>27.427</v>
      </c>
      <c r="V46" s="409">
        <v>29.754999999999999</v>
      </c>
      <c r="W46" s="409">
        <v>32.075000000000003</v>
      </c>
      <c r="X46" s="409">
        <v>32.548000000000002</v>
      </c>
      <c r="Y46" s="409">
        <v>31.376999999999999</v>
      </c>
      <c r="Z46" s="409">
        <v>29.510999999999999</v>
      </c>
      <c r="AA46" s="409">
        <v>28.652999999999999</v>
      </c>
      <c r="AB46" s="409">
        <v>27.492999999999999</v>
      </c>
      <c r="AC46" s="409">
        <v>26.7</v>
      </c>
      <c r="AD46" s="409">
        <v>26.898</v>
      </c>
      <c r="AE46" s="409">
        <v>28.015000000000001</v>
      </c>
      <c r="AF46" s="409">
        <v>29.890999999999998</v>
      </c>
      <c r="AG46" s="409">
        <v>31.864999999999998</v>
      </c>
      <c r="AH46" s="409">
        <v>33.622999999999998</v>
      </c>
      <c r="AI46" s="409">
        <v>34.71</v>
      </c>
      <c r="AJ46" s="409">
        <v>34.393000000000001</v>
      </c>
      <c r="AK46" s="409">
        <v>32.591000000000001</v>
      </c>
      <c r="AL46" s="409">
        <v>29.943000000000001</v>
      </c>
      <c r="AM46" s="409">
        <v>27.061</v>
      </c>
      <c r="AN46" s="409">
        <v>25.251000000000001</v>
      </c>
      <c r="AO46" s="409">
        <v>24.175999999999998</v>
      </c>
      <c r="AP46" s="409">
        <v>24.257999999999999</v>
      </c>
      <c r="AQ46" s="409">
        <v>25.596</v>
      </c>
      <c r="AR46" s="409">
        <v>27.577000000000002</v>
      </c>
      <c r="AS46" s="409">
        <v>29.623000000000001</v>
      </c>
      <c r="AT46" s="409">
        <v>31.254999999999999</v>
      </c>
      <c r="AU46" s="409">
        <v>32.508000000000003</v>
      </c>
      <c r="AV46" s="409">
        <v>32.238</v>
      </c>
      <c r="AW46" s="409">
        <v>30.196000000000002</v>
      </c>
      <c r="AX46" s="409">
        <v>28.390999999999998</v>
      </c>
      <c r="AY46" s="927">
        <v>26.48</v>
      </c>
      <c r="AZ46" s="927">
        <v>24.67</v>
      </c>
      <c r="BA46" s="927">
        <v>23.594999999999999</v>
      </c>
      <c r="BB46" s="382">
        <v>23.652200000000001</v>
      </c>
      <c r="BC46" s="382">
        <v>25.003</v>
      </c>
      <c r="BD46" s="382">
        <v>26.9344</v>
      </c>
      <c r="BE46" s="382">
        <v>28.858000000000001</v>
      </c>
      <c r="BF46" s="382">
        <v>30.714400000000001</v>
      </c>
      <c r="BG46" s="382">
        <v>32.160600000000002</v>
      </c>
      <c r="BH46" s="382">
        <v>32.192</v>
      </c>
      <c r="BI46" s="382">
        <v>30.4206</v>
      </c>
      <c r="BJ46" s="382">
        <v>28.314</v>
      </c>
      <c r="BK46" s="382">
        <v>26.339600000000001</v>
      </c>
      <c r="BL46" s="382">
        <v>24.7164</v>
      </c>
      <c r="BM46" s="382">
        <v>23.6738</v>
      </c>
      <c r="BN46" s="382">
        <v>23.786239999999999</v>
      </c>
      <c r="BO46" s="382">
        <v>25.197399999999998</v>
      </c>
      <c r="BP46" s="382">
        <v>27.250080000000001</v>
      </c>
      <c r="BQ46" s="382">
        <v>29.207799999999999</v>
      </c>
      <c r="BR46" s="382">
        <v>30.969280000000001</v>
      </c>
      <c r="BS46" s="382">
        <v>32.35812</v>
      </c>
      <c r="BT46" s="382">
        <v>32.351799999999997</v>
      </c>
      <c r="BU46" s="382">
        <v>30.524920000000002</v>
      </c>
      <c r="BV46" s="382">
        <v>28.317</v>
      </c>
    </row>
    <row r="47" spans="1:75" s="172" customFormat="1" ht="13.2" x14ac:dyDescent="0.25">
      <c r="A47" s="171"/>
      <c r="B47" s="1067" t="s">
        <v>1598</v>
      </c>
      <c r="C47" s="1073"/>
      <c r="D47" s="1073"/>
      <c r="E47" s="1073"/>
      <c r="F47" s="1073"/>
      <c r="G47" s="1073"/>
      <c r="H47" s="1073"/>
      <c r="I47" s="1073"/>
      <c r="J47" s="1073"/>
      <c r="K47" s="1073"/>
      <c r="L47" s="1073"/>
      <c r="M47" s="1073"/>
      <c r="N47" s="1073"/>
      <c r="O47" s="1073"/>
      <c r="P47" s="1073"/>
      <c r="Q47" s="1068"/>
      <c r="R47" s="641"/>
      <c r="AY47" s="951"/>
      <c r="AZ47" s="951"/>
      <c r="BA47" s="951"/>
      <c r="BB47" s="281"/>
      <c r="BC47" s="641"/>
      <c r="BD47" s="684"/>
      <c r="BE47" s="684"/>
      <c r="BF47" s="684"/>
      <c r="BG47" s="684"/>
      <c r="BH47" s="684"/>
      <c r="BI47" s="684"/>
      <c r="BJ47" s="641"/>
      <c r="BK47" s="641"/>
      <c r="BL47" s="641"/>
      <c r="BM47" s="641"/>
      <c r="BN47" s="641"/>
      <c r="BO47" s="641"/>
      <c r="BP47" s="641"/>
      <c r="BQ47" s="641"/>
      <c r="BR47" s="641"/>
      <c r="BS47" s="641"/>
      <c r="BT47" s="641"/>
      <c r="BU47" s="641"/>
      <c r="BV47" s="641"/>
      <c r="BW47" s="641"/>
    </row>
    <row r="48" spans="1:75" s="172" customFormat="1" ht="12" customHeight="1" x14ac:dyDescent="0.25">
      <c r="A48" s="171"/>
      <c r="B48" s="1082" t="s">
        <v>1236</v>
      </c>
      <c r="C48" s="1073"/>
      <c r="D48" s="1073"/>
      <c r="E48" s="1073"/>
      <c r="F48" s="1073"/>
      <c r="G48" s="1073"/>
      <c r="H48" s="1073"/>
      <c r="I48" s="1073"/>
      <c r="J48" s="1073"/>
      <c r="K48" s="1073"/>
      <c r="L48" s="1073"/>
      <c r="M48" s="1073"/>
      <c r="N48" s="1073"/>
      <c r="O48" s="1073"/>
      <c r="P48" s="1073"/>
      <c r="Q48" s="1068"/>
      <c r="R48" s="641"/>
      <c r="Y48" s="307"/>
      <c r="Z48" s="307"/>
      <c r="AA48" s="307"/>
      <c r="AB48" s="307"/>
      <c r="AY48" s="951"/>
      <c r="AZ48" s="951"/>
      <c r="BA48" s="951"/>
      <c r="BB48" s="217"/>
      <c r="BC48" s="641"/>
      <c r="BD48" s="684"/>
      <c r="BE48" s="641"/>
      <c r="BF48" s="684"/>
      <c r="BG48" s="684"/>
      <c r="BH48" s="684"/>
      <c r="BI48" s="684"/>
      <c r="BJ48" s="641"/>
      <c r="BK48" s="641"/>
      <c r="BL48" s="641"/>
      <c r="BM48" s="641"/>
      <c r="BN48" s="641"/>
      <c r="BO48" s="641"/>
      <c r="BP48" s="641"/>
      <c r="BQ48" s="641"/>
      <c r="BR48" s="641"/>
      <c r="BS48" s="641"/>
      <c r="BT48" s="641"/>
      <c r="BU48" s="641"/>
      <c r="BV48" s="641"/>
      <c r="BW48" s="641"/>
    </row>
    <row r="49" spans="1:75" s="172" customFormat="1" ht="12" customHeight="1" x14ac:dyDescent="0.25">
      <c r="A49" s="171"/>
      <c r="B49" s="1082" t="s">
        <v>1237</v>
      </c>
      <c r="C49" s="1073"/>
      <c r="D49" s="1073"/>
      <c r="E49" s="1073"/>
      <c r="F49" s="1073"/>
      <c r="G49" s="1073"/>
      <c r="H49" s="1073"/>
      <c r="I49" s="1073"/>
      <c r="J49" s="1073"/>
      <c r="K49" s="1073"/>
      <c r="L49" s="1073"/>
      <c r="M49" s="1073"/>
      <c r="N49" s="1073"/>
      <c r="O49" s="1073"/>
      <c r="P49" s="1073"/>
      <c r="Q49" s="1068"/>
      <c r="R49" s="642"/>
      <c r="AY49" s="951"/>
      <c r="AZ49" s="951"/>
      <c r="BA49" s="951"/>
      <c r="BB49" s="217"/>
      <c r="BC49" s="641"/>
      <c r="BD49" s="684"/>
      <c r="BE49" s="641"/>
      <c r="BF49" s="684"/>
      <c r="BG49" s="684"/>
      <c r="BH49" s="684"/>
      <c r="BI49" s="684"/>
      <c r="BJ49" s="641"/>
      <c r="BK49" s="641"/>
      <c r="BL49" s="641"/>
      <c r="BM49" s="641"/>
      <c r="BN49" s="641"/>
      <c r="BO49" s="641"/>
      <c r="BP49" s="641"/>
      <c r="BQ49" s="641"/>
      <c r="BR49" s="641"/>
      <c r="BS49" s="641"/>
      <c r="BT49" s="641"/>
      <c r="BU49" s="641"/>
      <c r="BV49" s="641"/>
      <c r="BW49" s="641"/>
    </row>
    <row r="50" spans="1:75" s="172" customFormat="1" ht="12" customHeight="1" x14ac:dyDescent="0.25">
      <c r="A50" s="171"/>
      <c r="B50" s="1082" t="s">
        <v>1238</v>
      </c>
      <c r="C50" s="1073"/>
      <c r="D50" s="1073"/>
      <c r="E50" s="1073"/>
      <c r="F50" s="1073"/>
      <c r="G50" s="1073"/>
      <c r="H50" s="1073"/>
      <c r="I50" s="1073"/>
      <c r="J50" s="1073"/>
      <c r="K50" s="1073"/>
      <c r="L50" s="1073"/>
      <c r="M50" s="1073"/>
      <c r="N50" s="1073"/>
      <c r="O50" s="1073"/>
      <c r="P50" s="1073"/>
      <c r="Q50" s="1068"/>
      <c r="R50" s="642"/>
      <c r="AY50" s="951"/>
      <c r="AZ50" s="951"/>
      <c r="BA50" s="951"/>
      <c r="BB50" s="217"/>
      <c r="BC50" s="641"/>
      <c r="BD50" s="684"/>
      <c r="BE50" s="641"/>
      <c r="BF50" s="684"/>
      <c r="BG50" s="684"/>
      <c r="BH50" s="684"/>
      <c r="BI50" s="684"/>
      <c r="BJ50" s="641"/>
      <c r="BK50" s="641"/>
      <c r="BL50" s="641"/>
      <c r="BM50" s="641"/>
      <c r="BN50" s="641"/>
      <c r="BO50" s="641"/>
      <c r="BP50" s="641"/>
      <c r="BQ50" s="641"/>
      <c r="BR50" s="641"/>
      <c r="BS50" s="641"/>
      <c r="BT50" s="641"/>
      <c r="BU50" s="641"/>
      <c r="BV50" s="641"/>
      <c r="BW50" s="641"/>
    </row>
    <row r="51" spans="1:75" s="358" customFormat="1" ht="12" customHeight="1" x14ac:dyDescent="0.25">
      <c r="A51" s="357"/>
      <c r="B51" s="1082" t="s">
        <v>1239</v>
      </c>
      <c r="C51" s="1073"/>
      <c r="D51" s="1073"/>
      <c r="E51" s="1073"/>
      <c r="F51" s="1073"/>
      <c r="G51" s="1073"/>
      <c r="H51" s="1073"/>
      <c r="I51" s="1073"/>
      <c r="J51" s="1073"/>
      <c r="K51" s="1073"/>
      <c r="L51" s="1073"/>
      <c r="M51" s="1073"/>
      <c r="N51" s="1073"/>
      <c r="O51" s="1073"/>
      <c r="P51" s="1073"/>
      <c r="Q51" s="1068"/>
      <c r="R51" s="642"/>
      <c r="AY51" s="361"/>
      <c r="AZ51" s="361"/>
      <c r="BA51" s="361"/>
      <c r="BD51" s="361"/>
      <c r="BF51" s="361"/>
      <c r="BG51" s="361"/>
      <c r="BH51" s="361"/>
      <c r="BI51" s="361"/>
    </row>
    <row r="52" spans="1:75" s="115" customFormat="1" ht="12" customHeight="1" x14ac:dyDescent="0.25">
      <c r="A52" s="38"/>
      <c r="B52" s="1082" t="s">
        <v>1240</v>
      </c>
      <c r="C52" s="1068"/>
      <c r="D52" s="1068"/>
      <c r="E52" s="1068"/>
      <c r="F52" s="1068"/>
      <c r="G52" s="1068"/>
      <c r="H52" s="1068"/>
      <c r="I52" s="1068"/>
      <c r="J52" s="1068"/>
      <c r="K52" s="1068"/>
      <c r="L52" s="1068"/>
      <c r="M52" s="1068"/>
      <c r="N52" s="1068"/>
      <c r="O52" s="1068"/>
      <c r="P52" s="1068"/>
      <c r="Q52" s="1068"/>
      <c r="R52" s="642"/>
      <c r="AY52" s="853"/>
      <c r="AZ52" s="853"/>
      <c r="BA52" s="853"/>
      <c r="BB52" s="216"/>
      <c r="BC52" s="642"/>
      <c r="BD52" s="685"/>
      <c r="BE52" s="642"/>
      <c r="BF52" s="685"/>
      <c r="BG52" s="685"/>
      <c r="BH52" s="685"/>
      <c r="BI52" s="685"/>
      <c r="BJ52" s="642"/>
      <c r="BK52" s="642"/>
      <c r="BL52" s="642"/>
      <c r="BM52" s="642"/>
      <c r="BN52" s="642"/>
      <c r="BO52" s="642"/>
      <c r="BP52" s="642"/>
      <c r="BQ52" s="642"/>
      <c r="BR52" s="642"/>
      <c r="BS52" s="642"/>
      <c r="BT52" s="642"/>
      <c r="BU52" s="642"/>
      <c r="BV52" s="642"/>
      <c r="BW52" s="642"/>
    </row>
    <row r="53" spans="1:75" s="172" customFormat="1" ht="12" customHeight="1" x14ac:dyDescent="0.2">
      <c r="A53" s="171"/>
      <c r="B53" s="799" t="s">
        <v>826</v>
      </c>
      <c r="C53" s="799"/>
      <c r="D53" s="799"/>
      <c r="E53" s="799"/>
      <c r="F53" s="799"/>
      <c r="G53" s="799"/>
      <c r="H53" s="799"/>
      <c r="I53" s="799"/>
      <c r="J53" s="799"/>
      <c r="K53" s="799"/>
      <c r="L53" s="799"/>
      <c r="M53" s="799"/>
      <c r="N53" s="799"/>
      <c r="O53" s="799"/>
      <c r="P53" s="799"/>
      <c r="Q53" s="799"/>
      <c r="R53" s="642"/>
      <c r="AY53" s="951"/>
      <c r="AZ53" s="951"/>
      <c r="BA53" s="951"/>
      <c r="BB53" s="217"/>
      <c r="BC53" s="641"/>
      <c r="BD53" s="684"/>
      <c r="BE53" s="641"/>
      <c r="BF53" s="684"/>
      <c r="BG53" s="684"/>
      <c r="BH53" s="684"/>
      <c r="BI53" s="684"/>
      <c r="BJ53" s="641"/>
      <c r="BK53" s="641"/>
      <c r="BL53" s="641"/>
      <c r="BM53" s="641"/>
      <c r="BN53" s="641"/>
      <c r="BO53" s="641"/>
      <c r="BP53" s="641"/>
      <c r="BQ53" s="641"/>
      <c r="BR53" s="641"/>
      <c r="BS53" s="641"/>
      <c r="BT53" s="641"/>
      <c r="BU53" s="641"/>
      <c r="BV53" s="641"/>
      <c r="BW53" s="641"/>
    </row>
    <row r="54" spans="1:75" s="172" customFormat="1" ht="12" customHeight="1" x14ac:dyDescent="0.25">
      <c r="A54" s="171"/>
      <c r="B54" s="1018" t="str">
        <f>Dates!$G$2</f>
        <v>EIA completed modeling and analysis for this report on Monday, April 7, 2025.</v>
      </c>
      <c r="C54" s="1005"/>
      <c r="D54" s="1005"/>
      <c r="E54" s="1005"/>
      <c r="F54" s="1005"/>
      <c r="G54" s="1005"/>
      <c r="H54" s="1005"/>
      <c r="I54" s="1005"/>
      <c r="J54" s="1005"/>
      <c r="K54" s="1005"/>
      <c r="L54" s="1005"/>
      <c r="M54" s="1005"/>
      <c r="N54" s="1005"/>
      <c r="O54" s="1005"/>
      <c r="P54" s="1005"/>
      <c r="Q54" s="1005"/>
      <c r="R54" s="642"/>
      <c r="AY54" s="951"/>
      <c r="AZ54" s="951"/>
      <c r="BA54" s="951"/>
      <c r="BB54" s="217"/>
      <c r="BC54" s="641"/>
      <c r="BD54" s="684"/>
      <c r="BE54" s="641"/>
      <c r="BF54" s="684"/>
      <c r="BG54" s="684"/>
      <c r="BH54" s="684"/>
      <c r="BI54" s="684"/>
      <c r="BJ54" s="641"/>
      <c r="BK54" s="641"/>
      <c r="BL54" s="641"/>
      <c r="BM54" s="641"/>
      <c r="BN54" s="641"/>
      <c r="BO54" s="641"/>
      <c r="BP54" s="641"/>
      <c r="BQ54" s="641"/>
      <c r="BR54" s="641"/>
      <c r="BS54" s="641"/>
      <c r="BT54" s="641"/>
      <c r="BU54" s="641"/>
      <c r="BV54" s="641"/>
      <c r="BW54" s="641"/>
    </row>
    <row r="55" spans="1:75" s="172" customFormat="1" ht="12" customHeight="1" x14ac:dyDescent="0.25">
      <c r="A55" s="171"/>
      <c r="B55" s="1013" t="s">
        <v>483</v>
      </c>
      <c r="C55" s="1005"/>
      <c r="D55" s="1005"/>
      <c r="E55" s="1005"/>
      <c r="F55" s="1005"/>
      <c r="G55" s="1005"/>
      <c r="H55" s="1005"/>
      <c r="I55" s="1005"/>
      <c r="J55" s="1005"/>
      <c r="K55" s="1005"/>
      <c r="L55" s="1005"/>
      <c r="M55" s="1005"/>
      <c r="N55" s="1005"/>
      <c r="O55" s="1005"/>
      <c r="P55" s="1005"/>
      <c r="Q55" s="1005"/>
      <c r="R55" s="642"/>
      <c r="AY55" s="951"/>
      <c r="AZ55" s="951"/>
      <c r="BA55" s="951"/>
      <c r="BB55" s="217"/>
      <c r="BC55" s="641"/>
      <c r="BD55" s="684"/>
      <c r="BE55" s="641"/>
      <c r="BF55" s="684"/>
      <c r="BG55" s="684"/>
      <c r="BH55" s="684"/>
      <c r="BI55" s="684"/>
      <c r="BJ55" s="641"/>
      <c r="BK55" s="641"/>
      <c r="BL55" s="641"/>
      <c r="BM55" s="641"/>
      <c r="BN55" s="641"/>
      <c r="BO55" s="641"/>
      <c r="BP55" s="641"/>
      <c r="BQ55" s="641"/>
      <c r="BR55" s="641"/>
      <c r="BS55" s="641"/>
      <c r="BT55" s="641"/>
      <c r="BU55" s="641"/>
      <c r="BV55" s="641"/>
      <c r="BW55" s="641"/>
    </row>
    <row r="56" spans="1:75" s="172" customFormat="1" ht="12" customHeight="1" x14ac:dyDescent="0.25">
      <c r="A56" s="171"/>
      <c r="B56" s="1027" t="s">
        <v>1435</v>
      </c>
      <c r="C56" s="1014"/>
      <c r="D56" s="1014"/>
      <c r="E56" s="1014"/>
      <c r="F56" s="1014"/>
      <c r="G56" s="1014"/>
      <c r="H56" s="1014"/>
      <c r="I56" s="1014"/>
      <c r="J56" s="1014"/>
      <c r="K56" s="1014"/>
      <c r="L56" s="1014"/>
      <c r="M56" s="1014"/>
      <c r="N56" s="1014"/>
      <c r="O56" s="1014"/>
      <c r="P56" s="1014"/>
      <c r="Q56" s="1014"/>
      <c r="R56" s="642"/>
      <c r="AY56" s="951"/>
      <c r="AZ56" s="951"/>
      <c r="BA56" s="951"/>
      <c r="BB56" s="217"/>
      <c r="BC56" s="641"/>
      <c r="BD56" s="684"/>
      <c r="BE56" s="641"/>
      <c r="BF56" s="684"/>
      <c r="BG56" s="684"/>
      <c r="BH56" s="684"/>
      <c r="BI56" s="684"/>
      <c r="BJ56" s="641"/>
      <c r="BK56" s="641"/>
      <c r="BL56" s="641"/>
      <c r="BM56" s="641"/>
      <c r="BN56" s="641"/>
      <c r="BO56" s="641"/>
      <c r="BP56" s="641"/>
      <c r="BQ56" s="641"/>
      <c r="BR56" s="641"/>
      <c r="BS56" s="641"/>
      <c r="BT56" s="641"/>
      <c r="BU56" s="641"/>
      <c r="BV56" s="641"/>
      <c r="BW56" s="641"/>
    </row>
    <row r="57" spans="1:75" s="172" customFormat="1" ht="12" customHeight="1" x14ac:dyDescent="0.25">
      <c r="A57" s="171"/>
      <c r="B57" s="1022" t="s">
        <v>492</v>
      </c>
      <c r="C57" s="1024"/>
      <c r="D57" s="1024"/>
      <c r="E57" s="1024"/>
      <c r="F57" s="1024"/>
      <c r="G57" s="1024"/>
      <c r="H57" s="1024"/>
      <c r="I57" s="1024"/>
      <c r="J57" s="1024"/>
      <c r="K57" s="1024"/>
      <c r="L57" s="1024"/>
      <c r="M57" s="1024"/>
      <c r="N57" s="1024"/>
      <c r="O57" s="1024"/>
      <c r="P57" s="1024"/>
      <c r="Q57" s="1068"/>
      <c r="R57" s="642"/>
      <c r="AY57" s="951"/>
      <c r="AZ57" s="951"/>
      <c r="BA57" s="951"/>
      <c r="BB57" s="217"/>
      <c r="BC57" s="641"/>
      <c r="BD57" s="677"/>
      <c r="BE57" s="292"/>
      <c r="BF57" s="677"/>
      <c r="BG57" s="684"/>
      <c r="BH57" s="684"/>
      <c r="BI57" s="684"/>
      <c r="BJ57" s="641"/>
      <c r="BK57" s="641"/>
      <c r="BL57" s="641"/>
      <c r="BM57" s="641"/>
      <c r="BN57" s="641"/>
      <c r="BO57" s="641"/>
      <c r="BP57" s="641"/>
      <c r="BQ57" s="641"/>
      <c r="BR57" s="641"/>
      <c r="BS57" s="641"/>
      <c r="BT57" s="641"/>
      <c r="BU57" s="641"/>
      <c r="BV57" s="641"/>
      <c r="BW57" s="641"/>
    </row>
    <row r="58" spans="1:75" s="173" customFormat="1" ht="12" customHeight="1" x14ac:dyDescent="0.2">
      <c r="A58" s="160"/>
      <c r="B58" s="1019" t="s">
        <v>840</v>
      </c>
      <c r="C58" s="1019"/>
      <c r="D58" s="1019"/>
      <c r="E58" s="1019"/>
      <c r="F58" s="1019"/>
      <c r="G58" s="1019"/>
      <c r="H58" s="1019"/>
      <c r="I58" s="1019"/>
      <c r="J58" s="1019"/>
      <c r="K58" s="1019"/>
      <c r="L58" s="1019"/>
      <c r="M58" s="1019"/>
      <c r="N58" s="1019"/>
      <c r="O58" s="1019"/>
      <c r="P58" s="1019"/>
      <c r="Q58" s="1019"/>
      <c r="R58" s="1019"/>
      <c r="AY58" s="951"/>
      <c r="AZ58" s="951"/>
      <c r="BA58" s="951"/>
      <c r="BB58" s="218"/>
      <c r="BC58" s="686"/>
      <c r="BD58" s="677"/>
      <c r="BE58" s="293"/>
      <c r="BF58" s="677"/>
      <c r="BG58" s="684"/>
      <c r="BH58" s="684"/>
      <c r="BI58" s="684"/>
      <c r="BJ58" s="686"/>
      <c r="BK58" s="686"/>
      <c r="BL58" s="686"/>
      <c r="BM58" s="686"/>
      <c r="BN58" s="686"/>
      <c r="BO58" s="686"/>
      <c r="BP58" s="686"/>
      <c r="BQ58" s="686"/>
      <c r="BR58" s="686"/>
      <c r="BS58" s="686"/>
      <c r="BT58" s="686"/>
      <c r="BU58" s="686"/>
      <c r="BV58" s="686"/>
      <c r="BW58" s="686"/>
    </row>
    <row r="59" spans="1:75" ht="13.2" x14ac:dyDescent="0.25">
      <c r="A59" s="160"/>
      <c r="B59" s="1022" t="s">
        <v>1590</v>
      </c>
      <c r="C59" s="1073"/>
      <c r="D59" s="1073"/>
      <c r="E59" s="1073"/>
      <c r="F59" s="1073"/>
      <c r="G59" s="1073"/>
      <c r="H59" s="1073"/>
      <c r="I59" s="1073"/>
      <c r="J59" s="1073"/>
      <c r="K59" s="1073"/>
      <c r="L59" s="1073"/>
      <c r="M59" s="1073"/>
      <c r="N59" s="1073"/>
      <c r="O59" s="1073"/>
      <c r="P59" s="1073"/>
      <c r="Q59" s="1068"/>
      <c r="R59" s="642"/>
    </row>
    <row r="60" spans="1:75" ht="13.2" x14ac:dyDescent="0.25">
      <c r="A60" s="160"/>
      <c r="B60" s="1072" t="s">
        <v>1096</v>
      </c>
      <c r="C60" s="1068"/>
      <c r="D60" s="1068"/>
      <c r="E60" s="1068"/>
      <c r="F60" s="1068"/>
      <c r="G60" s="1068"/>
      <c r="H60" s="1068"/>
      <c r="I60" s="1068"/>
      <c r="J60" s="1068"/>
      <c r="K60" s="1068"/>
      <c r="L60" s="1068"/>
      <c r="M60" s="1068"/>
      <c r="N60" s="1068"/>
      <c r="O60" s="1068"/>
      <c r="P60" s="1068"/>
      <c r="Q60" s="1068"/>
      <c r="R60" s="628"/>
    </row>
    <row r="186" spans="2:74" ht="9" customHeight="1" x14ac:dyDescent="0.2"/>
    <row r="187" spans="2:74" ht="9" customHeight="1" x14ac:dyDescent="0.2">
      <c r="B187" s="40"/>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952"/>
      <c r="AZ187" s="952"/>
      <c r="BA187" s="952"/>
      <c r="BB187" s="146"/>
      <c r="BC187" s="41"/>
      <c r="BD187" s="678"/>
      <c r="BE187" s="42"/>
      <c r="BF187" s="678"/>
      <c r="BG187" s="682"/>
      <c r="BH187" s="682"/>
      <c r="BI187" s="682"/>
      <c r="BJ187" s="41"/>
      <c r="BK187" s="41"/>
      <c r="BL187" s="41"/>
      <c r="BM187" s="41"/>
      <c r="BN187" s="41"/>
      <c r="BO187" s="41"/>
      <c r="BP187" s="41"/>
      <c r="BQ187" s="41"/>
      <c r="BR187" s="41"/>
      <c r="BS187" s="41"/>
      <c r="BT187" s="41"/>
      <c r="BU187" s="41"/>
      <c r="BV187" s="41"/>
    </row>
    <row r="188" spans="2:74" ht="9" customHeight="1" x14ac:dyDescent="0.2">
      <c r="B188" s="40"/>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952"/>
      <c r="AZ188" s="952"/>
      <c r="BA188" s="952"/>
      <c r="BB188" s="146"/>
      <c r="BC188" s="41"/>
      <c r="BD188" s="678"/>
      <c r="BE188" s="42"/>
      <c r="BF188" s="678"/>
      <c r="BG188" s="682"/>
      <c r="BH188" s="682"/>
      <c r="BI188" s="682"/>
      <c r="BJ188" s="41"/>
      <c r="BK188" s="41"/>
      <c r="BL188" s="41"/>
      <c r="BM188" s="41"/>
      <c r="BN188" s="41"/>
      <c r="BO188" s="41"/>
      <c r="BP188" s="41"/>
      <c r="BQ188" s="41"/>
      <c r="BR188" s="41"/>
      <c r="BS188" s="41"/>
      <c r="BT188" s="41"/>
      <c r="BU188" s="41"/>
      <c r="BV188" s="41"/>
    </row>
    <row r="189" spans="2:74" ht="9" customHeight="1" x14ac:dyDescent="0.2">
      <c r="B189" s="40"/>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952"/>
      <c r="AZ189" s="952"/>
      <c r="BA189" s="952"/>
      <c r="BB189" s="146"/>
      <c r="BC189" s="41"/>
      <c r="BD189" s="678"/>
      <c r="BE189" s="42"/>
      <c r="BF189" s="678"/>
      <c r="BG189" s="682"/>
      <c r="BH189" s="682"/>
      <c r="BI189" s="682"/>
      <c r="BJ189" s="41"/>
      <c r="BK189" s="41"/>
      <c r="BL189" s="41"/>
      <c r="BM189" s="41"/>
      <c r="BN189" s="41"/>
      <c r="BO189" s="41"/>
      <c r="BP189" s="41"/>
      <c r="BQ189" s="41"/>
      <c r="BR189" s="41"/>
      <c r="BS189" s="41"/>
      <c r="BT189" s="41"/>
      <c r="BU189" s="41"/>
      <c r="BV189" s="41"/>
    </row>
    <row r="190" spans="2:74" ht="9" customHeight="1" x14ac:dyDescent="0.2">
      <c r="B190" s="40"/>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952"/>
      <c r="AZ190" s="952"/>
      <c r="BA190" s="952"/>
      <c r="BB190" s="146"/>
      <c r="BC190" s="41"/>
      <c r="BD190" s="678"/>
      <c r="BE190" s="42"/>
      <c r="BF190" s="678"/>
      <c r="BG190" s="682"/>
      <c r="BH190" s="682"/>
      <c r="BI190" s="682"/>
      <c r="BJ190" s="41"/>
      <c r="BK190" s="41"/>
      <c r="BL190" s="41"/>
      <c r="BM190" s="41"/>
      <c r="BN190" s="41"/>
      <c r="BO190" s="41"/>
      <c r="BP190" s="41"/>
      <c r="BQ190" s="41"/>
      <c r="BR190" s="41"/>
      <c r="BS190" s="41"/>
      <c r="BT190" s="41"/>
      <c r="BU190" s="41"/>
      <c r="BV190" s="41"/>
    </row>
    <row r="191" spans="2:74" ht="9" customHeight="1" x14ac:dyDescent="0.2">
      <c r="B191" s="40"/>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952"/>
      <c r="AZ191" s="952"/>
      <c r="BA191" s="952"/>
      <c r="BB191" s="146"/>
      <c r="BC191" s="41"/>
      <c r="BD191" s="678"/>
      <c r="BE191" s="42"/>
      <c r="BF191" s="678"/>
      <c r="BG191" s="682"/>
      <c r="BH191" s="682"/>
      <c r="BI191" s="682"/>
      <c r="BJ191" s="41"/>
      <c r="BK191" s="41"/>
      <c r="BL191" s="41"/>
      <c r="BM191" s="41"/>
      <c r="BN191" s="41"/>
      <c r="BO191" s="41"/>
      <c r="BP191" s="41"/>
      <c r="BQ191" s="41"/>
      <c r="BR191" s="41"/>
      <c r="BS191" s="41"/>
      <c r="BT191" s="41"/>
      <c r="BU191" s="41"/>
      <c r="BV191" s="41"/>
    </row>
    <row r="192" spans="2:74" x14ac:dyDescent="0.2">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953"/>
      <c r="AZ192" s="953"/>
      <c r="BA192" s="953"/>
      <c r="BB192" s="219"/>
      <c r="BC192" s="43"/>
      <c r="BD192" s="679"/>
      <c r="BE192" s="294"/>
      <c r="BF192" s="679"/>
      <c r="BG192" s="852"/>
      <c r="BH192" s="852"/>
      <c r="BI192" s="852"/>
      <c r="BJ192" s="43"/>
      <c r="BK192" s="43"/>
      <c r="BL192" s="43"/>
      <c r="BM192" s="43"/>
      <c r="BN192" s="43"/>
      <c r="BO192" s="43"/>
      <c r="BP192" s="43"/>
      <c r="BQ192" s="43"/>
      <c r="BR192" s="43"/>
      <c r="BS192" s="43"/>
      <c r="BT192" s="43"/>
      <c r="BU192" s="43"/>
      <c r="BV192" s="43"/>
    </row>
    <row r="193" spans="2:74" ht="9" customHeight="1" x14ac:dyDescent="0.2">
      <c r="B193" s="40"/>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952"/>
      <c r="AZ193" s="952"/>
      <c r="BA193" s="952"/>
      <c r="BB193" s="146"/>
      <c r="BC193" s="41"/>
      <c r="BD193" s="678"/>
      <c r="BE193" s="42"/>
      <c r="BF193" s="678"/>
      <c r="BG193" s="682"/>
      <c r="BH193" s="682"/>
      <c r="BI193" s="682"/>
      <c r="BJ193" s="41"/>
      <c r="BK193" s="41"/>
      <c r="BL193" s="41"/>
      <c r="BM193" s="41"/>
      <c r="BN193" s="41"/>
      <c r="BO193" s="41"/>
      <c r="BP193" s="41"/>
      <c r="BQ193" s="41"/>
      <c r="BR193" s="41"/>
      <c r="BS193" s="41"/>
      <c r="BT193" s="41"/>
      <c r="BU193" s="41"/>
      <c r="BV193" s="41"/>
    </row>
    <row r="194" spans="2:74" ht="9" customHeight="1" x14ac:dyDescent="0.2">
      <c r="B194" s="40"/>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952"/>
      <c r="AZ194" s="952"/>
      <c r="BA194" s="952"/>
      <c r="BB194" s="146"/>
      <c r="BC194" s="41"/>
      <c r="BD194" s="678"/>
      <c r="BE194" s="42"/>
      <c r="BF194" s="678"/>
      <c r="BG194" s="682"/>
      <c r="BH194" s="682"/>
      <c r="BI194" s="682"/>
      <c r="BJ194" s="41"/>
      <c r="BK194" s="41"/>
      <c r="BL194" s="41"/>
      <c r="BM194" s="41"/>
      <c r="BN194" s="41"/>
      <c r="BO194" s="41"/>
      <c r="BP194" s="41"/>
      <c r="BQ194" s="41"/>
      <c r="BR194" s="41"/>
      <c r="BS194" s="41"/>
      <c r="BT194" s="41"/>
      <c r="BU194" s="41"/>
      <c r="BV194" s="41"/>
    </row>
    <row r="195" spans="2:74" ht="9" customHeight="1" x14ac:dyDescent="0.2">
      <c r="B195" s="40"/>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952"/>
      <c r="AZ195" s="952"/>
      <c r="BA195" s="952"/>
      <c r="BB195" s="146"/>
      <c r="BC195" s="41"/>
      <c r="BD195" s="678"/>
      <c r="BE195" s="42"/>
      <c r="BF195" s="678"/>
      <c r="BG195" s="682"/>
      <c r="BH195" s="682"/>
      <c r="BI195" s="682"/>
      <c r="BJ195" s="41"/>
      <c r="BK195" s="41"/>
      <c r="BL195" s="41"/>
      <c r="BM195" s="41"/>
      <c r="BN195" s="41"/>
      <c r="BO195" s="41"/>
      <c r="BP195" s="41"/>
      <c r="BQ195" s="41"/>
      <c r="BR195" s="41"/>
      <c r="BS195" s="41"/>
      <c r="BT195" s="41"/>
      <c r="BU195" s="41"/>
      <c r="BV195" s="41"/>
    </row>
    <row r="196" spans="2:74" ht="9" customHeight="1" x14ac:dyDescent="0.2">
      <c r="B196" s="40"/>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952"/>
      <c r="AZ196" s="952"/>
      <c r="BA196" s="952"/>
      <c r="BB196" s="146"/>
      <c r="BC196" s="41"/>
      <c r="BD196" s="678"/>
      <c r="BE196" s="42"/>
      <c r="BF196" s="678"/>
      <c r="BG196" s="682"/>
      <c r="BH196" s="682"/>
      <c r="BI196" s="682"/>
      <c r="BJ196" s="41"/>
      <c r="BK196" s="41"/>
      <c r="BL196" s="41"/>
      <c r="BM196" s="41"/>
      <c r="BN196" s="41"/>
      <c r="BO196" s="41"/>
      <c r="BP196" s="41"/>
      <c r="BQ196" s="41"/>
      <c r="BR196" s="41"/>
      <c r="BS196" s="41"/>
      <c r="BT196" s="41"/>
      <c r="BU196" s="41"/>
      <c r="BV196" s="41"/>
    </row>
    <row r="197" spans="2:74" ht="9" customHeight="1" x14ac:dyDescent="0.2"/>
    <row r="198" spans="2:74" ht="9" customHeight="1" x14ac:dyDescent="0.2"/>
    <row r="199" spans="2:74" ht="9" customHeight="1" x14ac:dyDescent="0.2"/>
    <row r="200" spans="2:74" ht="9" customHeight="1" x14ac:dyDescent="0.2"/>
    <row r="201" spans="2:74" ht="9" customHeight="1" x14ac:dyDescent="0.2"/>
    <row r="202" spans="2:74" ht="9" customHeight="1" x14ac:dyDescent="0.2"/>
    <row r="203" spans="2:74" ht="9" customHeight="1" x14ac:dyDescent="0.2"/>
    <row r="204" spans="2:74" ht="9" customHeight="1" x14ac:dyDescent="0.2"/>
    <row r="205" spans="2:74" ht="9" customHeight="1" x14ac:dyDescent="0.2"/>
    <row r="206" spans="2:74" ht="9" customHeight="1" x14ac:dyDescent="0.2"/>
    <row r="207" spans="2:74" ht="9" customHeight="1" x14ac:dyDescent="0.2"/>
    <row r="208" spans="2:74" ht="9" customHeight="1" x14ac:dyDescent="0.2"/>
    <row r="209" ht="9" customHeight="1" x14ac:dyDescent="0.2"/>
    <row r="210" ht="9" customHeight="1" x14ac:dyDescent="0.2"/>
    <row r="211" ht="9" customHeight="1" x14ac:dyDescent="0.2"/>
    <row r="212" ht="9" customHeight="1" x14ac:dyDescent="0.2"/>
    <row r="213" ht="9" customHeight="1" x14ac:dyDescent="0.2"/>
    <row r="214" ht="9" customHeight="1" x14ac:dyDescent="0.2"/>
    <row r="215" ht="9" customHeight="1" x14ac:dyDescent="0.2"/>
    <row r="216" ht="9" customHeight="1" x14ac:dyDescent="0.2"/>
    <row r="217" ht="9" customHeight="1" x14ac:dyDescent="0.2"/>
    <row r="218" ht="9" customHeight="1" x14ac:dyDescent="0.2"/>
    <row r="219" ht="9" customHeight="1" x14ac:dyDescent="0.2"/>
    <row r="220" ht="9" customHeight="1" x14ac:dyDescent="0.2"/>
    <row r="221" ht="9" customHeight="1" x14ac:dyDescent="0.2"/>
    <row r="222" ht="9" customHeight="1" x14ac:dyDescent="0.2"/>
    <row r="223" ht="9" customHeight="1" x14ac:dyDescent="0.2"/>
    <row r="224" ht="9" customHeight="1" x14ac:dyDescent="0.2"/>
    <row r="225" ht="9" customHeight="1" x14ac:dyDescent="0.2"/>
    <row r="226" ht="9" customHeight="1" x14ac:dyDescent="0.2"/>
    <row r="227" ht="9" customHeight="1" x14ac:dyDescent="0.2"/>
    <row r="228" ht="9" customHeight="1" x14ac:dyDescent="0.2"/>
    <row r="229" ht="9" customHeight="1" x14ac:dyDescent="0.2"/>
    <row r="230" ht="9" customHeight="1" x14ac:dyDescent="0.2"/>
    <row r="231" ht="9" customHeight="1" x14ac:dyDescent="0.2"/>
    <row r="232" ht="9" customHeight="1" x14ac:dyDescent="0.2"/>
    <row r="233" ht="9" customHeight="1" x14ac:dyDescent="0.2"/>
    <row r="234" ht="9" customHeight="1" x14ac:dyDescent="0.2"/>
    <row r="235" ht="9" customHeight="1" x14ac:dyDescent="0.2"/>
    <row r="236" ht="9" customHeight="1" x14ac:dyDescent="0.2"/>
    <row r="237" ht="9" customHeight="1" x14ac:dyDescent="0.2"/>
    <row r="238" ht="9" customHeight="1" x14ac:dyDescent="0.2"/>
    <row r="239" ht="9" customHeight="1" x14ac:dyDescent="0.2"/>
    <row r="240" ht="9" customHeight="1" x14ac:dyDescent="0.2"/>
    <row r="241" ht="9" customHeight="1" x14ac:dyDescent="0.2"/>
    <row r="242" ht="9" customHeight="1" x14ac:dyDescent="0.2"/>
    <row r="243" ht="9" customHeight="1" x14ac:dyDescent="0.2"/>
    <row r="244" ht="9" customHeight="1" x14ac:dyDescent="0.2"/>
    <row r="245" ht="9" customHeight="1" x14ac:dyDescent="0.2"/>
    <row r="246" ht="9" customHeight="1" x14ac:dyDescent="0.2"/>
    <row r="247" ht="9" customHeight="1" x14ac:dyDescent="0.2"/>
    <row r="248" ht="9" customHeight="1" x14ac:dyDescent="0.2"/>
    <row r="249" ht="9" customHeight="1" x14ac:dyDescent="0.2"/>
    <row r="250" ht="9" customHeight="1" x14ac:dyDescent="0.2"/>
    <row r="251" ht="9" customHeight="1" x14ac:dyDescent="0.2"/>
    <row r="252" ht="9" customHeight="1" x14ac:dyDescent="0.2"/>
    <row r="253" ht="9" customHeight="1" x14ac:dyDescent="0.2"/>
    <row r="254" ht="9" customHeight="1" x14ac:dyDescent="0.2"/>
    <row r="255" ht="9" customHeight="1" x14ac:dyDescent="0.2"/>
    <row r="256" ht="9" customHeight="1" x14ac:dyDescent="0.2"/>
    <row r="257" ht="9" customHeight="1" x14ac:dyDescent="0.2"/>
    <row r="258" ht="9" customHeight="1" x14ac:dyDescent="0.2"/>
    <row r="259" ht="9" customHeight="1" x14ac:dyDescent="0.2"/>
    <row r="260" ht="9" customHeight="1" x14ac:dyDescent="0.2"/>
    <row r="261" ht="9" customHeight="1" x14ac:dyDescent="0.2"/>
    <row r="262" ht="9" customHeight="1" x14ac:dyDescent="0.2"/>
    <row r="263" ht="9" customHeight="1" x14ac:dyDescent="0.2"/>
    <row r="264" ht="9" customHeight="1" x14ac:dyDescent="0.2"/>
    <row r="265" ht="9" customHeight="1" x14ac:dyDescent="0.2"/>
    <row r="266" ht="9" customHeight="1" x14ac:dyDescent="0.2"/>
    <row r="267" ht="9" customHeight="1" x14ac:dyDescent="0.2"/>
    <row r="268" ht="9" customHeight="1" x14ac:dyDescent="0.2"/>
    <row r="269" ht="9" customHeight="1" x14ac:dyDescent="0.2"/>
    <row r="270" ht="9" customHeight="1" x14ac:dyDescent="0.2"/>
    <row r="271" ht="9" customHeight="1" x14ac:dyDescent="0.2"/>
    <row r="272" ht="9" customHeight="1" x14ac:dyDescent="0.2"/>
    <row r="273" ht="9" customHeight="1" x14ac:dyDescent="0.2"/>
    <row r="274" ht="9" customHeight="1" x14ac:dyDescent="0.2"/>
    <row r="275" ht="9" customHeight="1" x14ac:dyDescent="0.2"/>
    <row r="276" ht="9" customHeight="1" x14ac:dyDescent="0.2"/>
    <row r="277" ht="9" customHeight="1" x14ac:dyDescent="0.2"/>
    <row r="278" ht="9" customHeight="1" x14ac:dyDescent="0.2"/>
    <row r="279" ht="9" customHeight="1" x14ac:dyDescent="0.2"/>
    <row r="280" ht="9" customHeight="1" x14ac:dyDescent="0.2"/>
    <row r="281" ht="9" customHeight="1" x14ac:dyDescent="0.2"/>
    <row r="282" ht="9" customHeight="1" x14ac:dyDescent="0.2"/>
    <row r="283" ht="9" customHeight="1" x14ac:dyDescent="0.2"/>
    <row r="284" ht="9" customHeight="1" x14ac:dyDescent="0.2"/>
    <row r="285" ht="9" customHeight="1" x14ac:dyDescent="0.2"/>
    <row r="286" ht="9" customHeight="1" x14ac:dyDescent="0.2"/>
    <row r="287" ht="9" customHeight="1" x14ac:dyDescent="0.2"/>
    <row r="288" ht="9" customHeight="1" x14ac:dyDescent="0.2"/>
    <row r="289" ht="9" customHeight="1" x14ac:dyDescent="0.2"/>
    <row r="290" ht="9" customHeight="1" x14ac:dyDescent="0.2"/>
    <row r="291" ht="9" customHeight="1" x14ac:dyDescent="0.2"/>
    <row r="292" ht="9" customHeight="1" x14ac:dyDescent="0.2"/>
    <row r="293" ht="9" customHeight="1" x14ac:dyDescent="0.2"/>
    <row r="294" ht="9" customHeight="1" x14ac:dyDescent="0.2"/>
    <row r="295" ht="9" customHeight="1" x14ac:dyDescent="0.2"/>
    <row r="296" ht="9" customHeight="1" x14ac:dyDescent="0.2"/>
    <row r="297" ht="9" customHeight="1" x14ac:dyDescent="0.2"/>
    <row r="298" ht="9" customHeight="1" x14ac:dyDescent="0.2"/>
    <row r="299" ht="9" customHeight="1" x14ac:dyDescent="0.2"/>
    <row r="300" ht="9" customHeight="1" x14ac:dyDescent="0.2"/>
    <row r="301" ht="9" customHeight="1" x14ac:dyDescent="0.2"/>
    <row r="302" ht="9" customHeight="1" x14ac:dyDescent="0.2"/>
    <row r="303" ht="9" customHeight="1" x14ac:dyDescent="0.2"/>
    <row r="304" ht="9" customHeight="1" x14ac:dyDescent="0.2"/>
    <row r="305" ht="9" customHeight="1" x14ac:dyDescent="0.2"/>
    <row r="306" ht="9" customHeight="1" x14ac:dyDescent="0.2"/>
    <row r="307" ht="9" customHeight="1" x14ac:dyDescent="0.2"/>
    <row r="308" ht="9" customHeight="1" x14ac:dyDescent="0.2"/>
    <row r="309" ht="9" customHeight="1" x14ac:dyDescent="0.2"/>
    <row r="310" ht="9" customHeight="1" x14ac:dyDescent="0.2"/>
    <row r="311" ht="9" customHeight="1" x14ac:dyDescent="0.2"/>
    <row r="312" ht="9" customHeight="1" x14ac:dyDescent="0.2"/>
    <row r="313" ht="9" customHeight="1" x14ac:dyDescent="0.2"/>
    <row r="314" ht="9" customHeight="1" x14ac:dyDescent="0.2"/>
    <row r="315" ht="9" customHeight="1" x14ac:dyDescent="0.2"/>
    <row r="316" ht="9" customHeight="1" x14ac:dyDescent="0.2"/>
    <row r="317" ht="9" customHeight="1" x14ac:dyDescent="0.2"/>
    <row r="318" ht="9" customHeight="1" x14ac:dyDescent="0.2"/>
    <row r="319" ht="9" customHeight="1" x14ac:dyDescent="0.2"/>
    <row r="320" ht="9" customHeight="1" x14ac:dyDescent="0.2"/>
    <row r="321" ht="9" customHeight="1" x14ac:dyDescent="0.2"/>
    <row r="322" ht="9" customHeight="1" x14ac:dyDescent="0.2"/>
    <row r="323" ht="9" customHeight="1" x14ac:dyDescent="0.2"/>
    <row r="324" ht="9" customHeight="1" x14ac:dyDescent="0.2"/>
    <row r="325" ht="9" customHeight="1" x14ac:dyDescent="0.2"/>
    <row r="326" ht="9" customHeight="1" x14ac:dyDescent="0.2"/>
    <row r="327" ht="9" customHeight="1" x14ac:dyDescent="0.2"/>
    <row r="328" ht="9" customHeight="1" x14ac:dyDescent="0.2"/>
    <row r="329" ht="9" customHeight="1" x14ac:dyDescent="0.2"/>
    <row r="330" ht="9" customHeight="1" x14ac:dyDescent="0.2"/>
    <row r="331" ht="9" customHeight="1" x14ac:dyDescent="0.2"/>
    <row r="332" ht="9" customHeight="1" x14ac:dyDescent="0.2"/>
    <row r="333" ht="9" customHeight="1" x14ac:dyDescent="0.2"/>
    <row r="334" ht="9" customHeight="1" x14ac:dyDescent="0.2"/>
    <row r="335" ht="9" customHeight="1" x14ac:dyDescent="0.2"/>
    <row r="336" ht="9" customHeight="1" x14ac:dyDescent="0.2"/>
    <row r="338" ht="9" customHeight="1" x14ac:dyDescent="0.2"/>
    <row r="339" ht="9" customHeight="1" x14ac:dyDescent="0.2"/>
    <row r="340" ht="9" customHeight="1" x14ac:dyDescent="0.2"/>
    <row r="341" ht="9" customHeight="1" x14ac:dyDescent="0.2"/>
    <row r="342" ht="9" customHeight="1" x14ac:dyDescent="0.2"/>
    <row r="343" ht="9" customHeight="1" x14ac:dyDescent="0.2"/>
    <row r="344" ht="9" customHeight="1" x14ac:dyDescent="0.2"/>
    <row r="345" ht="9" customHeight="1" x14ac:dyDescent="0.2"/>
    <row r="346" ht="9" customHeight="1" x14ac:dyDescent="0.2"/>
    <row r="348" ht="9" customHeight="1" x14ac:dyDescent="0.2"/>
    <row r="349" ht="9" customHeight="1" x14ac:dyDescent="0.2"/>
    <row r="350" ht="9" customHeight="1" x14ac:dyDescent="0.2"/>
    <row r="351" ht="9" customHeight="1" x14ac:dyDescent="0.2"/>
    <row r="352" ht="9" customHeight="1" x14ac:dyDescent="0.2"/>
  </sheetData>
  <mergeCells count="21">
    <mergeCell ref="AY3:BJ3"/>
    <mergeCell ref="BK3:BV3"/>
    <mergeCell ref="B1:AL1"/>
    <mergeCell ref="C3:N3"/>
    <mergeCell ref="O3:Z3"/>
    <mergeCell ref="AA3:AL3"/>
    <mergeCell ref="B59:Q59"/>
    <mergeCell ref="B60:Q60"/>
    <mergeCell ref="A1:A2"/>
    <mergeCell ref="AM3:AX3"/>
    <mergeCell ref="B57:Q57"/>
    <mergeCell ref="B50:Q50"/>
    <mergeCell ref="B54:Q54"/>
    <mergeCell ref="B56:Q56"/>
    <mergeCell ref="B52:Q52"/>
    <mergeCell ref="B47:Q47"/>
    <mergeCell ref="B49:Q49"/>
    <mergeCell ref="B48:Q48"/>
    <mergeCell ref="B55:Q55"/>
    <mergeCell ref="B51:Q51"/>
    <mergeCell ref="B58:R58"/>
  </mergeCells>
  <phoneticPr fontId="7" type="noConversion"/>
  <conditionalFormatting sqref="C51:P51 C53:P53">
    <cfRule type="cellIs" dxfId="8" priority="1" stopIfTrue="1" operator="notEqual">
      <formula>0</formula>
    </cfRule>
  </conditionalFormatting>
  <hyperlinks>
    <hyperlink ref="A1:A2" location="Contents!A1" display="Table of Contents" xr:uid="{00000000-0004-0000-0B00-000000000000}"/>
  </hyperlinks>
  <pageMargins left="0.25" right="0.25" top="0.25" bottom="0.25" header="0.5" footer="0.5"/>
  <pageSetup scale="85"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ransitionEntry="1" codeName="Sheet13">
    <pageSetUpPr fitToPage="1"/>
  </sheetPr>
  <dimension ref="A1:BV147"/>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1" sqref="B1:AL1"/>
    </sheetView>
  </sheetViews>
  <sheetFormatPr defaultColWidth="9.5546875" defaultRowHeight="10.199999999999999" x14ac:dyDescent="0.2"/>
  <cols>
    <col min="1" max="1" width="12.5546875" style="5" customWidth="1"/>
    <col min="2" max="2" width="40.5546875" style="5" customWidth="1"/>
    <col min="3" max="50" width="6.5546875" style="5" customWidth="1"/>
    <col min="51" max="53" width="6.5546875" style="688" customWidth="1"/>
    <col min="54" max="55" width="6.5546875" style="145" customWidth="1"/>
    <col min="56" max="56" width="6.5546875" style="687" customWidth="1"/>
    <col min="57" max="57" width="6.5546875" style="45" customWidth="1"/>
    <col min="58" max="59" width="6.5546875" style="687" customWidth="1"/>
    <col min="60" max="61" width="6.5546875" style="688" customWidth="1"/>
    <col min="62" max="62" width="6.5546875" style="145" customWidth="1"/>
    <col min="63" max="74" width="6.5546875" style="5" customWidth="1"/>
    <col min="75" max="16384" width="9.5546875" style="5"/>
  </cols>
  <sheetData>
    <row r="1" spans="1:74" ht="13.35" customHeight="1" x14ac:dyDescent="0.25">
      <c r="A1" s="1002" t="s">
        <v>479</v>
      </c>
      <c r="B1" s="1088" t="s">
        <v>815</v>
      </c>
      <c r="C1" s="1005"/>
      <c r="D1" s="1005"/>
      <c r="E1" s="1005"/>
      <c r="F1" s="1005"/>
      <c r="G1" s="1005"/>
      <c r="H1" s="1005"/>
      <c r="I1" s="1005"/>
      <c r="J1" s="1005"/>
      <c r="K1" s="1005"/>
      <c r="L1" s="1005"/>
      <c r="M1" s="1005"/>
      <c r="N1" s="1005"/>
      <c r="O1" s="1005"/>
      <c r="P1" s="1005"/>
      <c r="Q1" s="1005"/>
      <c r="R1" s="1005"/>
      <c r="S1" s="1005"/>
      <c r="T1" s="1005"/>
      <c r="U1" s="1005"/>
      <c r="V1" s="1005"/>
      <c r="W1" s="1005"/>
      <c r="X1" s="1005"/>
      <c r="Y1" s="1005"/>
      <c r="Z1" s="1005"/>
      <c r="AA1" s="1005"/>
      <c r="AB1" s="1005"/>
      <c r="AC1" s="1005"/>
      <c r="AD1" s="1005"/>
      <c r="AE1" s="1005"/>
      <c r="AF1" s="1005"/>
      <c r="AG1" s="1005"/>
      <c r="AH1" s="1005"/>
      <c r="AI1" s="1005"/>
      <c r="AJ1" s="1005"/>
      <c r="AK1" s="1005"/>
      <c r="AL1" s="1005"/>
    </row>
    <row r="2" spans="1:74" s="35" customFormat="1" ht="13.2" x14ac:dyDescent="0.25">
      <c r="A2" s="1003"/>
      <c r="B2" s="228" t="str">
        <f>"U.S. Energy Information Administration  |  Short-Term Energy Outlook  - "&amp;Dates!D1</f>
        <v>U.S. Energy Information Administration  |  Short-Term Energy Outlook  - April 2025</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Y2" s="853"/>
      <c r="AZ2" s="853"/>
      <c r="BA2" s="853"/>
      <c r="BB2" s="147"/>
      <c r="BC2" s="147"/>
      <c r="BD2" s="676"/>
      <c r="BE2" s="291"/>
      <c r="BF2" s="676"/>
      <c r="BG2" s="676"/>
      <c r="BH2" s="853"/>
      <c r="BI2" s="853"/>
      <c r="BJ2" s="147"/>
    </row>
    <row r="3" spans="1:74" s="7" customFormat="1" ht="13.2" x14ac:dyDescent="0.25">
      <c r="A3" s="338" t="s">
        <v>777</v>
      </c>
      <c r="B3" s="9"/>
      <c r="C3" s="1006">
        <f>Dates!D3</f>
        <v>2021</v>
      </c>
      <c r="D3" s="1007"/>
      <c r="E3" s="1007"/>
      <c r="F3" s="1007"/>
      <c r="G3" s="1007"/>
      <c r="H3" s="1007"/>
      <c r="I3" s="1007"/>
      <c r="J3" s="1007"/>
      <c r="K3" s="1007"/>
      <c r="L3" s="1007"/>
      <c r="M3" s="1007"/>
      <c r="N3" s="1008"/>
      <c r="O3" s="1006">
        <f>C3+1</f>
        <v>2022</v>
      </c>
      <c r="P3" s="1009"/>
      <c r="Q3" s="1009"/>
      <c r="R3" s="1009"/>
      <c r="S3" s="1009"/>
      <c r="T3" s="1009"/>
      <c r="U3" s="1009"/>
      <c r="V3" s="1009"/>
      <c r="W3" s="1009"/>
      <c r="X3" s="1007"/>
      <c r="Y3" s="1007"/>
      <c r="Z3" s="1008"/>
      <c r="AA3" s="1010">
        <f>O3+1</f>
        <v>2023</v>
      </c>
      <c r="AB3" s="1007"/>
      <c r="AC3" s="1007"/>
      <c r="AD3" s="1007"/>
      <c r="AE3" s="1007"/>
      <c r="AF3" s="1007"/>
      <c r="AG3" s="1007"/>
      <c r="AH3" s="1007"/>
      <c r="AI3" s="1007"/>
      <c r="AJ3" s="1007"/>
      <c r="AK3" s="1007"/>
      <c r="AL3" s="1008"/>
      <c r="AM3" s="1010">
        <f>AA3+1</f>
        <v>2024</v>
      </c>
      <c r="AN3" s="1007"/>
      <c r="AO3" s="1007"/>
      <c r="AP3" s="1007"/>
      <c r="AQ3" s="1007"/>
      <c r="AR3" s="1007"/>
      <c r="AS3" s="1007"/>
      <c r="AT3" s="1007"/>
      <c r="AU3" s="1007"/>
      <c r="AV3" s="1007"/>
      <c r="AW3" s="1007"/>
      <c r="AX3" s="1008"/>
      <c r="AY3" s="1010">
        <f>AM3+1</f>
        <v>2025</v>
      </c>
      <c r="AZ3" s="1011"/>
      <c r="BA3" s="1011"/>
      <c r="BB3" s="1011"/>
      <c r="BC3" s="1011"/>
      <c r="BD3" s="1011"/>
      <c r="BE3" s="1011"/>
      <c r="BF3" s="1011"/>
      <c r="BG3" s="1011"/>
      <c r="BH3" s="1011"/>
      <c r="BI3" s="1011"/>
      <c r="BJ3" s="1012"/>
      <c r="BK3" s="1010">
        <f>AY3+1</f>
        <v>2026</v>
      </c>
      <c r="BL3" s="1007"/>
      <c r="BM3" s="1007"/>
      <c r="BN3" s="1007"/>
      <c r="BO3" s="1007"/>
      <c r="BP3" s="1007"/>
      <c r="BQ3" s="1007"/>
      <c r="BR3" s="1007"/>
      <c r="BS3" s="1007"/>
      <c r="BT3" s="1007"/>
      <c r="BU3" s="1007"/>
      <c r="BV3" s="1008"/>
    </row>
    <row r="4" spans="1:74" s="7" customFormat="1" x14ac:dyDescent="0.2">
      <c r="A4" s="344" t="str">
        <f>TEXT(Dates!$D$2,"dddd, mmmm d, yyyy")</f>
        <v>Monday, April 7,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12"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629"/>
      <c r="B5" s="44" t="s">
        <v>1226</v>
      </c>
      <c r="C5" s="635"/>
      <c r="D5" s="635"/>
      <c r="E5" s="635"/>
      <c r="F5" s="635"/>
      <c r="G5" s="635"/>
      <c r="H5" s="635"/>
      <c r="I5" s="635"/>
      <c r="J5" s="635"/>
      <c r="K5" s="635"/>
      <c r="L5" s="635"/>
      <c r="M5" s="635"/>
      <c r="N5" s="635"/>
      <c r="O5" s="635"/>
      <c r="P5" s="635"/>
      <c r="Q5" s="635"/>
      <c r="R5" s="635"/>
      <c r="S5" s="635"/>
      <c r="T5" s="635"/>
      <c r="U5" s="635"/>
      <c r="V5" s="635"/>
      <c r="W5" s="635"/>
      <c r="X5" s="635"/>
      <c r="Y5" s="635"/>
      <c r="Z5" s="635"/>
      <c r="AA5" s="635"/>
      <c r="AB5" s="635"/>
      <c r="AC5" s="635"/>
      <c r="AD5" s="635"/>
      <c r="AE5" s="635"/>
      <c r="AF5" s="635"/>
      <c r="AG5" s="635"/>
      <c r="AH5" s="635"/>
      <c r="AI5" s="635"/>
      <c r="AJ5" s="635"/>
      <c r="AK5" s="635"/>
      <c r="AL5" s="635"/>
      <c r="AM5" s="635"/>
      <c r="AN5" s="635"/>
      <c r="AO5" s="635"/>
      <c r="AP5" s="635"/>
      <c r="AQ5" s="635"/>
      <c r="AR5" s="635"/>
      <c r="AS5" s="635"/>
      <c r="AT5" s="635"/>
      <c r="AU5" s="635"/>
      <c r="AV5" s="635"/>
      <c r="AW5" s="635"/>
      <c r="AX5" s="635"/>
      <c r="AY5" s="954"/>
      <c r="AZ5" s="954"/>
      <c r="BA5" s="954"/>
      <c r="BB5" s="891"/>
      <c r="BC5" s="891"/>
      <c r="BD5" s="892"/>
      <c r="BE5" s="892"/>
      <c r="BF5" s="892"/>
      <c r="BG5" s="892"/>
      <c r="BH5" s="892"/>
      <c r="BI5" s="892"/>
      <c r="BJ5" s="638"/>
      <c r="BK5" s="638"/>
      <c r="BL5" s="638"/>
      <c r="BM5" s="638"/>
      <c r="BN5" s="638"/>
      <c r="BO5" s="638"/>
      <c r="BP5" s="638"/>
      <c r="BQ5" s="638"/>
      <c r="BR5" s="638"/>
      <c r="BS5" s="638"/>
      <c r="BT5" s="638"/>
      <c r="BU5" s="638"/>
      <c r="BV5" s="638"/>
    </row>
    <row r="6" spans="1:74" ht="11.1" customHeight="1" x14ac:dyDescent="0.2">
      <c r="A6" s="629" t="s">
        <v>430</v>
      </c>
      <c r="B6" s="601" t="s">
        <v>1227</v>
      </c>
      <c r="C6" s="451">
        <v>2.81569</v>
      </c>
      <c r="D6" s="451">
        <v>5.5586500000000001</v>
      </c>
      <c r="E6" s="451">
        <v>2.7221799999999998</v>
      </c>
      <c r="F6" s="451">
        <v>2.7637399999999999</v>
      </c>
      <c r="G6" s="451">
        <v>3.0234899999999998</v>
      </c>
      <c r="H6" s="451">
        <v>3.38714</v>
      </c>
      <c r="I6" s="451">
        <v>3.98976</v>
      </c>
      <c r="J6" s="451">
        <v>4.2287299999999997</v>
      </c>
      <c r="K6" s="451">
        <v>5.3612399999999996</v>
      </c>
      <c r="L6" s="451">
        <v>5.7248900000000003</v>
      </c>
      <c r="M6" s="451">
        <v>5.24695</v>
      </c>
      <c r="N6" s="451">
        <v>3.9066399999999999</v>
      </c>
      <c r="O6" s="451">
        <v>4.5464399999999996</v>
      </c>
      <c r="P6" s="451">
        <v>4.86822</v>
      </c>
      <c r="Q6" s="451">
        <v>5.0861999999999998</v>
      </c>
      <c r="R6" s="451">
        <v>6.8507999999999996</v>
      </c>
      <c r="S6" s="451">
        <v>8.4493200000000002</v>
      </c>
      <c r="T6" s="451">
        <v>7.9926000000000004</v>
      </c>
      <c r="U6" s="451">
        <v>7.5566399999999998</v>
      </c>
      <c r="V6" s="451">
        <v>9.1447800000000008</v>
      </c>
      <c r="W6" s="451">
        <v>8.1794399999999996</v>
      </c>
      <c r="X6" s="451">
        <v>5.8750799999999996</v>
      </c>
      <c r="Y6" s="451">
        <v>5.6570999999999998</v>
      </c>
      <c r="Z6" s="451">
        <v>5.7401400000000002</v>
      </c>
      <c r="AA6" s="451">
        <v>3.3942600000000001</v>
      </c>
      <c r="AB6" s="451">
        <v>2.47044</v>
      </c>
      <c r="AC6" s="451">
        <v>2.39778</v>
      </c>
      <c r="AD6" s="451">
        <v>2.2420800000000001</v>
      </c>
      <c r="AE6" s="451">
        <v>2.2317</v>
      </c>
      <c r="AF6" s="451">
        <v>2.2628400000000002</v>
      </c>
      <c r="AG6" s="451">
        <v>2.6469</v>
      </c>
      <c r="AH6" s="451">
        <v>2.6780400000000002</v>
      </c>
      <c r="AI6" s="451">
        <v>2.7403200000000001</v>
      </c>
      <c r="AJ6" s="451">
        <v>3.0932400000000002</v>
      </c>
      <c r="AK6" s="451">
        <v>2.81298</v>
      </c>
      <c r="AL6" s="451">
        <v>2.6157599999999999</v>
      </c>
      <c r="AM6" s="451">
        <v>3.30084</v>
      </c>
      <c r="AN6" s="451">
        <v>1.7853600000000001</v>
      </c>
      <c r="AO6" s="451">
        <v>1.5466200000000001</v>
      </c>
      <c r="AP6" s="451">
        <v>1.6608000000000001</v>
      </c>
      <c r="AQ6" s="451">
        <v>2.2005599999999998</v>
      </c>
      <c r="AR6" s="451">
        <v>2.63652</v>
      </c>
      <c r="AS6" s="451">
        <v>2.14866</v>
      </c>
      <c r="AT6" s="451">
        <v>2.06562</v>
      </c>
      <c r="AU6" s="451">
        <v>2.3666399999999999</v>
      </c>
      <c r="AV6" s="451">
        <v>2.2835999999999999</v>
      </c>
      <c r="AW6" s="451">
        <v>2.2005599999999998</v>
      </c>
      <c r="AX6" s="451">
        <v>3.1243799999999999</v>
      </c>
      <c r="AY6" s="919">
        <v>4.2869400000000004</v>
      </c>
      <c r="AZ6" s="919">
        <v>4.3492199999999999</v>
      </c>
      <c r="BA6" s="919">
        <v>4.2765599999999999</v>
      </c>
      <c r="BB6" s="374">
        <v>4.03782</v>
      </c>
      <c r="BC6" s="374">
        <v>4.0689599999999997</v>
      </c>
      <c r="BD6" s="374">
        <v>4.1208600000000004</v>
      </c>
      <c r="BE6" s="374">
        <v>4.3492199999999999</v>
      </c>
      <c r="BF6" s="374">
        <v>4.5983400000000003</v>
      </c>
      <c r="BG6" s="374">
        <v>4.5568200000000001</v>
      </c>
      <c r="BH6" s="374">
        <v>4.5464399999999996</v>
      </c>
      <c r="BI6" s="374">
        <v>4.8059399999999997</v>
      </c>
      <c r="BJ6" s="374">
        <v>5.2315199999999997</v>
      </c>
      <c r="BK6" s="374">
        <v>5.4806400000000002</v>
      </c>
      <c r="BL6" s="374">
        <v>5.19</v>
      </c>
      <c r="BM6" s="374">
        <v>4.6917600000000004</v>
      </c>
      <c r="BN6" s="374">
        <v>4.4011199999999997</v>
      </c>
      <c r="BO6" s="374">
        <v>4.2869400000000004</v>
      </c>
      <c r="BP6" s="374">
        <v>4.3180800000000001</v>
      </c>
      <c r="BQ6" s="374">
        <v>4.5256800000000004</v>
      </c>
      <c r="BR6" s="374">
        <v>4.9616400000000001</v>
      </c>
      <c r="BS6" s="374">
        <v>4.86822</v>
      </c>
      <c r="BT6" s="374">
        <v>4.6606199999999998</v>
      </c>
      <c r="BU6" s="374">
        <v>4.7229000000000001</v>
      </c>
      <c r="BV6" s="374">
        <v>5.1380999999999997</v>
      </c>
    </row>
    <row r="7" spans="1:74" ht="11.1" customHeight="1" x14ac:dyDescent="0.2">
      <c r="A7" s="629"/>
      <c r="B7" s="630"/>
      <c r="C7" s="451"/>
      <c r="D7" s="451"/>
      <c r="E7" s="451"/>
      <c r="F7" s="451"/>
      <c r="G7" s="451"/>
      <c r="H7" s="451"/>
      <c r="I7" s="451"/>
      <c r="J7" s="451"/>
      <c r="K7" s="451"/>
      <c r="L7" s="451"/>
      <c r="M7" s="451"/>
      <c r="N7" s="451"/>
      <c r="O7" s="451"/>
      <c r="P7" s="451"/>
      <c r="Q7" s="451"/>
      <c r="R7" s="451"/>
      <c r="S7" s="451"/>
      <c r="T7" s="451"/>
      <c r="U7" s="451"/>
      <c r="V7" s="451"/>
      <c r="W7" s="451"/>
      <c r="X7" s="451"/>
      <c r="Y7" s="451"/>
      <c r="Z7" s="451"/>
      <c r="AA7" s="451"/>
      <c r="AB7" s="451"/>
      <c r="AC7" s="451"/>
      <c r="AD7" s="451"/>
      <c r="AE7" s="451"/>
      <c r="AF7" s="451"/>
      <c r="AG7" s="451"/>
      <c r="AH7" s="451"/>
      <c r="AI7" s="451"/>
      <c r="AJ7" s="451"/>
      <c r="AK7" s="451"/>
      <c r="AL7" s="451"/>
      <c r="AM7" s="451"/>
      <c r="AN7" s="451"/>
      <c r="AO7" s="451"/>
      <c r="AP7" s="451"/>
      <c r="AQ7" s="451"/>
      <c r="AR7" s="451"/>
      <c r="AS7" s="451"/>
      <c r="AT7" s="451"/>
      <c r="AU7" s="451"/>
      <c r="AV7" s="451"/>
      <c r="AW7" s="451"/>
      <c r="AX7" s="451"/>
      <c r="AY7" s="919"/>
      <c r="AZ7" s="919"/>
      <c r="BA7" s="919"/>
      <c r="BB7" s="374"/>
      <c r="BC7" s="374"/>
      <c r="BD7" s="374"/>
      <c r="BE7" s="374"/>
      <c r="BF7" s="374"/>
      <c r="BG7" s="374"/>
      <c r="BH7" s="374"/>
      <c r="BI7" s="374"/>
      <c r="BJ7" s="374"/>
      <c r="BK7" s="374"/>
      <c r="BL7" s="374"/>
      <c r="BM7" s="374"/>
      <c r="BN7" s="374"/>
      <c r="BO7" s="374"/>
      <c r="BP7" s="374"/>
      <c r="BQ7" s="374"/>
      <c r="BR7" s="374"/>
      <c r="BS7" s="374"/>
      <c r="BT7" s="374"/>
      <c r="BU7" s="374"/>
      <c r="BV7" s="374"/>
    </row>
    <row r="8" spans="1:74" ht="11.1" customHeight="1" x14ac:dyDescent="0.2">
      <c r="A8" s="629"/>
      <c r="B8" s="45" t="s">
        <v>1228</v>
      </c>
      <c r="C8" s="636"/>
      <c r="D8" s="636"/>
      <c r="E8" s="636"/>
      <c r="F8" s="636"/>
      <c r="G8" s="636"/>
      <c r="H8" s="636"/>
      <c r="I8" s="636"/>
      <c r="J8" s="636"/>
      <c r="K8" s="636"/>
      <c r="L8" s="636"/>
      <c r="M8" s="636"/>
      <c r="N8" s="636"/>
      <c r="O8" s="636"/>
      <c r="P8" s="636"/>
      <c r="Q8" s="636"/>
      <c r="R8" s="636"/>
      <c r="S8" s="636"/>
      <c r="T8" s="636"/>
      <c r="U8" s="636"/>
      <c r="V8" s="636"/>
      <c r="W8" s="636"/>
      <c r="X8" s="636"/>
      <c r="Y8" s="636"/>
      <c r="Z8" s="636"/>
      <c r="AA8" s="636"/>
      <c r="AB8" s="636"/>
      <c r="AC8" s="636"/>
      <c r="AD8" s="636"/>
      <c r="AE8" s="636"/>
      <c r="AF8" s="636"/>
      <c r="AG8" s="636"/>
      <c r="AH8" s="636"/>
      <c r="AI8" s="636"/>
      <c r="AJ8" s="636"/>
      <c r="AK8" s="636"/>
      <c r="AL8" s="636"/>
      <c r="AM8" s="636"/>
      <c r="AN8" s="636"/>
      <c r="AO8" s="636"/>
      <c r="AP8" s="636"/>
      <c r="AQ8" s="636"/>
      <c r="AR8" s="636"/>
      <c r="AS8" s="636"/>
      <c r="AT8" s="636"/>
      <c r="AU8" s="636"/>
      <c r="AV8" s="636"/>
      <c r="AW8" s="636"/>
      <c r="AX8" s="636"/>
      <c r="AY8" s="955"/>
      <c r="AZ8" s="955"/>
      <c r="BA8" s="955"/>
      <c r="BB8" s="639"/>
      <c r="BC8" s="639"/>
      <c r="BD8" s="639"/>
      <c r="BE8" s="639"/>
      <c r="BF8" s="639"/>
      <c r="BG8" s="639"/>
      <c r="BH8" s="639"/>
      <c r="BI8" s="639"/>
      <c r="BJ8" s="639"/>
      <c r="BK8" s="639"/>
      <c r="BL8" s="639"/>
      <c r="BM8" s="639"/>
      <c r="BN8" s="639"/>
      <c r="BO8" s="639"/>
      <c r="BP8" s="639"/>
      <c r="BQ8" s="639"/>
      <c r="BR8" s="639"/>
      <c r="BS8" s="639"/>
      <c r="BT8" s="639"/>
      <c r="BU8" s="639"/>
      <c r="BV8" s="639"/>
    </row>
    <row r="9" spans="1:74" ht="11.1" customHeight="1" x14ac:dyDescent="0.2">
      <c r="A9" s="629" t="s">
        <v>258</v>
      </c>
      <c r="B9" s="601" t="s">
        <v>1174</v>
      </c>
      <c r="C9" s="451">
        <v>9.6199999999999992</v>
      </c>
      <c r="D9" s="451">
        <v>9.2799999999999994</v>
      </c>
      <c r="E9" s="451">
        <v>10.47</v>
      </c>
      <c r="F9" s="451">
        <v>12.27</v>
      </c>
      <c r="G9" s="451">
        <v>14.07</v>
      </c>
      <c r="H9" s="451">
        <v>17.739999999999998</v>
      </c>
      <c r="I9" s="451">
        <v>19.809999999999999</v>
      </c>
      <c r="J9" s="451">
        <v>20.86</v>
      </c>
      <c r="K9" s="451">
        <v>20.13</v>
      </c>
      <c r="L9" s="451">
        <v>17.399999999999999</v>
      </c>
      <c r="M9" s="451">
        <v>13.11</v>
      </c>
      <c r="N9" s="451">
        <v>13.08</v>
      </c>
      <c r="O9" s="451">
        <v>12.04</v>
      </c>
      <c r="P9" s="451">
        <v>12.15</v>
      </c>
      <c r="Q9" s="451">
        <v>12.94</v>
      </c>
      <c r="R9" s="451">
        <v>13.97</v>
      </c>
      <c r="S9" s="451">
        <v>17.68</v>
      </c>
      <c r="T9" s="451">
        <v>22.41</v>
      </c>
      <c r="U9" s="451">
        <v>24.57</v>
      </c>
      <c r="V9" s="451">
        <v>25.39</v>
      </c>
      <c r="W9" s="451">
        <v>24.52</v>
      </c>
      <c r="X9" s="451">
        <v>18.62</v>
      </c>
      <c r="Y9" s="451">
        <v>15.56</v>
      </c>
      <c r="Z9" s="451">
        <v>14.66</v>
      </c>
      <c r="AA9" s="451">
        <v>15.44</v>
      </c>
      <c r="AB9" s="451">
        <v>15.18</v>
      </c>
      <c r="AC9" s="451">
        <v>13.9</v>
      </c>
      <c r="AD9" s="451">
        <v>14.56</v>
      </c>
      <c r="AE9" s="451">
        <v>16.89</v>
      </c>
      <c r="AF9" s="451">
        <v>20.329999999999998</v>
      </c>
      <c r="AG9" s="451">
        <v>22.22</v>
      </c>
      <c r="AH9" s="451">
        <v>23.44</v>
      </c>
      <c r="AI9" s="451">
        <v>22.06</v>
      </c>
      <c r="AJ9" s="451">
        <v>16.86</v>
      </c>
      <c r="AK9" s="451">
        <v>13.49</v>
      </c>
      <c r="AL9" s="451">
        <v>13.05</v>
      </c>
      <c r="AM9" s="451">
        <v>11.81</v>
      </c>
      <c r="AN9" s="451">
        <v>13.17</v>
      </c>
      <c r="AO9" s="451">
        <v>13.76</v>
      </c>
      <c r="AP9" s="451">
        <v>14.44</v>
      </c>
      <c r="AQ9" s="451">
        <v>17.829999999999998</v>
      </c>
      <c r="AR9" s="451">
        <v>20.93</v>
      </c>
      <c r="AS9" s="451">
        <v>23</v>
      </c>
      <c r="AT9" s="451">
        <v>23.47</v>
      </c>
      <c r="AU9" s="451">
        <v>22.71</v>
      </c>
      <c r="AV9" s="451">
        <v>18.63</v>
      </c>
      <c r="AW9" s="451">
        <v>14.91</v>
      </c>
      <c r="AX9" s="451">
        <v>12.98</v>
      </c>
      <c r="AY9" s="919">
        <v>12.34</v>
      </c>
      <c r="AZ9" s="919">
        <v>12.610900000000001</v>
      </c>
      <c r="BA9" s="919">
        <v>13.39498</v>
      </c>
      <c r="BB9" s="374">
        <v>13.81378</v>
      </c>
      <c r="BC9" s="374">
        <v>16.62968</v>
      </c>
      <c r="BD9" s="374">
        <v>20.073309999999999</v>
      </c>
      <c r="BE9" s="374">
        <v>21.984970000000001</v>
      </c>
      <c r="BF9" s="374">
        <v>22.728100000000001</v>
      </c>
      <c r="BG9" s="374">
        <v>21.703040000000001</v>
      </c>
      <c r="BH9" s="374">
        <v>17.13954</v>
      </c>
      <c r="BI9" s="374">
        <v>14.02643</v>
      </c>
      <c r="BJ9" s="374">
        <v>13.33685</v>
      </c>
      <c r="BK9" s="374">
        <v>12.94308</v>
      </c>
      <c r="BL9" s="374">
        <v>13.418329999999999</v>
      </c>
      <c r="BM9" s="374">
        <v>13.74198</v>
      </c>
      <c r="BN9" s="374">
        <v>14.383559999999999</v>
      </c>
      <c r="BO9" s="374">
        <v>17.200710000000001</v>
      </c>
      <c r="BP9" s="374">
        <v>20.697859999999999</v>
      </c>
      <c r="BQ9" s="374">
        <v>22.618649999999999</v>
      </c>
      <c r="BR9" s="374">
        <v>23.391390000000001</v>
      </c>
      <c r="BS9" s="374">
        <v>22.333819999999999</v>
      </c>
      <c r="BT9" s="374">
        <v>17.620640000000002</v>
      </c>
      <c r="BU9" s="374">
        <v>14.37345</v>
      </c>
      <c r="BV9" s="374">
        <v>13.617610000000001</v>
      </c>
    </row>
    <row r="10" spans="1:74" ht="11.1" customHeight="1" x14ac:dyDescent="0.2">
      <c r="A10" s="629" t="s">
        <v>354</v>
      </c>
      <c r="B10" s="631" t="s">
        <v>1025</v>
      </c>
      <c r="C10" s="451">
        <v>14.74420091</v>
      </c>
      <c r="D10" s="451">
        <v>14.445447290000001</v>
      </c>
      <c r="E10" s="451">
        <v>14.955145910000001</v>
      </c>
      <c r="F10" s="451">
        <v>15.606149179999999</v>
      </c>
      <c r="G10" s="451">
        <v>16.505636639999999</v>
      </c>
      <c r="H10" s="451">
        <v>17.688384660000001</v>
      </c>
      <c r="I10" s="451">
        <v>19.327849799999999</v>
      </c>
      <c r="J10" s="451">
        <v>21.585640609999999</v>
      </c>
      <c r="K10" s="451">
        <v>20.425586939999999</v>
      </c>
      <c r="L10" s="451">
        <v>19.11876737</v>
      </c>
      <c r="M10" s="451">
        <v>17.338174169999998</v>
      </c>
      <c r="N10" s="451">
        <v>17.468619029999999</v>
      </c>
      <c r="O10" s="451">
        <v>17.16431918</v>
      </c>
      <c r="P10" s="451">
        <v>17.72438872</v>
      </c>
      <c r="Q10" s="451">
        <v>18.406625300000002</v>
      </c>
      <c r="R10" s="451">
        <v>20.308539440000001</v>
      </c>
      <c r="S10" s="451">
        <v>20.858395000000002</v>
      </c>
      <c r="T10" s="451">
        <v>23.089767380000001</v>
      </c>
      <c r="U10" s="451">
        <v>25.741964379999999</v>
      </c>
      <c r="V10" s="451">
        <v>27.191548260000001</v>
      </c>
      <c r="W10" s="451">
        <v>25.93639486</v>
      </c>
      <c r="X10" s="451">
        <v>21.903237470000001</v>
      </c>
      <c r="Y10" s="451">
        <v>21.214676090000001</v>
      </c>
      <c r="Z10" s="451">
        <v>21.480328329999999</v>
      </c>
      <c r="AA10" s="451">
        <v>21.78173408</v>
      </c>
      <c r="AB10" s="451">
        <v>21.389194710000002</v>
      </c>
      <c r="AC10" s="451">
        <v>20.357581809999999</v>
      </c>
      <c r="AD10" s="451">
        <v>20.380072739999999</v>
      </c>
      <c r="AE10" s="451">
        <v>20.71428238</v>
      </c>
      <c r="AF10" s="451">
        <v>20.748698640000001</v>
      </c>
      <c r="AG10" s="451">
        <v>22.05461704</v>
      </c>
      <c r="AH10" s="451">
        <v>23.21558881</v>
      </c>
      <c r="AI10" s="451">
        <v>22.515056860000001</v>
      </c>
      <c r="AJ10" s="451">
        <v>18.969344169999999</v>
      </c>
      <c r="AK10" s="451">
        <v>17.343243180000002</v>
      </c>
      <c r="AL10" s="451">
        <v>19.911340119999998</v>
      </c>
      <c r="AM10" s="451">
        <v>18.645821340000001</v>
      </c>
      <c r="AN10" s="451">
        <v>19.321325330000001</v>
      </c>
      <c r="AO10" s="451">
        <v>19.63968332</v>
      </c>
      <c r="AP10" s="451">
        <v>20.034107370000001</v>
      </c>
      <c r="AQ10" s="451">
        <v>20.703034290000002</v>
      </c>
      <c r="AR10" s="451">
        <v>21.420784879999999</v>
      </c>
      <c r="AS10" s="451">
        <v>23.711746730000002</v>
      </c>
      <c r="AT10" s="451">
        <v>24.0230028</v>
      </c>
      <c r="AU10" s="451">
        <v>23.821770180000001</v>
      </c>
      <c r="AV10" s="451">
        <v>18.938702509999999</v>
      </c>
      <c r="AW10" s="451">
        <v>20.043330569999998</v>
      </c>
      <c r="AX10" s="451">
        <v>21.826298220000002</v>
      </c>
      <c r="AY10" s="919">
        <v>21.06444634</v>
      </c>
      <c r="AZ10" s="919">
        <v>20.983149999999998</v>
      </c>
      <c r="BA10" s="919">
        <v>20.915769999999998</v>
      </c>
      <c r="BB10" s="374">
        <v>21.578399999999998</v>
      </c>
      <c r="BC10" s="374">
        <v>22.049659999999999</v>
      </c>
      <c r="BD10" s="374">
        <v>23.01709</v>
      </c>
      <c r="BE10" s="374">
        <v>25.056979999999999</v>
      </c>
      <c r="BF10" s="374">
        <v>26.206</v>
      </c>
      <c r="BG10" s="374">
        <v>25.16826</v>
      </c>
      <c r="BH10" s="374">
        <v>21.275210000000001</v>
      </c>
      <c r="BI10" s="374">
        <v>20.4618</v>
      </c>
      <c r="BJ10" s="374">
        <v>20.715250000000001</v>
      </c>
      <c r="BK10" s="374">
        <v>20.73254</v>
      </c>
      <c r="BL10" s="374">
        <v>20.761479999999999</v>
      </c>
      <c r="BM10" s="374">
        <v>20.75187</v>
      </c>
      <c r="BN10" s="374">
        <v>21.45965</v>
      </c>
      <c r="BO10" s="374">
        <v>21.960699999999999</v>
      </c>
      <c r="BP10" s="374">
        <v>22.954170000000001</v>
      </c>
      <c r="BQ10" s="374">
        <v>25.01707</v>
      </c>
      <c r="BR10" s="374">
        <v>26.219190000000001</v>
      </c>
      <c r="BS10" s="374">
        <v>25.224250000000001</v>
      </c>
      <c r="BT10" s="374">
        <v>21.334969999999998</v>
      </c>
      <c r="BU10" s="374">
        <v>20.508949999999999</v>
      </c>
      <c r="BV10" s="374">
        <v>20.75188</v>
      </c>
    </row>
    <row r="11" spans="1:74" ht="11.1" customHeight="1" x14ac:dyDescent="0.2">
      <c r="A11" s="629" t="s">
        <v>355</v>
      </c>
      <c r="B11" s="632" t="s">
        <v>1026</v>
      </c>
      <c r="C11" s="451">
        <v>10.30597715</v>
      </c>
      <c r="D11" s="451">
        <v>10.22381324</v>
      </c>
      <c r="E11" s="451">
        <v>10.84259419</v>
      </c>
      <c r="F11" s="451">
        <v>12.36274669</v>
      </c>
      <c r="G11" s="451">
        <v>13.592349479999999</v>
      </c>
      <c r="H11" s="451">
        <v>16.152996940000001</v>
      </c>
      <c r="I11" s="451">
        <v>18.99930732</v>
      </c>
      <c r="J11" s="451">
        <v>20.4625415</v>
      </c>
      <c r="K11" s="451">
        <v>19.552949550000001</v>
      </c>
      <c r="L11" s="451">
        <v>19.571612559999998</v>
      </c>
      <c r="M11" s="451">
        <v>14.33570576</v>
      </c>
      <c r="N11" s="451">
        <v>13.04345125</v>
      </c>
      <c r="O11" s="451">
        <v>12.73203123</v>
      </c>
      <c r="P11" s="451">
        <v>12.4435307</v>
      </c>
      <c r="Q11" s="451">
        <v>13.25834648</v>
      </c>
      <c r="R11" s="451">
        <v>13.72065323</v>
      </c>
      <c r="S11" s="451">
        <v>15.81388009</v>
      </c>
      <c r="T11" s="451">
        <v>21.424237309999999</v>
      </c>
      <c r="U11" s="451">
        <v>23.382770189999999</v>
      </c>
      <c r="V11" s="451">
        <v>24.015501929999999</v>
      </c>
      <c r="W11" s="451">
        <v>24.063182319999999</v>
      </c>
      <c r="X11" s="451">
        <v>19.357632850000002</v>
      </c>
      <c r="Y11" s="451">
        <v>17.5892695</v>
      </c>
      <c r="Z11" s="451">
        <v>15.817143079999999</v>
      </c>
      <c r="AA11" s="451">
        <v>16.119487809999999</v>
      </c>
      <c r="AB11" s="451">
        <v>15.705168799999999</v>
      </c>
      <c r="AC11" s="451">
        <v>14.652570949999999</v>
      </c>
      <c r="AD11" s="451">
        <v>14.82324852</v>
      </c>
      <c r="AE11" s="451">
        <v>16.05255438</v>
      </c>
      <c r="AF11" s="451">
        <v>18.69665432</v>
      </c>
      <c r="AG11" s="451">
        <v>20.60114561</v>
      </c>
      <c r="AH11" s="451">
        <v>21.50619627</v>
      </c>
      <c r="AI11" s="451">
        <v>20.008200460000001</v>
      </c>
      <c r="AJ11" s="451">
        <v>17.390207700000001</v>
      </c>
      <c r="AK11" s="451">
        <v>14.38609905</v>
      </c>
      <c r="AL11" s="451">
        <v>13.219055819999999</v>
      </c>
      <c r="AM11" s="451">
        <v>13.135864460000001</v>
      </c>
      <c r="AN11" s="451">
        <v>13.32515924</v>
      </c>
      <c r="AO11" s="451">
        <v>13.84667471</v>
      </c>
      <c r="AP11" s="451">
        <v>14.088735639999999</v>
      </c>
      <c r="AQ11" s="451">
        <v>16.986327849999999</v>
      </c>
      <c r="AR11" s="451">
        <v>19.69472232</v>
      </c>
      <c r="AS11" s="451">
        <v>21.511953219999999</v>
      </c>
      <c r="AT11" s="451">
        <v>21.76229167</v>
      </c>
      <c r="AU11" s="451">
        <v>21.166453780000001</v>
      </c>
      <c r="AV11" s="451">
        <v>18.88795399</v>
      </c>
      <c r="AW11" s="451">
        <v>16.497299529999999</v>
      </c>
      <c r="AX11" s="451">
        <v>14.09318455</v>
      </c>
      <c r="AY11" s="919">
        <v>13.587444720000001</v>
      </c>
      <c r="AZ11" s="919">
        <v>13.21438</v>
      </c>
      <c r="BA11" s="919">
        <v>13.730829999999999</v>
      </c>
      <c r="BB11" s="374">
        <v>14.041600000000001</v>
      </c>
      <c r="BC11" s="374">
        <v>15.795719999999999</v>
      </c>
      <c r="BD11" s="374">
        <v>18.83426</v>
      </c>
      <c r="BE11" s="374">
        <v>20.970749999999999</v>
      </c>
      <c r="BF11" s="374">
        <v>21.534210000000002</v>
      </c>
      <c r="BG11" s="374">
        <v>20.67399</v>
      </c>
      <c r="BH11" s="374">
        <v>18.071570000000001</v>
      </c>
      <c r="BI11" s="374">
        <v>15.293749999999999</v>
      </c>
      <c r="BJ11" s="374">
        <v>13.93629</v>
      </c>
      <c r="BK11" s="374">
        <v>14.006019999999999</v>
      </c>
      <c r="BL11" s="374">
        <v>14.00765</v>
      </c>
      <c r="BM11" s="374">
        <v>14.28299</v>
      </c>
      <c r="BN11" s="374">
        <v>14.601419999999999</v>
      </c>
      <c r="BO11" s="374">
        <v>16.398669999999999</v>
      </c>
      <c r="BP11" s="374">
        <v>19.519729999999999</v>
      </c>
      <c r="BQ11" s="374">
        <v>21.6938</v>
      </c>
      <c r="BR11" s="374">
        <v>22.28323</v>
      </c>
      <c r="BS11" s="374">
        <v>21.387260000000001</v>
      </c>
      <c r="BT11" s="374">
        <v>18.651969999999999</v>
      </c>
      <c r="BU11" s="374">
        <v>15.719989999999999</v>
      </c>
      <c r="BV11" s="374">
        <v>14.27247</v>
      </c>
    </row>
    <row r="12" spans="1:74" ht="11.1" customHeight="1" x14ac:dyDescent="0.2">
      <c r="A12" s="629" t="s">
        <v>356</v>
      </c>
      <c r="B12" s="631" t="s">
        <v>1229</v>
      </c>
      <c r="C12" s="451">
        <v>7.1008479099999997</v>
      </c>
      <c r="D12" s="451">
        <v>7.0580455940000002</v>
      </c>
      <c r="E12" s="451">
        <v>8.5722742969999999</v>
      </c>
      <c r="F12" s="451">
        <v>10.49917619</v>
      </c>
      <c r="G12" s="451">
        <v>13.01368796</v>
      </c>
      <c r="H12" s="451">
        <v>19.815797150000002</v>
      </c>
      <c r="I12" s="451">
        <v>22.048625040000001</v>
      </c>
      <c r="J12" s="451">
        <v>23.097180080000001</v>
      </c>
      <c r="K12" s="451">
        <v>22.23279458</v>
      </c>
      <c r="L12" s="451">
        <v>15.946036039999999</v>
      </c>
      <c r="M12" s="451">
        <v>10.91822582</v>
      </c>
      <c r="N12" s="451">
        <v>10.519188939999999</v>
      </c>
      <c r="O12" s="451">
        <v>9.4327922419999997</v>
      </c>
      <c r="P12" s="451">
        <v>9.8003163779999998</v>
      </c>
      <c r="Q12" s="451">
        <v>10.64332662</v>
      </c>
      <c r="R12" s="451">
        <v>11.83065983</v>
      </c>
      <c r="S12" s="451">
        <v>17.298345250000001</v>
      </c>
      <c r="T12" s="451">
        <v>23.48068593</v>
      </c>
      <c r="U12" s="451">
        <v>26.64329721</v>
      </c>
      <c r="V12" s="451">
        <v>27.70824167</v>
      </c>
      <c r="W12" s="451">
        <v>24.11382167</v>
      </c>
      <c r="X12" s="451">
        <v>16.515045480000001</v>
      </c>
      <c r="Y12" s="451">
        <v>13.66143574</v>
      </c>
      <c r="Z12" s="451">
        <v>11.95250113</v>
      </c>
      <c r="AA12" s="451">
        <v>11.500910530000001</v>
      </c>
      <c r="AB12" s="451">
        <v>11.162652400000001</v>
      </c>
      <c r="AC12" s="451">
        <v>10.36264577</v>
      </c>
      <c r="AD12" s="451">
        <v>10.805496310000001</v>
      </c>
      <c r="AE12" s="451">
        <v>13.993255039999999</v>
      </c>
      <c r="AF12" s="451">
        <v>20.72703078</v>
      </c>
      <c r="AG12" s="451">
        <v>22.848532859999999</v>
      </c>
      <c r="AH12" s="451">
        <v>24.240669579999999</v>
      </c>
      <c r="AI12" s="451">
        <v>22.024241719999999</v>
      </c>
      <c r="AJ12" s="451">
        <v>13.44597066</v>
      </c>
      <c r="AK12" s="451">
        <v>10.10130972</v>
      </c>
      <c r="AL12" s="451">
        <v>9.6871588269999993</v>
      </c>
      <c r="AM12" s="451">
        <v>8.1732645290000008</v>
      </c>
      <c r="AN12" s="451">
        <v>10.027782029999999</v>
      </c>
      <c r="AO12" s="451">
        <v>10.24604179</v>
      </c>
      <c r="AP12" s="451">
        <v>11.44307993</v>
      </c>
      <c r="AQ12" s="451">
        <v>17.5185152</v>
      </c>
      <c r="AR12" s="451">
        <v>21.311841430000001</v>
      </c>
      <c r="AS12" s="451">
        <v>23.564761959999998</v>
      </c>
      <c r="AT12" s="451">
        <v>23.337394060000001</v>
      </c>
      <c r="AU12" s="451">
        <v>23.031117080000001</v>
      </c>
      <c r="AV12" s="451">
        <v>15.79497778</v>
      </c>
      <c r="AW12" s="451">
        <v>11.22464701</v>
      </c>
      <c r="AX12" s="451">
        <v>9.4182015920000008</v>
      </c>
      <c r="AY12" s="919">
        <v>8.8861709639999997</v>
      </c>
      <c r="AZ12" s="919">
        <v>9.3922600000000003</v>
      </c>
      <c r="BA12" s="919">
        <v>10.186389999999999</v>
      </c>
      <c r="BB12" s="374">
        <v>10.90183</v>
      </c>
      <c r="BC12" s="374">
        <v>14.87682</v>
      </c>
      <c r="BD12" s="374">
        <v>20.844899999999999</v>
      </c>
      <c r="BE12" s="374">
        <v>23.09366</v>
      </c>
      <c r="BF12" s="374">
        <v>23.860969999999998</v>
      </c>
      <c r="BG12" s="374">
        <v>22.186050000000002</v>
      </c>
      <c r="BH12" s="374">
        <v>14.65175</v>
      </c>
      <c r="BI12" s="374">
        <v>11.41018</v>
      </c>
      <c r="BJ12" s="374">
        <v>10.56673</v>
      </c>
      <c r="BK12" s="374">
        <v>9.7721099999999996</v>
      </c>
      <c r="BL12" s="374">
        <v>10.73386</v>
      </c>
      <c r="BM12" s="374">
        <v>10.87429</v>
      </c>
      <c r="BN12" s="374">
        <v>11.86782</v>
      </c>
      <c r="BO12" s="374">
        <v>15.90418</v>
      </c>
      <c r="BP12" s="374">
        <v>22.19426</v>
      </c>
      <c r="BQ12" s="374">
        <v>24.393709999999999</v>
      </c>
      <c r="BR12" s="374">
        <v>25.1373</v>
      </c>
      <c r="BS12" s="374">
        <v>23.269259999999999</v>
      </c>
      <c r="BT12" s="374">
        <v>15.274319999999999</v>
      </c>
      <c r="BU12" s="374">
        <v>11.806950000000001</v>
      </c>
      <c r="BV12" s="374">
        <v>10.872640000000001</v>
      </c>
    </row>
    <row r="13" spans="1:74" ht="11.1" customHeight="1" x14ac:dyDescent="0.2">
      <c r="A13" s="629" t="s">
        <v>357</v>
      </c>
      <c r="B13" s="631" t="s">
        <v>1230</v>
      </c>
      <c r="C13" s="451">
        <v>7.3214945340000002</v>
      </c>
      <c r="D13" s="451">
        <v>7.1986086140000003</v>
      </c>
      <c r="E13" s="451">
        <v>8.4220003210000005</v>
      </c>
      <c r="F13" s="451">
        <v>9.7939907260000005</v>
      </c>
      <c r="G13" s="451">
        <v>12.06546048</v>
      </c>
      <c r="H13" s="451">
        <v>16.942730699999998</v>
      </c>
      <c r="I13" s="451">
        <v>19.887176849999999</v>
      </c>
      <c r="J13" s="451">
        <v>21.146926069999999</v>
      </c>
      <c r="K13" s="451">
        <v>20.376039169999999</v>
      </c>
      <c r="L13" s="451">
        <v>17.021042640000001</v>
      </c>
      <c r="M13" s="451">
        <v>11.979855929999999</v>
      </c>
      <c r="N13" s="451">
        <v>11.67724159</v>
      </c>
      <c r="O13" s="451">
        <v>10.843888959999999</v>
      </c>
      <c r="P13" s="451">
        <v>11.42049838</v>
      </c>
      <c r="Q13" s="451">
        <v>12.028313130000001</v>
      </c>
      <c r="R13" s="451">
        <v>12.38654393</v>
      </c>
      <c r="S13" s="451">
        <v>17.053071159999998</v>
      </c>
      <c r="T13" s="451">
        <v>23.15858579</v>
      </c>
      <c r="U13" s="451">
        <v>24.180344080000001</v>
      </c>
      <c r="V13" s="451">
        <v>25.872034979999999</v>
      </c>
      <c r="W13" s="451">
        <v>24.384873949999999</v>
      </c>
      <c r="X13" s="451">
        <v>16.465357180000002</v>
      </c>
      <c r="Y13" s="451">
        <v>12.55974829</v>
      </c>
      <c r="Z13" s="451">
        <v>12.66621031</v>
      </c>
      <c r="AA13" s="451">
        <v>13.27172755</v>
      </c>
      <c r="AB13" s="451">
        <v>13.757811350000001</v>
      </c>
      <c r="AC13" s="451">
        <v>12.93058613</v>
      </c>
      <c r="AD13" s="451">
        <v>13.174848190000001</v>
      </c>
      <c r="AE13" s="451">
        <v>17.08322978</v>
      </c>
      <c r="AF13" s="451">
        <v>21.48814745</v>
      </c>
      <c r="AG13" s="451">
        <v>22.853950510000001</v>
      </c>
      <c r="AH13" s="451">
        <v>22.939955300000001</v>
      </c>
      <c r="AI13" s="451">
        <v>21.079946209999999</v>
      </c>
      <c r="AJ13" s="451">
        <v>14.29007112</v>
      </c>
      <c r="AK13" s="451">
        <v>10.965262600000001</v>
      </c>
      <c r="AL13" s="451">
        <v>10.54705343</v>
      </c>
      <c r="AM13" s="451">
        <v>10.396294510000001</v>
      </c>
      <c r="AN13" s="451">
        <v>11.046789629999999</v>
      </c>
      <c r="AO13" s="451">
        <v>11.00480041</v>
      </c>
      <c r="AP13" s="451">
        <v>11.845779309999999</v>
      </c>
      <c r="AQ13" s="451">
        <v>15.83484018</v>
      </c>
      <c r="AR13" s="451">
        <v>20.312487900000001</v>
      </c>
      <c r="AS13" s="451">
        <v>23.35242637</v>
      </c>
      <c r="AT13" s="451">
        <v>22.974755760000001</v>
      </c>
      <c r="AU13" s="451">
        <v>22.202569860000001</v>
      </c>
      <c r="AV13" s="451">
        <v>17.905888439999998</v>
      </c>
      <c r="AW13" s="451">
        <v>12.20368152</v>
      </c>
      <c r="AX13" s="451">
        <v>10.68617534</v>
      </c>
      <c r="AY13" s="919">
        <v>10.817184320000001</v>
      </c>
      <c r="AZ13" s="919">
        <v>10.96936</v>
      </c>
      <c r="BA13" s="919">
        <v>11.405799999999999</v>
      </c>
      <c r="BB13" s="374">
        <v>11.86016</v>
      </c>
      <c r="BC13" s="374">
        <v>15.600339999999999</v>
      </c>
      <c r="BD13" s="374">
        <v>20.280560000000001</v>
      </c>
      <c r="BE13" s="374">
        <v>22.016470000000002</v>
      </c>
      <c r="BF13" s="374">
        <v>22.430330000000001</v>
      </c>
      <c r="BG13" s="374">
        <v>21.154499999999999</v>
      </c>
      <c r="BH13" s="374">
        <v>14.6076</v>
      </c>
      <c r="BI13" s="374">
        <v>11.318530000000001</v>
      </c>
      <c r="BJ13" s="374">
        <v>10.95096</v>
      </c>
      <c r="BK13" s="374">
        <v>10.76069</v>
      </c>
      <c r="BL13" s="374">
        <v>11.300549999999999</v>
      </c>
      <c r="BM13" s="374">
        <v>11.538119999999999</v>
      </c>
      <c r="BN13" s="374">
        <v>12.079470000000001</v>
      </c>
      <c r="BO13" s="374">
        <v>15.89777</v>
      </c>
      <c r="BP13" s="374">
        <v>20.673210000000001</v>
      </c>
      <c r="BQ13" s="374">
        <v>22.443670000000001</v>
      </c>
      <c r="BR13" s="374">
        <v>22.903739999999999</v>
      </c>
      <c r="BS13" s="374">
        <v>21.623830000000002</v>
      </c>
      <c r="BT13" s="374">
        <v>14.920450000000001</v>
      </c>
      <c r="BU13" s="374">
        <v>11.533440000000001</v>
      </c>
      <c r="BV13" s="374">
        <v>11.134589999999999</v>
      </c>
    </row>
    <row r="14" spans="1:74" ht="11.1" customHeight="1" x14ac:dyDescent="0.2">
      <c r="A14" s="629" t="s">
        <v>358</v>
      </c>
      <c r="B14" s="631" t="s">
        <v>1087</v>
      </c>
      <c r="C14" s="451">
        <v>11.13512796</v>
      </c>
      <c r="D14" s="451">
        <v>11.49435233</v>
      </c>
      <c r="E14" s="451">
        <v>13.04027337</v>
      </c>
      <c r="F14" s="451">
        <v>14.578710190000001</v>
      </c>
      <c r="G14" s="451">
        <v>18.718330269999999</v>
      </c>
      <c r="H14" s="451">
        <v>23.46793959</v>
      </c>
      <c r="I14" s="451">
        <v>25.931261060000001</v>
      </c>
      <c r="J14" s="451">
        <v>26.718150130000001</v>
      </c>
      <c r="K14" s="451">
        <v>26.73913074</v>
      </c>
      <c r="L14" s="451">
        <v>23.838040679999999</v>
      </c>
      <c r="M14" s="451">
        <v>15.01772016</v>
      </c>
      <c r="N14" s="451">
        <v>15.080063920000001</v>
      </c>
      <c r="O14" s="451">
        <v>13.17831281</v>
      </c>
      <c r="P14" s="451">
        <v>13.761438589999999</v>
      </c>
      <c r="Q14" s="451">
        <v>15.46502763</v>
      </c>
      <c r="R14" s="451">
        <v>17.686786949999998</v>
      </c>
      <c r="S14" s="451">
        <v>22.706556299999999</v>
      </c>
      <c r="T14" s="451">
        <v>29.205494890000001</v>
      </c>
      <c r="U14" s="451">
        <v>33.353011350000003</v>
      </c>
      <c r="V14" s="451">
        <v>30.530696819999999</v>
      </c>
      <c r="W14" s="451">
        <v>31.208406929999999</v>
      </c>
      <c r="X14" s="451">
        <v>22.200389860000001</v>
      </c>
      <c r="Y14" s="451">
        <v>17.620999730000001</v>
      </c>
      <c r="Z14" s="451">
        <v>15.55838584</v>
      </c>
      <c r="AA14" s="451">
        <v>17.348535729999998</v>
      </c>
      <c r="AB14" s="451">
        <v>17.581092300000002</v>
      </c>
      <c r="AC14" s="451">
        <v>15.973521509999999</v>
      </c>
      <c r="AD14" s="451">
        <v>17.31032076</v>
      </c>
      <c r="AE14" s="451">
        <v>20.839202220000001</v>
      </c>
      <c r="AF14" s="451">
        <v>26.087648810000001</v>
      </c>
      <c r="AG14" s="451">
        <v>29.06480389</v>
      </c>
      <c r="AH14" s="451">
        <v>30.178013750000002</v>
      </c>
      <c r="AI14" s="451">
        <v>29.009936799999998</v>
      </c>
      <c r="AJ14" s="451">
        <v>22.087786439999999</v>
      </c>
      <c r="AK14" s="451">
        <v>15.357024190000001</v>
      </c>
      <c r="AL14" s="451">
        <v>14.19358364</v>
      </c>
      <c r="AM14" s="451">
        <v>13.879141779999999</v>
      </c>
      <c r="AN14" s="451">
        <v>14.68581612</v>
      </c>
      <c r="AO14" s="451">
        <v>15.9603938</v>
      </c>
      <c r="AP14" s="451">
        <v>17.483122009999999</v>
      </c>
      <c r="AQ14" s="451">
        <v>23.758126409999999</v>
      </c>
      <c r="AR14" s="451">
        <v>29.508341690000002</v>
      </c>
      <c r="AS14" s="451">
        <v>32.311928090000002</v>
      </c>
      <c r="AT14" s="451">
        <v>32.027385150000001</v>
      </c>
      <c r="AU14" s="451">
        <v>31.21163825</v>
      </c>
      <c r="AV14" s="451">
        <v>24.193286390000001</v>
      </c>
      <c r="AW14" s="451">
        <v>19.28286013</v>
      </c>
      <c r="AX14" s="451">
        <v>14.236053269999999</v>
      </c>
      <c r="AY14" s="919">
        <v>13.04968206</v>
      </c>
      <c r="AZ14" s="919">
        <v>14.25461</v>
      </c>
      <c r="BA14" s="919">
        <v>15.7904</v>
      </c>
      <c r="BB14" s="374">
        <v>17.208269999999999</v>
      </c>
      <c r="BC14" s="374">
        <v>21.550550000000001</v>
      </c>
      <c r="BD14" s="374">
        <v>26.715869999999999</v>
      </c>
      <c r="BE14" s="374">
        <v>29.454650000000001</v>
      </c>
      <c r="BF14" s="374">
        <v>28.965140000000002</v>
      </c>
      <c r="BG14" s="374">
        <v>28.677520000000001</v>
      </c>
      <c r="BH14" s="374">
        <v>22.855509999999999</v>
      </c>
      <c r="BI14" s="374">
        <v>16.1556</v>
      </c>
      <c r="BJ14" s="374">
        <v>14.97654</v>
      </c>
      <c r="BK14" s="374">
        <v>14.90835</v>
      </c>
      <c r="BL14" s="374">
        <v>15.716010000000001</v>
      </c>
      <c r="BM14" s="374">
        <v>16.740739999999999</v>
      </c>
      <c r="BN14" s="374">
        <v>17.996200000000002</v>
      </c>
      <c r="BO14" s="374">
        <v>22.338930000000001</v>
      </c>
      <c r="BP14" s="374">
        <v>27.502089999999999</v>
      </c>
      <c r="BQ14" s="374">
        <v>30.156410000000001</v>
      </c>
      <c r="BR14" s="374">
        <v>29.604209999999998</v>
      </c>
      <c r="BS14" s="374">
        <v>29.255849999999999</v>
      </c>
      <c r="BT14" s="374">
        <v>23.234400000000001</v>
      </c>
      <c r="BU14" s="374">
        <v>16.352409999999999</v>
      </c>
      <c r="BV14" s="374">
        <v>15.12054</v>
      </c>
    </row>
    <row r="15" spans="1:74" ht="11.1" customHeight="1" x14ac:dyDescent="0.2">
      <c r="A15" s="629" t="s">
        <v>359</v>
      </c>
      <c r="B15" s="631" t="s">
        <v>1231</v>
      </c>
      <c r="C15" s="451">
        <v>9.6693723610000006</v>
      </c>
      <c r="D15" s="451">
        <v>8.7670624010000004</v>
      </c>
      <c r="E15" s="451">
        <v>10.20031472</v>
      </c>
      <c r="F15" s="451">
        <v>12.578397600000001</v>
      </c>
      <c r="G15" s="451">
        <v>15.702379880000001</v>
      </c>
      <c r="H15" s="451">
        <v>20.934689559999999</v>
      </c>
      <c r="I15" s="451">
        <v>21.995502120000001</v>
      </c>
      <c r="J15" s="451">
        <v>25.168100469999999</v>
      </c>
      <c r="K15" s="451">
        <v>22.92572302</v>
      </c>
      <c r="L15" s="451">
        <v>19.916550919999999</v>
      </c>
      <c r="M15" s="451">
        <v>13.269114399999999</v>
      </c>
      <c r="N15" s="451">
        <v>13.780494879999999</v>
      </c>
      <c r="O15" s="451">
        <v>11.44511696</v>
      </c>
      <c r="P15" s="451">
        <v>11.300971150000001</v>
      </c>
      <c r="Q15" s="451">
        <v>12.802006560000001</v>
      </c>
      <c r="R15" s="451">
        <v>13.491728070000001</v>
      </c>
      <c r="S15" s="451">
        <v>19.93130923</v>
      </c>
      <c r="T15" s="451">
        <v>25.398574249999999</v>
      </c>
      <c r="U15" s="451">
        <v>27.190692380000002</v>
      </c>
      <c r="V15" s="451">
        <v>25.703389600000001</v>
      </c>
      <c r="W15" s="451">
        <v>25.931812879999999</v>
      </c>
      <c r="X15" s="451">
        <v>20.231848400000001</v>
      </c>
      <c r="Y15" s="451">
        <v>15.798160360000001</v>
      </c>
      <c r="Z15" s="451">
        <v>13.84848929</v>
      </c>
      <c r="AA15" s="451">
        <v>14.29947469</v>
      </c>
      <c r="AB15" s="451">
        <v>13.85799102</v>
      </c>
      <c r="AC15" s="451">
        <v>13.08765809</v>
      </c>
      <c r="AD15" s="451">
        <v>14.28071482</v>
      </c>
      <c r="AE15" s="451">
        <v>18.212056830000002</v>
      </c>
      <c r="AF15" s="451">
        <v>21.69966368</v>
      </c>
      <c r="AG15" s="451">
        <v>23.27133834</v>
      </c>
      <c r="AH15" s="451">
        <v>24.354789109999999</v>
      </c>
      <c r="AI15" s="451">
        <v>23.350834079999998</v>
      </c>
      <c r="AJ15" s="451">
        <v>18.698260170000001</v>
      </c>
      <c r="AK15" s="451">
        <v>13.841010219999999</v>
      </c>
      <c r="AL15" s="451">
        <v>12.14726673</v>
      </c>
      <c r="AM15" s="451">
        <v>10.489960249999999</v>
      </c>
      <c r="AN15" s="451">
        <v>11.73618203</v>
      </c>
      <c r="AO15" s="451">
        <v>12.735618540000001</v>
      </c>
      <c r="AP15" s="451">
        <v>13.615138249999999</v>
      </c>
      <c r="AQ15" s="451">
        <v>18.182748910000001</v>
      </c>
      <c r="AR15" s="451">
        <v>21.183184140000002</v>
      </c>
      <c r="AS15" s="451">
        <v>23.96875558</v>
      </c>
      <c r="AT15" s="451">
        <v>28.121180119999998</v>
      </c>
      <c r="AU15" s="451">
        <v>22.71287118</v>
      </c>
      <c r="AV15" s="451">
        <v>19.039314579999999</v>
      </c>
      <c r="AW15" s="451">
        <v>16.562466359999998</v>
      </c>
      <c r="AX15" s="451">
        <v>12.07586132</v>
      </c>
      <c r="AY15" s="919">
        <v>10.78634943</v>
      </c>
      <c r="AZ15" s="919">
        <v>11.38203</v>
      </c>
      <c r="BA15" s="919">
        <v>12.370419999999999</v>
      </c>
      <c r="BB15" s="374">
        <v>13.353149999999999</v>
      </c>
      <c r="BC15" s="374">
        <v>17.580590000000001</v>
      </c>
      <c r="BD15" s="374">
        <v>21.127389999999998</v>
      </c>
      <c r="BE15" s="374">
        <v>22.581</v>
      </c>
      <c r="BF15" s="374">
        <v>24.20045</v>
      </c>
      <c r="BG15" s="374">
        <v>21.856940000000002</v>
      </c>
      <c r="BH15" s="374">
        <v>17.938510000000001</v>
      </c>
      <c r="BI15" s="374">
        <v>13.538790000000001</v>
      </c>
      <c r="BJ15" s="374">
        <v>12.256209999999999</v>
      </c>
      <c r="BK15" s="374">
        <v>11.39602</v>
      </c>
      <c r="BL15" s="374">
        <v>12.11365</v>
      </c>
      <c r="BM15" s="374">
        <v>12.764849999999999</v>
      </c>
      <c r="BN15" s="374">
        <v>13.63951</v>
      </c>
      <c r="BO15" s="374">
        <v>17.871130000000001</v>
      </c>
      <c r="BP15" s="374">
        <v>21.41403</v>
      </c>
      <c r="BQ15" s="374">
        <v>22.836559999999999</v>
      </c>
      <c r="BR15" s="374">
        <v>24.49025</v>
      </c>
      <c r="BS15" s="374">
        <v>22.116109999999999</v>
      </c>
      <c r="BT15" s="374">
        <v>18.1113</v>
      </c>
      <c r="BU15" s="374">
        <v>13.62318</v>
      </c>
      <c r="BV15" s="374">
        <v>12.30866</v>
      </c>
    </row>
    <row r="16" spans="1:74" ht="11.1" customHeight="1" x14ac:dyDescent="0.2">
      <c r="A16" s="629" t="s">
        <v>360</v>
      </c>
      <c r="B16" s="631" t="s">
        <v>1232</v>
      </c>
      <c r="C16" s="451">
        <v>9.9692196230000008</v>
      </c>
      <c r="D16" s="451">
        <v>8.4793528669999993</v>
      </c>
      <c r="E16" s="451">
        <v>9.1426933819999991</v>
      </c>
      <c r="F16" s="451">
        <v>13.368200529999999</v>
      </c>
      <c r="G16" s="451">
        <v>16.238494079999999</v>
      </c>
      <c r="H16" s="451">
        <v>19.93885672</v>
      </c>
      <c r="I16" s="451">
        <v>22.433540130000001</v>
      </c>
      <c r="J16" s="451">
        <v>24.705247570000001</v>
      </c>
      <c r="K16" s="451">
        <v>23.859368809999999</v>
      </c>
      <c r="L16" s="451">
        <v>22.946788210000001</v>
      </c>
      <c r="M16" s="451">
        <v>16.124117630000001</v>
      </c>
      <c r="N16" s="451">
        <v>16.987405290000002</v>
      </c>
      <c r="O16" s="451">
        <v>13.022708809999999</v>
      </c>
      <c r="P16" s="451">
        <v>11.931453830000001</v>
      </c>
      <c r="Q16" s="451">
        <v>12.80010412</v>
      </c>
      <c r="R16" s="451">
        <v>16.63304613</v>
      </c>
      <c r="S16" s="451">
        <v>23.607738080000001</v>
      </c>
      <c r="T16" s="451">
        <v>26.720704560000001</v>
      </c>
      <c r="U16" s="451">
        <v>28.891864349999999</v>
      </c>
      <c r="V16" s="451">
        <v>32.812965980000001</v>
      </c>
      <c r="W16" s="451">
        <v>31.239172759999999</v>
      </c>
      <c r="X16" s="451">
        <v>26.560514099999999</v>
      </c>
      <c r="Y16" s="451">
        <v>17.735418500000002</v>
      </c>
      <c r="Z16" s="451">
        <v>15.16308793</v>
      </c>
      <c r="AA16" s="451">
        <v>15.15397248</v>
      </c>
      <c r="AB16" s="451">
        <v>13.80168244</v>
      </c>
      <c r="AC16" s="451">
        <v>14.62498922</v>
      </c>
      <c r="AD16" s="451">
        <v>16.629478899999999</v>
      </c>
      <c r="AE16" s="451">
        <v>21.104188069999999</v>
      </c>
      <c r="AF16" s="451">
        <v>23.865139129999999</v>
      </c>
      <c r="AG16" s="451">
        <v>27.197694869999999</v>
      </c>
      <c r="AH16" s="451">
        <v>29.43793368</v>
      </c>
      <c r="AI16" s="451">
        <v>28.520377190000001</v>
      </c>
      <c r="AJ16" s="451">
        <v>24.550125250000001</v>
      </c>
      <c r="AK16" s="451">
        <v>16.646251039999999</v>
      </c>
      <c r="AL16" s="451">
        <v>13.81494854</v>
      </c>
      <c r="AM16" s="451">
        <v>11.551104609999999</v>
      </c>
      <c r="AN16" s="451">
        <v>12.60089934</v>
      </c>
      <c r="AO16" s="451">
        <v>15.34152424</v>
      </c>
      <c r="AP16" s="451">
        <v>19.062874300000001</v>
      </c>
      <c r="AQ16" s="451">
        <v>23.35844964</v>
      </c>
      <c r="AR16" s="451">
        <v>25.44945014</v>
      </c>
      <c r="AS16" s="451">
        <v>27.417128160000001</v>
      </c>
      <c r="AT16" s="451">
        <v>29.33197616</v>
      </c>
      <c r="AU16" s="451">
        <v>29.982355989999999</v>
      </c>
      <c r="AV16" s="451">
        <v>28.777245579999999</v>
      </c>
      <c r="AW16" s="451">
        <v>24.329221409999999</v>
      </c>
      <c r="AX16" s="451">
        <v>16.260229120000002</v>
      </c>
      <c r="AY16" s="919">
        <v>12.99924401</v>
      </c>
      <c r="AZ16" s="919">
        <v>12.21655</v>
      </c>
      <c r="BA16" s="919">
        <v>13.038320000000001</v>
      </c>
      <c r="BB16" s="374">
        <v>16.608070000000001</v>
      </c>
      <c r="BC16" s="374">
        <v>21.06193</v>
      </c>
      <c r="BD16" s="374">
        <v>23.250250000000001</v>
      </c>
      <c r="BE16" s="374">
        <v>25.185179999999999</v>
      </c>
      <c r="BF16" s="374">
        <v>27.297879999999999</v>
      </c>
      <c r="BG16" s="374">
        <v>26.139019999999999</v>
      </c>
      <c r="BH16" s="374">
        <v>23.163270000000001</v>
      </c>
      <c r="BI16" s="374">
        <v>15.60412</v>
      </c>
      <c r="BJ16" s="374">
        <v>13.224449999999999</v>
      </c>
      <c r="BK16" s="374">
        <v>12.043290000000001</v>
      </c>
      <c r="BL16" s="374">
        <v>12.09531</v>
      </c>
      <c r="BM16" s="374">
        <v>12.840479999999999</v>
      </c>
      <c r="BN16" s="374">
        <v>16.308229999999998</v>
      </c>
      <c r="BO16" s="374">
        <v>20.71566</v>
      </c>
      <c r="BP16" s="374">
        <v>22.939679999999999</v>
      </c>
      <c r="BQ16" s="374">
        <v>24.927029999999998</v>
      </c>
      <c r="BR16" s="374">
        <v>27.150120000000001</v>
      </c>
      <c r="BS16" s="374">
        <v>26.091909999999999</v>
      </c>
      <c r="BT16" s="374">
        <v>23.146070000000002</v>
      </c>
      <c r="BU16" s="374">
        <v>15.58013</v>
      </c>
      <c r="BV16" s="374">
        <v>13.20088</v>
      </c>
    </row>
    <row r="17" spans="1:74" ht="11.1" customHeight="1" x14ac:dyDescent="0.2">
      <c r="A17" s="629" t="s">
        <v>361</v>
      </c>
      <c r="B17" s="631" t="s">
        <v>1032</v>
      </c>
      <c r="C17" s="451">
        <v>7.7545243609999996</v>
      </c>
      <c r="D17" s="451">
        <v>7.8251646629999998</v>
      </c>
      <c r="E17" s="451">
        <v>8.3065041260000001</v>
      </c>
      <c r="F17" s="451">
        <v>9.4787348229999999</v>
      </c>
      <c r="G17" s="451">
        <v>10.99486085</v>
      </c>
      <c r="H17" s="451">
        <v>13.061938619999999</v>
      </c>
      <c r="I17" s="451">
        <v>15.611761400000001</v>
      </c>
      <c r="J17" s="451">
        <v>15.66931814</v>
      </c>
      <c r="K17" s="451">
        <v>15.317224270000001</v>
      </c>
      <c r="L17" s="451">
        <v>12.37415186</v>
      </c>
      <c r="M17" s="451">
        <v>10.95485233</v>
      </c>
      <c r="N17" s="451">
        <v>10.22427804</v>
      </c>
      <c r="O17" s="451">
        <v>10.125582209999999</v>
      </c>
      <c r="P17" s="451">
        <v>10.27020314</v>
      </c>
      <c r="Q17" s="451">
        <v>10.617352090000001</v>
      </c>
      <c r="R17" s="451">
        <v>11.5609199</v>
      </c>
      <c r="S17" s="451">
        <v>13.052396030000001</v>
      </c>
      <c r="T17" s="451">
        <v>15.940277350000001</v>
      </c>
      <c r="U17" s="451">
        <v>18.73831367</v>
      </c>
      <c r="V17" s="451">
        <v>19.314072100000001</v>
      </c>
      <c r="W17" s="451">
        <v>19.603171540000002</v>
      </c>
      <c r="X17" s="451">
        <v>16.625408719999999</v>
      </c>
      <c r="Y17" s="451">
        <v>13.44817263</v>
      </c>
      <c r="Z17" s="451">
        <v>12.42288439</v>
      </c>
      <c r="AA17" s="451">
        <v>13.185296729999999</v>
      </c>
      <c r="AB17" s="451">
        <v>12.676317040000001</v>
      </c>
      <c r="AC17" s="451">
        <v>12.174702160000001</v>
      </c>
      <c r="AD17" s="451">
        <v>12.50085397</v>
      </c>
      <c r="AE17" s="451">
        <v>14.91769547</v>
      </c>
      <c r="AF17" s="451">
        <v>16.98651181</v>
      </c>
      <c r="AG17" s="451">
        <v>18.176098759999999</v>
      </c>
      <c r="AH17" s="451">
        <v>19.576590499999998</v>
      </c>
      <c r="AI17" s="451">
        <v>19.013911109999999</v>
      </c>
      <c r="AJ17" s="451">
        <v>14.796742739999999</v>
      </c>
      <c r="AK17" s="451">
        <v>12.925704229999999</v>
      </c>
      <c r="AL17" s="451">
        <v>12.479766489999999</v>
      </c>
      <c r="AM17" s="451">
        <v>12.367058399999999</v>
      </c>
      <c r="AN17" s="451">
        <v>12.71644343</v>
      </c>
      <c r="AO17" s="451">
        <v>12.71718315</v>
      </c>
      <c r="AP17" s="451">
        <v>12.709768929999999</v>
      </c>
      <c r="AQ17" s="451">
        <v>13.830369579999999</v>
      </c>
      <c r="AR17" s="451">
        <v>16.86476145</v>
      </c>
      <c r="AS17" s="451">
        <v>18.155565370000001</v>
      </c>
      <c r="AT17" s="451">
        <v>17.7041845</v>
      </c>
      <c r="AU17" s="451">
        <v>16.812410870000001</v>
      </c>
      <c r="AV17" s="451">
        <v>14.10524698</v>
      </c>
      <c r="AW17" s="451">
        <v>10.57059684</v>
      </c>
      <c r="AX17" s="451">
        <v>10.00667071</v>
      </c>
      <c r="AY17" s="919">
        <v>10.38018241</v>
      </c>
      <c r="AZ17" s="919">
        <v>10.440759999999999</v>
      </c>
      <c r="BA17" s="919">
        <v>10.514860000000001</v>
      </c>
      <c r="BB17" s="374">
        <v>11.111409999999999</v>
      </c>
      <c r="BC17" s="374">
        <v>12.79678</v>
      </c>
      <c r="BD17" s="374">
        <v>15.050520000000001</v>
      </c>
      <c r="BE17" s="374">
        <v>17.24034</v>
      </c>
      <c r="BF17" s="374">
        <v>17.403279999999999</v>
      </c>
      <c r="BG17" s="374">
        <v>17.198730000000001</v>
      </c>
      <c r="BH17" s="374">
        <v>13.52</v>
      </c>
      <c r="BI17" s="374">
        <v>11.71917</v>
      </c>
      <c r="BJ17" s="374">
        <v>11.19731</v>
      </c>
      <c r="BK17" s="374">
        <v>11.489710000000001</v>
      </c>
      <c r="BL17" s="374">
        <v>11.52838</v>
      </c>
      <c r="BM17" s="374">
        <v>11.611829999999999</v>
      </c>
      <c r="BN17" s="374">
        <v>12.28369</v>
      </c>
      <c r="BO17" s="374">
        <v>14.1366</v>
      </c>
      <c r="BP17" s="374">
        <v>16.60848</v>
      </c>
      <c r="BQ17" s="374">
        <v>18.99963</v>
      </c>
      <c r="BR17" s="374">
        <v>19.171240000000001</v>
      </c>
      <c r="BS17" s="374">
        <v>18.932939999999999</v>
      </c>
      <c r="BT17" s="374">
        <v>14.856769999999999</v>
      </c>
      <c r="BU17" s="374">
        <v>12.839309999999999</v>
      </c>
      <c r="BV17" s="374">
        <v>12.22817</v>
      </c>
    </row>
    <row r="18" spans="1:74" ht="11.1" customHeight="1" x14ac:dyDescent="0.2">
      <c r="A18" s="629" t="s">
        <v>362</v>
      </c>
      <c r="B18" s="631" t="s">
        <v>1035</v>
      </c>
      <c r="C18" s="451">
        <v>14.42482362</v>
      </c>
      <c r="D18" s="451">
        <v>13.81705253</v>
      </c>
      <c r="E18" s="451">
        <v>14.11677137</v>
      </c>
      <c r="F18" s="451">
        <v>14.68838899</v>
      </c>
      <c r="G18" s="451">
        <v>14.88463024</v>
      </c>
      <c r="H18" s="451">
        <v>15.484894629999999</v>
      </c>
      <c r="I18" s="451">
        <v>15.834407860000001</v>
      </c>
      <c r="J18" s="451">
        <v>15.93915427</v>
      </c>
      <c r="K18" s="451">
        <v>15.765240459999999</v>
      </c>
      <c r="L18" s="451">
        <v>16.135173510000001</v>
      </c>
      <c r="M18" s="451">
        <v>16.097829669999999</v>
      </c>
      <c r="N18" s="451">
        <v>16.649940430000001</v>
      </c>
      <c r="O18" s="451">
        <v>17.54146326</v>
      </c>
      <c r="P18" s="451">
        <v>16.739163049999998</v>
      </c>
      <c r="Q18" s="451">
        <v>16.55200984</v>
      </c>
      <c r="R18" s="451">
        <v>16.186370109999999</v>
      </c>
      <c r="S18" s="451">
        <v>17.790414439999999</v>
      </c>
      <c r="T18" s="451">
        <v>20.497175510000002</v>
      </c>
      <c r="U18" s="451">
        <v>19.87496569</v>
      </c>
      <c r="V18" s="451">
        <v>20.951926879999998</v>
      </c>
      <c r="W18" s="451">
        <v>20.61283328</v>
      </c>
      <c r="X18" s="451">
        <v>18.496572570000001</v>
      </c>
      <c r="Y18" s="451">
        <v>17.808256849999999</v>
      </c>
      <c r="Z18" s="451">
        <v>19.820091609999999</v>
      </c>
      <c r="AA18" s="451">
        <v>23.559409389999999</v>
      </c>
      <c r="AB18" s="451">
        <v>23.64416585</v>
      </c>
      <c r="AC18" s="451">
        <v>17.961820060000001</v>
      </c>
      <c r="AD18" s="451">
        <v>18.55259491</v>
      </c>
      <c r="AE18" s="451">
        <v>18.29488787</v>
      </c>
      <c r="AF18" s="451">
        <v>18.517135979999999</v>
      </c>
      <c r="AG18" s="451">
        <v>19.251779160000002</v>
      </c>
      <c r="AH18" s="451">
        <v>20.233436560000001</v>
      </c>
      <c r="AI18" s="451">
        <v>19.25834467</v>
      </c>
      <c r="AJ18" s="451">
        <v>18.448892919999999</v>
      </c>
      <c r="AK18" s="451">
        <v>19.329531809999999</v>
      </c>
      <c r="AL18" s="451">
        <v>19.412544230000002</v>
      </c>
      <c r="AM18" s="451">
        <v>16.215343969999999</v>
      </c>
      <c r="AN18" s="451">
        <v>18.840372930000001</v>
      </c>
      <c r="AO18" s="451">
        <v>18.437473650000001</v>
      </c>
      <c r="AP18" s="451">
        <v>17.05531242</v>
      </c>
      <c r="AQ18" s="451">
        <v>16.99354151</v>
      </c>
      <c r="AR18" s="451">
        <v>17.855471560000002</v>
      </c>
      <c r="AS18" s="451">
        <v>18.579916140000002</v>
      </c>
      <c r="AT18" s="451">
        <v>19.535813480000002</v>
      </c>
      <c r="AU18" s="451">
        <v>19.17800678</v>
      </c>
      <c r="AV18" s="451">
        <v>18.502801160000001</v>
      </c>
      <c r="AW18" s="451">
        <v>18.058722750000001</v>
      </c>
      <c r="AX18" s="451">
        <v>18.84491062</v>
      </c>
      <c r="AY18" s="919">
        <v>19.165490399999999</v>
      </c>
      <c r="AZ18" s="919">
        <v>18.27542</v>
      </c>
      <c r="BA18" s="919">
        <v>17.797809999999998</v>
      </c>
      <c r="BB18" s="374">
        <v>16.832460000000001</v>
      </c>
      <c r="BC18" s="374">
        <v>17.008590000000002</v>
      </c>
      <c r="BD18" s="374">
        <v>17.5733</v>
      </c>
      <c r="BE18" s="374">
        <v>18.087610000000002</v>
      </c>
      <c r="BF18" s="374">
        <v>18.815899999999999</v>
      </c>
      <c r="BG18" s="374">
        <v>18.202290000000001</v>
      </c>
      <c r="BH18" s="374">
        <v>17.236709999999999</v>
      </c>
      <c r="BI18" s="374">
        <v>17.118169999999999</v>
      </c>
      <c r="BJ18" s="374">
        <v>18.100439999999999</v>
      </c>
      <c r="BK18" s="374">
        <v>18.79139</v>
      </c>
      <c r="BL18" s="374">
        <v>18.107559999999999</v>
      </c>
      <c r="BM18" s="374">
        <v>17.72486</v>
      </c>
      <c r="BN18" s="374">
        <v>16.826930000000001</v>
      </c>
      <c r="BO18" s="374">
        <v>17.035640000000001</v>
      </c>
      <c r="BP18" s="374">
        <v>17.625990000000002</v>
      </c>
      <c r="BQ18" s="374">
        <v>18.159520000000001</v>
      </c>
      <c r="BR18" s="374">
        <v>18.934619999999999</v>
      </c>
      <c r="BS18" s="374">
        <v>18.34395</v>
      </c>
      <c r="BT18" s="374">
        <v>17.36345</v>
      </c>
      <c r="BU18" s="374">
        <v>17.209949999999999</v>
      </c>
      <c r="BV18" s="374">
        <v>18.16649</v>
      </c>
    </row>
    <row r="19" spans="1:74" ht="11.1" customHeight="1" x14ac:dyDescent="0.2">
      <c r="A19" s="629"/>
      <c r="B19" s="633"/>
      <c r="C19" s="451"/>
      <c r="D19" s="451"/>
      <c r="E19" s="451"/>
      <c r="F19" s="451"/>
      <c r="G19" s="451"/>
      <c r="H19" s="451"/>
      <c r="I19" s="451"/>
      <c r="J19" s="451"/>
      <c r="K19" s="451"/>
      <c r="L19" s="451"/>
      <c r="M19" s="451"/>
      <c r="N19" s="451"/>
      <c r="O19" s="451"/>
      <c r="P19" s="451"/>
      <c r="Q19" s="451"/>
      <c r="R19" s="451"/>
      <c r="S19" s="451"/>
      <c r="T19" s="451"/>
      <c r="U19" s="451"/>
      <c r="V19" s="451"/>
      <c r="W19" s="451"/>
      <c r="X19" s="451"/>
      <c r="Y19" s="451"/>
      <c r="Z19" s="451"/>
      <c r="AA19" s="451"/>
      <c r="AB19" s="451"/>
      <c r="AC19" s="451"/>
      <c r="AD19" s="451"/>
      <c r="AE19" s="451"/>
      <c r="AF19" s="451"/>
      <c r="AG19" s="451"/>
      <c r="AH19" s="451"/>
      <c r="AI19" s="451"/>
      <c r="AJ19" s="451"/>
      <c r="AK19" s="451"/>
      <c r="AL19" s="451"/>
      <c r="AM19" s="451"/>
      <c r="AN19" s="451"/>
      <c r="AO19" s="451"/>
      <c r="AP19" s="451"/>
      <c r="AQ19" s="451"/>
      <c r="AR19" s="451"/>
      <c r="AS19" s="451"/>
      <c r="AT19" s="451"/>
      <c r="AU19" s="451"/>
      <c r="AV19" s="451"/>
      <c r="AW19" s="451"/>
      <c r="AX19" s="451"/>
      <c r="AY19" s="919"/>
      <c r="AZ19" s="919"/>
      <c r="BA19" s="919"/>
      <c r="BB19" s="374"/>
      <c r="BC19" s="374"/>
      <c r="BD19" s="374"/>
      <c r="BE19" s="374"/>
      <c r="BF19" s="374"/>
      <c r="BG19" s="374"/>
      <c r="BH19" s="374"/>
      <c r="BI19" s="374"/>
      <c r="BJ19" s="374"/>
      <c r="BK19" s="374"/>
      <c r="BL19" s="374"/>
      <c r="BM19" s="374"/>
      <c r="BN19" s="374"/>
      <c r="BO19" s="374"/>
      <c r="BP19" s="374"/>
      <c r="BQ19" s="374"/>
      <c r="BR19" s="374"/>
      <c r="BS19" s="374"/>
      <c r="BT19" s="374"/>
      <c r="BU19" s="374"/>
      <c r="BV19" s="374"/>
    </row>
    <row r="20" spans="1:74" ht="11.1" customHeight="1" x14ac:dyDescent="0.2">
      <c r="A20" s="629"/>
      <c r="B20" s="45" t="s">
        <v>1233</v>
      </c>
      <c r="C20" s="637"/>
      <c r="D20" s="637"/>
      <c r="E20" s="637"/>
      <c r="F20" s="637"/>
      <c r="G20" s="637"/>
      <c r="H20" s="637"/>
      <c r="I20" s="637"/>
      <c r="J20" s="637"/>
      <c r="K20" s="637"/>
      <c r="L20" s="637"/>
      <c r="M20" s="637"/>
      <c r="N20" s="637"/>
      <c r="O20" s="637"/>
      <c r="P20" s="637"/>
      <c r="Q20" s="637"/>
      <c r="R20" s="637"/>
      <c r="S20" s="637"/>
      <c r="T20" s="637"/>
      <c r="U20" s="637"/>
      <c r="V20" s="637"/>
      <c r="W20" s="637"/>
      <c r="X20" s="637"/>
      <c r="Y20" s="637"/>
      <c r="Z20" s="637"/>
      <c r="AA20" s="637"/>
      <c r="AB20" s="637"/>
      <c r="AC20" s="637"/>
      <c r="AD20" s="637"/>
      <c r="AE20" s="637"/>
      <c r="AF20" s="637"/>
      <c r="AG20" s="637"/>
      <c r="AH20" s="637"/>
      <c r="AI20" s="637"/>
      <c r="AJ20" s="637"/>
      <c r="AK20" s="637"/>
      <c r="AL20" s="637"/>
      <c r="AM20" s="637"/>
      <c r="AN20" s="637"/>
      <c r="AO20" s="637"/>
      <c r="AP20" s="637"/>
      <c r="AQ20" s="637"/>
      <c r="AR20" s="637"/>
      <c r="AS20" s="637"/>
      <c r="AT20" s="637"/>
      <c r="AU20" s="637"/>
      <c r="AV20" s="637"/>
      <c r="AW20" s="637"/>
      <c r="AX20" s="637"/>
      <c r="AY20" s="956"/>
      <c r="AZ20" s="956"/>
      <c r="BA20" s="956"/>
      <c r="BB20" s="640"/>
      <c r="BC20" s="640"/>
      <c r="BD20" s="640"/>
      <c r="BE20" s="640"/>
      <c r="BF20" s="640"/>
      <c r="BG20" s="640"/>
      <c r="BH20" s="640"/>
      <c r="BI20" s="640"/>
      <c r="BJ20" s="640"/>
      <c r="BK20" s="640"/>
      <c r="BL20" s="640"/>
      <c r="BM20" s="640"/>
      <c r="BN20" s="640"/>
      <c r="BO20" s="640"/>
      <c r="BP20" s="640"/>
      <c r="BQ20" s="640"/>
      <c r="BR20" s="640"/>
      <c r="BS20" s="640"/>
      <c r="BT20" s="640"/>
      <c r="BU20" s="640"/>
      <c r="BV20" s="640"/>
    </row>
    <row r="21" spans="1:74" ht="11.1" customHeight="1" x14ac:dyDescent="0.2">
      <c r="A21" s="629" t="s">
        <v>372</v>
      </c>
      <c r="B21" s="601" t="s">
        <v>1174</v>
      </c>
      <c r="C21" s="451">
        <v>7.38</v>
      </c>
      <c r="D21" s="451">
        <v>7.35</v>
      </c>
      <c r="E21" s="451">
        <v>8.01</v>
      </c>
      <c r="F21" s="451">
        <v>8.49</v>
      </c>
      <c r="G21" s="451">
        <v>8.99</v>
      </c>
      <c r="H21" s="451">
        <v>9.59</v>
      </c>
      <c r="I21" s="451">
        <v>9.92</v>
      </c>
      <c r="J21" s="451">
        <v>10.23</v>
      </c>
      <c r="K21" s="451">
        <v>10.31</v>
      </c>
      <c r="L21" s="451">
        <v>10.48</v>
      </c>
      <c r="M21" s="451">
        <v>10.06</v>
      </c>
      <c r="N21" s="451">
        <v>10.34</v>
      </c>
      <c r="O21" s="451">
        <v>9.7799999999999994</v>
      </c>
      <c r="P21" s="451">
        <v>10.039999999999999</v>
      </c>
      <c r="Q21" s="451">
        <v>10.220000000000001</v>
      </c>
      <c r="R21" s="451">
        <v>10.61</v>
      </c>
      <c r="S21" s="451">
        <v>12.09</v>
      </c>
      <c r="T21" s="451">
        <v>13.44</v>
      </c>
      <c r="U21" s="451">
        <v>13.51</v>
      </c>
      <c r="V21" s="451">
        <v>14.14</v>
      </c>
      <c r="W21" s="451">
        <v>14.55</v>
      </c>
      <c r="X21" s="451">
        <v>12.85</v>
      </c>
      <c r="Y21" s="451">
        <v>11.89</v>
      </c>
      <c r="Z21" s="451">
        <v>11.97</v>
      </c>
      <c r="AA21" s="451">
        <v>12.6</v>
      </c>
      <c r="AB21" s="451">
        <v>12.14</v>
      </c>
      <c r="AC21" s="451">
        <v>11.07</v>
      </c>
      <c r="AD21" s="451">
        <v>10.54</v>
      </c>
      <c r="AE21" s="451">
        <v>10.58</v>
      </c>
      <c r="AF21" s="451">
        <v>10.82</v>
      </c>
      <c r="AG21" s="451">
        <v>10.99</v>
      </c>
      <c r="AH21" s="451">
        <v>11.21</v>
      </c>
      <c r="AI21" s="451">
        <v>11.01</v>
      </c>
      <c r="AJ21" s="451">
        <v>10.19</v>
      </c>
      <c r="AK21" s="451">
        <v>9.77</v>
      </c>
      <c r="AL21" s="451">
        <v>9.93</v>
      </c>
      <c r="AM21" s="451">
        <v>9.52</v>
      </c>
      <c r="AN21" s="451">
        <v>10.08</v>
      </c>
      <c r="AO21" s="451">
        <v>10.07</v>
      </c>
      <c r="AP21" s="451">
        <v>10.01</v>
      </c>
      <c r="AQ21" s="451">
        <v>10.44</v>
      </c>
      <c r="AR21" s="451">
        <v>10.81</v>
      </c>
      <c r="AS21" s="451">
        <v>11.2</v>
      </c>
      <c r="AT21" s="451">
        <v>10.86</v>
      </c>
      <c r="AU21" s="451">
        <v>10.92</v>
      </c>
      <c r="AV21" s="451">
        <v>10.52</v>
      </c>
      <c r="AW21" s="451">
        <v>10.210000000000001</v>
      </c>
      <c r="AX21" s="451">
        <v>9.93</v>
      </c>
      <c r="AY21" s="919">
        <v>9.75</v>
      </c>
      <c r="AZ21" s="919">
        <v>9.9144220000000001</v>
      </c>
      <c r="BA21" s="919">
        <v>10.275130000000001</v>
      </c>
      <c r="BB21" s="374">
        <v>10.23734</v>
      </c>
      <c r="BC21" s="374">
        <v>10.8185</v>
      </c>
      <c r="BD21" s="374">
        <v>11.240270000000001</v>
      </c>
      <c r="BE21" s="374">
        <v>11.315110000000001</v>
      </c>
      <c r="BF21" s="374">
        <v>11.41114</v>
      </c>
      <c r="BG21" s="374">
        <v>11.447229999999999</v>
      </c>
      <c r="BH21" s="374">
        <v>10.51605</v>
      </c>
      <c r="BI21" s="374">
        <v>10.17544</v>
      </c>
      <c r="BJ21" s="374">
        <v>10.297000000000001</v>
      </c>
      <c r="BK21" s="374">
        <v>10.442729999999999</v>
      </c>
      <c r="BL21" s="374">
        <v>10.58888</v>
      </c>
      <c r="BM21" s="374">
        <v>10.681900000000001</v>
      </c>
      <c r="BN21" s="374">
        <v>10.771470000000001</v>
      </c>
      <c r="BO21" s="374">
        <v>11.22681</v>
      </c>
      <c r="BP21" s="374">
        <v>11.643319999999999</v>
      </c>
      <c r="BQ21" s="374">
        <v>11.65559</v>
      </c>
      <c r="BR21" s="374">
        <v>11.83389</v>
      </c>
      <c r="BS21" s="374">
        <v>11.84019</v>
      </c>
      <c r="BT21" s="374">
        <v>10.9094</v>
      </c>
      <c r="BU21" s="374">
        <v>10.48418</v>
      </c>
      <c r="BV21" s="374">
        <v>10.58089</v>
      </c>
    </row>
    <row r="22" spans="1:74" ht="11.1" customHeight="1" x14ac:dyDescent="0.2">
      <c r="A22" s="629" t="s">
        <v>363</v>
      </c>
      <c r="B22" s="631" t="s">
        <v>1025</v>
      </c>
      <c r="C22" s="451">
        <v>10.27800674</v>
      </c>
      <c r="D22" s="451">
        <v>10.32893883</v>
      </c>
      <c r="E22" s="451">
        <v>10.605457299999999</v>
      </c>
      <c r="F22" s="451">
        <v>10.851922979999999</v>
      </c>
      <c r="G22" s="451">
        <v>11.13720436</v>
      </c>
      <c r="H22" s="451">
        <v>11.892004650000001</v>
      </c>
      <c r="I22" s="451">
        <v>11.872291239999999</v>
      </c>
      <c r="J22" s="451">
        <v>12.8176294</v>
      </c>
      <c r="K22" s="451">
        <v>12.575822179999999</v>
      </c>
      <c r="L22" s="451">
        <v>12.747364770000001</v>
      </c>
      <c r="M22" s="451">
        <v>12.91050452</v>
      </c>
      <c r="N22" s="451">
        <v>12.316041650000001</v>
      </c>
      <c r="O22" s="451">
        <v>12.56615538</v>
      </c>
      <c r="P22" s="451">
        <v>12.51932313</v>
      </c>
      <c r="Q22" s="451">
        <v>13.052131429999999</v>
      </c>
      <c r="R22" s="451">
        <v>14.140286570000001</v>
      </c>
      <c r="S22" s="451">
        <v>15.00188356</v>
      </c>
      <c r="T22" s="451">
        <v>15.275383740000001</v>
      </c>
      <c r="U22" s="451">
        <v>16.045629179999999</v>
      </c>
      <c r="V22" s="451">
        <v>15.89830025</v>
      </c>
      <c r="W22" s="451">
        <v>16.43816297</v>
      </c>
      <c r="X22" s="451">
        <v>15.85496157</v>
      </c>
      <c r="Y22" s="451">
        <v>15.417908000000001</v>
      </c>
      <c r="Z22" s="451">
        <v>15.946194930000001</v>
      </c>
      <c r="AA22" s="451">
        <v>15.963871879999999</v>
      </c>
      <c r="AB22" s="451">
        <v>15.64053243</v>
      </c>
      <c r="AC22" s="451">
        <v>14.24733355</v>
      </c>
      <c r="AD22" s="451">
        <v>14.03204822</v>
      </c>
      <c r="AE22" s="451">
        <v>13.85932558</v>
      </c>
      <c r="AF22" s="451">
        <v>12.901912060000001</v>
      </c>
      <c r="AG22" s="451">
        <v>12.923616880000001</v>
      </c>
      <c r="AH22" s="451">
        <v>12.38001438</v>
      </c>
      <c r="AI22" s="451">
        <v>12.37581971</v>
      </c>
      <c r="AJ22" s="451">
        <v>11.77591649</v>
      </c>
      <c r="AK22" s="451">
        <v>11.5712045</v>
      </c>
      <c r="AL22" s="451">
        <v>12.9989977</v>
      </c>
      <c r="AM22" s="451">
        <v>12.91061375</v>
      </c>
      <c r="AN22" s="451">
        <v>12.71134305</v>
      </c>
      <c r="AO22" s="451">
        <v>13.10541325</v>
      </c>
      <c r="AP22" s="451">
        <v>12.83089302</v>
      </c>
      <c r="AQ22" s="451">
        <v>13.578735569999999</v>
      </c>
      <c r="AR22" s="451">
        <v>12.439698140000001</v>
      </c>
      <c r="AS22" s="451">
        <v>12.54423643</v>
      </c>
      <c r="AT22" s="451">
        <v>12.01364725</v>
      </c>
      <c r="AU22" s="451">
        <v>12.454964650000001</v>
      </c>
      <c r="AV22" s="451">
        <v>11.30751907</v>
      </c>
      <c r="AW22" s="451">
        <v>12.70796236</v>
      </c>
      <c r="AX22" s="451">
        <v>13.568211760000001</v>
      </c>
      <c r="AY22" s="919">
        <v>13.026586569999999</v>
      </c>
      <c r="AZ22" s="919">
        <v>13.143219999999999</v>
      </c>
      <c r="BA22" s="919">
        <v>13.191409999999999</v>
      </c>
      <c r="BB22" s="374">
        <v>13.458550000000001</v>
      </c>
      <c r="BC22" s="374">
        <v>13.611269999999999</v>
      </c>
      <c r="BD22" s="374">
        <v>13.61007</v>
      </c>
      <c r="BE22" s="374">
        <v>13.65929</v>
      </c>
      <c r="BF22" s="374">
        <v>13.79515</v>
      </c>
      <c r="BG22" s="374">
        <v>13.679119999999999</v>
      </c>
      <c r="BH22" s="374">
        <v>13.02223</v>
      </c>
      <c r="BI22" s="374">
        <v>12.694179999999999</v>
      </c>
      <c r="BJ22" s="374">
        <v>13.285600000000001</v>
      </c>
      <c r="BK22" s="374">
        <v>13.360889999999999</v>
      </c>
      <c r="BL22" s="374">
        <v>13.57296</v>
      </c>
      <c r="BM22" s="374">
        <v>13.63959</v>
      </c>
      <c r="BN22" s="374">
        <v>13.915050000000001</v>
      </c>
      <c r="BO22" s="374">
        <v>14.052429999999999</v>
      </c>
      <c r="BP22" s="374">
        <v>14.03429</v>
      </c>
      <c r="BQ22" s="374">
        <v>14.06517</v>
      </c>
      <c r="BR22" s="374">
        <v>14.21392</v>
      </c>
      <c r="BS22" s="374">
        <v>14.10127</v>
      </c>
      <c r="BT22" s="374">
        <v>13.416510000000001</v>
      </c>
      <c r="BU22" s="374">
        <v>13.03271</v>
      </c>
      <c r="BV22" s="374">
        <v>13.57281</v>
      </c>
    </row>
    <row r="23" spans="1:74" ht="11.1" customHeight="1" x14ac:dyDescent="0.2">
      <c r="A23" s="629" t="s">
        <v>364</v>
      </c>
      <c r="B23" s="632" t="s">
        <v>1026</v>
      </c>
      <c r="C23" s="451">
        <v>7.8070130720000002</v>
      </c>
      <c r="D23" s="451">
        <v>7.842322061</v>
      </c>
      <c r="E23" s="451">
        <v>8.1803669449999994</v>
      </c>
      <c r="F23" s="451">
        <v>8.203261092</v>
      </c>
      <c r="G23" s="451">
        <v>7.8748120070000001</v>
      </c>
      <c r="H23" s="451">
        <v>7.7411221010000002</v>
      </c>
      <c r="I23" s="451">
        <v>7.9443320130000004</v>
      </c>
      <c r="J23" s="451">
        <v>7.9447605980000002</v>
      </c>
      <c r="K23" s="451">
        <v>11.73577186</v>
      </c>
      <c r="L23" s="451">
        <v>9.4322164409999996</v>
      </c>
      <c r="M23" s="451">
        <v>10.04966759</v>
      </c>
      <c r="N23" s="451">
        <v>10.45599857</v>
      </c>
      <c r="O23" s="451">
        <v>10.198628490000001</v>
      </c>
      <c r="P23" s="451">
        <v>10.49550125</v>
      </c>
      <c r="Q23" s="451">
        <v>10.34888256</v>
      </c>
      <c r="R23" s="451">
        <v>10.15031164</v>
      </c>
      <c r="S23" s="451">
        <v>10.750815899999999</v>
      </c>
      <c r="T23" s="451">
        <v>11.9490455</v>
      </c>
      <c r="U23" s="451">
        <v>11.078285920000001</v>
      </c>
      <c r="V23" s="451">
        <v>11.568047999999999</v>
      </c>
      <c r="W23" s="451">
        <v>13.491561069999999</v>
      </c>
      <c r="X23" s="451">
        <v>11.896953979999999</v>
      </c>
      <c r="Y23" s="451">
        <v>11.511997859999999</v>
      </c>
      <c r="Z23" s="451">
        <v>12.27306729</v>
      </c>
      <c r="AA23" s="451">
        <v>12.607042079999999</v>
      </c>
      <c r="AB23" s="451">
        <v>12.062413980000001</v>
      </c>
      <c r="AC23" s="451">
        <v>11.30504324</v>
      </c>
      <c r="AD23" s="451">
        <v>10.20931802</v>
      </c>
      <c r="AE23" s="451">
        <v>8.8752395269999997</v>
      </c>
      <c r="AF23" s="451">
        <v>8.4442748390000002</v>
      </c>
      <c r="AG23" s="451">
        <v>8.0001703610000003</v>
      </c>
      <c r="AH23" s="451">
        <v>8.2489327209999992</v>
      </c>
      <c r="AI23" s="451">
        <v>8.0758452139999992</v>
      </c>
      <c r="AJ23" s="451">
        <v>9.0899868450000003</v>
      </c>
      <c r="AK23" s="451">
        <v>9.2784296360000003</v>
      </c>
      <c r="AL23" s="451">
        <v>9.8778667749999993</v>
      </c>
      <c r="AM23" s="451">
        <v>10.68169769</v>
      </c>
      <c r="AN23" s="451">
        <v>10.633065070000001</v>
      </c>
      <c r="AO23" s="451">
        <v>10.532180260000001</v>
      </c>
      <c r="AP23" s="451">
        <v>10.422797879999999</v>
      </c>
      <c r="AQ23" s="451">
        <v>10.28082717</v>
      </c>
      <c r="AR23" s="451">
        <v>10.225716650000001</v>
      </c>
      <c r="AS23" s="451">
        <v>9.8083896280000005</v>
      </c>
      <c r="AT23" s="451">
        <v>8.9037143640000007</v>
      </c>
      <c r="AU23" s="451">
        <v>9.1556674420000004</v>
      </c>
      <c r="AV23" s="451">
        <v>9.6675840960000006</v>
      </c>
      <c r="AW23" s="451">
        <v>10.95398338</v>
      </c>
      <c r="AX23" s="451">
        <v>11.236948310000001</v>
      </c>
      <c r="AY23" s="919">
        <v>11.521078230000001</v>
      </c>
      <c r="AZ23" s="919">
        <v>11.308630000000001</v>
      </c>
      <c r="BA23" s="919">
        <v>11.0893</v>
      </c>
      <c r="BB23" s="374">
        <v>10.48198</v>
      </c>
      <c r="BC23" s="374">
        <v>10.201840000000001</v>
      </c>
      <c r="BD23" s="374">
        <v>9.9614999999999991</v>
      </c>
      <c r="BE23" s="374">
        <v>9.57376</v>
      </c>
      <c r="BF23" s="374">
        <v>9.3295630000000003</v>
      </c>
      <c r="BG23" s="374">
        <v>9.9234270000000002</v>
      </c>
      <c r="BH23" s="374">
        <v>9.7083010000000005</v>
      </c>
      <c r="BI23" s="374">
        <v>9.8262</v>
      </c>
      <c r="BJ23" s="374">
        <v>10.38984</v>
      </c>
      <c r="BK23" s="374">
        <v>10.81635</v>
      </c>
      <c r="BL23" s="374">
        <v>10.879949999999999</v>
      </c>
      <c r="BM23" s="374">
        <v>10.81019</v>
      </c>
      <c r="BN23" s="374">
        <v>10.31798</v>
      </c>
      <c r="BO23" s="374">
        <v>10.106339999999999</v>
      </c>
      <c r="BP23" s="374">
        <v>9.9192850000000004</v>
      </c>
      <c r="BQ23" s="374">
        <v>9.5721249999999998</v>
      </c>
      <c r="BR23" s="374">
        <v>9.3974689999999992</v>
      </c>
      <c r="BS23" s="374">
        <v>10.03956</v>
      </c>
      <c r="BT23" s="374">
        <v>9.8271309999999996</v>
      </c>
      <c r="BU23" s="374">
        <v>9.9096820000000001</v>
      </c>
      <c r="BV23" s="374">
        <v>10.441800000000001</v>
      </c>
    </row>
    <row r="24" spans="1:74" ht="11.1" customHeight="1" x14ac:dyDescent="0.2">
      <c r="A24" s="629" t="s">
        <v>365</v>
      </c>
      <c r="B24" s="631" t="s">
        <v>1229</v>
      </c>
      <c r="C24" s="451">
        <v>5.8861347249999998</v>
      </c>
      <c r="D24" s="451">
        <v>5.9698691449999997</v>
      </c>
      <c r="E24" s="451">
        <v>6.7529969080000001</v>
      </c>
      <c r="F24" s="451">
        <v>7.6067540080000002</v>
      </c>
      <c r="G24" s="451">
        <v>8.9596770370000005</v>
      </c>
      <c r="H24" s="451">
        <v>10.84609601</v>
      </c>
      <c r="I24" s="451">
        <v>10.63732546</v>
      </c>
      <c r="J24" s="451">
        <v>11.102377219999999</v>
      </c>
      <c r="K24" s="451">
        <v>11.36700853</v>
      </c>
      <c r="L24" s="451">
        <v>9.8586433240000009</v>
      </c>
      <c r="M24" s="451">
        <v>8.359155544</v>
      </c>
      <c r="N24" s="451">
        <v>8.5802247200000004</v>
      </c>
      <c r="O24" s="451">
        <v>7.9501111419999999</v>
      </c>
      <c r="P24" s="451">
        <v>8.2963889149999996</v>
      </c>
      <c r="Q24" s="451">
        <v>8.4705515009999992</v>
      </c>
      <c r="R24" s="451">
        <v>9.3634217910000004</v>
      </c>
      <c r="S24" s="451">
        <v>11.823144859999999</v>
      </c>
      <c r="T24" s="451">
        <v>14.552432599999999</v>
      </c>
      <c r="U24" s="451">
        <v>13.80708319</v>
      </c>
      <c r="V24" s="451">
        <v>16.618177490000001</v>
      </c>
      <c r="W24" s="451">
        <v>15.225936669999999</v>
      </c>
      <c r="X24" s="451">
        <v>11.77997167</v>
      </c>
      <c r="Y24" s="451">
        <v>10.33037725</v>
      </c>
      <c r="Z24" s="451">
        <v>10.034024670000001</v>
      </c>
      <c r="AA24" s="451">
        <v>9.7536794570000005</v>
      </c>
      <c r="AB24" s="451">
        <v>9.2847600200000002</v>
      </c>
      <c r="AC24" s="451">
        <v>8.5186247399999999</v>
      </c>
      <c r="AD24" s="451">
        <v>7.9393103519999997</v>
      </c>
      <c r="AE24" s="451">
        <v>8.9820623430000008</v>
      </c>
      <c r="AF24" s="451">
        <v>10.23568478</v>
      </c>
      <c r="AG24" s="451">
        <v>10.62441349</v>
      </c>
      <c r="AH24" s="451">
        <v>11.01680724</v>
      </c>
      <c r="AI24" s="451">
        <v>11.458825300000001</v>
      </c>
      <c r="AJ24" s="451">
        <v>8.2047130829999997</v>
      </c>
      <c r="AK24" s="451">
        <v>7.6276565219999997</v>
      </c>
      <c r="AL24" s="451">
        <v>7.6838857799999998</v>
      </c>
      <c r="AM24" s="451">
        <v>7.0391151499999998</v>
      </c>
      <c r="AN24" s="451">
        <v>7.7543472229999999</v>
      </c>
      <c r="AO24" s="451">
        <v>7.6821339259999997</v>
      </c>
      <c r="AP24" s="451">
        <v>8.1331348489999993</v>
      </c>
      <c r="AQ24" s="451">
        <v>9.4730974240000005</v>
      </c>
      <c r="AR24" s="451">
        <v>10.304644039999999</v>
      </c>
      <c r="AS24" s="451">
        <v>11.445296900000001</v>
      </c>
      <c r="AT24" s="451">
        <v>11.024043600000001</v>
      </c>
      <c r="AU24" s="451">
        <v>10.836617049999999</v>
      </c>
      <c r="AV24" s="451">
        <v>9.3502406770000004</v>
      </c>
      <c r="AW24" s="451">
        <v>8.3972880829999994</v>
      </c>
      <c r="AX24" s="451">
        <v>7.8330579809999996</v>
      </c>
      <c r="AY24" s="919">
        <v>7.5825120479999999</v>
      </c>
      <c r="AZ24" s="919">
        <v>7.6662229999999996</v>
      </c>
      <c r="BA24" s="919">
        <v>8.4497280000000003</v>
      </c>
      <c r="BB24" s="374">
        <v>8.3288030000000006</v>
      </c>
      <c r="BC24" s="374">
        <v>9.8229900000000008</v>
      </c>
      <c r="BD24" s="374">
        <v>10.92018</v>
      </c>
      <c r="BE24" s="374">
        <v>11.304130000000001</v>
      </c>
      <c r="BF24" s="374">
        <v>11.53837</v>
      </c>
      <c r="BG24" s="374">
        <v>11.08733</v>
      </c>
      <c r="BH24" s="374">
        <v>9.0208890000000004</v>
      </c>
      <c r="BI24" s="374">
        <v>8.5957740000000005</v>
      </c>
      <c r="BJ24" s="374">
        <v>8.4974530000000001</v>
      </c>
      <c r="BK24" s="374">
        <v>8.7688520000000008</v>
      </c>
      <c r="BL24" s="374">
        <v>8.8303709999999995</v>
      </c>
      <c r="BM24" s="374">
        <v>9.0399220000000007</v>
      </c>
      <c r="BN24" s="374">
        <v>9.2844239999999996</v>
      </c>
      <c r="BO24" s="374">
        <v>10.29036</v>
      </c>
      <c r="BP24" s="374">
        <v>11.603070000000001</v>
      </c>
      <c r="BQ24" s="374">
        <v>11.67436</v>
      </c>
      <c r="BR24" s="374">
        <v>12.12729</v>
      </c>
      <c r="BS24" s="374">
        <v>11.459490000000001</v>
      </c>
      <c r="BT24" s="374">
        <v>9.4421680000000006</v>
      </c>
      <c r="BU24" s="374">
        <v>8.7967089999999999</v>
      </c>
      <c r="BV24" s="374">
        <v>8.7273239999999994</v>
      </c>
    </row>
    <row r="25" spans="1:74" ht="11.1" customHeight="1" x14ac:dyDescent="0.2">
      <c r="A25" s="629" t="s">
        <v>366</v>
      </c>
      <c r="B25" s="631" t="s">
        <v>1230</v>
      </c>
      <c r="C25" s="451">
        <v>6.0570663109999998</v>
      </c>
      <c r="D25" s="451">
        <v>6.3426840520000001</v>
      </c>
      <c r="E25" s="451">
        <v>6.786144534</v>
      </c>
      <c r="F25" s="451">
        <v>7.1911433069999999</v>
      </c>
      <c r="G25" s="451">
        <v>7.8238589379999999</v>
      </c>
      <c r="H25" s="451">
        <v>8.9665101170000003</v>
      </c>
      <c r="I25" s="451">
        <v>9.6902324770000003</v>
      </c>
      <c r="J25" s="451">
        <v>10.090266310000001</v>
      </c>
      <c r="K25" s="451">
        <v>10.16567671</v>
      </c>
      <c r="L25" s="451">
        <v>10.32770549</v>
      </c>
      <c r="M25" s="451">
        <v>9.9491414700000007</v>
      </c>
      <c r="N25" s="451">
        <v>10.02542017</v>
      </c>
      <c r="O25" s="451">
        <v>9.8786140020000008</v>
      </c>
      <c r="P25" s="451">
        <v>9.9381748999999999</v>
      </c>
      <c r="Q25" s="451">
        <v>10.08238508</v>
      </c>
      <c r="R25" s="451">
        <v>10.042671840000001</v>
      </c>
      <c r="S25" s="451">
        <v>12.686625319999999</v>
      </c>
      <c r="T25" s="451">
        <v>14.487457040000001</v>
      </c>
      <c r="U25" s="451">
        <v>14.19613045</v>
      </c>
      <c r="V25" s="451">
        <v>15.08361846</v>
      </c>
      <c r="W25" s="451">
        <v>15.074927020000001</v>
      </c>
      <c r="X25" s="451">
        <v>11.698857009999999</v>
      </c>
      <c r="Y25" s="451">
        <v>10.221833070000001</v>
      </c>
      <c r="Z25" s="451">
        <v>11.10624674</v>
      </c>
      <c r="AA25" s="451">
        <v>11.757439529999999</v>
      </c>
      <c r="AB25" s="451">
        <v>11.944320640000001</v>
      </c>
      <c r="AC25" s="451">
        <v>10.84832291</v>
      </c>
      <c r="AD25" s="451">
        <v>10.451845329999999</v>
      </c>
      <c r="AE25" s="451">
        <v>12.478470120000001</v>
      </c>
      <c r="AF25" s="451">
        <v>11.722668580000001</v>
      </c>
      <c r="AG25" s="451">
        <v>12.040371929999999</v>
      </c>
      <c r="AH25" s="451">
        <v>11.69206887</v>
      </c>
      <c r="AI25" s="451">
        <v>11.424645379999999</v>
      </c>
      <c r="AJ25" s="451">
        <v>9.3810700489999999</v>
      </c>
      <c r="AK25" s="451">
        <v>8.0152961489999992</v>
      </c>
      <c r="AL25" s="451">
        <v>8.1431680049999997</v>
      </c>
      <c r="AM25" s="451">
        <v>8.3396494210000007</v>
      </c>
      <c r="AN25" s="451">
        <v>8.8672481919999999</v>
      </c>
      <c r="AO25" s="451">
        <v>8.5402257650000006</v>
      </c>
      <c r="AP25" s="451">
        <v>8.3219704130000007</v>
      </c>
      <c r="AQ25" s="451">
        <v>9.2305546490000001</v>
      </c>
      <c r="AR25" s="451">
        <v>10.23599623</v>
      </c>
      <c r="AS25" s="451">
        <v>11.71250356</v>
      </c>
      <c r="AT25" s="451">
        <v>11.154654600000001</v>
      </c>
      <c r="AU25" s="451">
        <v>10.902507959999999</v>
      </c>
      <c r="AV25" s="451">
        <v>9.7167765159999995</v>
      </c>
      <c r="AW25" s="451">
        <v>8.4992729530000002</v>
      </c>
      <c r="AX25" s="451">
        <v>8.4339977390000005</v>
      </c>
      <c r="AY25" s="919">
        <v>9.1159071839999992</v>
      </c>
      <c r="AZ25" s="919">
        <v>9.1068060000000006</v>
      </c>
      <c r="BA25" s="919">
        <v>9.3605239999999998</v>
      </c>
      <c r="BB25" s="374">
        <v>9.4846380000000003</v>
      </c>
      <c r="BC25" s="374">
        <v>10.473520000000001</v>
      </c>
      <c r="BD25" s="374">
        <v>11.245340000000001</v>
      </c>
      <c r="BE25" s="374">
        <v>11.61659</v>
      </c>
      <c r="BF25" s="374">
        <v>11.68023</v>
      </c>
      <c r="BG25" s="374">
        <v>11.32751</v>
      </c>
      <c r="BH25" s="374">
        <v>9.7627170000000003</v>
      </c>
      <c r="BI25" s="374">
        <v>9.2905730000000002</v>
      </c>
      <c r="BJ25" s="374">
        <v>9.5442970000000003</v>
      </c>
      <c r="BK25" s="374">
        <v>9.7736579999999993</v>
      </c>
      <c r="BL25" s="374">
        <v>10.178430000000001</v>
      </c>
      <c r="BM25" s="374">
        <v>10.139469999999999</v>
      </c>
      <c r="BN25" s="374">
        <v>10.287269999999999</v>
      </c>
      <c r="BO25" s="374">
        <v>11.21353</v>
      </c>
      <c r="BP25" s="374">
        <v>11.92632</v>
      </c>
      <c r="BQ25" s="374">
        <v>12.24212</v>
      </c>
      <c r="BR25" s="374">
        <v>12.29691</v>
      </c>
      <c r="BS25" s="374">
        <v>11.926019999999999</v>
      </c>
      <c r="BT25" s="374">
        <v>10.30536</v>
      </c>
      <c r="BU25" s="374">
        <v>9.745215</v>
      </c>
      <c r="BV25" s="374">
        <v>9.9219939999999998</v>
      </c>
    </row>
    <row r="26" spans="1:74" ht="11.1" customHeight="1" x14ac:dyDescent="0.2">
      <c r="A26" s="629" t="s">
        <v>367</v>
      </c>
      <c r="B26" s="631" t="s">
        <v>1087</v>
      </c>
      <c r="C26" s="451">
        <v>8.4894229019999994</v>
      </c>
      <c r="D26" s="451">
        <v>8.5880802670000005</v>
      </c>
      <c r="E26" s="451">
        <v>9.4434875189999996</v>
      </c>
      <c r="F26" s="451">
        <v>9.4291345700000004</v>
      </c>
      <c r="G26" s="451">
        <v>10.032536370000001</v>
      </c>
      <c r="H26" s="451">
        <v>10.38050205</v>
      </c>
      <c r="I26" s="451">
        <v>10.490235439999999</v>
      </c>
      <c r="J26" s="451">
        <v>10.205640669999999</v>
      </c>
      <c r="K26" s="451">
        <v>10.62473483</v>
      </c>
      <c r="L26" s="451">
        <v>10.95234424</v>
      </c>
      <c r="M26" s="451">
        <v>10.905336050000001</v>
      </c>
      <c r="N26" s="451">
        <v>11.59199285</v>
      </c>
      <c r="O26" s="451">
        <v>10.173967060000001</v>
      </c>
      <c r="P26" s="451">
        <v>11.31495209</v>
      </c>
      <c r="Q26" s="451">
        <v>11.19919932</v>
      </c>
      <c r="R26" s="451">
        <v>11.317511</v>
      </c>
      <c r="S26" s="451">
        <v>12.17410641</v>
      </c>
      <c r="T26" s="451">
        <v>14.045063689999999</v>
      </c>
      <c r="U26" s="451">
        <v>14.05434823</v>
      </c>
      <c r="V26" s="451">
        <v>14.04837553</v>
      </c>
      <c r="W26" s="451">
        <v>14.528696200000001</v>
      </c>
      <c r="X26" s="451">
        <v>13.61304823</v>
      </c>
      <c r="Y26" s="451">
        <v>13.583596460000001</v>
      </c>
      <c r="Z26" s="451">
        <v>12.60077085</v>
      </c>
      <c r="AA26" s="451">
        <v>14.080860299999999</v>
      </c>
      <c r="AB26" s="451">
        <v>12.927276819999999</v>
      </c>
      <c r="AC26" s="451">
        <v>11.07996767</v>
      </c>
      <c r="AD26" s="451">
        <v>11.23758675</v>
      </c>
      <c r="AE26" s="451">
        <v>10.81487821</v>
      </c>
      <c r="AF26" s="451">
        <v>11.415401660000001</v>
      </c>
      <c r="AG26" s="451">
        <v>11.41225324</v>
      </c>
      <c r="AH26" s="451">
        <v>11.35525591</v>
      </c>
      <c r="AI26" s="451">
        <v>11.249191290000001</v>
      </c>
      <c r="AJ26" s="451">
        <v>10.781123750000001</v>
      </c>
      <c r="AK26" s="451">
        <v>10.72263343</v>
      </c>
      <c r="AL26" s="451">
        <v>10.608029549999999</v>
      </c>
      <c r="AM26" s="451">
        <v>10.36380963</v>
      </c>
      <c r="AN26" s="451">
        <v>10.385143859999999</v>
      </c>
      <c r="AO26" s="451">
        <v>10.40383619</v>
      </c>
      <c r="AP26" s="451">
        <v>10.23511931</v>
      </c>
      <c r="AQ26" s="451">
        <v>10.24517958</v>
      </c>
      <c r="AR26" s="451">
        <v>10.594586939999999</v>
      </c>
      <c r="AS26" s="451">
        <v>10.84335519</v>
      </c>
      <c r="AT26" s="451">
        <v>10.638781809999999</v>
      </c>
      <c r="AU26" s="451">
        <v>10.464985199999999</v>
      </c>
      <c r="AV26" s="451">
        <v>10.56794721</v>
      </c>
      <c r="AW26" s="451">
        <v>10.51500175</v>
      </c>
      <c r="AX26" s="451">
        <v>10.33259086</v>
      </c>
      <c r="AY26" s="919">
        <v>9.4252677800000004</v>
      </c>
      <c r="AZ26" s="919">
        <v>10.555960000000001</v>
      </c>
      <c r="BA26" s="919">
        <v>10.612970000000001</v>
      </c>
      <c r="BB26" s="374">
        <v>10.9459</v>
      </c>
      <c r="BC26" s="374">
        <v>11.138310000000001</v>
      </c>
      <c r="BD26" s="374">
        <v>11.63218</v>
      </c>
      <c r="BE26" s="374">
        <v>11.745649999999999</v>
      </c>
      <c r="BF26" s="374">
        <v>11.558260000000001</v>
      </c>
      <c r="BG26" s="374">
        <v>11.62458</v>
      </c>
      <c r="BH26" s="374">
        <v>11.22653</v>
      </c>
      <c r="BI26" s="374">
        <v>11.183450000000001</v>
      </c>
      <c r="BJ26" s="374">
        <v>11.02915</v>
      </c>
      <c r="BK26" s="374">
        <v>11.218070000000001</v>
      </c>
      <c r="BL26" s="374">
        <v>11.12374</v>
      </c>
      <c r="BM26" s="374">
        <v>11.097810000000001</v>
      </c>
      <c r="BN26" s="374">
        <v>11.540240000000001</v>
      </c>
      <c r="BO26" s="374">
        <v>11.7128</v>
      </c>
      <c r="BP26" s="374">
        <v>12.16328</v>
      </c>
      <c r="BQ26" s="374">
        <v>12.236739999999999</v>
      </c>
      <c r="BR26" s="374">
        <v>12.042339999999999</v>
      </c>
      <c r="BS26" s="374">
        <v>12.09502</v>
      </c>
      <c r="BT26" s="374">
        <v>11.658060000000001</v>
      </c>
      <c r="BU26" s="374">
        <v>11.55409</v>
      </c>
      <c r="BV26" s="374">
        <v>11.343640000000001</v>
      </c>
    </row>
    <row r="27" spans="1:74" ht="11.1" customHeight="1" x14ac:dyDescent="0.2">
      <c r="A27" s="629" t="s">
        <v>368</v>
      </c>
      <c r="B27" s="631" t="s">
        <v>1231</v>
      </c>
      <c r="C27" s="451">
        <v>8.3833811259999997</v>
      </c>
      <c r="D27" s="451">
        <v>7.8966408619999999</v>
      </c>
      <c r="E27" s="451">
        <v>8.681221592</v>
      </c>
      <c r="F27" s="451">
        <v>9.3982552819999992</v>
      </c>
      <c r="G27" s="451">
        <v>10.13003382</v>
      </c>
      <c r="H27" s="451">
        <v>10.65665386</v>
      </c>
      <c r="I27" s="451">
        <v>11.272505840000001</v>
      </c>
      <c r="J27" s="451">
        <v>12.614723270000001</v>
      </c>
      <c r="K27" s="451">
        <v>12.10135157</v>
      </c>
      <c r="L27" s="451">
        <v>12.14034098</v>
      </c>
      <c r="M27" s="451">
        <v>11.24155232</v>
      </c>
      <c r="N27" s="451">
        <v>12.20167752</v>
      </c>
      <c r="O27" s="451">
        <v>10.20441012</v>
      </c>
      <c r="P27" s="451">
        <v>10.13806896</v>
      </c>
      <c r="Q27" s="451">
        <v>10.81721697</v>
      </c>
      <c r="R27" s="451">
        <v>10.93628562</v>
      </c>
      <c r="S27" s="451">
        <v>13.74253145</v>
      </c>
      <c r="T27" s="451">
        <v>14.940721509999999</v>
      </c>
      <c r="U27" s="451">
        <v>16.056307279999999</v>
      </c>
      <c r="V27" s="451">
        <v>14.76848521</v>
      </c>
      <c r="W27" s="451">
        <v>15.64692237</v>
      </c>
      <c r="X27" s="451">
        <v>14.99273475</v>
      </c>
      <c r="Y27" s="451">
        <v>13.64193895</v>
      </c>
      <c r="Z27" s="451">
        <v>12.59290654</v>
      </c>
      <c r="AA27" s="451">
        <v>13.089246859999999</v>
      </c>
      <c r="AB27" s="451">
        <v>12.47434675</v>
      </c>
      <c r="AC27" s="451">
        <v>11.107217609999999</v>
      </c>
      <c r="AD27" s="451">
        <v>11.06119925</v>
      </c>
      <c r="AE27" s="451">
        <v>11.33326306</v>
      </c>
      <c r="AF27" s="451">
        <v>11.91028245</v>
      </c>
      <c r="AG27" s="451">
        <v>12.31571769</v>
      </c>
      <c r="AH27" s="451">
        <v>12.738302150000001</v>
      </c>
      <c r="AI27" s="451">
        <v>11.92854181</v>
      </c>
      <c r="AJ27" s="451">
        <v>11.75382196</v>
      </c>
      <c r="AK27" s="451">
        <v>11.353639360000001</v>
      </c>
      <c r="AL27" s="451">
        <v>10.351002490000001</v>
      </c>
      <c r="AM27" s="451">
        <v>9.4782261220000006</v>
      </c>
      <c r="AN27" s="451">
        <v>10.18762398</v>
      </c>
      <c r="AO27" s="451">
        <v>9.9945154630000008</v>
      </c>
      <c r="AP27" s="451">
        <v>9.6295596410000002</v>
      </c>
      <c r="AQ27" s="451">
        <v>9.9413449059999994</v>
      </c>
      <c r="AR27" s="451">
        <v>10.86787079</v>
      </c>
      <c r="AS27" s="451">
        <v>11.48387979</v>
      </c>
      <c r="AT27" s="451">
        <v>11.49654462</v>
      </c>
      <c r="AU27" s="451">
        <v>11.658354729999999</v>
      </c>
      <c r="AV27" s="451">
        <v>10.99596335</v>
      </c>
      <c r="AW27" s="451">
        <v>11.62226416</v>
      </c>
      <c r="AX27" s="451">
        <v>10.0847818</v>
      </c>
      <c r="AY27" s="919">
        <v>9.6375024279999995</v>
      </c>
      <c r="AZ27" s="919">
        <v>9.5513770000000005</v>
      </c>
      <c r="BA27" s="919">
        <v>10.0581</v>
      </c>
      <c r="BB27" s="374">
        <v>10.601000000000001</v>
      </c>
      <c r="BC27" s="374">
        <v>11.434010000000001</v>
      </c>
      <c r="BD27" s="374">
        <v>11.91803</v>
      </c>
      <c r="BE27" s="374">
        <v>12.23475</v>
      </c>
      <c r="BF27" s="374">
        <v>12.33422</v>
      </c>
      <c r="BG27" s="374">
        <v>12.128959999999999</v>
      </c>
      <c r="BH27" s="374">
        <v>11.68704</v>
      </c>
      <c r="BI27" s="374">
        <v>11.02378</v>
      </c>
      <c r="BJ27" s="374">
        <v>10.84643</v>
      </c>
      <c r="BK27" s="374">
        <v>10.970359999999999</v>
      </c>
      <c r="BL27" s="374">
        <v>10.79548</v>
      </c>
      <c r="BM27" s="374">
        <v>10.879530000000001</v>
      </c>
      <c r="BN27" s="374">
        <v>11.30048</v>
      </c>
      <c r="BO27" s="374">
        <v>12.01816</v>
      </c>
      <c r="BP27" s="374">
        <v>12.409039999999999</v>
      </c>
      <c r="BQ27" s="374">
        <v>12.65035</v>
      </c>
      <c r="BR27" s="374">
        <v>12.744300000000001</v>
      </c>
      <c r="BS27" s="374">
        <v>12.521190000000001</v>
      </c>
      <c r="BT27" s="374">
        <v>12.015599999999999</v>
      </c>
      <c r="BU27" s="374">
        <v>11.25737</v>
      </c>
      <c r="BV27" s="374">
        <v>11.01102</v>
      </c>
    </row>
    <row r="28" spans="1:74" ht="11.1" customHeight="1" x14ac:dyDescent="0.2">
      <c r="A28" s="629" t="s">
        <v>369</v>
      </c>
      <c r="B28" s="631" t="s">
        <v>1232</v>
      </c>
      <c r="C28" s="451">
        <v>7.1304945450000004</v>
      </c>
      <c r="D28" s="451">
        <v>6.720499835</v>
      </c>
      <c r="E28" s="451">
        <v>6.9923404419999997</v>
      </c>
      <c r="F28" s="451">
        <v>8.0781770000000002</v>
      </c>
      <c r="G28" s="451">
        <v>8.8960797379999992</v>
      </c>
      <c r="H28" s="451">
        <v>9.1536704560000004</v>
      </c>
      <c r="I28" s="451">
        <v>9.733400262</v>
      </c>
      <c r="J28" s="451">
        <v>10.38383997</v>
      </c>
      <c r="K28" s="451">
        <v>10.485948390000001</v>
      </c>
      <c r="L28" s="451">
        <v>11.248307799999999</v>
      </c>
      <c r="M28" s="451">
        <v>10.92327175</v>
      </c>
      <c r="N28" s="451">
        <v>10.69880846</v>
      </c>
      <c r="O28" s="451">
        <v>9.8278372540000003</v>
      </c>
      <c r="P28" s="451">
        <v>9.9065385209999999</v>
      </c>
      <c r="Q28" s="451">
        <v>10.251046730000001</v>
      </c>
      <c r="R28" s="451">
        <v>11.593787450000001</v>
      </c>
      <c r="S28" s="451">
        <v>13.1316463</v>
      </c>
      <c r="T28" s="451">
        <v>13.75338095</v>
      </c>
      <c r="U28" s="451">
        <v>13.74712278</v>
      </c>
      <c r="V28" s="451">
        <v>15.38578547</v>
      </c>
      <c r="W28" s="451">
        <v>15.250153109999999</v>
      </c>
      <c r="X28" s="451">
        <v>14.234770279999999</v>
      </c>
      <c r="Y28" s="451">
        <v>12.39343311</v>
      </c>
      <c r="Z28" s="451">
        <v>12.21515389</v>
      </c>
      <c r="AA28" s="451">
        <v>12.2489188</v>
      </c>
      <c r="AB28" s="451">
        <v>11.24779801</v>
      </c>
      <c r="AC28" s="451">
        <v>10.179716279999999</v>
      </c>
      <c r="AD28" s="451">
        <v>10.168440029999999</v>
      </c>
      <c r="AE28" s="451">
        <v>9.8160838259999998</v>
      </c>
      <c r="AF28" s="451">
        <v>9.711547564</v>
      </c>
      <c r="AG28" s="451">
        <v>10.49881609</v>
      </c>
      <c r="AH28" s="451">
        <v>10.817889190000001</v>
      </c>
      <c r="AI28" s="451">
        <v>10.538191790000001</v>
      </c>
      <c r="AJ28" s="451">
        <v>10.37835767</v>
      </c>
      <c r="AK28" s="451">
        <v>10.044433639999999</v>
      </c>
      <c r="AL28" s="451">
        <v>9.5178027800000002</v>
      </c>
      <c r="AM28" s="451">
        <v>9.0549864259999993</v>
      </c>
      <c r="AN28" s="451">
        <v>9.2983288099999992</v>
      </c>
      <c r="AO28" s="451">
        <v>9.6085781309999998</v>
      </c>
      <c r="AP28" s="451">
        <v>9.5939321379999996</v>
      </c>
      <c r="AQ28" s="451">
        <v>9.7229216760000003</v>
      </c>
      <c r="AR28" s="451">
        <v>10.124427620000001</v>
      </c>
      <c r="AS28" s="451">
        <v>10.302208200000001</v>
      </c>
      <c r="AT28" s="451">
        <v>10.27731698</v>
      </c>
      <c r="AU28" s="451">
        <v>10.544784760000001</v>
      </c>
      <c r="AV28" s="451">
        <v>10.807066580000001</v>
      </c>
      <c r="AW28" s="451">
        <v>11.498821469999999</v>
      </c>
      <c r="AX28" s="451">
        <v>10.264474249999999</v>
      </c>
      <c r="AY28" s="919">
        <v>9.4447477539999998</v>
      </c>
      <c r="AZ28" s="919">
        <v>9.3071400000000004</v>
      </c>
      <c r="BA28" s="919">
        <v>9.7414459999999998</v>
      </c>
      <c r="BB28" s="374">
        <v>10.09722</v>
      </c>
      <c r="BC28" s="374">
        <v>10.56124</v>
      </c>
      <c r="BD28" s="374">
        <v>10.759270000000001</v>
      </c>
      <c r="BE28" s="374">
        <v>10.97026</v>
      </c>
      <c r="BF28" s="374">
        <v>11.41072</v>
      </c>
      <c r="BG28" s="374">
        <v>11.30044</v>
      </c>
      <c r="BH28" s="374">
        <v>11.051500000000001</v>
      </c>
      <c r="BI28" s="374">
        <v>10.426399999999999</v>
      </c>
      <c r="BJ28" s="374">
        <v>10.09484</v>
      </c>
      <c r="BK28" s="374">
        <v>10.00182</v>
      </c>
      <c r="BL28" s="374">
        <v>10.08731</v>
      </c>
      <c r="BM28" s="374">
        <v>10.277100000000001</v>
      </c>
      <c r="BN28" s="374">
        <v>10.592560000000001</v>
      </c>
      <c r="BO28" s="374">
        <v>11.02976</v>
      </c>
      <c r="BP28" s="374">
        <v>11.200290000000001</v>
      </c>
      <c r="BQ28" s="374">
        <v>11.383319999999999</v>
      </c>
      <c r="BR28" s="374">
        <v>11.84221</v>
      </c>
      <c r="BS28" s="374">
        <v>11.735910000000001</v>
      </c>
      <c r="BT28" s="374">
        <v>11.446680000000001</v>
      </c>
      <c r="BU28" s="374">
        <v>10.7461</v>
      </c>
      <c r="BV28" s="374">
        <v>10.351290000000001</v>
      </c>
    </row>
    <row r="29" spans="1:74" ht="11.1" customHeight="1" x14ac:dyDescent="0.2">
      <c r="A29" s="629" t="s">
        <v>370</v>
      </c>
      <c r="B29" s="631" t="s">
        <v>1032</v>
      </c>
      <c r="C29" s="451">
        <v>6.3162185309999996</v>
      </c>
      <c r="D29" s="451">
        <v>6.4396238649999997</v>
      </c>
      <c r="E29" s="451">
        <v>6.6845224349999999</v>
      </c>
      <c r="F29" s="451">
        <v>7.293758811</v>
      </c>
      <c r="G29" s="451">
        <v>7.904771792</v>
      </c>
      <c r="H29" s="451">
        <v>8.1927177110000002</v>
      </c>
      <c r="I29" s="451">
        <v>8.8250513349999995</v>
      </c>
      <c r="J29" s="451">
        <v>9.3333240849999992</v>
      </c>
      <c r="K29" s="451">
        <v>9.2516607660000005</v>
      </c>
      <c r="L29" s="451">
        <v>8.9193223990000003</v>
      </c>
      <c r="M29" s="451">
        <v>8.9728967070000003</v>
      </c>
      <c r="N29" s="451">
        <v>8.9090215659999998</v>
      </c>
      <c r="O29" s="451">
        <v>8.6990917460000006</v>
      </c>
      <c r="P29" s="451">
        <v>8.7397308450000004</v>
      </c>
      <c r="Q29" s="451">
        <v>8.9040327880000003</v>
      </c>
      <c r="R29" s="451">
        <v>9.4654347730000001</v>
      </c>
      <c r="S29" s="451">
        <v>9.9358939199999998</v>
      </c>
      <c r="T29" s="451">
        <v>11.064650260000001</v>
      </c>
      <c r="U29" s="451">
        <v>12.471906799999999</v>
      </c>
      <c r="V29" s="451">
        <v>12.24442196</v>
      </c>
      <c r="W29" s="451">
        <v>12.83243502</v>
      </c>
      <c r="X29" s="451">
        <v>12.441986719999999</v>
      </c>
      <c r="Y29" s="451">
        <v>11.43785246</v>
      </c>
      <c r="Z29" s="451">
        <v>10.779455840000001</v>
      </c>
      <c r="AA29" s="451">
        <v>11.48044417</v>
      </c>
      <c r="AB29" s="451">
        <v>11.189934839999999</v>
      </c>
      <c r="AC29" s="451">
        <v>10.272899300000001</v>
      </c>
      <c r="AD29" s="451">
        <v>10.29419034</v>
      </c>
      <c r="AE29" s="451">
        <v>11.168273320000001</v>
      </c>
      <c r="AF29" s="451">
        <v>11.669803699999999</v>
      </c>
      <c r="AG29" s="451">
        <v>11.879480579999999</v>
      </c>
      <c r="AH29" s="451">
        <v>12.30884017</v>
      </c>
      <c r="AI29" s="451">
        <v>12.59038528</v>
      </c>
      <c r="AJ29" s="451">
        <v>11.2137441</v>
      </c>
      <c r="AK29" s="451">
        <v>10.7421232</v>
      </c>
      <c r="AL29" s="451">
        <v>10.585264</v>
      </c>
      <c r="AM29" s="451">
        <v>10.20878843</v>
      </c>
      <c r="AN29" s="451">
        <v>10.503919290000001</v>
      </c>
      <c r="AO29" s="451">
        <v>10.051988010000001</v>
      </c>
      <c r="AP29" s="451">
        <v>9.8991200569999993</v>
      </c>
      <c r="AQ29" s="451">
        <v>10.120288609999999</v>
      </c>
      <c r="AR29" s="451">
        <v>11.00108962</v>
      </c>
      <c r="AS29" s="451">
        <v>10.87200569</v>
      </c>
      <c r="AT29" s="451">
        <v>10.29179194</v>
      </c>
      <c r="AU29" s="451">
        <v>10.033465229999999</v>
      </c>
      <c r="AV29" s="451">
        <v>9.2523383250000002</v>
      </c>
      <c r="AW29" s="451">
        <v>8.1255897519999998</v>
      </c>
      <c r="AX29" s="451">
        <v>7.8574198490000002</v>
      </c>
      <c r="AY29" s="919">
        <v>7.9304587890000002</v>
      </c>
      <c r="AZ29" s="919">
        <v>8.2471990000000002</v>
      </c>
      <c r="BA29" s="919">
        <v>8.4099179999999993</v>
      </c>
      <c r="BB29" s="374">
        <v>8.5448190000000004</v>
      </c>
      <c r="BC29" s="374">
        <v>9.019482</v>
      </c>
      <c r="BD29" s="374">
        <v>9.5602540000000005</v>
      </c>
      <c r="BE29" s="374">
        <v>10.065289999999999</v>
      </c>
      <c r="BF29" s="374">
        <v>10.127470000000001</v>
      </c>
      <c r="BG29" s="374">
        <v>10.134880000000001</v>
      </c>
      <c r="BH29" s="374">
        <v>9.4669179999999997</v>
      </c>
      <c r="BI29" s="374">
        <v>9.0909739999999992</v>
      </c>
      <c r="BJ29" s="374">
        <v>8.9806799999999996</v>
      </c>
      <c r="BK29" s="374">
        <v>9.1513720000000003</v>
      </c>
      <c r="BL29" s="374">
        <v>9.4351280000000006</v>
      </c>
      <c r="BM29" s="374">
        <v>9.6170220000000004</v>
      </c>
      <c r="BN29" s="374">
        <v>9.7631499999999996</v>
      </c>
      <c r="BO29" s="374">
        <v>10.222770000000001</v>
      </c>
      <c r="BP29" s="374">
        <v>10.747030000000001</v>
      </c>
      <c r="BQ29" s="374">
        <v>11.23427</v>
      </c>
      <c r="BR29" s="374">
        <v>11.293229999999999</v>
      </c>
      <c r="BS29" s="374">
        <v>11.293799999999999</v>
      </c>
      <c r="BT29" s="374">
        <v>10.604789999999999</v>
      </c>
      <c r="BU29" s="374">
        <v>10.19421</v>
      </c>
      <c r="BV29" s="374">
        <v>10.050039999999999</v>
      </c>
    </row>
    <row r="30" spans="1:74" ht="11.1" customHeight="1" x14ac:dyDescent="0.2">
      <c r="A30" s="629" t="s">
        <v>371</v>
      </c>
      <c r="B30" s="631" t="s">
        <v>1035</v>
      </c>
      <c r="C30" s="451">
        <v>10.6922891</v>
      </c>
      <c r="D30" s="451">
        <v>10.18378731</v>
      </c>
      <c r="E30" s="451">
        <v>10.695744210000001</v>
      </c>
      <c r="F30" s="451">
        <v>10.134786719999999</v>
      </c>
      <c r="G30" s="451">
        <v>10.1876584</v>
      </c>
      <c r="H30" s="451">
        <v>10.946551360000001</v>
      </c>
      <c r="I30" s="451">
        <v>11.51010512</v>
      </c>
      <c r="J30" s="451">
        <v>11.49288848</v>
      </c>
      <c r="K30" s="451">
        <v>11.171627279999999</v>
      </c>
      <c r="L30" s="451">
        <v>11.38645445</v>
      </c>
      <c r="M30" s="451">
        <v>12.101519659999999</v>
      </c>
      <c r="N30" s="451">
        <v>12.67618281</v>
      </c>
      <c r="O30" s="451">
        <v>13.430463270000001</v>
      </c>
      <c r="P30" s="451">
        <v>12.7061022</v>
      </c>
      <c r="Q30" s="451">
        <v>12.7945157</v>
      </c>
      <c r="R30" s="451">
        <v>12.47738713</v>
      </c>
      <c r="S30" s="451">
        <v>13.39840175</v>
      </c>
      <c r="T30" s="451">
        <v>15.64681144</v>
      </c>
      <c r="U30" s="451">
        <v>14.99781351</v>
      </c>
      <c r="V30" s="451">
        <v>15.861905910000001</v>
      </c>
      <c r="W30" s="451">
        <v>15.836411439999999</v>
      </c>
      <c r="X30" s="451">
        <v>13.850678520000001</v>
      </c>
      <c r="Y30" s="451">
        <v>13.681377210000001</v>
      </c>
      <c r="Z30" s="451">
        <v>15.397691610000001</v>
      </c>
      <c r="AA30" s="451">
        <v>18.949898510000001</v>
      </c>
      <c r="AB30" s="451">
        <v>18.451574300000001</v>
      </c>
      <c r="AC30" s="451">
        <v>16.25568006</v>
      </c>
      <c r="AD30" s="451">
        <v>13.654779339999999</v>
      </c>
      <c r="AE30" s="451">
        <v>12.930563080000001</v>
      </c>
      <c r="AF30" s="451">
        <v>13.126145770000001</v>
      </c>
      <c r="AG30" s="451">
        <v>13.848239189999999</v>
      </c>
      <c r="AH30" s="451">
        <v>14.57964003</v>
      </c>
      <c r="AI30" s="451">
        <v>14.302012</v>
      </c>
      <c r="AJ30" s="451">
        <v>13.432961840000001</v>
      </c>
      <c r="AK30" s="451">
        <v>14.414364340000001</v>
      </c>
      <c r="AL30" s="451">
        <v>14.668871409999999</v>
      </c>
      <c r="AM30" s="451">
        <v>13.38314222</v>
      </c>
      <c r="AN30" s="451">
        <v>14.52736487</v>
      </c>
      <c r="AO30" s="451">
        <v>14.21655208</v>
      </c>
      <c r="AP30" s="451">
        <v>12.5895767</v>
      </c>
      <c r="AQ30" s="451">
        <v>12.247660229999999</v>
      </c>
      <c r="AR30" s="451">
        <v>12.59350119</v>
      </c>
      <c r="AS30" s="451">
        <v>13.64521227</v>
      </c>
      <c r="AT30" s="451">
        <v>14.29704435</v>
      </c>
      <c r="AU30" s="451">
        <v>13.90246816</v>
      </c>
      <c r="AV30" s="451">
        <v>13.503246069999999</v>
      </c>
      <c r="AW30" s="451">
        <v>13.500032620000001</v>
      </c>
      <c r="AX30" s="451">
        <v>14.299956140000001</v>
      </c>
      <c r="AY30" s="919">
        <v>14.536766439999999</v>
      </c>
      <c r="AZ30" s="919">
        <v>14.33619</v>
      </c>
      <c r="BA30" s="919">
        <v>14.11088</v>
      </c>
      <c r="BB30" s="374">
        <v>13.44402</v>
      </c>
      <c r="BC30" s="374">
        <v>13.22653</v>
      </c>
      <c r="BD30" s="374">
        <v>13.59259</v>
      </c>
      <c r="BE30" s="374">
        <v>13.765750000000001</v>
      </c>
      <c r="BF30" s="374">
        <v>13.87757</v>
      </c>
      <c r="BG30" s="374">
        <v>13.71937</v>
      </c>
      <c r="BH30" s="374">
        <v>13.044359999999999</v>
      </c>
      <c r="BI30" s="374">
        <v>13.3056</v>
      </c>
      <c r="BJ30" s="374">
        <v>13.89719</v>
      </c>
      <c r="BK30" s="374">
        <v>14.40822</v>
      </c>
      <c r="BL30" s="374">
        <v>14.33145</v>
      </c>
      <c r="BM30" s="374">
        <v>14.16009</v>
      </c>
      <c r="BN30" s="374">
        <v>13.533899999999999</v>
      </c>
      <c r="BO30" s="374">
        <v>13.33342</v>
      </c>
      <c r="BP30" s="374">
        <v>13.71175</v>
      </c>
      <c r="BQ30" s="374">
        <v>13.89301</v>
      </c>
      <c r="BR30" s="374">
        <v>14.03595</v>
      </c>
      <c r="BS30" s="374">
        <v>13.89838</v>
      </c>
      <c r="BT30" s="374">
        <v>13.216139999999999</v>
      </c>
      <c r="BU30" s="374">
        <v>13.445679999999999</v>
      </c>
      <c r="BV30" s="374">
        <v>14.008100000000001</v>
      </c>
    </row>
    <row r="31" spans="1:74" ht="11.1" customHeight="1" x14ac:dyDescent="0.2">
      <c r="A31" s="629"/>
      <c r="B31" s="633"/>
      <c r="C31" s="451"/>
      <c r="D31" s="451"/>
      <c r="E31" s="451"/>
      <c r="F31" s="451"/>
      <c r="G31" s="451"/>
      <c r="H31" s="451"/>
      <c r="I31" s="451"/>
      <c r="J31" s="451"/>
      <c r="K31" s="451"/>
      <c r="L31" s="451"/>
      <c r="M31" s="451"/>
      <c r="N31" s="451"/>
      <c r="O31" s="451"/>
      <c r="P31" s="451"/>
      <c r="Q31" s="451"/>
      <c r="R31" s="451"/>
      <c r="S31" s="451"/>
      <c r="T31" s="451"/>
      <c r="U31" s="451"/>
      <c r="V31" s="451"/>
      <c r="W31" s="451"/>
      <c r="X31" s="451"/>
      <c r="Y31" s="451"/>
      <c r="Z31" s="451"/>
      <c r="AA31" s="451"/>
      <c r="AB31" s="451"/>
      <c r="AC31" s="451"/>
      <c r="AD31" s="451"/>
      <c r="AE31" s="451"/>
      <c r="AF31" s="451"/>
      <c r="AG31" s="451"/>
      <c r="AH31" s="451"/>
      <c r="AI31" s="451"/>
      <c r="AJ31" s="451"/>
      <c r="AK31" s="451"/>
      <c r="AL31" s="451"/>
      <c r="AM31" s="451"/>
      <c r="AN31" s="451"/>
      <c r="AO31" s="451"/>
      <c r="AP31" s="451"/>
      <c r="AQ31" s="451"/>
      <c r="AR31" s="451"/>
      <c r="AS31" s="451"/>
      <c r="AT31" s="451"/>
      <c r="AU31" s="451"/>
      <c r="AV31" s="451"/>
      <c r="AW31" s="451"/>
      <c r="AX31" s="451"/>
      <c r="AY31" s="919"/>
      <c r="AZ31" s="919"/>
      <c r="BA31" s="919"/>
      <c r="BB31" s="374"/>
      <c r="BC31" s="374"/>
      <c r="BD31" s="374"/>
      <c r="BE31" s="374"/>
      <c r="BF31" s="374"/>
      <c r="BG31" s="374"/>
      <c r="BH31" s="374"/>
      <c r="BI31" s="374"/>
      <c r="BJ31" s="374"/>
      <c r="BK31" s="374"/>
      <c r="BL31" s="374"/>
      <c r="BM31" s="374"/>
      <c r="BN31" s="374"/>
      <c r="BO31" s="374"/>
      <c r="BP31" s="374"/>
      <c r="BQ31" s="374"/>
      <c r="BR31" s="374"/>
      <c r="BS31" s="374"/>
      <c r="BT31" s="374"/>
      <c r="BU31" s="374"/>
      <c r="BV31" s="374"/>
    </row>
    <row r="32" spans="1:74" ht="11.1" customHeight="1" x14ac:dyDescent="0.2">
      <c r="A32" s="629"/>
      <c r="B32" s="45" t="s">
        <v>1234</v>
      </c>
      <c r="C32" s="637"/>
      <c r="D32" s="637"/>
      <c r="E32" s="637"/>
      <c r="F32" s="637"/>
      <c r="G32" s="637"/>
      <c r="H32" s="637"/>
      <c r="I32" s="637"/>
      <c r="J32" s="637"/>
      <c r="K32" s="637"/>
      <c r="L32" s="637"/>
      <c r="M32" s="637"/>
      <c r="N32" s="637"/>
      <c r="O32" s="637"/>
      <c r="P32" s="637"/>
      <c r="Q32" s="637"/>
      <c r="R32" s="637"/>
      <c r="S32" s="637"/>
      <c r="T32" s="637"/>
      <c r="U32" s="637"/>
      <c r="V32" s="637"/>
      <c r="W32" s="637"/>
      <c r="X32" s="637"/>
      <c r="Y32" s="637"/>
      <c r="Z32" s="637"/>
      <c r="AA32" s="637"/>
      <c r="AB32" s="637"/>
      <c r="AC32" s="637"/>
      <c r="AD32" s="637"/>
      <c r="AE32" s="637"/>
      <c r="AF32" s="637"/>
      <c r="AG32" s="637"/>
      <c r="AH32" s="637"/>
      <c r="AI32" s="637"/>
      <c r="AJ32" s="637"/>
      <c r="AK32" s="637"/>
      <c r="AL32" s="637"/>
      <c r="AM32" s="637"/>
      <c r="AN32" s="637"/>
      <c r="AO32" s="637"/>
      <c r="AP32" s="637"/>
      <c r="AQ32" s="637"/>
      <c r="AR32" s="637"/>
      <c r="AS32" s="637"/>
      <c r="AT32" s="637"/>
      <c r="AU32" s="637"/>
      <c r="AV32" s="637"/>
      <c r="AW32" s="637"/>
      <c r="AX32" s="637"/>
      <c r="AY32" s="956"/>
      <c r="AZ32" s="956"/>
      <c r="BA32" s="956"/>
      <c r="BB32" s="640"/>
      <c r="BC32" s="640"/>
      <c r="BD32" s="640"/>
      <c r="BE32" s="640"/>
      <c r="BF32" s="640"/>
      <c r="BG32" s="640"/>
      <c r="BH32" s="640"/>
      <c r="BI32" s="640"/>
      <c r="BJ32" s="640"/>
      <c r="BK32" s="640"/>
      <c r="BL32" s="640"/>
      <c r="BM32" s="640"/>
      <c r="BN32" s="640"/>
      <c r="BO32" s="640"/>
      <c r="BP32" s="640"/>
      <c r="BQ32" s="640"/>
      <c r="BR32" s="640"/>
      <c r="BS32" s="640"/>
      <c r="BT32" s="640"/>
      <c r="BU32" s="640"/>
      <c r="BV32" s="640"/>
    </row>
    <row r="33" spans="1:74" ht="11.1" customHeight="1" x14ac:dyDescent="0.2">
      <c r="A33" s="629" t="s">
        <v>382</v>
      </c>
      <c r="B33" s="601" t="s">
        <v>1174</v>
      </c>
      <c r="C33" s="451">
        <v>4.04</v>
      </c>
      <c r="D33" s="451">
        <v>9.32</v>
      </c>
      <c r="E33" s="451">
        <v>4.41</v>
      </c>
      <c r="F33" s="451">
        <v>4</v>
      </c>
      <c r="G33" s="451">
        <v>4.1100000000000003</v>
      </c>
      <c r="H33" s="451">
        <v>4.16</v>
      </c>
      <c r="I33" s="451">
        <v>4.6900000000000004</v>
      </c>
      <c r="J33" s="451">
        <v>4.95</v>
      </c>
      <c r="K33" s="451">
        <v>5.42</v>
      </c>
      <c r="L33" s="451">
        <v>6.61</v>
      </c>
      <c r="M33" s="451">
        <v>6.9</v>
      </c>
      <c r="N33" s="451">
        <v>6.77</v>
      </c>
      <c r="O33" s="451">
        <v>6.49</v>
      </c>
      <c r="P33" s="451">
        <v>7.34</v>
      </c>
      <c r="Q33" s="451">
        <v>6.2</v>
      </c>
      <c r="R33" s="451">
        <v>6.7</v>
      </c>
      <c r="S33" s="451">
        <v>8.11</v>
      </c>
      <c r="T33" s="451">
        <v>9.34</v>
      </c>
      <c r="U33" s="451">
        <v>7.89</v>
      </c>
      <c r="V33" s="451">
        <v>9.44</v>
      </c>
      <c r="W33" s="451">
        <v>9.6199999999999992</v>
      </c>
      <c r="X33" s="451">
        <v>7.18</v>
      </c>
      <c r="Y33" s="451">
        <v>6.76</v>
      </c>
      <c r="Z33" s="451">
        <v>8.08</v>
      </c>
      <c r="AA33" s="451">
        <v>7.18</v>
      </c>
      <c r="AB33" s="451">
        <v>5.95</v>
      </c>
      <c r="AC33" s="451">
        <v>5</v>
      </c>
      <c r="AD33" s="451">
        <v>4.04</v>
      </c>
      <c r="AE33" s="451">
        <v>3.54</v>
      </c>
      <c r="AF33" s="451">
        <v>3.52</v>
      </c>
      <c r="AG33" s="451">
        <v>3.84</v>
      </c>
      <c r="AH33" s="451">
        <v>3.8</v>
      </c>
      <c r="AI33" s="451">
        <v>3.81</v>
      </c>
      <c r="AJ33" s="451">
        <v>4.05</v>
      </c>
      <c r="AK33" s="451">
        <v>4.3499999999999996</v>
      </c>
      <c r="AL33" s="451">
        <v>4.4800000000000004</v>
      </c>
      <c r="AM33" s="451">
        <v>5.05</v>
      </c>
      <c r="AN33" s="451">
        <v>4.8</v>
      </c>
      <c r="AO33" s="451">
        <v>3.76</v>
      </c>
      <c r="AP33" s="451">
        <v>3.35</v>
      </c>
      <c r="AQ33" s="451">
        <v>3.18</v>
      </c>
      <c r="AR33" s="451">
        <v>3.7</v>
      </c>
      <c r="AS33" s="451">
        <v>3.61</v>
      </c>
      <c r="AT33" s="451">
        <v>3.1</v>
      </c>
      <c r="AU33" s="451">
        <v>3.28</v>
      </c>
      <c r="AV33" s="451">
        <v>3.81</v>
      </c>
      <c r="AW33" s="451">
        <v>3.92</v>
      </c>
      <c r="AX33" s="451">
        <v>5.05</v>
      </c>
      <c r="AY33" s="919">
        <v>5.82</v>
      </c>
      <c r="AZ33" s="919">
        <v>5.6415069999999998</v>
      </c>
      <c r="BA33" s="919">
        <v>5.0601039999999999</v>
      </c>
      <c r="BB33" s="374">
        <v>4.7437610000000001</v>
      </c>
      <c r="BC33" s="374">
        <v>4.6187500000000004</v>
      </c>
      <c r="BD33" s="374">
        <v>4.8055700000000003</v>
      </c>
      <c r="BE33" s="374">
        <v>4.8359709999999998</v>
      </c>
      <c r="BF33" s="374">
        <v>5.020664</v>
      </c>
      <c r="BG33" s="374">
        <v>5.1440720000000004</v>
      </c>
      <c r="BH33" s="374">
        <v>5.1263040000000002</v>
      </c>
      <c r="BI33" s="374">
        <v>5.4824070000000003</v>
      </c>
      <c r="BJ33" s="374">
        <v>6.2216699999999996</v>
      </c>
      <c r="BK33" s="374">
        <v>6.5091989999999997</v>
      </c>
      <c r="BL33" s="374">
        <v>6.5476960000000002</v>
      </c>
      <c r="BM33" s="374">
        <v>5.5579809999999998</v>
      </c>
      <c r="BN33" s="374">
        <v>5.1715749999999998</v>
      </c>
      <c r="BO33" s="374">
        <v>4.9106620000000003</v>
      </c>
      <c r="BP33" s="374">
        <v>5.0554540000000001</v>
      </c>
      <c r="BQ33" s="374">
        <v>5.0490180000000002</v>
      </c>
      <c r="BR33" s="374">
        <v>5.3642200000000004</v>
      </c>
      <c r="BS33" s="374">
        <v>5.4571690000000004</v>
      </c>
      <c r="BT33" s="374">
        <v>5.3013070000000004</v>
      </c>
      <c r="BU33" s="374">
        <v>5.493112</v>
      </c>
      <c r="BV33" s="374">
        <v>6.1915199999999997</v>
      </c>
    </row>
    <row r="34" spans="1:74" ht="11.1" customHeight="1" x14ac:dyDescent="0.2">
      <c r="A34" s="629" t="s">
        <v>373</v>
      </c>
      <c r="B34" s="631" t="s">
        <v>1025</v>
      </c>
      <c r="C34" s="451">
        <v>8.5593811100000003</v>
      </c>
      <c r="D34" s="451">
        <v>8.6349696070000004</v>
      </c>
      <c r="E34" s="451">
        <v>8.5967861259999996</v>
      </c>
      <c r="F34" s="451">
        <v>9.2332481990000002</v>
      </c>
      <c r="G34" s="451">
        <v>7.3902471629999997</v>
      </c>
      <c r="H34" s="451">
        <v>7.2276907169999998</v>
      </c>
      <c r="I34" s="451">
        <v>7.7015564230000004</v>
      </c>
      <c r="J34" s="451">
        <v>7.8138020949999998</v>
      </c>
      <c r="K34" s="451">
        <v>8.0469864770000008</v>
      </c>
      <c r="L34" s="451">
        <v>9.7312417020000002</v>
      </c>
      <c r="M34" s="451">
        <v>9.6522667940000009</v>
      </c>
      <c r="N34" s="451">
        <v>10.63642611</v>
      </c>
      <c r="O34" s="451">
        <v>11.00897878</v>
      </c>
      <c r="P34" s="451">
        <v>11.32070068</v>
      </c>
      <c r="Q34" s="451">
        <v>11.491026740000001</v>
      </c>
      <c r="R34" s="451">
        <v>11.959529590000001</v>
      </c>
      <c r="S34" s="451">
        <v>12.441995390000001</v>
      </c>
      <c r="T34" s="451">
        <v>12.048922259999999</v>
      </c>
      <c r="U34" s="451">
        <v>12.119040630000001</v>
      </c>
      <c r="V34" s="451">
        <v>12.099851470000001</v>
      </c>
      <c r="W34" s="451">
        <v>12.425444430000001</v>
      </c>
      <c r="X34" s="451">
        <v>12.508778209999999</v>
      </c>
      <c r="Y34" s="451">
        <v>13.42479848</v>
      </c>
      <c r="Z34" s="451">
        <v>14.328362329999999</v>
      </c>
      <c r="AA34" s="451">
        <v>13.90073226</v>
      </c>
      <c r="AB34" s="451">
        <v>13.82624201</v>
      </c>
      <c r="AC34" s="451">
        <v>12.65563124</v>
      </c>
      <c r="AD34" s="451">
        <v>11.671962969999999</v>
      </c>
      <c r="AE34" s="451">
        <v>9.1452634039999996</v>
      </c>
      <c r="AF34" s="451">
        <v>8.6844870660000009</v>
      </c>
      <c r="AG34" s="451">
        <v>7.4531387730000001</v>
      </c>
      <c r="AH34" s="451">
        <v>8.0291364900000008</v>
      </c>
      <c r="AI34" s="451">
        <v>7.994162083</v>
      </c>
      <c r="AJ34" s="451">
        <v>7.4958733180000001</v>
      </c>
      <c r="AK34" s="451">
        <v>8.6628570739999997</v>
      </c>
      <c r="AL34" s="451">
        <v>10.791217189999999</v>
      </c>
      <c r="AM34" s="451">
        <v>11.39824265</v>
      </c>
      <c r="AN34" s="451">
        <v>10.88450572</v>
      </c>
      <c r="AO34" s="451">
        <v>11.14264869</v>
      </c>
      <c r="AP34" s="451">
        <v>11.24808024</v>
      </c>
      <c r="AQ34" s="451">
        <v>9.7440861810000001</v>
      </c>
      <c r="AR34" s="451">
        <v>7.0557374780000002</v>
      </c>
      <c r="AS34" s="451">
        <v>6.9497965349999999</v>
      </c>
      <c r="AT34" s="451">
        <v>7.0274442449999999</v>
      </c>
      <c r="AU34" s="451">
        <v>7.111074737</v>
      </c>
      <c r="AV34" s="451">
        <v>7.0803123250000004</v>
      </c>
      <c r="AW34" s="451">
        <v>9.3446495580000004</v>
      </c>
      <c r="AX34" s="451">
        <v>11.10658175</v>
      </c>
      <c r="AY34" s="919">
        <v>10.99514989</v>
      </c>
      <c r="AZ34" s="919">
        <v>11.165990000000001</v>
      </c>
      <c r="BA34" s="919">
        <v>11.150130000000001</v>
      </c>
      <c r="BB34" s="374">
        <v>11.23373</v>
      </c>
      <c r="BC34" s="374">
        <v>10.11919</v>
      </c>
      <c r="BD34" s="374">
        <v>9.4083850000000009</v>
      </c>
      <c r="BE34" s="374">
        <v>9.1191049999999994</v>
      </c>
      <c r="BF34" s="374">
        <v>9.1836800000000007</v>
      </c>
      <c r="BG34" s="374">
        <v>9.1539719999999996</v>
      </c>
      <c r="BH34" s="374">
        <v>9.1847290000000008</v>
      </c>
      <c r="BI34" s="374">
        <v>10.08905</v>
      </c>
      <c r="BJ34" s="374">
        <v>11.30612</v>
      </c>
      <c r="BK34" s="374">
        <v>11.61988</v>
      </c>
      <c r="BL34" s="374">
        <v>11.87551</v>
      </c>
      <c r="BM34" s="374">
        <v>11.850849999999999</v>
      </c>
      <c r="BN34" s="374">
        <v>11.916639999999999</v>
      </c>
      <c r="BO34" s="374">
        <v>10.758240000000001</v>
      </c>
      <c r="BP34" s="374">
        <v>10.00508</v>
      </c>
      <c r="BQ34" s="374">
        <v>9.6747499999999995</v>
      </c>
      <c r="BR34" s="374">
        <v>9.7398550000000004</v>
      </c>
      <c r="BS34" s="374">
        <v>9.7005020000000002</v>
      </c>
      <c r="BT34" s="374">
        <v>9.6844199999999994</v>
      </c>
      <c r="BU34" s="374">
        <v>10.509410000000001</v>
      </c>
      <c r="BV34" s="374">
        <v>11.65516</v>
      </c>
    </row>
    <row r="35" spans="1:74" ht="11.1" customHeight="1" x14ac:dyDescent="0.2">
      <c r="A35" s="629" t="s">
        <v>374</v>
      </c>
      <c r="B35" s="632" t="s">
        <v>1026</v>
      </c>
      <c r="C35" s="451">
        <v>8.3309569569999997</v>
      </c>
      <c r="D35" s="451">
        <v>7.8195629999999996</v>
      </c>
      <c r="E35" s="451">
        <v>8.5221090390000001</v>
      </c>
      <c r="F35" s="451">
        <v>7.9518272960000003</v>
      </c>
      <c r="G35" s="451">
        <v>7.8560939589999998</v>
      </c>
      <c r="H35" s="451">
        <v>7.3598468160000001</v>
      </c>
      <c r="I35" s="451">
        <v>8.0330099409999995</v>
      </c>
      <c r="J35" s="451">
        <v>8.1636796950000008</v>
      </c>
      <c r="K35" s="451">
        <v>8.8131961560000001</v>
      </c>
      <c r="L35" s="451">
        <v>10.54386819</v>
      </c>
      <c r="M35" s="451">
        <v>10.84653711</v>
      </c>
      <c r="N35" s="451">
        <v>11.434008950000001</v>
      </c>
      <c r="O35" s="451">
        <v>10.78499848</v>
      </c>
      <c r="P35" s="451">
        <v>10.47440344</v>
      </c>
      <c r="Q35" s="451">
        <v>10.47890991</v>
      </c>
      <c r="R35" s="451">
        <v>9.9497636239999991</v>
      </c>
      <c r="S35" s="451">
        <v>11.11401612</v>
      </c>
      <c r="T35" s="451">
        <v>11.97106943</v>
      </c>
      <c r="U35" s="451">
        <v>11.56923025</v>
      </c>
      <c r="V35" s="451">
        <v>11.93023071</v>
      </c>
      <c r="W35" s="451">
        <v>12.27594416</v>
      </c>
      <c r="X35" s="451">
        <v>12.1905397</v>
      </c>
      <c r="Y35" s="451">
        <v>12.169512210000001</v>
      </c>
      <c r="Z35" s="451">
        <v>12.545056949999999</v>
      </c>
      <c r="AA35" s="451">
        <v>12.928790299999999</v>
      </c>
      <c r="AB35" s="451">
        <v>11.98395245</v>
      </c>
      <c r="AC35" s="451">
        <v>10.82305186</v>
      </c>
      <c r="AD35" s="451">
        <v>9.5018098470000005</v>
      </c>
      <c r="AE35" s="451">
        <v>8.5776749219999999</v>
      </c>
      <c r="AF35" s="451">
        <v>8.1785717449999993</v>
      </c>
      <c r="AG35" s="451">
        <v>7.7490446830000002</v>
      </c>
      <c r="AH35" s="451">
        <v>7.6173777610000002</v>
      </c>
      <c r="AI35" s="451">
        <v>8.0071523879999997</v>
      </c>
      <c r="AJ35" s="451">
        <v>8.7998278770000002</v>
      </c>
      <c r="AK35" s="451">
        <v>8.9122384399999994</v>
      </c>
      <c r="AL35" s="451">
        <v>9.8722071590000002</v>
      </c>
      <c r="AM35" s="451">
        <v>10.033416600000001</v>
      </c>
      <c r="AN35" s="451">
        <v>9.8382200120000007</v>
      </c>
      <c r="AO35" s="451">
        <v>9.846799571</v>
      </c>
      <c r="AP35" s="451">
        <v>9.1329528240000002</v>
      </c>
      <c r="AQ35" s="451">
        <v>8.7803245190000005</v>
      </c>
      <c r="AR35" s="451">
        <v>9.0191996069999991</v>
      </c>
      <c r="AS35" s="451">
        <v>9.971362203</v>
      </c>
      <c r="AT35" s="451">
        <v>7.4308299770000001</v>
      </c>
      <c r="AU35" s="451">
        <v>7.3218076849999996</v>
      </c>
      <c r="AV35" s="451">
        <v>8.3396845479999993</v>
      </c>
      <c r="AW35" s="451">
        <v>9.1091121160000004</v>
      </c>
      <c r="AX35" s="451">
        <v>10.373019129999999</v>
      </c>
      <c r="AY35" s="919">
        <v>10.832449840000001</v>
      </c>
      <c r="AZ35" s="919">
        <v>10.763960000000001</v>
      </c>
      <c r="BA35" s="919">
        <v>10.66189</v>
      </c>
      <c r="BB35" s="374">
        <v>9.9213039999999992</v>
      </c>
      <c r="BC35" s="374">
        <v>9.715401</v>
      </c>
      <c r="BD35" s="374">
        <v>9.6062820000000002</v>
      </c>
      <c r="BE35" s="374">
        <v>9.7213849999999997</v>
      </c>
      <c r="BF35" s="374">
        <v>9.405545</v>
      </c>
      <c r="BG35" s="374">
        <v>9.6046560000000003</v>
      </c>
      <c r="BH35" s="374">
        <v>9.7371680000000005</v>
      </c>
      <c r="BI35" s="374">
        <v>9.9989380000000008</v>
      </c>
      <c r="BJ35" s="374">
        <v>10.60275</v>
      </c>
      <c r="BK35" s="374">
        <v>10.83784</v>
      </c>
      <c r="BL35" s="374">
        <v>10.91868</v>
      </c>
      <c r="BM35" s="374">
        <v>10.868499999999999</v>
      </c>
      <c r="BN35" s="374">
        <v>10.163080000000001</v>
      </c>
      <c r="BO35" s="374">
        <v>9.9613359999999993</v>
      </c>
      <c r="BP35" s="374">
        <v>9.8520760000000003</v>
      </c>
      <c r="BQ35" s="374">
        <v>9.9633529999999997</v>
      </c>
      <c r="BR35" s="374">
        <v>9.6775929999999999</v>
      </c>
      <c r="BS35" s="374">
        <v>9.8931950000000004</v>
      </c>
      <c r="BT35" s="374">
        <v>10.004619999999999</v>
      </c>
      <c r="BU35" s="374">
        <v>10.21312</v>
      </c>
      <c r="BV35" s="374">
        <v>10.76947</v>
      </c>
    </row>
    <row r="36" spans="1:74" ht="11.1" customHeight="1" x14ac:dyDescent="0.2">
      <c r="A36" s="629" t="s">
        <v>375</v>
      </c>
      <c r="B36" s="631" t="s">
        <v>1229</v>
      </c>
      <c r="C36" s="451">
        <v>5.3872708080000002</v>
      </c>
      <c r="D36" s="451">
        <v>5.5093912850000004</v>
      </c>
      <c r="E36" s="451">
        <v>6.0725575660000004</v>
      </c>
      <c r="F36" s="451">
        <v>8.4779014309999994</v>
      </c>
      <c r="G36" s="451">
        <v>8.260187921</v>
      </c>
      <c r="H36" s="451">
        <v>9.5854699060000002</v>
      </c>
      <c r="I36" s="451">
        <v>7.992096621</v>
      </c>
      <c r="J36" s="451">
        <v>8.9136780909999995</v>
      </c>
      <c r="K36" s="451">
        <v>8.4786355049999997</v>
      </c>
      <c r="L36" s="451">
        <v>8.2957888020000006</v>
      </c>
      <c r="M36" s="451">
        <v>8.7581925199999997</v>
      </c>
      <c r="N36" s="451">
        <v>7.7585067240000001</v>
      </c>
      <c r="O36" s="451">
        <v>7.6891072530000004</v>
      </c>
      <c r="P36" s="451">
        <v>7.8243280559999997</v>
      </c>
      <c r="Q36" s="451">
        <v>7.3414589289999999</v>
      </c>
      <c r="R36" s="451">
        <v>8.0676270060000004</v>
      </c>
      <c r="S36" s="451">
        <v>9.5079328190000005</v>
      </c>
      <c r="T36" s="451">
        <v>9.6810651009999997</v>
      </c>
      <c r="U36" s="451">
        <v>8.7576695089999994</v>
      </c>
      <c r="V36" s="451">
        <v>11.819888239999999</v>
      </c>
      <c r="W36" s="451">
        <v>11.71892119</v>
      </c>
      <c r="X36" s="451">
        <v>9.8739851769999998</v>
      </c>
      <c r="Y36" s="451">
        <v>10.458762249999999</v>
      </c>
      <c r="Z36" s="451">
        <v>10.35376808</v>
      </c>
      <c r="AA36" s="451">
        <v>9.5465122289999993</v>
      </c>
      <c r="AB36" s="451">
        <v>8.9875297740000004</v>
      </c>
      <c r="AC36" s="451">
        <v>7.8439530020000001</v>
      </c>
      <c r="AD36" s="451">
        <v>6.2436126979999997</v>
      </c>
      <c r="AE36" s="451">
        <v>6.2499367269999997</v>
      </c>
      <c r="AF36" s="451">
        <v>7.0321491759999999</v>
      </c>
      <c r="AG36" s="451">
        <v>6.4561317340000004</v>
      </c>
      <c r="AH36" s="451">
        <v>6.4863562549999996</v>
      </c>
      <c r="AI36" s="451">
        <v>7.0247425669999997</v>
      </c>
      <c r="AJ36" s="451">
        <v>5.9403992529999998</v>
      </c>
      <c r="AK36" s="451">
        <v>5.7969024869999997</v>
      </c>
      <c r="AL36" s="451">
        <v>6.2471320090000004</v>
      </c>
      <c r="AM36" s="451">
        <v>5.89569308</v>
      </c>
      <c r="AN36" s="451">
        <v>7.0562619050000004</v>
      </c>
      <c r="AO36" s="451">
        <v>6.1408310479999999</v>
      </c>
      <c r="AP36" s="451">
        <v>6.0672819960000002</v>
      </c>
      <c r="AQ36" s="451">
        <v>5.8826949879999999</v>
      </c>
      <c r="AR36" s="451">
        <v>6.7641312200000003</v>
      </c>
      <c r="AS36" s="451">
        <v>6.2312531809999996</v>
      </c>
      <c r="AT36" s="451">
        <v>5.5737958880000003</v>
      </c>
      <c r="AU36" s="451">
        <v>6.0748061580000003</v>
      </c>
      <c r="AV36" s="451">
        <v>5.733756498</v>
      </c>
      <c r="AW36" s="451">
        <v>6.3493410480000003</v>
      </c>
      <c r="AX36" s="451">
        <v>6.4243030609999998</v>
      </c>
      <c r="AY36" s="919">
        <v>6.5905717150000003</v>
      </c>
      <c r="AZ36" s="919">
        <v>6.9674120000000004</v>
      </c>
      <c r="BA36" s="919">
        <v>6.9679419999999999</v>
      </c>
      <c r="BB36" s="374">
        <v>7.1724119999999996</v>
      </c>
      <c r="BC36" s="374">
        <v>7.0997050000000002</v>
      </c>
      <c r="BD36" s="374">
        <v>7.4291039999999997</v>
      </c>
      <c r="BE36" s="374">
        <v>7.1099230000000002</v>
      </c>
      <c r="BF36" s="374">
        <v>7.7004099999999998</v>
      </c>
      <c r="BG36" s="374">
        <v>7.6664130000000004</v>
      </c>
      <c r="BH36" s="374">
        <v>7.1924530000000004</v>
      </c>
      <c r="BI36" s="374">
        <v>7.5797299999999996</v>
      </c>
      <c r="BJ36" s="374">
        <v>7.8614540000000002</v>
      </c>
      <c r="BK36" s="374">
        <v>7.9928520000000001</v>
      </c>
      <c r="BL36" s="374">
        <v>8.2841550000000002</v>
      </c>
      <c r="BM36" s="374">
        <v>8.1077670000000008</v>
      </c>
      <c r="BN36" s="374">
        <v>8.1600920000000006</v>
      </c>
      <c r="BO36" s="374">
        <v>7.9305599999999998</v>
      </c>
      <c r="BP36" s="374">
        <v>8.1316100000000002</v>
      </c>
      <c r="BQ36" s="374">
        <v>7.7064120000000003</v>
      </c>
      <c r="BR36" s="374">
        <v>8.2619729999999993</v>
      </c>
      <c r="BS36" s="374">
        <v>8.1871910000000003</v>
      </c>
      <c r="BT36" s="374">
        <v>7.6303470000000004</v>
      </c>
      <c r="BU36" s="374">
        <v>7.9017220000000004</v>
      </c>
      <c r="BV36" s="374">
        <v>8.0898699999999995</v>
      </c>
    </row>
    <row r="37" spans="1:74" ht="11.1" customHeight="1" x14ac:dyDescent="0.2">
      <c r="A37" s="629" t="s">
        <v>376</v>
      </c>
      <c r="B37" s="631" t="s">
        <v>1230</v>
      </c>
      <c r="C37" s="451">
        <v>4.409113305</v>
      </c>
      <c r="D37" s="451">
        <v>5.0099230940000004</v>
      </c>
      <c r="E37" s="451">
        <v>5.329201769</v>
      </c>
      <c r="F37" s="451">
        <v>4.5172006380000003</v>
      </c>
      <c r="G37" s="451">
        <v>4.7309369610000003</v>
      </c>
      <c r="H37" s="451">
        <v>4.5757877870000003</v>
      </c>
      <c r="I37" s="451">
        <v>5.0995497920000004</v>
      </c>
      <c r="J37" s="451">
        <v>5.49311566</v>
      </c>
      <c r="K37" s="451">
        <v>5.8779110589999997</v>
      </c>
      <c r="L37" s="451">
        <v>6.921601656</v>
      </c>
      <c r="M37" s="451">
        <v>7.0308873790000002</v>
      </c>
      <c r="N37" s="451">
        <v>6.9626215680000003</v>
      </c>
      <c r="O37" s="451">
        <v>7.7770420419999997</v>
      </c>
      <c r="P37" s="451">
        <v>7.8188434510000002</v>
      </c>
      <c r="Q37" s="451">
        <v>7.1652250139999998</v>
      </c>
      <c r="R37" s="451">
        <v>6.9073959010000001</v>
      </c>
      <c r="S37" s="451">
        <v>8.1732676580000003</v>
      </c>
      <c r="T37" s="451">
        <v>9.5111280130000004</v>
      </c>
      <c r="U37" s="451">
        <v>8.4338501899999994</v>
      </c>
      <c r="V37" s="451">
        <v>9.0806304719999993</v>
      </c>
      <c r="W37" s="451">
        <v>9.7692414329999995</v>
      </c>
      <c r="X37" s="451">
        <v>7.8601494409999999</v>
      </c>
      <c r="Y37" s="451">
        <v>7.5834997350000002</v>
      </c>
      <c r="Z37" s="451">
        <v>9.0024519129999998</v>
      </c>
      <c r="AA37" s="451">
        <v>9.6913789549999994</v>
      </c>
      <c r="AB37" s="451">
        <v>8.9562624129999993</v>
      </c>
      <c r="AC37" s="451">
        <v>7.1510019380000003</v>
      </c>
      <c r="AD37" s="451">
        <v>5.5014694149999999</v>
      </c>
      <c r="AE37" s="451">
        <v>4.6204498709999999</v>
      </c>
      <c r="AF37" s="451">
        <v>3.9776453759999999</v>
      </c>
      <c r="AG37" s="451">
        <v>4.2430805349999998</v>
      </c>
      <c r="AH37" s="451">
        <v>4.6659410570000004</v>
      </c>
      <c r="AI37" s="451">
        <v>5.0831300300000004</v>
      </c>
      <c r="AJ37" s="451">
        <v>4.8026026899999996</v>
      </c>
      <c r="AK37" s="451">
        <v>4.759490317</v>
      </c>
      <c r="AL37" s="451">
        <v>5.2140418220000004</v>
      </c>
      <c r="AM37" s="451">
        <v>5.7721085800000003</v>
      </c>
      <c r="AN37" s="451">
        <v>5.864733931</v>
      </c>
      <c r="AO37" s="451">
        <v>4.4252093500000003</v>
      </c>
      <c r="AP37" s="451">
        <v>3.777034859</v>
      </c>
      <c r="AQ37" s="451">
        <v>3.3142770690000001</v>
      </c>
      <c r="AR37" s="451">
        <v>3.3741794540000001</v>
      </c>
      <c r="AS37" s="451">
        <v>3.7900678430000001</v>
      </c>
      <c r="AT37" s="451">
        <v>3.525123266</v>
      </c>
      <c r="AU37" s="451">
        <v>3.3969956350000001</v>
      </c>
      <c r="AV37" s="451">
        <v>4.0414076720000001</v>
      </c>
      <c r="AW37" s="451">
        <v>4.577635677</v>
      </c>
      <c r="AX37" s="451">
        <v>5.8141404860000003</v>
      </c>
      <c r="AY37" s="919">
        <v>6.662882551</v>
      </c>
      <c r="AZ37" s="919">
        <v>6.8276409999999998</v>
      </c>
      <c r="BA37" s="919">
        <v>6.3397750000000004</v>
      </c>
      <c r="BB37" s="374">
        <v>5.7832489999999996</v>
      </c>
      <c r="BC37" s="374">
        <v>5.5855889999999997</v>
      </c>
      <c r="BD37" s="374">
        <v>5.5543719999999999</v>
      </c>
      <c r="BE37" s="374">
        <v>5.5242500000000003</v>
      </c>
      <c r="BF37" s="374">
        <v>5.7145590000000004</v>
      </c>
      <c r="BG37" s="374">
        <v>5.9721510000000002</v>
      </c>
      <c r="BH37" s="374">
        <v>5.9244529999999997</v>
      </c>
      <c r="BI37" s="374">
        <v>6.3081399999999999</v>
      </c>
      <c r="BJ37" s="374">
        <v>6.9459140000000001</v>
      </c>
      <c r="BK37" s="374">
        <v>7.4516929999999997</v>
      </c>
      <c r="BL37" s="374">
        <v>7.6564379999999996</v>
      </c>
      <c r="BM37" s="374">
        <v>7.0594780000000004</v>
      </c>
      <c r="BN37" s="374">
        <v>6.4091060000000004</v>
      </c>
      <c r="BO37" s="374">
        <v>6.0982260000000004</v>
      </c>
      <c r="BP37" s="374">
        <v>5.9802970000000002</v>
      </c>
      <c r="BQ37" s="374">
        <v>5.8821969999999997</v>
      </c>
      <c r="BR37" s="374">
        <v>6.0847680000000004</v>
      </c>
      <c r="BS37" s="374">
        <v>6.3342739999999997</v>
      </c>
      <c r="BT37" s="374">
        <v>6.217212</v>
      </c>
      <c r="BU37" s="374">
        <v>6.4882280000000003</v>
      </c>
      <c r="BV37" s="374">
        <v>7.0430289999999998</v>
      </c>
    </row>
    <row r="38" spans="1:74" ht="11.1" customHeight="1" x14ac:dyDescent="0.2">
      <c r="A38" s="629" t="s">
        <v>377</v>
      </c>
      <c r="B38" s="631" t="s">
        <v>1087</v>
      </c>
      <c r="C38" s="451">
        <v>4.6543540319999996</v>
      </c>
      <c r="D38" s="451">
        <v>5.131279009</v>
      </c>
      <c r="E38" s="451">
        <v>4.876354879</v>
      </c>
      <c r="F38" s="451">
        <v>4.4571889770000004</v>
      </c>
      <c r="G38" s="451">
        <v>4.5711673470000003</v>
      </c>
      <c r="H38" s="451">
        <v>4.7352126309999996</v>
      </c>
      <c r="I38" s="451">
        <v>5.7138586059999996</v>
      </c>
      <c r="J38" s="451">
        <v>5.355786986</v>
      </c>
      <c r="K38" s="451">
        <v>5.9103287949999999</v>
      </c>
      <c r="L38" s="451">
        <v>7.010494016</v>
      </c>
      <c r="M38" s="451">
        <v>7.4820798469999996</v>
      </c>
      <c r="N38" s="451">
        <v>7.5478422800000002</v>
      </c>
      <c r="O38" s="451">
        <v>6.9757675529999998</v>
      </c>
      <c r="P38" s="451">
        <v>7.6589342550000001</v>
      </c>
      <c r="Q38" s="451">
        <v>7.081516025</v>
      </c>
      <c r="R38" s="451">
        <v>7.1384153660000003</v>
      </c>
      <c r="S38" s="451">
        <v>8.5018382849999998</v>
      </c>
      <c r="T38" s="451">
        <v>10.26607778</v>
      </c>
      <c r="U38" s="451">
        <v>9.3217285830000005</v>
      </c>
      <c r="V38" s="451">
        <v>11.603543070000001</v>
      </c>
      <c r="W38" s="451">
        <v>11.45738323</v>
      </c>
      <c r="X38" s="451">
        <v>9.0440991799999999</v>
      </c>
      <c r="Y38" s="451">
        <v>8.2600386290000003</v>
      </c>
      <c r="Z38" s="451">
        <v>9.2606512090000006</v>
      </c>
      <c r="AA38" s="451">
        <v>8.7203176399999993</v>
      </c>
      <c r="AB38" s="451">
        <v>6.3110869730000001</v>
      </c>
      <c r="AC38" s="451">
        <v>5.7135532900000001</v>
      </c>
      <c r="AD38" s="451">
        <v>5.1304985060000003</v>
      </c>
      <c r="AE38" s="451">
        <v>4.689529608</v>
      </c>
      <c r="AF38" s="451">
        <v>4.4436397200000002</v>
      </c>
      <c r="AG38" s="451">
        <v>5.3235554379999996</v>
      </c>
      <c r="AH38" s="451">
        <v>4.8363940430000003</v>
      </c>
      <c r="AI38" s="451">
        <v>4.8512577459999999</v>
      </c>
      <c r="AJ38" s="451">
        <v>5.2228428100000004</v>
      </c>
      <c r="AK38" s="451">
        <v>5.4502302250000003</v>
      </c>
      <c r="AL38" s="451">
        <v>5.4948884969999998</v>
      </c>
      <c r="AM38" s="451">
        <v>5.6453635899999997</v>
      </c>
      <c r="AN38" s="451">
        <v>5.2588408869999999</v>
      </c>
      <c r="AO38" s="451">
        <v>4.6967523790000003</v>
      </c>
      <c r="AP38" s="451">
        <v>4.2870571430000002</v>
      </c>
      <c r="AQ38" s="451">
        <v>4.1666151070000002</v>
      </c>
      <c r="AR38" s="451">
        <v>5.2006966549999998</v>
      </c>
      <c r="AS38" s="451">
        <v>4.8772117030000004</v>
      </c>
      <c r="AT38" s="451">
        <v>4.4899351379999999</v>
      </c>
      <c r="AU38" s="451">
        <v>4.6231221729999996</v>
      </c>
      <c r="AV38" s="451">
        <v>4.8551620870000001</v>
      </c>
      <c r="AW38" s="451">
        <v>5.1624178399999998</v>
      </c>
      <c r="AX38" s="451">
        <v>5.5251602059999998</v>
      </c>
      <c r="AY38" s="919">
        <v>6.3966162400000002</v>
      </c>
      <c r="AZ38" s="919">
        <v>6.4219049999999998</v>
      </c>
      <c r="BA38" s="919">
        <v>6.2863439999999997</v>
      </c>
      <c r="BB38" s="374">
        <v>6.0773400000000004</v>
      </c>
      <c r="BC38" s="374">
        <v>5.9836619999999998</v>
      </c>
      <c r="BD38" s="374">
        <v>6.1041379999999998</v>
      </c>
      <c r="BE38" s="374">
        <v>6.2674149999999997</v>
      </c>
      <c r="BF38" s="374">
        <v>6.4058830000000002</v>
      </c>
      <c r="BG38" s="374">
        <v>6.588527</v>
      </c>
      <c r="BH38" s="374">
        <v>6.3899280000000003</v>
      </c>
      <c r="BI38" s="374">
        <v>6.778937</v>
      </c>
      <c r="BJ38" s="374">
        <v>7.4994639999999997</v>
      </c>
      <c r="BK38" s="374">
        <v>7.8404040000000004</v>
      </c>
      <c r="BL38" s="374">
        <v>7.6561640000000004</v>
      </c>
      <c r="BM38" s="374">
        <v>7.1998920000000002</v>
      </c>
      <c r="BN38" s="374">
        <v>6.7796250000000002</v>
      </c>
      <c r="BO38" s="374">
        <v>6.4949440000000003</v>
      </c>
      <c r="BP38" s="374">
        <v>6.4943350000000004</v>
      </c>
      <c r="BQ38" s="374">
        <v>6.577305</v>
      </c>
      <c r="BR38" s="374">
        <v>6.756081</v>
      </c>
      <c r="BS38" s="374">
        <v>6.9380269999999999</v>
      </c>
      <c r="BT38" s="374">
        <v>6.6470320000000003</v>
      </c>
      <c r="BU38" s="374">
        <v>6.8901630000000003</v>
      </c>
      <c r="BV38" s="374">
        <v>7.5207629999999996</v>
      </c>
    </row>
    <row r="39" spans="1:74" ht="11.1" customHeight="1" x14ac:dyDescent="0.2">
      <c r="A39" s="629" t="s">
        <v>378</v>
      </c>
      <c r="B39" s="631" t="s">
        <v>1231</v>
      </c>
      <c r="C39" s="451">
        <v>4.2695433859999996</v>
      </c>
      <c r="D39" s="451">
        <v>4.8636465739999997</v>
      </c>
      <c r="E39" s="451">
        <v>4.376347225</v>
      </c>
      <c r="F39" s="451">
        <v>3.9512345459999998</v>
      </c>
      <c r="G39" s="451">
        <v>4.0712936700000002</v>
      </c>
      <c r="H39" s="451">
        <v>4.2058396790000003</v>
      </c>
      <c r="I39" s="451">
        <v>4.7388228620000001</v>
      </c>
      <c r="J39" s="451">
        <v>4.9219985160000004</v>
      </c>
      <c r="K39" s="451">
        <v>5.6818308139999996</v>
      </c>
      <c r="L39" s="451">
        <v>6.7816829140000001</v>
      </c>
      <c r="M39" s="451">
        <v>7.0605710899999998</v>
      </c>
      <c r="N39" s="451">
        <v>6.7595025350000002</v>
      </c>
      <c r="O39" s="451">
        <v>5.7572607849999997</v>
      </c>
      <c r="P39" s="451">
        <v>7.0038415909999996</v>
      </c>
      <c r="Q39" s="451">
        <v>5.9849402420000004</v>
      </c>
      <c r="R39" s="451">
        <v>6.8085438810000003</v>
      </c>
      <c r="S39" s="451">
        <v>8.4991659080000002</v>
      </c>
      <c r="T39" s="451">
        <v>9.6426298339999992</v>
      </c>
      <c r="U39" s="451">
        <v>8.9632944349999999</v>
      </c>
      <c r="V39" s="451">
        <v>10.9615689</v>
      </c>
      <c r="W39" s="451">
        <v>10.373072130000001</v>
      </c>
      <c r="X39" s="451">
        <v>7.9038241830000002</v>
      </c>
      <c r="Y39" s="451">
        <v>6.9992363769999999</v>
      </c>
      <c r="Z39" s="451">
        <v>8.0309569169999993</v>
      </c>
      <c r="AA39" s="451">
        <v>7.2592169799999997</v>
      </c>
      <c r="AB39" s="451">
        <v>5.7946863620000002</v>
      </c>
      <c r="AC39" s="451">
        <v>4.9779612520000001</v>
      </c>
      <c r="AD39" s="451">
        <v>4.3168282199999997</v>
      </c>
      <c r="AE39" s="451">
        <v>4.0224668389999998</v>
      </c>
      <c r="AF39" s="451">
        <v>4.0200960830000003</v>
      </c>
      <c r="AG39" s="451">
        <v>4.6374510569999998</v>
      </c>
      <c r="AH39" s="451">
        <v>4.4091501290000004</v>
      </c>
      <c r="AI39" s="451">
        <v>4.4581982780000002</v>
      </c>
      <c r="AJ39" s="451">
        <v>4.5539913209999998</v>
      </c>
      <c r="AK39" s="451">
        <v>4.9365611290000002</v>
      </c>
      <c r="AL39" s="451">
        <v>4.7859017750000001</v>
      </c>
      <c r="AM39" s="451">
        <v>5.3530523429999999</v>
      </c>
      <c r="AN39" s="451">
        <v>4.6413013269999999</v>
      </c>
      <c r="AO39" s="451">
        <v>3.5380849379999999</v>
      </c>
      <c r="AP39" s="451">
        <v>3.3740127900000001</v>
      </c>
      <c r="AQ39" s="451">
        <v>3.5094540190000001</v>
      </c>
      <c r="AR39" s="451">
        <v>4.465707546</v>
      </c>
      <c r="AS39" s="451">
        <v>4.2798943999999999</v>
      </c>
      <c r="AT39" s="451">
        <v>3.6664507770000001</v>
      </c>
      <c r="AU39" s="451">
        <v>3.739930824</v>
      </c>
      <c r="AV39" s="451">
        <v>4.1748352820000001</v>
      </c>
      <c r="AW39" s="451">
        <v>4.2078993240000004</v>
      </c>
      <c r="AX39" s="451">
        <v>5.3931664320000001</v>
      </c>
      <c r="AY39" s="919">
        <v>6.0808135859999997</v>
      </c>
      <c r="AZ39" s="919">
        <v>6.2016239999999998</v>
      </c>
      <c r="BA39" s="919">
        <v>5.7820349999999996</v>
      </c>
      <c r="BB39" s="374">
        <v>5.4879049999999996</v>
      </c>
      <c r="BC39" s="374">
        <v>5.3951659999999997</v>
      </c>
      <c r="BD39" s="374">
        <v>5.4512270000000003</v>
      </c>
      <c r="BE39" s="374">
        <v>5.5751480000000004</v>
      </c>
      <c r="BF39" s="374">
        <v>5.8000569999999998</v>
      </c>
      <c r="BG39" s="374">
        <v>5.8645420000000001</v>
      </c>
      <c r="BH39" s="374">
        <v>5.7871360000000003</v>
      </c>
      <c r="BI39" s="374">
        <v>6.1528669999999996</v>
      </c>
      <c r="BJ39" s="374">
        <v>6.8274299999999997</v>
      </c>
      <c r="BK39" s="374">
        <v>7.0331000000000001</v>
      </c>
      <c r="BL39" s="374">
        <v>7.1080019999999999</v>
      </c>
      <c r="BM39" s="374">
        <v>6.4323709999999998</v>
      </c>
      <c r="BN39" s="374">
        <v>5.9905889999999999</v>
      </c>
      <c r="BO39" s="374">
        <v>5.7490690000000004</v>
      </c>
      <c r="BP39" s="374">
        <v>5.7245140000000001</v>
      </c>
      <c r="BQ39" s="374">
        <v>5.7995089999999996</v>
      </c>
      <c r="BR39" s="374">
        <v>6.1047120000000001</v>
      </c>
      <c r="BS39" s="374">
        <v>6.1779019999999996</v>
      </c>
      <c r="BT39" s="374">
        <v>5.9957799999999999</v>
      </c>
      <c r="BU39" s="374">
        <v>6.2040680000000004</v>
      </c>
      <c r="BV39" s="374">
        <v>6.7997129999999997</v>
      </c>
    </row>
    <row r="40" spans="1:74" ht="11.1" customHeight="1" x14ac:dyDescent="0.2">
      <c r="A40" s="629" t="s">
        <v>379</v>
      </c>
      <c r="B40" s="631" t="s">
        <v>1232</v>
      </c>
      <c r="C40" s="451">
        <v>2.8723048370000002</v>
      </c>
      <c r="D40" s="451">
        <v>14.74684484</v>
      </c>
      <c r="E40" s="451">
        <v>3.1675985259999999</v>
      </c>
      <c r="F40" s="451">
        <v>2.9594307959999999</v>
      </c>
      <c r="G40" s="451">
        <v>3.3781507130000001</v>
      </c>
      <c r="H40" s="451">
        <v>3.519277878</v>
      </c>
      <c r="I40" s="451">
        <v>4.1148999469999996</v>
      </c>
      <c r="J40" s="451">
        <v>4.457547237</v>
      </c>
      <c r="K40" s="451">
        <v>4.8907066229999998</v>
      </c>
      <c r="L40" s="451">
        <v>6.184757126</v>
      </c>
      <c r="M40" s="451">
        <v>6.3611014709999996</v>
      </c>
      <c r="N40" s="451">
        <v>5.781374832</v>
      </c>
      <c r="O40" s="451">
        <v>5.0491678320000002</v>
      </c>
      <c r="P40" s="451">
        <v>6.3497755590000002</v>
      </c>
      <c r="Q40" s="451">
        <v>4.8401131819999996</v>
      </c>
      <c r="R40" s="451">
        <v>5.7779039939999999</v>
      </c>
      <c r="S40" s="451">
        <v>7.516501281</v>
      </c>
      <c r="T40" s="451">
        <v>8.9380587059999996</v>
      </c>
      <c r="U40" s="451">
        <v>6.9744036810000001</v>
      </c>
      <c r="V40" s="451">
        <v>8.548841736</v>
      </c>
      <c r="W40" s="451">
        <v>8.9150328069999993</v>
      </c>
      <c r="X40" s="451">
        <v>5.7781336589999999</v>
      </c>
      <c r="Y40" s="451">
        <v>4.9502166369999996</v>
      </c>
      <c r="Z40" s="451">
        <v>6.2669252560000004</v>
      </c>
      <c r="AA40" s="451">
        <v>4.2543107109999996</v>
      </c>
      <c r="AB40" s="451">
        <v>2.755079174</v>
      </c>
      <c r="AC40" s="451">
        <v>2.3393483310000001</v>
      </c>
      <c r="AD40" s="451">
        <v>1.9622300619999999</v>
      </c>
      <c r="AE40" s="451">
        <v>1.9666227970000001</v>
      </c>
      <c r="AF40" s="451">
        <v>2.170008535</v>
      </c>
      <c r="AG40" s="451">
        <v>2.57089561</v>
      </c>
      <c r="AH40" s="451">
        <v>2.5141630899999998</v>
      </c>
      <c r="AI40" s="451">
        <v>2.4789073660000001</v>
      </c>
      <c r="AJ40" s="451">
        <v>2.5286882500000001</v>
      </c>
      <c r="AK40" s="451">
        <v>2.6654807549999999</v>
      </c>
      <c r="AL40" s="451">
        <v>2.4926604029999999</v>
      </c>
      <c r="AM40" s="451">
        <v>3.2112560600000002</v>
      </c>
      <c r="AN40" s="451">
        <v>2.6576306010000001</v>
      </c>
      <c r="AO40" s="451">
        <v>1.740318042</v>
      </c>
      <c r="AP40" s="451">
        <v>1.6991690820000001</v>
      </c>
      <c r="AQ40" s="451">
        <v>1.8666133570000001</v>
      </c>
      <c r="AR40" s="451">
        <v>2.5904963830000001</v>
      </c>
      <c r="AS40" s="451">
        <v>2.5794525089999998</v>
      </c>
      <c r="AT40" s="451">
        <v>1.9514536010000001</v>
      </c>
      <c r="AU40" s="451">
        <v>2.1473638839999998</v>
      </c>
      <c r="AV40" s="451">
        <v>2.5844754700000001</v>
      </c>
      <c r="AW40" s="451">
        <v>2.290935347</v>
      </c>
      <c r="AX40" s="451">
        <v>3.6304531849999999</v>
      </c>
      <c r="AY40" s="919">
        <v>4.3383723390000002</v>
      </c>
      <c r="AZ40" s="919">
        <v>4.8160689999999997</v>
      </c>
      <c r="BA40" s="919">
        <v>4.2397729999999996</v>
      </c>
      <c r="BB40" s="374">
        <v>4.0046179999999998</v>
      </c>
      <c r="BC40" s="374">
        <v>4.0193940000000001</v>
      </c>
      <c r="BD40" s="374">
        <v>4.3043570000000004</v>
      </c>
      <c r="BE40" s="374">
        <v>4.3476179999999998</v>
      </c>
      <c r="BF40" s="374">
        <v>4.5203040000000003</v>
      </c>
      <c r="BG40" s="374">
        <v>4.6440530000000004</v>
      </c>
      <c r="BH40" s="374">
        <v>4.5500990000000003</v>
      </c>
      <c r="BI40" s="374">
        <v>4.8335610000000004</v>
      </c>
      <c r="BJ40" s="374">
        <v>5.5276110000000003</v>
      </c>
      <c r="BK40" s="374">
        <v>5.717632</v>
      </c>
      <c r="BL40" s="374">
        <v>5.733676</v>
      </c>
      <c r="BM40" s="374">
        <v>4.5921250000000002</v>
      </c>
      <c r="BN40" s="374">
        <v>4.3377920000000003</v>
      </c>
      <c r="BO40" s="374">
        <v>4.2413619999999996</v>
      </c>
      <c r="BP40" s="374">
        <v>4.4977049999999998</v>
      </c>
      <c r="BQ40" s="374">
        <v>4.5201219999999998</v>
      </c>
      <c r="BR40" s="374">
        <v>4.8543690000000002</v>
      </c>
      <c r="BS40" s="374">
        <v>4.9478289999999996</v>
      </c>
      <c r="BT40" s="374">
        <v>4.6788040000000004</v>
      </c>
      <c r="BU40" s="374">
        <v>4.7746560000000002</v>
      </c>
      <c r="BV40" s="374">
        <v>5.4434050000000003</v>
      </c>
    </row>
    <row r="41" spans="1:74" ht="11.1" customHeight="1" x14ac:dyDescent="0.2">
      <c r="A41" s="629" t="s">
        <v>380</v>
      </c>
      <c r="B41" s="631" t="s">
        <v>1032</v>
      </c>
      <c r="C41" s="451">
        <v>5.0021056479999997</v>
      </c>
      <c r="D41" s="451">
        <v>5.3730570970000002</v>
      </c>
      <c r="E41" s="451">
        <v>5.3638622839999996</v>
      </c>
      <c r="F41" s="451">
        <v>4.8720761430000001</v>
      </c>
      <c r="G41" s="451">
        <v>5.8309664950000002</v>
      </c>
      <c r="H41" s="451">
        <v>6.1154465350000002</v>
      </c>
      <c r="I41" s="451">
        <v>6.6503531430000002</v>
      </c>
      <c r="J41" s="451">
        <v>7.0447145320000004</v>
      </c>
      <c r="K41" s="451">
        <v>7.2058991600000004</v>
      </c>
      <c r="L41" s="451">
        <v>7.9136971799999998</v>
      </c>
      <c r="M41" s="451">
        <v>7.7555283859999999</v>
      </c>
      <c r="N41" s="451">
        <v>7.4536516840000004</v>
      </c>
      <c r="O41" s="451">
        <v>7.1602144460000003</v>
      </c>
      <c r="P41" s="451">
        <v>7.0585979380000001</v>
      </c>
      <c r="Q41" s="451">
        <v>7.1561222679999998</v>
      </c>
      <c r="R41" s="451">
        <v>7.5409309469999997</v>
      </c>
      <c r="S41" s="451">
        <v>8.5225541059999994</v>
      </c>
      <c r="T41" s="451">
        <v>9.3160411060000001</v>
      </c>
      <c r="U41" s="451">
        <v>10.408437920000001</v>
      </c>
      <c r="V41" s="451">
        <v>10.233477479999999</v>
      </c>
      <c r="W41" s="451">
        <v>10.72198732</v>
      </c>
      <c r="X41" s="451">
        <v>11.00017555</v>
      </c>
      <c r="Y41" s="451">
        <v>10.23907326</v>
      </c>
      <c r="Z41" s="451">
        <v>8.905815467</v>
      </c>
      <c r="AA41" s="451">
        <v>10.52671363</v>
      </c>
      <c r="AB41" s="451">
        <v>8.3832863969999991</v>
      </c>
      <c r="AC41" s="451">
        <v>7.4955031080000003</v>
      </c>
      <c r="AD41" s="451">
        <v>7.4304162199999997</v>
      </c>
      <c r="AE41" s="451">
        <v>7.7236150019999998</v>
      </c>
      <c r="AF41" s="451">
        <v>7.8845905639999998</v>
      </c>
      <c r="AG41" s="451">
        <v>7.8685654720000002</v>
      </c>
      <c r="AH41" s="451">
        <v>7.912026676</v>
      </c>
      <c r="AI41" s="451">
        <v>8.2885488380000005</v>
      </c>
      <c r="AJ41" s="451">
        <v>8.8675576679999999</v>
      </c>
      <c r="AK41" s="451">
        <v>7.9966808289999998</v>
      </c>
      <c r="AL41" s="451">
        <v>7.9484484120000003</v>
      </c>
      <c r="AM41" s="451">
        <v>7.5005084850000001</v>
      </c>
      <c r="AN41" s="451">
        <v>9.0305204850000003</v>
      </c>
      <c r="AO41" s="451">
        <v>7.3361576959999999</v>
      </c>
      <c r="AP41" s="451">
        <v>7.2255156730000003</v>
      </c>
      <c r="AQ41" s="451">
        <v>6.6864218419999997</v>
      </c>
      <c r="AR41" s="451">
        <v>6.5313004140000004</v>
      </c>
      <c r="AS41" s="451">
        <v>6.5839278070000002</v>
      </c>
      <c r="AT41" s="451">
        <v>6.1698962489999998</v>
      </c>
      <c r="AU41" s="451">
        <v>6.0519369449999996</v>
      </c>
      <c r="AV41" s="451">
        <v>6.1561871049999999</v>
      </c>
      <c r="AW41" s="451">
        <v>5.9632075589999998</v>
      </c>
      <c r="AX41" s="451">
        <v>5.8672194700000002</v>
      </c>
      <c r="AY41" s="919">
        <v>5.9725228780000004</v>
      </c>
      <c r="AZ41" s="919">
        <v>6.1869969999999999</v>
      </c>
      <c r="BA41" s="919">
        <v>6.1941040000000003</v>
      </c>
      <c r="BB41" s="374">
        <v>6.1763079999999997</v>
      </c>
      <c r="BC41" s="374">
        <v>6.4508359999999998</v>
      </c>
      <c r="BD41" s="374">
        <v>6.8053689999999998</v>
      </c>
      <c r="BE41" s="374">
        <v>7.1085630000000002</v>
      </c>
      <c r="BF41" s="374">
        <v>7.1005370000000001</v>
      </c>
      <c r="BG41" s="374">
        <v>7.1061100000000001</v>
      </c>
      <c r="BH41" s="374">
        <v>7.5843340000000001</v>
      </c>
      <c r="BI41" s="374">
        <v>7.1527159999999999</v>
      </c>
      <c r="BJ41" s="374">
        <v>7.0837250000000003</v>
      </c>
      <c r="BK41" s="374">
        <v>7.5223639999999996</v>
      </c>
      <c r="BL41" s="374">
        <v>7.6931649999999996</v>
      </c>
      <c r="BM41" s="374">
        <v>7.6019180000000004</v>
      </c>
      <c r="BN41" s="374">
        <v>7.4887420000000002</v>
      </c>
      <c r="BO41" s="374">
        <v>7.657559</v>
      </c>
      <c r="BP41" s="374">
        <v>7.9144509999999997</v>
      </c>
      <c r="BQ41" s="374">
        <v>8.1272359999999999</v>
      </c>
      <c r="BR41" s="374">
        <v>8.0641649999999991</v>
      </c>
      <c r="BS41" s="374">
        <v>8.0131789999999992</v>
      </c>
      <c r="BT41" s="374">
        <v>8.4132680000000004</v>
      </c>
      <c r="BU41" s="374">
        <v>7.8841770000000002</v>
      </c>
      <c r="BV41" s="374">
        <v>7.7263719999999996</v>
      </c>
    </row>
    <row r="42" spans="1:74" ht="11.1" customHeight="1" x14ac:dyDescent="0.2">
      <c r="A42" s="629" t="s">
        <v>381</v>
      </c>
      <c r="B42" s="634" t="s">
        <v>1035</v>
      </c>
      <c r="C42" s="453">
        <v>8.2546907940000001</v>
      </c>
      <c r="D42" s="453">
        <v>7.88562429</v>
      </c>
      <c r="E42" s="453">
        <v>8.093121</v>
      </c>
      <c r="F42" s="453">
        <v>7.2302968549999997</v>
      </c>
      <c r="G42" s="453">
        <v>6.8137596419999999</v>
      </c>
      <c r="H42" s="453">
        <v>7.1066563839999999</v>
      </c>
      <c r="I42" s="453">
        <v>7.616874814</v>
      </c>
      <c r="J42" s="453">
        <v>7.451704393</v>
      </c>
      <c r="K42" s="453">
        <v>7.7326344469999997</v>
      </c>
      <c r="L42" s="453">
        <v>8.3984671110000004</v>
      </c>
      <c r="M42" s="453">
        <v>8.4401703870000002</v>
      </c>
      <c r="N42" s="453">
        <v>9.0801906339999992</v>
      </c>
      <c r="O42" s="453">
        <v>8.9380134739999999</v>
      </c>
      <c r="P42" s="453">
        <v>8.9585161339999999</v>
      </c>
      <c r="Q42" s="453">
        <v>8.5705956959999998</v>
      </c>
      <c r="R42" s="453">
        <v>8.5534340180000008</v>
      </c>
      <c r="S42" s="453">
        <v>8.9323315589999996</v>
      </c>
      <c r="T42" s="453">
        <v>9.7361638179999996</v>
      </c>
      <c r="U42" s="453">
        <v>9.3566242939999995</v>
      </c>
      <c r="V42" s="453">
        <v>9.861158026</v>
      </c>
      <c r="W42" s="453">
        <v>9.5932929849999997</v>
      </c>
      <c r="X42" s="453">
        <v>8.7992511199999992</v>
      </c>
      <c r="Y42" s="453">
        <v>9.2314210849999991</v>
      </c>
      <c r="Z42" s="453">
        <v>10.08315135</v>
      </c>
      <c r="AA42" s="453">
        <v>11.41558687</v>
      </c>
      <c r="AB42" s="453">
        <v>11.97315652</v>
      </c>
      <c r="AC42" s="453">
        <v>10.25022966</v>
      </c>
      <c r="AD42" s="453">
        <v>9.0007241530000002</v>
      </c>
      <c r="AE42" s="453">
        <v>8.1713141119999992</v>
      </c>
      <c r="AF42" s="453">
        <v>7.9354233460000003</v>
      </c>
      <c r="AG42" s="453">
        <v>7.9069522939999999</v>
      </c>
      <c r="AH42" s="453">
        <v>8.5208386189999992</v>
      </c>
      <c r="AI42" s="453">
        <v>8.2945913210000004</v>
      </c>
      <c r="AJ42" s="453">
        <v>8.513803717</v>
      </c>
      <c r="AK42" s="453">
        <v>9.0084182429999995</v>
      </c>
      <c r="AL42" s="453">
        <v>8.7185606619999998</v>
      </c>
      <c r="AM42" s="453">
        <v>8.7313273010000003</v>
      </c>
      <c r="AN42" s="453">
        <v>8.8913653289999992</v>
      </c>
      <c r="AO42" s="453">
        <v>8.8463710740000003</v>
      </c>
      <c r="AP42" s="453">
        <v>7.6109269460000002</v>
      </c>
      <c r="AQ42" s="453">
        <v>6.9467915299999996</v>
      </c>
      <c r="AR42" s="453">
        <v>7.1977629619999997</v>
      </c>
      <c r="AS42" s="453">
        <v>7.3897694649999996</v>
      </c>
      <c r="AT42" s="453">
        <v>7.58683145</v>
      </c>
      <c r="AU42" s="453">
        <v>7.7174693149999998</v>
      </c>
      <c r="AV42" s="453">
        <v>8.2415463770000006</v>
      </c>
      <c r="AW42" s="453">
        <v>8.413052252</v>
      </c>
      <c r="AX42" s="453">
        <v>8.7631779010000006</v>
      </c>
      <c r="AY42" s="932">
        <v>8.900732133</v>
      </c>
      <c r="AZ42" s="932">
        <v>8.9293180000000003</v>
      </c>
      <c r="BA42" s="932">
        <v>8.7316959999999995</v>
      </c>
      <c r="BB42" s="400">
        <v>8.0821120000000004</v>
      </c>
      <c r="BC42" s="400">
        <v>7.5875389999999996</v>
      </c>
      <c r="BD42" s="400">
        <v>7.7283689999999998</v>
      </c>
      <c r="BE42" s="400">
        <v>7.7699980000000002</v>
      </c>
      <c r="BF42" s="400">
        <v>7.9684470000000003</v>
      </c>
      <c r="BG42" s="400">
        <v>7.8575309999999998</v>
      </c>
      <c r="BH42" s="400">
        <v>7.8009839999999997</v>
      </c>
      <c r="BI42" s="400">
        <v>8.0190629999999992</v>
      </c>
      <c r="BJ42" s="400">
        <v>8.8138780000000008</v>
      </c>
      <c r="BK42" s="400">
        <v>9.1032519999999995</v>
      </c>
      <c r="BL42" s="400">
        <v>9.1811089999999993</v>
      </c>
      <c r="BM42" s="400">
        <v>8.9869649999999996</v>
      </c>
      <c r="BN42" s="400">
        <v>8.3356209999999997</v>
      </c>
      <c r="BO42" s="400">
        <v>7.8262049999999999</v>
      </c>
      <c r="BP42" s="400">
        <v>7.9523279999999996</v>
      </c>
      <c r="BQ42" s="400">
        <v>7.9793659999999997</v>
      </c>
      <c r="BR42" s="400">
        <v>8.1823619999999995</v>
      </c>
      <c r="BS42" s="400">
        <v>8.0706089999999993</v>
      </c>
      <c r="BT42" s="400">
        <v>7.9952560000000004</v>
      </c>
      <c r="BU42" s="400">
        <v>8.1790289999999999</v>
      </c>
      <c r="BV42" s="400">
        <v>8.9432989999999997</v>
      </c>
    </row>
    <row r="43" spans="1:74" s="116" customFormat="1" ht="12" customHeight="1" x14ac:dyDescent="0.25">
      <c r="A43" s="99"/>
      <c r="B43" s="1087" t="s">
        <v>1235</v>
      </c>
      <c r="C43" s="1068"/>
      <c r="D43" s="1068"/>
      <c r="E43" s="1068"/>
      <c r="F43" s="1068"/>
      <c r="G43" s="1068"/>
      <c r="H43" s="1068"/>
      <c r="I43" s="1068"/>
      <c r="J43" s="1068"/>
      <c r="K43" s="1068"/>
      <c r="L43" s="1068"/>
      <c r="M43" s="1068"/>
      <c r="N43" s="1068"/>
      <c r="O43" s="1068"/>
      <c r="P43" s="1068"/>
      <c r="Q43" s="1068"/>
      <c r="AY43" s="688"/>
      <c r="AZ43" s="688"/>
      <c r="BA43" s="688"/>
      <c r="BB43" s="213"/>
      <c r="BC43" s="213"/>
      <c r="BD43" s="688"/>
      <c r="BE43" s="688"/>
      <c r="BF43" s="688"/>
      <c r="BG43" s="688"/>
      <c r="BH43" s="688"/>
      <c r="BI43" s="688"/>
      <c r="BJ43" s="213"/>
    </row>
    <row r="44" spans="1:74" s="358" customFormat="1" ht="12" customHeight="1" x14ac:dyDescent="0.2">
      <c r="A44" s="357"/>
      <c r="B44" s="799" t="s">
        <v>826</v>
      </c>
      <c r="C44" s="799"/>
      <c r="D44" s="799"/>
      <c r="E44" s="799"/>
      <c r="F44" s="799"/>
      <c r="G44" s="799"/>
      <c r="H44" s="799"/>
      <c r="I44" s="799"/>
      <c r="J44" s="799"/>
      <c r="K44" s="799"/>
      <c r="L44" s="799"/>
      <c r="M44" s="799"/>
      <c r="N44" s="799"/>
      <c r="O44" s="799"/>
      <c r="P44" s="799"/>
      <c r="Q44" s="799"/>
      <c r="AY44" s="361"/>
      <c r="AZ44" s="361"/>
      <c r="BA44" s="361"/>
      <c r="BD44" s="361"/>
      <c r="BE44" s="361"/>
      <c r="BF44" s="361"/>
      <c r="BG44" s="361"/>
      <c r="BH44" s="361"/>
      <c r="BI44" s="361"/>
    </row>
    <row r="45" spans="1:74" s="175" customFormat="1" ht="12" customHeight="1" x14ac:dyDescent="0.25">
      <c r="A45" s="174"/>
      <c r="B45" s="1018" t="str">
        <f>Dates!$G$2</f>
        <v>EIA completed modeling and analysis for this report on Monday, April 7, 2025.</v>
      </c>
      <c r="C45" s="1005"/>
      <c r="D45" s="1005"/>
      <c r="E45" s="1005"/>
      <c r="F45" s="1005"/>
      <c r="G45" s="1005"/>
      <c r="H45" s="1005"/>
      <c r="I45" s="1005"/>
      <c r="J45" s="1005"/>
      <c r="K45" s="1005"/>
      <c r="L45" s="1005"/>
      <c r="M45" s="1005"/>
      <c r="N45" s="1005"/>
      <c r="O45" s="1005"/>
      <c r="P45" s="1005"/>
      <c r="Q45" s="1005"/>
      <c r="AY45" s="689"/>
      <c r="AZ45" s="689"/>
      <c r="BA45" s="689"/>
      <c r="BB45" s="214"/>
      <c r="BC45" s="214"/>
      <c r="BD45" s="689"/>
      <c r="BE45" s="689"/>
      <c r="BF45" s="689"/>
      <c r="BG45" s="689"/>
      <c r="BH45" s="689"/>
      <c r="BI45" s="689"/>
      <c r="BJ45" s="214"/>
    </row>
    <row r="46" spans="1:74" s="175" customFormat="1" ht="12" customHeight="1" x14ac:dyDescent="0.25">
      <c r="A46" s="174"/>
      <c r="B46" s="1013" t="s">
        <v>483</v>
      </c>
      <c r="C46" s="1005"/>
      <c r="D46" s="1005"/>
      <c r="E46" s="1005"/>
      <c r="F46" s="1005"/>
      <c r="G46" s="1005"/>
      <c r="H46" s="1005"/>
      <c r="I46" s="1005"/>
      <c r="J46" s="1005"/>
      <c r="K46" s="1005"/>
      <c r="L46" s="1005"/>
      <c r="M46" s="1005"/>
      <c r="N46" s="1005"/>
      <c r="O46" s="1005"/>
      <c r="P46" s="1005"/>
      <c r="Q46" s="1005"/>
      <c r="AY46" s="689"/>
      <c r="AZ46" s="689"/>
      <c r="BA46" s="689"/>
      <c r="BB46" s="214"/>
      <c r="BC46" s="214"/>
      <c r="BD46" s="690"/>
      <c r="BE46" s="690"/>
      <c r="BF46" s="690"/>
      <c r="BG46" s="690"/>
      <c r="BH46" s="689"/>
      <c r="BI46" s="689"/>
      <c r="BJ46" s="214"/>
    </row>
    <row r="47" spans="1:74" s="116" customFormat="1" ht="12" customHeight="1" x14ac:dyDescent="0.25">
      <c r="A47" s="99"/>
      <c r="B47" s="1027" t="s">
        <v>1435</v>
      </c>
      <c r="C47" s="1014"/>
      <c r="D47" s="1014"/>
      <c r="E47" s="1014"/>
      <c r="F47" s="1014"/>
      <c r="G47" s="1014"/>
      <c r="H47" s="1014"/>
      <c r="I47" s="1014"/>
      <c r="J47" s="1014"/>
      <c r="K47" s="1014"/>
      <c r="L47" s="1014"/>
      <c r="M47" s="1014"/>
      <c r="N47" s="1014"/>
      <c r="O47" s="1014"/>
      <c r="P47" s="1014"/>
      <c r="Q47" s="1014"/>
      <c r="AY47" s="688"/>
      <c r="AZ47" s="688"/>
      <c r="BA47" s="688"/>
      <c r="BB47" s="213"/>
      <c r="BC47" s="213"/>
      <c r="BD47" s="687"/>
      <c r="BE47" s="687"/>
      <c r="BF47" s="687"/>
      <c r="BG47" s="687"/>
      <c r="BH47" s="688"/>
      <c r="BI47" s="688"/>
      <c r="BJ47" s="213"/>
    </row>
    <row r="48" spans="1:74" s="175" customFormat="1" ht="12" customHeight="1" x14ac:dyDescent="0.25">
      <c r="A48" s="174"/>
      <c r="B48" s="1022" t="s">
        <v>492</v>
      </c>
      <c r="C48" s="1024"/>
      <c r="D48" s="1024"/>
      <c r="E48" s="1024"/>
      <c r="F48" s="1024"/>
      <c r="G48" s="1024"/>
      <c r="H48" s="1024"/>
      <c r="I48" s="1024"/>
      <c r="J48" s="1024"/>
      <c r="K48" s="1024"/>
      <c r="L48" s="1024"/>
      <c r="M48" s="1024"/>
      <c r="N48" s="1024"/>
      <c r="O48" s="1024"/>
      <c r="P48" s="1024"/>
      <c r="Q48" s="1068"/>
      <c r="AY48" s="689"/>
      <c r="AZ48" s="689"/>
      <c r="BA48" s="689"/>
      <c r="BB48" s="214"/>
      <c r="BC48" s="214"/>
      <c r="BD48" s="690"/>
      <c r="BE48" s="690"/>
      <c r="BF48" s="690"/>
      <c r="BG48" s="690"/>
      <c r="BH48" s="689"/>
      <c r="BI48" s="689"/>
      <c r="BJ48" s="214"/>
    </row>
    <row r="49" spans="1:74" s="175" customFormat="1" ht="12" customHeight="1" x14ac:dyDescent="0.25">
      <c r="A49" s="174"/>
      <c r="B49" s="1028" t="s">
        <v>67</v>
      </c>
      <c r="C49" s="1005"/>
      <c r="D49" s="1005"/>
      <c r="E49" s="1005"/>
      <c r="F49" s="1005"/>
      <c r="G49" s="1005"/>
      <c r="H49" s="1005"/>
      <c r="I49" s="1005"/>
      <c r="J49" s="1005"/>
      <c r="K49" s="1005"/>
      <c r="L49" s="1005"/>
      <c r="M49" s="1005"/>
      <c r="N49" s="1005"/>
      <c r="O49" s="1005"/>
      <c r="P49" s="1005"/>
      <c r="Q49" s="1005"/>
      <c r="AY49" s="689"/>
      <c r="AZ49" s="689"/>
      <c r="BA49" s="689"/>
      <c r="BB49" s="214"/>
      <c r="BC49" s="214"/>
      <c r="BD49" s="690"/>
      <c r="BE49" s="690"/>
      <c r="BF49" s="690"/>
      <c r="BG49" s="690"/>
      <c r="BH49" s="689"/>
      <c r="BI49" s="689"/>
      <c r="BJ49" s="214"/>
    </row>
    <row r="50" spans="1:74" s="175" customFormat="1" ht="12" customHeight="1" x14ac:dyDescent="0.25">
      <c r="A50" s="176"/>
      <c r="B50" s="1022" t="s">
        <v>495</v>
      </c>
      <c r="C50" s="1073"/>
      <c r="D50" s="1073"/>
      <c r="E50" s="1073"/>
      <c r="F50" s="1073"/>
      <c r="G50" s="1073"/>
      <c r="H50" s="1073"/>
      <c r="I50" s="1073"/>
      <c r="J50" s="1073"/>
      <c r="K50" s="1073"/>
      <c r="L50" s="1073"/>
      <c r="M50" s="1073"/>
      <c r="N50" s="1073"/>
      <c r="O50" s="1073"/>
      <c r="P50" s="1073"/>
      <c r="Q50" s="1068"/>
      <c r="AY50" s="689"/>
      <c r="AZ50" s="689"/>
      <c r="BA50" s="689"/>
      <c r="BB50" s="214"/>
      <c r="BC50" s="214"/>
      <c r="BD50" s="690"/>
      <c r="BE50" s="690"/>
      <c r="BF50" s="690"/>
      <c r="BG50" s="690"/>
      <c r="BH50" s="689"/>
      <c r="BI50" s="689"/>
      <c r="BJ50" s="214"/>
    </row>
    <row r="51" spans="1:74" s="175" customFormat="1" ht="12" customHeight="1" x14ac:dyDescent="0.2">
      <c r="A51" s="176"/>
      <c r="B51" s="45" t="s">
        <v>840</v>
      </c>
      <c r="C51" s="633"/>
      <c r="D51" s="633"/>
      <c r="E51" s="633"/>
      <c r="F51" s="633"/>
      <c r="G51" s="633"/>
      <c r="H51" s="633"/>
      <c r="I51" s="633"/>
      <c r="J51" s="633"/>
      <c r="K51" s="633"/>
      <c r="L51" s="633"/>
      <c r="M51" s="633"/>
      <c r="N51" s="633"/>
      <c r="O51" s="633"/>
      <c r="P51" s="633"/>
      <c r="Q51" s="633"/>
      <c r="AY51" s="689"/>
      <c r="AZ51" s="689"/>
      <c r="BA51" s="689"/>
      <c r="BB51" s="214"/>
      <c r="BC51" s="214"/>
      <c r="BD51" s="690"/>
      <c r="BE51" s="690"/>
      <c r="BF51" s="690"/>
      <c r="BG51" s="690"/>
      <c r="BH51" s="689"/>
      <c r="BI51" s="689"/>
      <c r="BJ51" s="214"/>
    </row>
    <row r="52" spans="1:74" s="175" customFormat="1" ht="12" customHeight="1" x14ac:dyDescent="0.25">
      <c r="A52" s="176"/>
      <c r="B52" s="1022" t="s">
        <v>1589</v>
      </c>
      <c r="C52" s="1073"/>
      <c r="D52" s="1073"/>
      <c r="E52" s="1073"/>
      <c r="F52" s="1073"/>
      <c r="G52" s="1073"/>
      <c r="H52" s="1073"/>
      <c r="I52" s="1073"/>
      <c r="J52" s="1073"/>
      <c r="K52" s="1073"/>
      <c r="L52" s="1073"/>
      <c r="M52" s="1073"/>
      <c r="N52" s="1073"/>
      <c r="O52" s="1073"/>
      <c r="P52" s="1073"/>
      <c r="Q52" s="1068"/>
      <c r="AY52" s="689"/>
      <c r="AZ52" s="689"/>
      <c r="BA52" s="689"/>
      <c r="BB52" s="214"/>
      <c r="BC52" s="214"/>
      <c r="BD52" s="690"/>
      <c r="BE52" s="690"/>
      <c r="BF52" s="690"/>
      <c r="BG52" s="690"/>
      <c r="BH52" s="689"/>
      <c r="BI52" s="689"/>
      <c r="BJ52" s="214"/>
    </row>
    <row r="53" spans="1:74" s="177" customFormat="1" ht="12" customHeight="1" x14ac:dyDescent="0.25">
      <c r="A53" s="160"/>
      <c r="B53" s="1072" t="s">
        <v>1096</v>
      </c>
      <c r="C53" s="1068"/>
      <c r="D53" s="1068"/>
      <c r="E53" s="1068"/>
      <c r="F53" s="1068"/>
      <c r="G53" s="1068"/>
      <c r="H53" s="1068"/>
      <c r="I53" s="1068"/>
      <c r="J53" s="1068"/>
      <c r="K53" s="1068"/>
      <c r="L53" s="1068"/>
      <c r="M53" s="1068"/>
      <c r="N53" s="1068"/>
      <c r="O53" s="1068"/>
      <c r="P53" s="1068"/>
      <c r="Q53" s="1068"/>
      <c r="AY53" s="689"/>
      <c r="AZ53" s="689"/>
      <c r="BA53" s="689"/>
      <c r="BB53" s="215"/>
      <c r="BC53" s="215"/>
      <c r="BD53" s="690"/>
      <c r="BE53" s="690"/>
      <c r="BF53" s="690"/>
      <c r="BG53" s="690"/>
      <c r="BH53" s="689"/>
      <c r="BI53" s="689"/>
      <c r="BJ53" s="215"/>
    </row>
    <row r="54" spans="1:74" x14ac:dyDescent="0.2">
      <c r="BE54" s="687"/>
      <c r="BK54" s="145"/>
      <c r="BL54" s="145"/>
      <c r="BM54" s="145"/>
      <c r="BN54" s="145"/>
      <c r="BO54" s="145"/>
      <c r="BP54" s="145"/>
      <c r="BQ54" s="145"/>
      <c r="BR54" s="145"/>
      <c r="BS54" s="145"/>
      <c r="BT54" s="145"/>
      <c r="BU54" s="145"/>
      <c r="BV54" s="145"/>
    </row>
    <row r="55" spans="1:74" x14ac:dyDescent="0.2">
      <c r="BE55" s="687"/>
      <c r="BK55" s="145"/>
      <c r="BL55" s="145"/>
      <c r="BM55" s="145"/>
      <c r="BN55" s="145"/>
      <c r="BO55" s="145"/>
      <c r="BP55" s="145"/>
      <c r="BQ55" s="145"/>
      <c r="BR55" s="145"/>
      <c r="BS55" s="145"/>
      <c r="BT55" s="145"/>
      <c r="BU55" s="145"/>
      <c r="BV55" s="145"/>
    </row>
    <row r="56" spans="1:74" x14ac:dyDescent="0.2">
      <c r="BE56" s="687"/>
      <c r="BK56" s="145"/>
      <c r="BL56" s="145"/>
      <c r="BM56" s="145"/>
      <c r="BN56" s="145"/>
      <c r="BO56" s="145"/>
      <c r="BP56" s="145"/>
      <c r="BQ56" s="145"/>
      <c r="BR56" s="145"/>
      <c r="BS56" s="145"/>
      <c r="BT56" s="145"/>
      <c r="BU56" s="145"/>
      <c r="BV56" s="145"/>
    </row>
    <row r="57" spans="1:74" x14ac:dyDescent="0.2">
      <c r="BE57" s="687"/>
      <c r="BK57" s="145"/>
      <c r="BL57" s="145"/>
      <c r="BM57" s="145"/>
      <c r="BN57" s="145"/>
      <c r="BO57" s="145"/>
      <c r="BP57" s="145"/>
      <c r="BQ57" s="145"/>
      <c r="BR57" s="145"/>
      <c r="BS57" s="145"/>
      <c r="BT57" s="145"/>
      <c r="BU57" s="145"/>
      <c r="BV57" s="145"/>
    </row>
    <row r="58" spans="1:74" x14ac:dyDescent="0.2">
      <c r="BE58" s="687"/>
      <c r="BK58" s="145"/>
      <c r="BL58" s="145"/>
      <c r="BM58" s="145"/>
      <c r="BN58" s="145"/>
      <c r="BO58" s="145"/>
      <c r="BP58" s="145"/>
      <c r="BQ58" s="145"/>
      <c r="BR58" s="145"/>
      <c r="BS58" s="145"/>
      <c r="BT58" s="145"/>
      <c r="BU58" s="145"/>
      <c r="BV58" s="145"/>
    </row>
    <row r="59" spans="1:74" x14ac:dyDescent="0.2">
      <c r="BE59" s="687"/>
      <c r="BK59" s="145"/>
      <c r="BL59" s="145"/>
      <c r="BM59" s="145"/>
      <c r="BN59" s="145"/>
      <c r="BO59" s="145"/>
      <c r="BP59" s="145"/>
      <c r="BQ59" s="145"/>
      <c r="BR59" s="145"/>
      <c r="BS59" s="145"/>
      <c r="BT59" s="145"/>
      <c r="BU59" s="145"/>
      <c r="BV59" s="145"/>
    </row>
    <row r="60" spans="1:74" x14ac:dyDescent="0.2">
      <c r="BE60" s="687"/>
      <c r="BK60" s="145"/>
      <c r="BL60" s="145"/>
      <c r="BM60" s="145"/>
      <c r="BN60" s="145"/>
      <c r="BO60" s="145"/>
      <c r="BP60" s="145"/>
      <c r="BQ60" s="145"/>
      <c r="BR60" s="145"/>
      <c r="BS60" s="145"/>
      <c r="BT60" s="145"/>
      <c r="BU60" s="145"/>
      <c r="BV60" s="145"/>
    </row>
    <row r="61" spans="1:74" x14ac:dyDescent="0.2">
      <c r="BE61" s="687"/>
      <c r="BK61" s="145"/>
      <c r="BL61" s="145"/>
      <c r="BM61" s="145"/>
      <c r="BN61" s="145"/>
      <c r="BO61" s="145"/>
      <c r="BP61" s="145"/>
      <c r="BQ61" s="145"/>
      <c r="BR61" s="145"/>
      <c r="BS61" s="145"/>
      <c r="BT61" s="145"/>
      <c r="BU61" s="145"/>
      <c r="BV61" s="145"/>
    </row>
    <row r="62" spans="1:74" x14ac:dyDescent="0.2">
      <c r="BE62" s="687"/>
      <c r="BK62" s="145"/>
      <c r="BL62" s="145"/>
      <c r="BM62" s="145"/>
      <c r="BN62" s="145"/>
      <c r="BO62" s="145"/>
      <c r="BP62" s="145"/>
      <c r="BQ62" s="145"/>
      <c r="BR62" s="145"/>
      <c r="BS62" s="145"/>
      <c r="BT62" s="145"/>
      <c r="BU62" s="145"/>
      <c r="BV62" s="145"/>
    </row>
    <row r="63" spans="1:74" x14ac:dyDescent="0.2">
      <c r="BE63" s="687"/>
      <c r="BK63" s="145"/>
      <c r="BL63" s="145"/>
      <c r="BM63" s="145"/>
      <c r="BN63" s="145"/>
      <c r="BO63" s="145"/>
      <c r="BP63" s="145"/>
      <c r="BQ63" s="145"/>
      <c r="BR63" s="145"/>
      <c r="BS63" s="145"/>
      <c r="BT63" s="145"/>
      <c r="BU63" s="145"/>
      <c r="BV63" s="145"/>
    </row>
    <row r="64" spans="1:74" x14ac:dyDescent="0.2">
      <c r="BE64" s="687"/>
      <c r="BK64" s="145"/>
      <c r="BL64" s="145"/>
      <c r="BM64" s="145"/>
      <c r="BN64" s="145"/>
      <c r="BO64" s="145"/>
      <c r="BP64" s="145"/>
      <c r="BQ64" s="145"/>
      <c r="BR64" s="145"/>
      <c r="BS64" s="145"/>
      <c r="BT64" s="145"/>
      <c r="BU64" s="145"/>
      <c r="BV64" s="145"/>
    </row>
    <row r="65" spans="57:74" x14ac:dyDescent="0.2">
      <c r="BE65" s="687"/>
      <c r="BK65" s="145"/>
      <c r="BL65" s="145"/>
      <c r="BM65" s="145"/>
      <c r="BN65" s="145"/>
      <c r="BO65" s="145"/>
      <c r="BP65" s="145"/>
      <c r="BQ65" s="145"/>
      <c r="BR65" s="145"/>
      <c r="BS65" s="145"/>
      <c r="BT65" s="145"/>
      <c r="BU65" s="145"/>
      <c r="BV65" s="145"/>
    </row>
    <row r="66" spans="57:74" x14ac:dyDescent="0.2">
      <c r="BK66" s="145"/>
      <c r="BL66" s="145"/>
      <c r="BM66" s="145"/>
      <c r="BN66" s="145"/>
      <c r="BO66" s="145"/>
      <c r="BP66" s="145"/>
      <c r="BQ66" s="145"/>
      <c r="BR66" s="145"/>
      <c r="BS66" s="145"/>
      <c r="BT66" s="145"/>
      <c r="BU66" s="145"/>
      <c r="BV66" s="145"/>
    </row>
    <row r="67" spans="57:74" x14ac:dyDescent="0.2">
      <c r="BK67" s="145"/>
      <c r="BL67" s="145"/>
      <c r="BM67" s="145"/>
      <c r="BN67" s="145"/>
      <c r="BO67" s="145"/>
      <c r="BP67" s="145"/>
      <c r="BQ67" s="145"/>
      <c r="BR67" s="145"/>
      <c r="BS67" s="145"/>
      <c r="BT67" s="145"/>
      <c r="BU67" s="145"/>
      <c r="BV67" s="145"/>
    </row>
    <row r="68" spans="57:74" x14ac:dyDescent="0.2">
      <c r="BK68" s="145"/>
      <c r="BL68" s="145"/>
      <c r="BM68" s="145"/>
      <c r="BN68" s="145"/>
      <c r="BO68" s="145"/>
      <c r="BP68" s="145"/>
      <c r="BQ68" s="145"/>
      <c r="BR68" s="145"/>
      <c r="BS68" s="145"/>
      <c r="BT68" s="145"/>
      <c r="BU68" s="145"/>
      <c r="BV68" s="145"/>
    </row>
    <row r="69" spans="57:74" x14ac:dyDescent="0.2">
      <c r="BK69" s="145"/>
      <c r="BL69" s="145"/>
      <c r="BM69" s="145"/>
      <c r="BN69" s="145"/>
      <c r="BO69" s="145"/>
      <c r="BP69" s="145"/>
      <c r="BQ69" s="145"/>
      <c r="BR69" s="145"/>
      <c r="BS69" s="145"/>
      <c r="BT69" s="145"/>
      <c r="BU69" s="145"/>
      <c r="BV69" s="145"/>
    </row>
    <row r="70" spans="57:74" x14ac:dyDescent="0.2">
      <c r="BK70" s="145"/>
      <c r="BL70" s="145"/>
      <c r="BM70" s="145"/>
      <c r="BN70" s="145"/>
      <c r="BO70" s="145"/>
      <c r="BP70" s="145"/>
      <c r="BQ70" s="145"/>
      <c r="BR70" s="145"/>
      <c r="BS70" s="145"/>
      <c r="BT70" s="145"/>
      <c r="BU70" s="145"/>
      <c r="BV70" s="145"/>
    </row>
    <row r="71" spans="57:74" x14ac:dyDescent="0.2">
      <c r="BK71" s="145"/>
      <c r="BL71" s="145"/>
      <c r="BM71" s="145"/>
      <c r="BN71" s="145"/>
      <c r="BO71" s="145"/>
      <c r="BP71" s="145"/>
      <c r="BQ71" s="145"/>
      <c r="BR71" s="145"/>
      <c r="BS71" s="145"/>
      <c r="BT71" s="145"/>
      <c r="BU71" s="145"/>
      <c r="BV71" s="145"/>
    </row>
    <row r="72" spans="57:74" x14ac:dyDescent="0.2">
      <c r="BK72" s="145"/>
      <c r="BL72" s="145"/>
      <c r="BM72" s="145"/>
      <c r="BN72" s="145"/>
      <c r="BO72" s="145"/>
      <c r="BP72" s="145"/>
      <c r="BQ72" s="145"/>
      <c r="BR72" s="145"/>
      <c r="BS72" s="145"/>
      <c r="BT72" s="145"/>
      <c r="BU72" s="145"/>
      <c r="BV72" s="145"/>
    </row>
    <row r="73" spans="57:74" x14ac:dyDescent="0.2">
      <c r="BK73" s="145"/>
      <c r="BL73" s="145"/>
      <c r="BM73" s="145"/>
      <c r="BN73" s="145"/>
      <c r="BO73" s="145"/>
      <c r="BP73" s="145"/>
      <c r="BQ73" s="145"/>
      <c r="BR73" s="145"/>
      <c r="BS73" s="145"/>
      <c r="BT73" s="145"/>
      <c r="BU73" s="145"/>
      <c r="BV73" s="145"/>
    </row>
    <row r="74" spans="57:74" x14ac:dyDescent="0.2">
      <c r="BK74" s="145"/>
      <c r="BL74" s="145"/>
      <c r="BM74" s="145"/>
      <c r="BN74" s="145"/>
      <c r="BO74" s="145"/>
      <c r="BP74" s="145"/>
      <c r="BQ74" s="145"/>
      <c r="BR74" s="145"/>
      <c r="BS74" s="145"/>
      <c r="BT74" s="145"/>
      <c r="BU74" s="145"/>
      <c r="BV74" s="145"/>
    </row>
    <row r="75" spans="57:74" x14ac:dyDescent="0.2">
      <c r="BK75" s="145"/>
      <c r="BL75" s="145"/>
      <c r="BM75" s="145"/>
      <c r="BN75" s="145"/>
      <c r="BO75" s="145"/>
      <c r="BP75" s="145"/>
      <c r="BQ75" s="145"/>
      <c r="BR75" s="145"/>
      <c r="BS75" s="145"/>
      <c r="BT75" s="145"/>
      <c r="BU75" s="145"/>
      <c r="BV75" s="145"/>
    </row>
    <row r="76" spans="57:74" x14ac:dyDescent="0.2">
      <c r="BK76" s="145"/>
      <c r="BL76" s="145"/>
      <c r="BM76" s="145"/>
      <c r="BN76" s="145"/>
      <c r="BO76" s="145"/>
      <c r="BP76" s="145"/>
      <c r="BQ76" s="145"/>
      <c r="BR76" s="145"/>
      <c r="BS76" s="145"/>
      <c r="BT76" s="145"/>
      <c r="BU76" s="145"/>
      <c r="BV76" s="145"/>
    </row>
    <row r="77" spans="57:74" x14ac:dyDescent="0.2">
      <c r="BK77" s="145"/>
      <c r="BL77" s="145"/>
      <c r="BM77" s="145"/>
      <c r="BN77" s="145"/>
      <c r="BO77" s="145"/>
      <c r="BP77" s="145"/>
      <c r="BQ77" s="145"/>
      <c r="BR77" s="145"/>
      <c r="BS77" s="145"/>
      <c r="BT77" s="145"/>
      <c r="BU77" s="145"/>
      <c r="BV77" s="145"/>
    </row>
    <row r="78" spans="57:74" x14ac:dyDescent="0.2">
      <c r="BK78" s="145"/>
      <c r="BL78" s="145"/>
      <c r="BM78" s="145"/>
      <c r="BN78" s="145"/>
      <c r="BO78" s="145"/>
      <c r="BP78" s="145"/>
      <c r="BQ78" s="145"/>
      <c r="BR78" s="145"/>
      <c r="BS78" s="145"/>
      <c r="BT78" s="145"/>
      <c r="BU78" s="145"/>
      <c r="BV78" s="145"/>
    </row>
    <row r="79" spans="57:74" x14ac:dyDescent="0.2">
      <c r="BK79" s="145"/>
      <c r="BL79" s="145"/>
      <c r="BM79" s="145"/>
      <c r="BN79" s="145"/>
      <c r="BO79" s="145"/>
      <c r="BP79" s="145"/>
      <c r="BQ79" s="145"/>
      <c r="BR79" s="145"/>
      <c r="BS79" s="145"/>
      <c r="BT79" s="145"/>
      <c r="BU79" s="145"/>
      <c r="BV79" s="145"/>
    </row>
    <row r="80" spans="57:74" x14ac:dyDescent="0.2">
      <c r="BK80" s="145"/>
      <c r="BL80" s="145"/>
      <c r="BM80" s="145"/>
      <c r="BN80" s="145"/>
      <c r="BO80" s="145"/>
      <c r="BP80" s="145"/>
      <c r="BQ80" s="145"/>
      <c r="BR80" s="145"/>
      <c r="BS80" s="145"/>
      <c r="BT80" s="145"/>
      <c r="BU80" s="145"/>
      <c r="BV80" s="145"/>
    </row>
    <row r="81" spans="63:74" x14ac:dyDescent="0.2">
      <c r="BK81" s="145"/>
      <c r="BL81" s="145"/>
      <c r="BM81" s="145"/>
      <c r="BN81" s="145"/>
      <c r="BO81" s="145"/>
      <c r="BP81" s="145"/>
      <c r="BQ81" s="145"/>
      <c r="BR81" s="145"/>
      <c r="BS81" s="145"/>
      <c r="BT81" s="145"/>
      <c r="BU81" s="145"/>
      <c r="BV81" s="145"/>
    </row>
    <row r="82" spans="63:74" x14ac:dyDescent="0.2">
      <c r="BK82" s="145"/>
      <c r="BL82" s="145"/>
      <c r="BM82" s="145"/>
      <c r="BN82" s="145"/>
      <c r="BO82" s="145"/>
      <c r="BP82" s="145"/>
      <c r="BQ82" s="145"/>
      <c r="BR82" s="145"/>
      <c r="BS82" s="145"/>
      <c r="BT82" s="145"/>
      <c r="BU82" s="145"/>
      <c r="BV82" s="145"/>
    </row>
    <row r="83" spans="63:74" x14ac:dyDescent="0.2">
      <c r="BK83" s="145"/>
      <c r="BL83" s="145"/>
      <c r="BM83" s="145"/>
      <c r="BN83" s="145"/>
      <c r="BO83" s="145"/>
      <c r="BP83" s="145"/>
      <c r="BQ83" s="145"/>
      <c r="BR83" s="145"/>
      <c r="BS83" s="145"/>
      <c r="BT83" s="145"/>
      <c r="BU83" s="145"/>
      <c r="BV83" s="145"/>
    </row>
    <row r="84" spans="63:74" x14ac:dyDescent="0.2">
      <c r="BK84" s="145"/>
      <c r="BL84" s="145"/>
      <c r="BM84" s="145"/>
      <c r="BN84" s="145"/>
      <c r="BO84" s="145"/>
      <c r="BP84" s="145"/>
      <c r="BQ84" s="145"/>
      <c r="BR84" s="145"/>
      <c r="BS84" s="145"/>
      <c r="BT84" s="145"/>
      <c r="BU84" s="145"/>
      <c r="BV84" s="145"/>
    </row>
    <row r="85" spans="63:74" x14ac:dyDescent="0.2">
      <c r="BK85" s="145"/>
      <c r="BL85" s="145"/>
      <c r="BM85" s="145"/>
      <c r="BN85" s="145"/>
      <c r="BO85" s="145"/>
      <c r="BP85" s="145"/>
      <c r="BQ85" s="145"/>
      <c r="BR85" s="145"/>
      <c r="BS85" s="145"/>
      <c r="BT85" s="145"/>
      <c r="BU85" s="145"/>
      <c r="BV85" s="145"/>
    </row>
    <row r="86" spans="63:74" x14ac:dyDescent="0.2">
      <c r="BK86" s="145"/>
      <c r="BL86" s="145"/>
      <c r="BM86" s="145"/>
      <c r="BN86" s="145"/>
      <c r="BO86" s="145"/>
      <c r="BP86" s="145"/>
      <c r="BQ86" s="145"/>
      <c r="BR86" s="145"/>
      <c r="BS86" s="145"/>
      <c r="BT86" s="145"/>
      <c r="BU86" s="145"/>
      <c r="BV86" s="145"/>
    </row>
    <row r="87" spans="63:74" x14ac:dyDescent="0.2">
      <c r="BK87" s="145"/>
      <c r="BL87" s="145"/>
      <c r="BM87" s="145"/>
      <c r="BN87" s="145"/>
      <c r="BO87" s="145"/>
      <c r="BP87" s="145"/>
      <c r="BQ87" s="145"/>
      <c r="BR87" s="145"/>
      <c r="BS87" s="145"/>
      <c r="BT87" s="145"/>
      <c r="BU87" s="145"/>
      <c r="BV87" s="145"/>
    </row>
    <row r="88" spans="63:74" x14ac:dyDescent="0.2">
      <c r="BK88" s="145"/>
      <c r="BL88" s="145"/>
      <c r="BM88" s="145"/>
      <c r="BN88" s="145"/>
      <c r="BO88" s="145"/>
      <c r="BP88" s="145"/>
      <c r="BQ88" s="145"/>
      <c r="BR88" s="145"/>
      <c r="BS88" s="145"/>
      <c r="BT88" s="145"/>
      <c r="BU88" s="145"/>
      <c r="BV88" s="145"/>
    </row>
    <row r="89" spans="63:74" x14ac:dyDescent="0.2">
      <c r="BK89" s="145"/>
      <c r="BL89" s="145"/>
      <c r="BM89" s="145"/>
      <c r="BN89" s="145"/>
      <c r="BO89" s="145"/>
      <c r="BP89" s="145"/>
      <c r="BQ89" s="145"/>
      <c r="BR89" s="145"/>
      <c r="BS89" s="145"/>
      <c r="BT89" s="145"/>
      <c r="BU89" s="145"/>
      <c r="BV89" s="145"/>
    </row>
    <row r="90" spans="63:74" x14ac:dyDescent="0.2">
      <c r="BK90" s="145"/>
      <c r="BL90" s="145"/>
      <c r="BM90" s="145"/>
      <c r="BN90" s="145"/>
      <c r="BO90" s="145"/>
      <c r="BP90" s="145"/>
      <c r="BQ90" s="145"/>
      <c r="BR90" s="145"/>
      <c r="BS90" s="145"/>
      <c r="BT90" s="145"/>
      <c r="BU90" s="145"/>
      <c r="BV90" s="145"/>
    </row>
    <row r="91" spans="63:74" x14ac:dyDescent="0.2">
      <c r="BK91" s="145"/>
      <c r="BL91" s="145"/>
      <c r="BM91" s="145"/>
      <c r="BN91" s="145"/>
      <c r="BO91" s="145"/>
      <c r="BP91" s="145"/>
      <c r="BQ91" s="145"/>
      <c r="BR91" s="145"/>
      <c r="BS91" s="145"/>
      <c r="BT91" s="145"/>
      <c r="BU91" s="145"/>
      <c r="BV91" s="145"/>
    </row>
    <row r="92" spans="63:74" x14ac:dyDescent="0.2">
      <c r="BK92" s="145"/>
      <c r="BL92" s="145"/>
      <c r="BM92" s="145"/>
      <c r="BN92" s="145"/>
      <c r="BO92" s="145"/>
      <c r="BP92" s="145"/>
      <c r="BQ92" s="145"/>
      <c r="BR92" s="145"/>
      <c r="BS92" s="145"/>
      <c r="BT92" s="145"/>
      <c r="BU92" s="145"/>
      <c r="BV92" s="145"/>
    </row>
    <row r="93" spans="63:74" x14ac:dyDescent="0.2">
      <c r="BK93" s="145"/>
      <c r="BL93" s="145"/>
      <c r="BM93" s="145"/>
      <c r="BN93" s="145"/>
      <c r="BO93" s="145"/>
      <c r="BP93" s="145"/>
      <c r="BQ93" s="145"/>
      <c r="BR93" s="145"/>
      <c r="BS93" s="145"/>
      <c r="BT93" s="145"/>
      <c r="BU93" s="145"/>
      <c r="BV93" s="145"/>
    </row>
    <row r="94" spans="63:74" x14ac:dyDescent="0.2">
      <c r="BK94" s="145"/>
      <c r="BL94" s="145"/>
      <c r="BM94" s="145"/>
      <c r="BN94" s="145"/>
      <c r="BO94" s="145"/>
      <c r="BP94" s="145"/>
      <c r="BQ94" s="145"/>
      <c r="BR94" s="145"/>
      <c r="BS94" s="145"/>
      <c r="BT94" s="145"/>
      <c r="BU94" s="145"/>
      <c r="BV94" s="145"/>
    </row>
    <row r="95" spans="63:74" x14ac:dyDescent="0.2">
      <c r="BK95" s="145"/>
      <c r="BL95" s="145"/>
      <c r="BM95" s="145"/>
      <c r="BN95" s="145"/>
      <c r="BO95" s="145"/>
      <c r="BP95" s="145"/>
      <c r="BQ95" s="145"/>
      <c r="BR95" s="145"/>
      <c r="BS95" s="145"/>
      <c r="BT95" s="145"/>
      <c r="BU95" s="145"/>
      <c r="BV95" s="145"/>
    </row>
    <row r="96" spans="63:74" x14ac:dyDescent="0.2">
      <c r="BK96" s="145"/>
      <c r="BL96" s="145"/>
      <c r="BM96" s="145"/>
      <c r="BN96" s="145"/>
      <c r="BO96" s="145"/>
      <c r="BP96" s="145"/>
      <c r="BQ96" s="145"/>
      <c r="BR96" s="145"/>
      <c r="BS96" s="145"/>
      <c r="BT96" s="145"/>
      <c r="BU96" s="145"/>
      <c r="BV96" s="145"/>
    </row>
    <row r="97" spans="63:74" x14ac:dyDescent="0.2">
      <c r="BK97" s="145"/>
      <c r="BL97" s="145"/>
      <c r="BM97" s="145"/>
      <c r="BN97" s="145"/>
      <c r="BO97" s="145"/>
      <c r="BP97" s="145"/>
      <c r="BQ97" s="145"/>
      <c r="BR97" s="145"/>
      <c r="BS97" s="145"/>
      <c r="BT97" s="145"/>
      <c r="BU97" s="145"/>
      <c r="BV97" s="145"/>
    </row>
    <row r="98" spans="63:74" x14ac:dyDescent="0.2">
      <c r="BK98" s="145"/>
      <c r="BL98" s="145"/>
      <c r="BM98" s="145"/>
      <c r="BN98" s="145"/>
      <c r="BO98" s="145"/>
      <c r="BP98" s="145"/>
      <c r="BQ98" s="145"/>
      <c r="BR98" s="145"/>
      <c r="BS98" s="145"/>
      <c r="BT98" s="145"/>
      <c r="BU98" s="145"/>
      <c r="BV98" s="145"/>
    </row>
    <row r="99" spans="63:74" x14ac:dyDescent="0.2">
      <c r="BK99" s="145"/>
      <c r="BL99" s="145"/>
      <c r="BM99" s="145"/>
      <c r="BN99" s="145"/>
      <c r="BO99" s="145"/>
      <c r="BP99" s="145"/>
      <c r="BQ99" s="145"/>
      <c r="BR99" s="145"/>
      <c r="BS99" s="145"/>
      <c r="BT99" s="145"/>
      <c r="BU99" s="145"/>
      <c r="BV99" s="145"/>
    </row>
    <row r="100" spans="63:74" x14ac:dyDescent="0.2">
      <c r="BK100" s="145"/>
      <c r="BL100" s="145"/>
      <c r="BM100" s="145"/>
      <c r="BN100" s="145"/>
      <c r="BO100" s="145"/>
      <c r="BP100" s="145"/>
      <c r="BQ100" s="145"/>
      <c r="BR100" s="145"/>
      <c r="BS100" s="145"/>
      <c r="BT100" s="145"/>
      <c r="BU100" s="145"/>
      <c r="BV100" s="145"/>
    </row>
    <row r="101" spans="63:74" x14ac:dyDescent="0.2">
      <c r="BK101" s="145"/>
      <c r="BL101" s="145"/>
      <c r="BM101" s="145"/>
      <c r="BN101" s="145"/>
      <c r="BO101" s="145"/>
      <c r="BP101" s="145"/>
      <c r="BQ101" s="145"/>
      <c r="BR101" s="145"/>
      <c r="BS101" s="145"/>
      <c r="BT101" s="145"/>
      <c r="BU101" s="145"/>
      <c r="BV101" s="145"/>
    </row>
    <row r="102" spans="63:74" x14ac:dyDescent="0.2">
      <c r="BK102" s="145"/>
      <c r="BL102" s="145"/>
      <c r="BM102" s="145"/>
      <c r="BN102" s="145"/>
      <c r="BO102" s="145"/>
      <c r="BP102" s="145"/>
      <c r="BQ102" s="145"/>
      <c r="BR102" s="145"/>
      <c r="BS102" s="145"/>
      <c r="BT102" s="145"/>
      <c r="BU102" s="145"/>
      <c r="BV102" s="145"/>
    </row>
    <row r="103" spans="63:74" x14ac:dyDescent="0.2">
      <c r="BK103" s="145"/>
      <c r="BL103" s="145"/>
      <c r="BM103" s="145"/>
      <c r="BN103" s="145"/>
      <c r="BO103" s="145"/>
      <c r="BP103" s="145"/>
      <c r="BQ103" s="145"/>
      <c r="BR103" s="145"/>
      <c r="BS103" s="145"/>
      <c r="BT103" s="145"/>
      <c r="BU103" s="145"/>
      <c r="BV103" s="145"/>
    </row>
    <row r="104" spans="63:74" x14ac:dyDescent="0.2">
      <c r="BK104" s="145"/>
      <c r="BL104" s="145"/>
      <c r="BM104" s="145"/>
      <c r="BN104" s="145"/>
      <c r="BO104" s="145"/>
      <c r="BP104" s="145"/>
      <c r="BQ104" s="145"/>
      <c r="BR104" s="145"/>
      <c r="BS104" s="145"/>
      <c r="BT104" s="145"/>
      <c r="BU104" s="145"/>
      <c r="BV104" s="145"/>
    </row>
    <row r="105" spans="63:74" x14ac:dyDescent="0.2">
      <c r="BK105" s="145"/>
      <c r="BL105" s="145"/>
      <c r="BM105" s="145"/>
      <c r="BN105" s="145"/>
      <c r="BO105" s="145"/>
      <c r="BP105" s="145"/>
      <c r="BQ105" s="145"/>
      <c r="BR105" s="145"/>
      <c r="BS105" s="145"/>
      <c r="BT105" s="145"/>
      <c r="BU105" s="145"/>
      <c r="BV105" s="145"/>
    </row>
    <row r="106" spans="63:74" x14ac:dyDescent="0.2">
      <c r="BK106" s="145"/>
      <c r="BL106" s="145"/>
      <c r="BM106" s="145"/>
      <c r="BN106" s="145"/>
      <c r="BO106" s="145"/>
      <c r="BP106" s="145"/>
      <c r="BQ106" s="145"/>
      <c r="BR106" s="145"/>
      <c r="BS106" s="145"/>
      <c r="BT106" s="145"/>
      <c r="BU106" s="145"/>
      <c r="BV106" s="145"/>
    </row>
    <row r="107" spans="63:74" x14ac:dyDescent="0.2">
      <c r="BK107" s="145"/>
      <c r="BL107" s="145"/>
      <c r="BM107" s="145"/>
      <c r="BN107" s="145"/>
      <c r="BO107" s="145"/>
      <c r="BP107" s="145"/>
      <c r="BQ107" s="145"/>
      <c r="BR107" s="145"/>
      <c r="BS107" s="145"/>
      <c r="BT107" s="145"/>
      <c r="BU107" s="145"/>
      <c r="BV107" s="145"/>
    </row>
    <row r="108" spans="63:74" x14ac:dyDescent="0.2">
      <c r="BK108" s="145"/>
      <c r="BL108" s="145"/>
      <c r="BM108" s="145"/>
      <c r="BN108" s="145"/>
      <c r="BO108" s="145"/>
      <c r="BP108" s="145"/>
      <c r="BQ108" s="145"/>
      <c r="BR108" s="145"/>
      <c r="BS108" s="145"/>
      <c r="BT108" s="145"/>
      <c r="BU108" s="145"/>
      <c r="BV108" s="145"/>
    </row>
    <row r="109" spans="63:74" x14ac:dyDescent="0.2">
      <c r="BK109" s="145"/>
      <c r="BL109" s="145"/>
      <c r="BM109" s="145"/>
      <c r="BN109" s="145"/>
      <c r="BO109" s="145"/>
      <c r="BP109" s="145"/>
      <c r="BQ109" s="145"/>
      <c r="BR109" s="145"/>
      <c r="BS109" s="145"/>
      <c r="BT109" s="145"/>
      <c r="BU109" s="145"/>
      <c r="BV109" s="145"/>
    </row>
    <row r="110" spans="63:74" x14ac:dyDescent="0.2">
      <c r="BK110" s="145"/>
      <c r="BL110" s="145"/>
      <c r="BM110" s="145"/>
      <c r="BN110" s="145"/>
      <c r="BO110" s="145"/>
      <c r="BP110" s="145"/>
      <c r="BQ110" s="145"/>
      <c r="BR110" s="145"/>
      <c r="BS110" s="145"/>
      <c r="BT110" s="145"/>
      <c r="BU110" s="145"/>
      <c r="BV110" s="145"/>
    </row>
    <row r="111" spans="63:74" x14ac:dyDescent="0.2">
      <c r="BK111" s="145"/>
      <c r="BL111" s="145"/>
      <c r="BM111" s="145"/>
      <c r="BN111" s="145"/>
      <c r="BO111" s="145"/>
      <c r="BP111" s="145"/>
      <c r="BQ111" s="145"/>
      <c r="BR111" s="145"/>
      <c r="BS111" s="145"/>
      <c r="BT111" s="145"/>
      <c r="BU111" s="145"/>
      <c r="BV111" s="145"/>
    </row>
    <row r="112" spans="63:74" x14ac:dyDescent="0.2">
      <c r="BK112" s="145"/>
      <c r="BL112" s="145"/>
      <c r="BM112" s="145"/>
      <c r="BN112" s="145"/>
      <c r="BO112" s="145"/>
      <c r="BP112" s="145"/>
      <c r="BQ112" s="145"/>
      <c r="BR112" s="145"/>
      <c r="BS112" s="145"/>
      <c r="BT112" s="145"/>
      <c r="BU112" s="145"/>
      <c r="BV112" s="145"/>
    </row>
    <row r="113" spans="63:74" x14ac:dyDescent="0.2">
      <c r="BK113" s="145"/>
      <c r="BL113" s="145"/>
      <c r="BM113" s="145"/>
      <c r="BN113" s="145"/>
      <c r="BO113" s="145"/>
      <c r="BP113" s="145"/>
      <c r="BQ113" s="145"/>
      <c r="BR113" s="145"/>
      <c r="BS113" s="145"/>
      <c r="BT113" s="145"/>
      <c r="BU113" s="145"/>
      <c r="BV113" s="145"/>
    </row>
    <row r="114" spans="63:74" x14ac:dyDescent="0.2">
      <c r="BK114" s="145"/>
      <c r="BL114" s="145"/>
      <c r="BM114" s="145"/>
      <c r="BN114" s="145"/>
      <c r="BO114" s="145"/>
      <c r="BP114" s="145"/>
      <c r="BQ114" s="145"/>
      <c r="BR114" s="145"/>
      <c r="BS114" s="145"/>
      <c r="BT114" s="145"/>
      <c r="BU114" s="145"/>
      <c r="BV114" s="145"/>
    </row>
    <row r="115" spans="63:74" x14ac:dyDescent="0.2">
      <c r="BK115" s="145"/>
      <c r="BL115" s="145"/>
      <c r="BM115" s="145"/>
      <c r="BN115" s="145"/>
      <c r="BO115" s="145"/>
      <c r="BP115" s="145"/>
      <c r="BQ115" s="145"/>
      <c r="BR115" s="145"/>
      <c r="BS115" s="145"/>
      <c r="BT115" s="145"/>
      <c r="BU115" s="145"/>
      <c r="BV115" s="145"/>
    </row>
    <row r="116" spans="63:74" x14ac:dyDescent="0.2">
      <c r="BK116" s="145"/>
      <c r="BL116" s="145"/>
      <c r="BM116" s="145"/>
      <c r="BN116" s="145"/>
      <c r="BO116" s="145"/>
      <c r="BP116" s="145"/>
      <c r="BQ116" s="145"/>
      <c r="BR116" s="145"/>
      <c r="BS116" s="145"/>
      <c r="BT116" s="145"/>
      <c r="BU116" s="145"/>
      <c r="BV116" s="145"/>
    </row>
    <row r="117" spans="63:74" x14ac:dyDescent="0.2">
      <c r="BK117" s="145"/>
      <c r="BL117" s="145"/>
      <c r="BM117" s="145"/>
      <c r="BN117" s="145"/>
      <c r="BO117" s="145"/>
      <c r="BP117" s="145"/>
      <c r="BQ117" s="145"/>
      <c r="BR117" s="145"/>
      <c r="BS117" s="145"/>
      <c r="BT117" s="145"/>
      <c r="BU117" s="145"/>
      <c r="BV117" s="145"/>
    </row>
    <row r="118" spans="63:74" x14ac:dyDescent="0.2">
      <c r="BK118" s="145"/>
      <c r="BL118" s="145"/>
      <c r="BM118" s="145"/>
      <c r="BN118" s="145"/>
      <c r="BO118" s="145"/>
      <c r="BP118" s="145"/>
      <c r="BQ118" s="145"/>
      <c r="BR118" s="145"/>
      <c r="BS118" s="145"/>
      <c r="BT118" s="145"/>
      <c r="BU118" s="145"/>
      <c r="BV118" s="145"/>
    </row>
    <row r="119" spans="63:74" x14ac:dyDescent="0.2">
      <c r="BK119" s="145"/>
      <c r="BL119" s="145"/>
      <c r="BM119" s="145"/>
      <c r="BN119" s="145"/>
      <c r="BO119" s="145"/>
      <c r="BP119" s="145"/>
      <c r="BQ119" s="145"/>
      <c r="BR119" s="145"/>
      <c r="BS119" s="145"/>
      <c r="BT119" s="145"/>
      <c r="BU119" s="145"/>
      <c r="BV119" s="145"/>
    </row>
    <row r="120" spans="63:74" x14ac:dyDescent="0.2">
      <c r="BK120" s="145"/>
      <c r="BL120" s="145"/>
      <c r="BM120" s="145"/>
      <c r="BN120" s="145"/>
      <c r="BO120" s="145"/>
      <c r="BP120" s="145"/>
      <c r="BQ120" s="145"/>
      <c r="BR120" s="145"/>
      <c r="BS120" s="145"/>
      <c r="BT120" s="145"/>
      <c r="BU120" s="145"/>
      <c r="BV120" s="145"/>
    </row>
    <row r="121" spans="63:74" x14ac:dyDescent="0.2">
      <c r="BK121" s="145"/>
      <c r="BL121" s="145"/>
      <c r="BM121" s="145"/>
      <c r="BN121" s="145"/>
      <c r="BO121" s="145"/>
      <c r="BP121" s="145"/>
      <c r="BQ121" s="145"/>
      <c r="BR121" s="145"/>
      <c r="BS121" s="145"/>
      <c r="BT121" s="145"/>
      <c r="BU121" s="145"/>
      <c r="BV121" s="145"/>
    </row>
    <row r="122" spans="63:74" x14ac:dyDescent="0.2">
      <c r="BK122" s="145"/>
      <c r="BL122" s="145"/>
      <c r="BM122" s="145"/>
      <c r="BN122" s="145"/>
      <c r="BO122" s="145"/>
      <c r="BP122" s="145"/>
      <c r="BQ122" s="145"/>
      <c r="BR122" s="145"/>
      <c r="BS122" s="145"/>
      <c r="BT122" s="145"/>
      <c r="BU122" s="145"/>
      <c r="BV122" s="145"/>
    </row>
    <row r="123" spans="63:74" x14ac:dyDescent="0.2">
      <c r="BK123" s="145"/>
      <c r="BL123" s="145"/>
      <c r="BM123" s="145"/>
      <c r="BN123" s="145"/>
      <c r="BO123" s="145"/>
      <c r="BP123" s="145"/>
      <c r="BQ123" s="145"/>
      <c r="BR123" s="145"/>
      <c r="BS123" s="145"/>
      <c r="BT123" s="145"/>
      <c r="BU123" s="145"/>
      <c r="BV123" s="145"/>
    </row>
    <row r="124" spans="63:74" x14ac:dyDescent="0.2">
      <c r="BK124" s="145"/>
      <c r="BL124" s="145"/>
      <c r="BM124" s="145"/>
      <c r="BN124" s="145"/>
      <c r="BO124" s="145"/>
      <c r="BP124" s="145"/>
      <c r="BQ124" s="145"/>
      <c r="BR124" s="145"/>
      <c r="BS124" s="145"/>
      <c r="BT124" s="145"/>
      <c r="BU124" s="145"/>
      <c r="BV124" s="145"/>
    </row>
    <row r="125" spans="63:74" x14ac:dyDescent="0.2">
      <c r="BK125" s="145"/>
      <c r="BL125" s="145"/>
      <c r="BM125" s="145"/>
      <c r="BN125" s="145"/>
      <c r="BO125" s="145"/>
      <c r="BP125" s="145"/>
      <c r="BQ125" s="145"/>
      <c r="BR125" s="145"/>
      <c r="BS125" s="145"/>
      <c r="BT125" s="145"/>
      <c r="BU125" s="145"/>
      <c r="BV125" s="145"/>
    </row>
    <row r="126" spans="63:74" x14ac:dyDescent="0.2">
      <c r="BK126" s="145"/>
      <c r="BL126" s="145"/>
      <c r="BM126" s="145"/>
      <c r="BN126" s="145"/>
      <c r="BO126" s="145"/>
      <c r="BP126" s="145"/>
      <c r="BQ126" s="145"/>
      <c r="BR126" s="145"/>
      <c r="BS126" s="145"/>
      <c r="BT126" s="145"/>
      <c r="BU126" s="145"/>
      <c r="BV126" s="145"/>
    </row>
    <row r="127" spans="63:74" x14ac:dyDescent="0.2">
      <c r="BK127" s="145"/>
      <c r="BL127" s="145"/>
      <c r="BM127" s="145"/>
      <c r="BN127" s="145"/>
      <c r="BO127" s="145"/>
      <c r="BP127" s="145"/>
      <c r="BQ127" s="145"/>
      <c r="BR127" s="145"/>
      <c r="BS127" s="145"/>
      <c r="BT127" s="145"/>
      <c r="BU127" s="145"/>
      <c r="BV127" s="145"/>
    </row>
    <row r="128" spans="63:74" x14ac:dyDescent="0.2">
      <c r="BK128" s="145"/>
      <c r="BL128" s="145"/>
      <c r="BM128" s="145"/>
      <c r="BN128" s="145"/>
      <c r="BO128" s="145"/>
      <c r="BP128" s="145"/>
      <c r="BQ128" s="145"/>
      <c r="BR128" s="145"/>
      <c r="BS128" s="145"/>
      <c r="BT128" s="145"/>
      <c r="BU128" s="145"/>
      <c r="BV128" s="145"/>
    </row>
    <row r="129" spans="63:74" x14ac:dyDescent="0.2">
      <c r="BK129" s="145"/>
      <c r="BL129" s="145"/>
      <c r="BM129" s="145"/>
      <c r="BN129" s="145"/>
      <c r="BO129" s="145"/>
      <c r="BP129" s="145"/>
      <c r="BQ129" s="145"/>
      <c r="BR129" s="145"/>
      <c r="BS129" s="145"/>
      <c r="BT129" s="145"/>
      <c r="BU129" s="145"/>
      <c r="BV129" s="145"/>
    </row>
    <row r="130" spans="63:74" x14ac:dyDescent="0.2">
      <c r="BK130" s="145"/>
      <c r="BL130" s="145"/>
      <c r="BM130" s="145"/>
      <c r="BN130" s="145"/>
      <c r="BO130" s="145"/>
      <c r="BP130" s="145"/>
      <c r="BQ130" s="145"/>
      <c r="BR130" s="145"/>
      <c r="BS130" s="145"/>
      <c r="BT130" s="145"/>
      <c r="BU130" s="145"/>
      <c r="BV130" s="145"/>
    </row>
    <row r="131" spans="63:74" x14ac:dyDescent="0.2">
      <c r="BK131" s="145"/>
      <c r="BL131" s="145"/>
      <c r="BM131" s="145"/>
      <c r="BN131" s="145"/>
      <c r="BO131" s="145"/>
      <c r="BP131" s="145"/>
      <c r="BQ131" s="145"/>
      <c r="BR131" s="145"/>
      <c r="BS131" s="145"/>
      <c r="BT131" s="145"/>
      <c r="BU131" s="145"/>
      <c r="BV131" s="145"/>
    </row>
    <row r="132" spans="63:74" x14ac:dyDescent="0.2">
      <c r="BK132" s="145"/>
      <c r="BL132" s="145"/>
      <c r="BM132" s="145"/>
      <c r="BN132" s="145"/>
      <c r="BO132" s="145"/>
      <c r="BP132" s="145"/>
      <c r="BQ132" s="145"/>
      <c r="BR132" s="145"/>
      <c r="BS132" s="145"/>
      <c r="BT132" s="145"/>
      <c r="BU132" s="145"/>
      <c r="BV132" s="145"/>
    </row>
    <row r="133" spans="63:74" x14ac:dyDescent="0.2">
      <c r="BK133" s="145"/>
      <c r="BL133" s="145"/>
      <c r="BM133" s="145"/>
      <c r="BN133" s="145"/>
      <c r="BO133" s="145"/>
      <c r="BP133" s="145"/>
      <c r="BQ133" s="145"/>
      <c r="BR133" s="145"/>
      <c r="BS133" s="145"/>
      <c r="BT133" s="145"/>
      <c r="BU133" s="145"/>
      <c r="BV133" s="145"/>
    </row>
    <row r="134" spans="63:74" x14ac:dyDescent="0.2">
      <c r="BK134" s="145"/>
      <c r="BL134" s="145"/>
      <c r="BM134" s="145"/>
      <c r="BN134" s="145"/>
      <c r="BO134" s="145"/>
      <c r="BP134" s="145"/>
      <c r="BQ134" s="145"/>
      <c r="BR134" s="145"/>
      <c r="BS134" s="145"/>
      <c r="BT134" s="145"/>
      <c r="BU134" s="145"/>
      <c r="BV134" s="145"/>
    </row>
    <row r="135" spans="63:74" x14ac:dyDescent="0.2">
      <c r="BK135" s="145"/>
      <c r="BL135" s="145"/>
      <c r="BM135" s="145"/>
      <c r="BN135" s="145"/>
      <c r="BO135" s="145"/>
      <c r="BP135" s="145"/>
      <c r="BQ135" s="145"/>
      <c r="BR135" s="145"/>
      <c r="BS135" s="145"/>
      <c r="BT135" s="145"/>
      <c r="BU135" s="145"/>
      <c r="BV135" s="145"/>
    </row>
    <row r="136" spans="63:74" x14ac:dyDescent="0.2">
      <c r="BK136" s="145"/>
      <c r="BL136" s="145"/>
      <c r="BM136" s="145"/>
      <c r="BN136" s="145"/>
      <c r="BO136" s="145"/>
      <c r="BP136" s="145"/>
      <c r="BQ136" s="145"/>
      <c r="BR136" s="145"/>
      <c r="BS136" s="145"/>
      <c r="BT136" s="145"/>
      <c r="BU136" s="145"/>
      <c r="BV136" s="145"/>
    </row>
    <row r="137" spans="63:74" x14ac:dyDescent="0.2">
      <c r="BK137" s="145"/>
      <c r="BL137" s="145"/>
      <c r="BM137" s="145"/>
      <c r="BN137" s="145"/>
      <c r="BO137" s="145"/>
      <c r="BP137" s="145"/>
      <c r="BQ137" s="145"/>
      <c r="BR137" s="145"/>
      <c r="BS137" s="145"/>
      <c r="BT137" s="145"/>
      <c r="BU137" s="145"/>
      <c r="BV137" s="145"/>
    </row>
    <row r="138" spans="63:74" x14ac:dyDescent="0.2">
      <c r="BK138" s="145"/>
      <c r="BL138" s="145"/>
      <c r="BM138" s="145"/>
      <c r="BN138" s="145"/>
      <c r="BO138" s="145"/>
      <c r="BP138" s="145"/>
      <c r="BQ138" s="145"/>
      <c r="BR138" s="145"/>
      <c r="BS138" s="145"/>
      <c r="BT138" s="145"/>
      <c r="BU138" s="145"/>
      <c r="BV138" s="145"/>
    </row>
    <row r="139" spans="63:74" x14ac:dyDescent="0.2">
      <c r="BK139" s="145"/>
      <c r="BL139" s="145"/>
      <c r="BM139" s="145"/>
      <c r="BN139" s="145"/>
      <c r="BO139" s="145"/>
      <c r="BP139" s="145"/>
      <c r="BQ139" s="145"/>
      <c r="BR139" s="145"/>
      <c r="BS139" s="145"/>
      <c r="BT139" s="145"/>
      <c r="BU139" s="145"/>
      <c r="BV139" s="145"/>
    </row>
    <row r="140" spans="63:74" x14ac:dyDescent="0.2">
      <c r="BK140" s="145"/>
      <c r="BL140" s="145"/>
      <c r="BM140" s="145"/>
      <c r="BN140" s="145"/>
      <c r="BO140" s="145"/>
      <c r="BP140" s="145"/>
      <c r="BQ140" s="145"/>
      <c r="BR140" s="145"/>
      <c r="BS140" s="145"/>
      <c r="BT140" s="145"/>
      <c r="BU140" s="145"/>
      <c r="BV140" s="145"/>
    </row>
    <row r="141" spans="63:74" x14ac:dyDescent="0.2">
      <c r="BK141" s="145"/>
      <c r="BL141" s="145"/>
      <c r="BM141" s="145"/>
      <c r="BN141" s="145"/>
      <c r="BO141" s="145"/>
      <c r="BP141" s="145"/>
      <c r="BQ141" s="145"/>
      <c r="BR141" s="145"/>
      <c r="BS141" s="145"/>
      <c r="BT141" s="145"/>
      <c r="BU141" s="145"/>
      <c r="BV141" s="145"/>
    </row>
    <row r="142" spans="63:74" x14ac:dyDescent="0.2">
      <c r="BK142" s="145"/>
      <c r="BL142" s="145"/>
      <c r="BM142" s="145"/>
      <c r="BN142" s="145"/>
      <c r="BO142" s="145"/>
      <c r="BP142" s="145"/>
      <c r="BQ142" s="145"/>
      <c r="BR142" s="145"/>
      <c r="BS142" s="145"/>
      <c r="BT142" s="145"/>
      <c r="BU142" s="145"/>
      <c r="BV142" s="145"/>
    </row>
    <row r="143" spans="63:74" x14ac:dyDescent="0.2">
      <c r="BK143" s="145"/>
      <c r="BL143" s="145"/>
      <c r="BM143" s="145"/>
      <c r="BN143" s="145"/>
      <c r="BO143" s="145"/>
      <c r="BP143" s="145"/>
      <c r="BQ143" s="145"/>
      <c r="BR143" s="145"/>
      <c r="BS143" s="145"/>
      <c r="BT143" s="145"/>
      <c r="BU143" s="145"/>
      <c r="BV143" s="145"/>
    </row>
    <row r="144" spans="63:74" x14ac:dyDescent="0.2">
      <c r="BK144" s="145"/>
      <c r="BL144" s="145"/>
      <c r="BM144" s="145"/>
      <c r="BN144" s="145"/>
      <c r="BO144" s="145"/>
      <c r="BP144" s="145"/>
      <c r="BQ144" s="145"/>
      <c r="BR144" s="145"/>
      <c r="BS144" s="145"/>
      <c r="BT144" s="145"/>
      <c r="BU144" s="145"/>
      <c r="BV144" s="145"/>
    </row>
    <row r="145" spans="63:74" x14ac:dyDescent="0.2">
      <c r="BK145" s="145"/>
      <c r="BL145" s="145"/>
      <c r="BM145" s="145"/>
      <c r="BN145" s="145"/>
      <c r="BO145" s="145"/>
      <c r="BP145" s="145"/>
      <c r="BQ145" s="145"/>
      <c r="BR145" s="145"/>
      <c r="BS145" s="145"/>
      <c r="BT145" s="145"/>
      <c r="BU145" s="145"/>
      <c r="BV145" s="145"/>
    </row>
    <row r="146" spans="63:74" x14ac:dyDescent="0.2">
      <c r="BK146" s="145"/>
      <c r="BL146" s="145"/>
      <c r="BM146" s="145"/>
      <c r="BN146" s="145"/>
      <c r="BO146" s="145"/>
      <c r="BP146" s="145"/>
      <c r="BQ146" s="145"/>
      <c r="BR146" s="145"/>
      <c r="BS146" s="145"/>
      <c r="BT146" s="145"/>
      <c r="BU146" s="145"/>
      <c r="BV146" s="145"/>
    </row>
    <row r="147" spans="63:74" x14ac:dyDescent="0.2">
      <c r="BK147" s="145"/>
      <c r="BL147" s="145"/>
      <c r="BM147" s="145"/>
      <c r="BN147" s="145"/>
      <c r="BO147" s="145"/>
      <c r="BP147" s="145"/>
      <c r="BQ147" s="145"/>
      <c r="BR147" s="145"/>
      <c r="BS147" s="145"/>
      <c r="BT147" s="145"/>
      <c r="BU147" s="145"/>
      <c r="BV147" s="145"/>
    </row>
  </sheetData>
  <mergeCells count="17">
    <mergeCell ref="BK3:BV3"/>
    <mergeCell ref="B1:AL1"/>
    <mergeCell ref="C3:N3"/>
    <mergeCell ref="O3:Z3"/>
    <mergeCell ref="AA3:AL3"/>
    <mergeCell ref="AM3:AX3"/>
    <mergeCell ref="AY3:BJ3"/>
    <mergeCell ref="B52:Q52"/>
    <mergeCell ref="B53:Q53"/>
    <mergeCell ref="A1:A2"/>
    <mergeCell ref="B43:Q43"/>
    <mergeCell ref="B45:Q45"/>
    <mergeCell ref="B48:Q48"/>
    <mergeCell ref="B49:Q49"/>
    <mergeCell ref="B47:Q47"/>
    <mergeCell ref="B50:Q50"/>
    <mergeCell ref="B46:Q46"/>
  </mergeCells>
  <phoneticPr fontId="7" type="noConversion"/>
  <conditionalFormatting sqref="C44:P44">
    <cfRule type="cellIs" dxfId="7" priority="1" stopIfTrue="1" operator="notEqual">
      <formula>0</formula>
    </cfRule>
  </conditionalFormatting>
  <hyperlinks>
    <hyperlink ref="A1:A2" location="Contents!A1" display="Table of Contents" xr:uid="{00000000-0004-0000-0C00-000000000000}"/>
  </hyperlinks>
  <pageMargins left="0.25" right="0.25" top="0.25" bottom="0.25" header="0.5" footer="0.5"/>
  <pageSetup scale="87"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ransitionEntry="1" codeName="Sheet14">
    <pageSetUpPr fitToPage="1"/>
  </sheetPr>
  <dimension ref="A1:BV141"/>
  <sheetViews>
    <sheetView showGridLines="0" zoomScaleNormal="100" workbookViewId="0">
      <pane xSplit="2" ySplit="4" topLeftCell="AW5" activePane="bottomRight" state="frozen"/>
      <selection activeCell="BF63" sqref="BF63"/>
      <selection pane="topRight" activeCell="BF63" sqref="BF63"/>
      <selection pane="bottomLeft" activeCell="BF63" sqref="BF63"/>
      <selection pane="bottomRight" activeCell="B1" sqref="B1:AL1"/>
    </sheetView>
  </sheetViews>
  <sheetFormatPr defaultColWidth="9.5546875" defaultRowHeight="10.199999999999999" x14ac:dyDescent="0.2"/>
  <cols>
    <col min="1" max="1" width="11.5546875" style="46" customWidth="1"/>
    <col min="2" max="2" width="39.5546875" style="46" customWidth="1"/>
    <col min="3" max="50" width="6.5546875" style="46" customWidth="1"/>
    <col min="51" max="53" width="6.5546875" style="693" customWidth="1"/>
    <col min="54" max="55" width="6.5546875" style="144" customWidth="1"/>
    <col min="56" max="58" width="6.5546875" style="691" customWidth="1"/>
    <col min="59" max="61" width="6.5546875" style="693" customWidth="1"/>
    <col min="62" max="62" width="6.5546875" style="144" customWidth="1"/>
    <col min="63" max="74" width="6.5546875" style="46" customWidth="1"/>
    <col min="75" max="16384" width="9.5546875" style="46"/>
  </cols>
  <sheetData>
    <row r="1" spans="1:74" ht="14.85" customHeight="1" x14ac:dyDescent="0.25">
      <c r="A1" s="1002" t="s">
        <v>479</v>
      </c>
      <c r="B1" s="1091" t="s">
        <v>1367</v>
      </c>
      <c r="C1" s="1092"/>
      <c r="D1" s="1092"/>
      <c r="E1" s="1092"/>
      <c r="F1" s="1092"/>
      <c r="G1" s="1092"/>
      <c r="H1" s="1092"/>
      <c r="I1" s="1092"/>
      <c r="J1" s="1092"/>
      <c r="K1" s="1092"/>
      <c r="L1" s="1092"/>
      <c r="M1" s="1092"/>
      <c r="N1" s="1092"/>
      <c r="O1" s="1092"/>
      <c r="P1" s="1092"/>
      <c r="Q1" s="1092"/>
      <c r="R1" s="1092"/>
      <c r="S1" s="1092"/>
      <c r="T1" s="1092"/>
      <c r="U1" s="1092"/>
      <c r="V1" s="1092"/>
      <c r="W1" s="1092"/>
      <c r="X1" s="1092"/>
      <c r="Y1" s="1092"/>
      <c r="Z1" s="1092"/>
      <c r="AA1" s="1092"/>
      <c r="AB1" s="1092"/>
      <c r="AC1" s="1092"/>
      <c r="AD1" s="1092"/>
      <c r="AE1" s="1092"/>
      <c r="AF1" s="1092"/>
      <c r="AG1" s="1092"/>
      <c r="AH1" s="1092"/>
      <c r="AI1" s="1092"/>
      <c r="AJ1" s="1092"/>
      <c r="AK1" s="1092"/>
      <c r="AL1" s="1092"/>
    </row>
    <row r="2" spans="1:74" s="35" customFormat="1" ht="13.2" x14ac:dyDescent="0.25">
      <c r="A2" s="1003"/>
      <c r="B2" s="228" t="str">
        <f>"U.S. Energy Information Administration  |  Short-Term Energy Outlook  - "&amp;Dates!D1</f>
        <v>U.S. Energy Information Administration  |  Short-Term Energy Outlook  - April 2025</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Y2" s="853"/>
      <c r="AZ2" s="853"/>
      <c r="BA2" s="853"/>
      <c r="BB2" s="147"/>
      <c r="BC2" s="147"/>
      <c r="BD2" s="676"/>
      <c r="BE2" s="676"/>
      <c r="BF2" s="676"/>
      <c r="BG2" s="853"/>
      <c r="BH2" s="853"/>
      <c r="BI2" s="853"/>
      <c r="BJ2" s="147"/>
    </row>
    <row r="3" spans="1:74" s="7" customFormat="1" ht="13.2" x14ac:dyDescent="0.25">
      <c r="A3" s="338" t="s">
        <v>777</v>
      </c>
      <c r="B3" s="9"/>
      <c r="C3" s="1006">
        <f>Dates!D3</f>
        <v>2021</v>
      </c>
      <c r="D3" s="1007"/>
      <c r="E3" s="1007"/>
      <c r="F3" s="1007"/>
      <c r="G3" s="1007"/>
      <c r="H3" s="1007"/>
      <c r="I3" s="1007"/>
      <c r="J3" s="1007"/>
      <c r="K3" s="1007"/>
      <c r="L3" s="1007"/>
      <c r="M3" s="1007"/>
      <c r="N3" s="1008"/>
      <c r="O3" s="1006">
        <f>C3+1</f>
        <v>2022</v>
      </c>
      <c r="P3" s="1009"/>
      <c r="Q3" s="1009"/>
      <c r="R3" s="1009"/>
      <c r="S3" s="1009"/>
      <c r="T3" s="1009"/>
      <c r="U3" s="1009"/>
      <c r="V3" s="1009"/>
      <c r="W3" s="1009"/>
      <c r="X3" s="1007"/>
      <c r="Y3" s="1007"/>
      <c r="Z3" s="1008"/>
      <c r="AA3" s="1010">
        <f>O3+1</f>
        <v>2023</v>
      </c>
      <c r="AB3" s="1007"/>
      <c r="AC3" s="1007"/>
      <c r="AD3" s="1007"/>
      <c r="AE3" s="1007"/>
      <c r="AF3" s="1007"/>
      <c r="AG3" s="1007"/>
      <c r="AH3" s="1007"/>
      <c r="AI3" s="1007"/>
      <c r="AJ3" s="1007"/>
      <c r="AK3" s="1007"/>
      <c r="AL3" s="1008"/>
      <c r="AM3" s="1010">
        <f>AA3+1</f>
        <v>2024</v>
      </c>
      <c r="AN3" s="1007"/>
      <c r="AO3" s="1007"/>
      <c r="AP3" s="1007"/>
      <c r="AQ3" s="1007"/>
      <c r="AR3" s="1007"/>
      <c r="AS3" s="1007"/>
      <c r="AT3" s="1007"/>
      <c r="AU3" s="1007"/>
      <c r="AV3" s="1007"/>
      <c r="AW3" s="1007"/>
      <c r="AX3" s="1008"/>
      <c r="AY3" s="1010">
        <f>AM3+1</f>
        <v>2025</v>
      </c>
      <c r="AZ3" s="1011"/>
      <c r="BA3" s="1011"/>
      <c r="BB3" s="1011"/>
      <c r="BC3" s="1011"/>
      <c r="BD3" s="1011"/>
      <c r="BE3" s="1011"/>
      <c r="BF3" s="1011"/>
      <c r="BG3" s="1011"/>
      <c r="BH3" s="1011"/>
      <c r="BI3" s="1011"/>
      <c r="BJ3" s="1012"/>
      <c r="BK3" s="1010">
        <f>AY3+1</f>
        <v>2026</v>
      </c>
      <c r="BL3" s="1007"/>
      <c r="BM3" s="1007"/>
      <c r="BN3" s="1007"/>
      <c r="BO3" s="1007"/>
      <c r="BP3" s="1007"/>
      <c r="BQ3" s="1007"/>
      <c r="BR3" s="1007"/>
      <c r="BS3" s="1007"/>
      <c r="BT3" s="1007"/>
      <c r="BU3" s="1007"/>
      <c r="BV3" s="1008"/>
    </row>
    <row r="4" spans="1:74" s="7" customFormat="1" x14ac:dyDescent="0.2">
      <c r="A4" s="344" t="str">
        <f>TEXT(Dates!$D$2,"dddd, mmmm d, yyyy")</f>
        <v>Monday, April 7,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656"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47"/>
      <c r="B5" s="295" t="s">
        <v>1368</v>
      </c>
      <c r="C5" s="448"/>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c r="AN5" s="448"/>
      <c r="AO5" s="448"/>
      <c r="AP5" s="448"/>
      <c r="AQ5" s="448"/>
      <c r="AR5" s="448"/>
      <c r="AS5" s="448"/>
      <c r="AT5" s="448"/>
      <c r="AU5" s="448"/>
      <c r="AV5" s="448"/>
      <c r="AW5" s="448"/>
      <c r="AX5" s="448"/>
      <c r="AY5" s="957"/>
      <c r="AZ5" s="996"/>
      <c r="BA5" s="996"/>
      <c r="BB5" s="893"/>
      <c r="BC5" s="893"/>
      <c r="BD5" s="894"/>
      <c r="BE5" s="894"/>
      <c r="BF5" s="894"/>
      <c r="BG5" s="894"/>
      <c r="BH5" s="895"/>
      <c r="BI5" s="895"/>
      <c r="BJ5" s="454"/>
      <c r="BK5" s="454"/>
      <c r="BL5" s="454"/>
      <c r="BM5" s="454"/>
      <c r="BN5" s="454"/>
      <c r="BO5" s="454"/>
      <c r="BP5" s="454"/>
      <c r="BQ5" s="454"/>
      <c r="BR5" s="454"/>
      <c r="BS5" s="454"/>
      <c r="BT5" s="454"/>
      <c r="BU5" s="454"/>
      <c r="BV5" s="454"/>
    </row>
    <row r="6" spans="1:74" s="295" customFormat="1" ht="11.1" customHeight="1" x14ac:dyDescent="0.2">
      <c r="A6" s="458" t="s">
        <v>127</v>
      </c>
      <c r="B6" s="744" t="s">
        <v>1201</v>
      </c>
      <c r="C6" s="34">
        <v>53.401590001999999</v>
      </c>
      <c r="D6" s="34">
        <v>50.104078000000001</v>
      </c>
      <c r="E6" s="34">
        <v>42.302643985000003</v>
      </c>
      <c r="F6" s="34">
        <v>33.424860989999999</v>
      </c>
      <c r="G6" s="34">
        <v>39.748026015000001</v>
      </c>
      <c r="H6" s="34">
        <v>51.401762009999999</v>
      </c>
      <c r="I6" s="34">
        <v>57.981483996999998</v>
      </c>
      <c r="J6" s="34">
        <v>58.413316008999999</v>
      </c>
      <c r="K6" s="34">
        <v>49.017983000000001</v>
      </c>
      <c r="L6" s="34">
        <v>38.203975991999997</v>
      </c>
      <c r="M6" s="34">
        <v>35.820099999999996</v>
      </c>
      <c r="N6" s="34">
        <v>40.013543990999999</v>
      </c>
      <c r="O6" s="34">
        <v>53.055048390000003</v>
      </c>
      <c r="P6" s="34">
        <v>44.933584922999998</v>
      </c>
      <c r="Q6" s="34">
        <v>39.841198134999999</v>
      </c>
      <c r="R6" s="34">
        <v>35.205862859</v>
      </c>
      <c r="S6" s="34">
        <v>40.854771391</v>
      </c>
      <c r="T6" s="34">
        <v>47.348773448000003</v>
      </c>
      <c r="U6" s="34">
        <v>52.269124480000002</v>
      </c>
      <c r="V6" s="34">
        <v>51.304653117999997</v>
      </c>
      <c r="W6" s="34">
        <v>41.531558367999999</v>
      </c>
      <c r="X6" s="34">
        <v>37.278118366999998</v>
      </c>
      <c r="Y6" s="34">
        <v>36.888859072000002</v>
      </c>
      <c r="Z6" s="34">
        <v>44.318672433000003</v>
      </c>
      <c r="AA6" s="34">
        <v>40.581558999000002</v>
      </c>
      <c r="AB6" s="34">
        <v>30.443996003999999</v>
      </c>
      <c r="AC6" s="34">
        <v>34.605518003999997</v>
      </c>
      <c r="AD6" s="34">
        <v>29.573088989999999</v>
      </c>
      <c r="AE6" s="34">
        <v>32.406613987999997</v>
      </c>
      <c r="AF6" s="34">
        <v>38.225569</v>
      </c>
      <c r="AG6" s="34">
        <v>48.397140000999997</v>
      </c>
      <c r="AH6" s="34">
        <v>49.213867993999997</v>
      </c>
      <c r="AI6" s="34">
        <v>41.502781990000003</v>
      </c>
      <c r="AJ6" s="34">
        <v>34.474238014000001</v>
      </c>
      <c r="AK6" s="34">
        <v>32.327353010000003</v>
      </c>
      <c r="AL6" s="34">
        <v>36.042382987000003</v>
      </c>
      <c r="AM6" s="34">
        <v>45.206001985999997</v>
      </c>
      <c r="AN6" s="34">
        <v>29.562747988999998</v>
      </c>
      <c r="AO6" s="34">
        <v>27.168018010000001</v>
      </c>
      <c r="AP6" s="34">
        <v>26.584721009999999</v>
      </c>
      <c r="AQ6" s="34">
        <v>29.999240010000001</v>
      </c>
      <c r="AR6" s="34">
        <v>38.533343000000002</v>
      </c>
      <c r="AS6" s="34">
        <v>44.464546704999997</v>
      </c>
      <c r="AT6" s="34">
        <v>46.023847001999997</v>
      </c>
      <c r="AU6" s="34">
        <v>37.213268999999997</v>
      </c>
      <c r="AV6" s="34">
        <v>31.254457785</v>
      </c>
      <c r="AW6" s="34">
        <v>28.835624032999998</v>
      </c>
      <c r="AX6" s="34">
        <v>37.199171532999998</v>
      </c>
      <c r="AY6" s="938">
        <v>51.788888790999998</v>
      </c>
      <c r="AZ6" s="938">
        <v>39.271713781999999</v>
      </c>
      <c r="BA6" s="938">
        <v>29.481115665000001</v>
      </c>
      <c r="BB6" s="459">
        <v>24.57226</v>
      </c>
      <c r="BC6" s="459">
        <v>27.100439999999999</v>
      </c>
      <c r="BD6" s="459">
        <v>34.186819999999997</v>
      </c>
      <c r="BE6" s="459">
        <v>43.390979999999999</v>
      </c>
      <c r="BF6" s="459">
        <v>44.120240000000003</v>
      </c>
      <c r="BG6" s="459">
        <v>34.420400000000001</v>
      </c>
      <c r="BH6" s="459">
        <v>30.83212</v>
      </c>
      <c r="BI6" s="459">
        <v>32.043489999999998</v>
      </c>
      <c r="BJ6" s="459">
        <v>38.797379999999997</v>
      </c>
      <c r="BK6" s="459">
        <v>40.420949999999998</v>
      </c>
      <c r="BL6" s="459">
        <v>34.096269999999997</v>
      </c>
      <c r="BM6" s="459">
        <v>27.81521</v>
      </c>
      <c r="BN6" s="459">
        <v>21.307020000000001</v>
      </c>
      <c r="BO6" s="459">
        <v>25.326160000000002</v>
      </c>
      <c r="BP6" s="459">
        <v>31.93036</v>
      </c>
      <c r="BQ6" s="459">
        <v>41.260399999999997</v>
      </c>
      <c r="BR6" s="459">
        <v>41.965530000000001</v>
      </c>
      <c r="BS6" s="459">
        <v>33.32817</v>
      </c>
      <c r="BT6" s="459">
        <v>28.252269999999999</v>
      </c>
      <c r="BU6" s="459">
        <v>29.109690000000001</v>
      </c>
      <c r="BV6" s="459">
        <v>35.936900000000001</v>
      </c>
    </row>
    <row r="7" spans="1:74" ht="11.1" customHeight="1" x14ac:dyDescent="0.2">
      <c r="A7" s="49" t="s">
        <v>125</v>
      </c>
      <c r="B7" s="745" t="s">
        <v>1369</v>
      </c>
      <c r="C7" s="365">
        <v>7.8720720000000002</v>
      </c>
      <c r="D7" s="365">
        <v>16.153297999999999</v>
      </c>
      <c r="E7" s="365">
        <v>-1.769218</v>
      </c>
      <c r="F7" s="365">
        <v>-6.0166510000000004</v>
      </c>
      <c r="G7" s="365">
        <v>-2.5520689999999999</v>
      </c>
      <c r="H7" s="365">
        <v>9.1283060000000003</v>
      </c>
      <c r="I7" s="365">
        <v>13.722966</v>
      </c>
      <c r="J7" s="365">
        <v>13.231578000000001</v>
      </c>
      <c r="K7" s="365">
        <v>4.3048999999999999</v>
      </c>
      <c r="L7" s="365">
        <v>-4.346152</v>
      </c>
      <c r="M7" s="365">
        <v>-7.2549250000000001</v>
      </c>
      <c r="N7" s="365">
        <v>-2.6349610000000001</v>
      </c>
      <c r="O7" s="365">
        <v>7.4457339999999999</v>
      </c>
      <c r="P7" s="365">
        <v>3.609515</v>
      </c>
      <c r="Q7" s="365">
        <v>-5.0064919999999997</v>
      </c>
      <c r="R7" s="365">
        <v>-4.6037129999999999</v>
      </c>
      <c r="S7" s="365">
        <v>-1.946339</v>
      </c>
      <c r="T7" s="365">
        <v>5.8228470000000003</v>
      </c>
      <c r="U7" s="365">
        <v>7.6266590000000001</v>
      </c>
      <c r="V7" s="365">
        <v>3.532114</v>
      </c>
      <c r="W7" s="365">
        <v>-3.8541829999999999</v>
      </c>
      <c r="X7" s="365">
        <v>-7.9645820000000001</v>
      </c>
      <c r="Y7" s="365">
        <v>-5.8371890000000004</v>
      </c>
      <c r="Z7" s="365">
        <v>4.365507</v>
      </c>
      <c r="AA7" s="365">
        <v>-3.843467</v>
      </c>
      <c r="AB7" s="365">
        <v>-7.0360880000000003</v>
      </c>
      <c r="AC7" s="365">
        <v>-9.2718989999999994</v>
      </c>
      <c r="AD7" s="365">
        <v>-10.745072</v>
      </c>
      <c r="AE7" s="365">
        <v>-8.4451610000000006</v>
      </c>
      <c r="AF7" s="365">
        <v>-1.5190459999999999</v>
      </c>
      <c r="AG7" s="365">
        <v>6.2856259999999997</v>
      </c>
      <c r="AH7" s="365">
        <v>5.030621</v>
      </c>
      <c r="AI7" s="365">
        <v>-0.14568700000000001</v>
      </c>
      <c r="AJ7" s="365">
        <v>-4.9930399999999997</v>
      </c>
      <c r="AK7" s="365">
        <v>-7.9417970000000002</v>
      </c>
      <c r="AL7" s="365">
        <v>-2.0441639999999999</v>
      </c>
      <c r="AM7" s="365">
        <v>9.2631110000000003</v>
      </c>
      <c r="AN7" s="365">
        <v>-5.2065609999999998</v>
      </c>
      <c r="AO7" s="365">
        <v>-6.2711649999999999</v>
      </c>
      <c r="AP7" s="365">
        <v>-3.3690190000000002</v>
      </c>
      <c r="AQ7" s="365">
        <v>-1.1930229999999999</v>
      </c>
      <c r="AR7" s="365">
        <v>4.4739430000000002</v>
      </c>
      <c r="AS7" s="365">
        <v>7.8100350000000001</v>
      </c>
      <c r="AT7" s="365">
        <v>5.5723450000000003</v>
      </c>
      <c r="AU7" s="365">
        <v>-0.87419899999999995</v>
      </c>
      <c r="AV7" s="365">
        <v>-4.7906941999999999</v>
      </c>
      <c r="AW7" s="365">
        <v>-3.2855297999999999</v>
      </c>
      <c r="AX7" s="365">
        <v>3.2067766999999998</v>
      </c>
      <c r="AY7" s="921">
        <v>14.5109616</v>
      </c>
      <c r="AZ7" s="921">
        <v>8.1379015999999993</v>
      </c>
      <c r="BA7" s="921">
        <v>-10.1241716</v>
      </c>
      <c r="BB7" s="376">
        <v>-7.725371</v>
      </c>
      <c r="BC7" s="376">
        <v>-6.1512279999999997</v>
      </c>
      <c r="BD7" s="376">
        <v>2.282006</v>
      </c>
      <c r="BE7" s="376">
        <v>9.3411109999999997</v>
      </c>
      <c r="BF7" s="376">
        <v>6.1940520000000001</v>
      </c>
      <c r="BG7" s="376">
        <v>1.159727</v>
      </c>
      <c r="BH7" s="376">
        <v>-2.2764609999999998</v>
      </c>
      <c r="BI7" s="376">
        <v>0.73407670000000003</v>
      </c>
      <c r="BJ7" s="376">
        <v>8.144069</v>
      </c>
      <c r="BK7" s="376">
        <v>6.2666459999999997</v>
      </c>
      <c r="BL7" s="376">
        <v>4.8219729999999998</v>
      </c>
      <c r="BM7" s="376">
        <v>-5.5608360000000001</v>
      </c>
      <c r="BN7" s="376">
        <v>-8.0253820000000005</v>
      </c>
      <c r="BO7" s="376">
        <v>-5.93466</v>
      </c>
      <c r="BP7" s="376">
        <v>2.1135449999999998</v>
      </c>
      <c r="BQ7" s="376">
        <v>8.6962200000000003</v>
      </c>
      <c r="BR7" s="376">
        <v>5.3679680000000003</v>
      </c>
      <c r="BS7" s="376">
        <v>0.81347510000000001</v>
      </c>
      <c r="BT7" s="376">
        <v>-4.6075150000000002</v>
      </c>
      <c r="BU7" s="376">
        <v>-2.0836839999999999</v>
      </c>
      <c r="BV7" s="376">
        <v>6.6528650000000003</v>
      </c>
    </row>
    <row r="8" spans="1:74" ht="11.1" customHeight="1" x14ac:dyDescent="0.2">
      <c r="A8" s="49" t="s">
        <v>126</v>
      </c>
      <c r="B8" s="745" t="s">
        <v>1370</v>
      </c>
      <c r="C8" s="365">
        <v>0.69529100200000005</v>
      </c>
      <c r="D8" s="365">
        <v>0.69216</v>
      </c>
      <c r="E8" s="365">
        <v>0.68915898499999995</v>
      </c>
      <c r="F8" s="365">
        <v>0.38425299000000002</v>
      </c>
      <c r="G8" s="365">
        <v>0.57421501500000005</v>
      </c>
      <c r="H8" s="365">
        <v>0.60147200999999995</v>
      </c>
      <c r="I8" s="365">
        <v>0.72665199700000005</v>
      </c>
      <c r="J8" s="365">
        <v>0.69358900899999998</v>
      </c>
      <c r="K8" s="365">
        <v>0.60390600000000005</v>
      </c>
      <c r="L8" s="365">
        <v>0.57108299200000001</v>
      </c>
      <c r="M8" s="365">
        <v>0.64367399999999997</v>
      </c>
      <c r="N8" s="365">
        <v>0.78749799099999995</v>
      </c>
      <c r="O8" s="365">
        <v>0.83845498500000004</v>
      </c>
      <c r="P8" s="365">
        <v>0.71138799200000002</v>
      </c>
      <c r="Q8" s="365">
        <v>0.66151299900000005</v>
      </c>
      <c r="R8" s="365">
        <v>0.66740900999999997</v>
      </c>
      <c r="S8" s="365">
        <v>0.86050900500000005</v>
      </c>
      <c r="T8" s="365">
        <v>0.71793099000000005</v>
      </c>
      <c r="U8" s="365">
        <v>0.81222600899999997</v>
      </c>
      <c r="V8" s="365">
        <v>0.81286600399999998</v>
      </c>
      <c r="W8" s="365">
        <v>0.69104399999999999</v>
      </c>
      <c r="X8" s="365">
        <v>0.68970498800000002</v>
      </c>
      <c r="Y8" s="365">
        <v>0.75208701</v>
      </c>
      <c r="Z8" s="365">
        <v>0.71920099199999998</v>
      </c>
      <c r="AA8" s="365">
        <v>0.64009199900000002</v>
      </c>
      <c r="AB8" s="365">
        <v>0.69199600400000005</v>
      </c>
      <c r="AC8" s="365">
        <v>0.69819700399999995</v>
      </c>
      <c r="AD8" s="365">
        <v>0.62510798999999995</v>
      </c>
      <c r="AE8" s="365">
        <v>0.61778498800000003</v>
      </c>
      <c r="AF8" s="365">
        <v>0.61157399999999995</v>
      </c>
      <c r="AG8" s="365">
        <v>0.85134900099999999</v>
      </c>
      <c r="AH8" s="365">
        <v>0.80834899400000004</v>
      </c>
      <c r="AI8" s="365">
        <v>0.50034098999999999</v>
      </c>
      <c r="AJ8" s="365">
        <v>0.63842001400000004</v>
      </c>
      <c r="AK8" s="365">
        <v>0.78039501</v>
      </c>
      <c r="AL8" s="365">
        <v>0.85059898700000003</v>
      </c>
      <c r="AM8" s="365">
        <v>0.83045298599999995</v>
      </c>
      <c r="AN8" s="365">
        <v>0.72109198900000004</v>
      </c>
      <c r="AO8" s="365">
        <v>0.76758201000000004</v>
      </c>
      <c r="AP8" s="365">
        <v>0.74573601</v>
      </c>
      <c r="AQ8" s="365">
        <v>0.59940700999999996</v>
      </c>
      <c r="AR8" s="365">
        <v>0.77724000000000004</v>
      </c>
      <c r="AS8" s="365">
        <v>0.87106100200000003</v>
      </c>
      <c r="AT8" s="365">
        <v>0.65310000199999996</v>
      </c>
      <c r="AU8" s="365">
        <v>0.55659599999999998</v>
      </c>
      <c r="AV8" s="365">
        <v>0.594267985</v>
      </c>
      <c r="AW8" s="365">
        <v>0.39942683333000001</v>
      </c>
      <c r="AX8" s="365">
        <v>0.39942683333000001</v>
      </c>
      <c r="AY8" s="921">
        <v>0.39747641667</v>
      </c>
      <c r="AZ8" s="921">
        <v>0.39747641667</v>
      </c>
      <c r="BA8" s="921">
        <v>0.39747641667</v>
      </c>
      <c r="BB8" s="376">
        <v>0.39747640000000001</v>
      </c>
      <c r="BC8" s="376">
        <v>0.39747640000000001</v>
      </c>
      <c r="BD8" s="376">
        <v>0.39747640000000001</v>
      </c>
      <c r="BE8" s="376">
        <v>0.39747640000000001</v>
      </c>
      <c r="BF8" s="376">
        <v>0.39747640000000001</v>
      </c>
      <c r="BG8" s="376">
        <v>0.39747640000000001</v>
      </c>
      <c r="BH8" s="376">
        <v>0.39747640000000001</v>
      </c>
      <c r="BI8" s="376">
        <v>0.39747640000000001</v>
      </c>
      <c r="BJ8" s="376">
        <v>0.39747640000000001</v>
      </c>
      <c r="BK8" s="376">
        <v>0.39747640000000001</v>
      </c>
      <c r="BL8" s="376">
        <v>0.39747640000000001</v>
      </c>
      <c r="BM8" s="376">
        <v>0.39747640000000001</v>
      </c>
      <c r="BN8" s="376">
        <v>0.39747640000000001</v>
      </c>
      <c r="BO8" s="376">
        <v>0.39747640000000001</v>
      </c>
      <c r="BP8" s="376">
        <v>0.39747640000000001</v>
      </c>
      <c r="BQ8" s="376">
        <v>0.39747640000000001</v>
      </c>
      <c r="BR8" s="376">
        <v>0.39747640000000001</v>
      </c>
      <c r="BS8" s="376">
        <v>0.39747640000000001</v>
      </c>
      <c r="BT8" s="376">
        <v>0.39747640000000001</v>
      </c>
      <c r="BU8" s="376">
        <v>0.39747640000000001</v>
      </c>
      <c r="BV8" s="376">
        <v>0.39747640000000001</v>
      </c>
    </row>
    <row r="9" spans="1:74" s="295" customFormat="1" ht="11.1" customHeight="1" x14ac:dyDescent="0.2">
      <c r="A9" s="458" t="s">
        <v>124</v>
      </c>
      <c r="B9" s="746" t="s">
        <v>1199</v>
      </c>
      <c r="C9" s="34">
        <v>44.834226999999998</v>
      </c>
      <c r="D9" s="34">
        <v>33.258620000000001</v>
      </c>
      <c r="E9" s="34">
        <v>43.382702999999999</v>
      </c>
      <c r="F9" s="34">
        <v>39.057259000000002</v>
      </c>
      <c r="G9" s="34">
        <v>41.725879999999997</v>
      </c>
      <c r="H9" s="34">
        <v>41.671984000000002</v>
      </c>
      <c r="I9" s="34">
        <v>43.531866000000001</v>
      </c>
      <c r="J9" s="34">
        <v>44.488149</v>
      </c>
      <c r="K9" s="34">
        <v>44.109177000000003</v>
      </c>
      <c r="L9" s="34">
        <v>41.979044999999999</v>
      </c>
      <c r="M9" s="34">
        <v>42.431350999999999</v>
      </c>
      <c r="N9" s="34">
        <v>41.861007000000001</v>
      </c>
      <c r="O9" s="34">
        <v>44.770859405000003</v>
      </c>
      <c r="P9" s="34">
        <v>40.612681930999997</v>
      </c>
      <c r="Q9" s="34">
        <v>44.186177135999998</v>
      </c>
      <c r="R9" s="34">
        <v>39.142166848999999</v>
      </c>
      <c r="S9" s="34">
        <v>41.940601385999997</v>
      </c>
      <c r="T9" s="34">
        <v>40.807995458000001</v>
      </c>
      <c r="U9" s="34">
        <v>43.830239470999999</v>
      </c>
      <c r="V9" s="34">
        <v>46.959673113999997</v>
      </c>
      <c r="W9" s="34">
        <v>44.694697368</v>
      </c>
      <c r="X9" s="34">
        <v>44.552995379000002</v>
      </c>
      <c r="Y9" s="34">
        <v>41.973961062000001</v>
      </c>
      <c r="Z9" s="34">
        <v>39.233964440999998</v>
      </c>
      <c r="AA9" s="34">
        <v>43.784934</v>
      </c>
      <c r="AB9" s="34">
        <v>36.788088000000002</v>
      </c>
      <c r="AC9" s="34">
        <v>43.179220000000001</v>
      </c>
      <c r="AD9" s="34">
        <v>39.693052999999999</v>
      </c>
      <c r="AE9" s="34">
        <v>40.233989999999999</v>
      </c>
      <c r="AF9" s="34">
        <v>39.133040999999999</v>
      </c>
      <c r="AG9" s="34">
        <v>41.260165000000001</v>
      </c>
      <c r="AH9" s="34">
        <v>43.374898000000002</v>
      </c>
      <c r="AI9" s="34">
        <v>41.148128</v>
      </c>
      <c r="AJ9" s="34">
        <v>38.828857999999997</v>
      </c>
      <c r="AK9" s="34">
        <v>39.488754999999998</v>
      </c>
      <c r="AL9" s="34">
        <v>37.235948</v>
      </c>
      <c r="AM9" s="34">
        <v>35.112437999999997</v>
      </c>
      <c r="AN9" s="34">
        <v>34.048217000000001</v>
      </c>
      <c r="AO9" s="34">
        <v>32.671601000000003</v>
      </c>
      <c r="AP9" s="34">
        <v>29.208003999999999</v>
      </c>
      <c r="AQ9" s="34">
        <v>30.592856000000001</v>
      </c>
      <c r="AR9" s="34">
        <v>33.282159999999998</v>
      </c>
      <c r="AS9" s="34">
        <v>35.783450703</v>
      </c>
      <c r="AT9" s="34">
        <v>39.798402000000003</v>
      </c>
      <c r="AU9" s="34">
        <v>37.530872000000002</v>
      </c>
      <c r="AV9" s="34">
        <v>35.450884000000002</v>
      </c>
      <c r="AW9" s="34">
        <v>31.721727000000001</v>
      </c>
      <c r="AX9" s="34">
        <v>33.592967999999999</v>
      </c>
      <c r="AY9" s="938">
        <v>36.880450774000003</v>
      </c>
      <c r="AZ9" s="938">
        <v>30.736335766</v>
      </c>
      <c r="BA9" s="938">
        <v>39.207810848000001</v>
      </c>
      <c r="BB9" s="459">
        <v>31.90015</v>
      </c>
      <c r="BC9" s="459">
        <v>32.854190000000003</v>
      </c>
      <c r="BD9" s="459">
        <v>31.50733</v>
      </c>
      <c r="BE9" s="459">
        <v>33.652389999999997</v>
      </c>
      <c r="BF9" s="459">
        <v>37.52872</v>
      </c>
      <c r="BG9" s="459">
        <v>32.863190000000003</v>
      </c>
      <c r="BH9" s="459">
        <v>32.711100000000002</v>
      </c>
      <c r="BI9" s="459">
        <v>30.911930000000002</v>
      </c>
      <c r="BJ9" s="459">
        <v>30.255839999999999</v>
      </c>
      <c r="BK9" s="459">
        <v>33.756830000000001</v>
      </c>
      <c r="BL9" s="459">
        <v>28.876819999999999</v>
      </c>
      <c r="BM9" s="459">
        <v>32.978569999999998</v>
      </c>
      <c r="BN9" s="459">
        <v>28.934930000000001</v>
      </c>
      <c r="BO9" s="459">
        <v>30.863350000000001</v>
      </c>
      <c r="BP9" s="459">
        <v>29.419339999999998</v>
      </c>
      <c r="BQ9" s="459">
        <v>32.166710000000002</v>
      </c>
      <c r="BR9" s="459">
        <v>36.200090000000003</v>
      </c>
      <c r="BS9" s="459">
        <v>32.117220000000003</v>
      </c>
      <c r="BT9" s="459">
        <v>32.462310000000002</v>
      </c>
      <c r="BU9" s="459">
        <v>30.7959</v>
      </c>
      <c r="BV9" s="459">
        <v>28.886559999999999</v>
      </c>
    </row>
    <row r="10" spans="1:74" s="295" customFormat="1" ht="11.1" customHeight="1" x14ac:dyDescent="0.2">
      <c r="A10" s="458" t="s">
        <v>115</v>
      </c>
      <c r="B10" s="747" t="s">
        <v>1371</v>
      </c>
      <c r="C10" s="34">
        <v>48.495550999999999</v>
      </c>
      <c r="D10" s="34">
        <v>40.817064999999999</v>
      </c>
      <c r="E10" s="34">
        <v>50.817703000000002</v>
      </c>
      <c r="F10" s="34">
        <v>45.294547000000001</v>
      </c>
      <c r="G10" s="34">
        <v>48.607135999999997</v>
      </c>
      <c r="H10" s="34">
        <v>48.772692999999997</v>
      </c>
      <c r="I10" s="34">
        <v>48.47289</v>
      </c>
      <c r="J10" s="34">
        <v>50.039026</v>
      </c>
      <c r="K10" s="34">
        <v>49.759599999999999</v>
      </c>
      <c r="L10" s="34">
        <v>48.953837999999998</v>
      </c>
      <c r="M10" s="34">
        <v>48.825009999999999</v>
      </c>
      <c r="N10" s="34">
        <v>48.576219000000002</v>
      </c>
      <c r="O10" s="34">
        <v>49.887262999999997</v>
      </c>
      <c r="P10" s="34">
        <v>47.875067000000001</v>
      </c>
      <c r="Q10" s="34">
        <v>51.548139999999997</v>
      </c>
      <c r="R10" s="34">
        <v>46.387467999999998</v>
      </c>
      <c r="S10" s="34">
        <v>49.552526</v>
      </c>
      <c r="T10" s="34">
        <v>48.670070000000003</v>
      </c>
      <c r="U10" s="34">
        <v>49.301246999999996</v>
      </c>
      <c r="V10" s="34">
        <v>53.601346999999997</v>
      </c>
      <c r="W10" s="34">
        <v>51.574119000000003</v>
      </c>
      <c r="X10" s="34">
        <v>51.331895000000003</v>
      </c>
      <c r="Y10" s="34">
        <v>48.753593000000002</v>
      </c>
      <c r="Z10" s="34">
        <v>45.672547000000002</v>
      </c>
      <c r="AA10" s="34">
        <v>51.052731999999999</v>
      </c>
      <c r="AB10" s="34">
        <v>45.750903999999998</v>
      </c>
      <c r="AC10" s="34">
        <v>52.027268999999997</v>
      </c>
      <c r="AD10" s="34">
        <v>47.006179000000003</v>
      </c>
      <c r="AE10" s="34">
        <v>48.262134000000003</v>
      </c>
      <c r="AF10" s="34">
        <v>47.18356</v>
      </c>
      <c r="AG10" s="34">
        <v>46.594642999999998</v>
      </c>
      <c r="AH10" s="34">
        <v>50.624502999999997</v>
      </c>
      <c r="AI10" s="34">
        <v>48.619798000000003</v>
      </c>
      <c r="AJ10" s="34">
        <v>47.602803999999999</v>
      </c>
      <c r="AK10" s="34">
        <v>47.518639</v>
      </c>
      <c r="AL10" s="34">
        <v>45.710852000000003</v>
      </c>
      <c r="AM10" s="34">
        <v>44.052010000000003</v>
      </c>
      <c r="AN10" s="34">
        <v>44.010722000000001</v>
      </c>
      <c r="AO10" s="34">
        <v>41.808231999999997</v>
      </c>
      <c r="AP10" s="34">
        <v>35.709395000000001</v>
      </c>
      <c r="AQ10" s="34">
        <v>39.370106</v>
      </c>
      <c r="AR10" s="34">
        <v>43.003757999999998</v>
      </c>
      <c r="AS10" s="34">
        <v>43.342917999999997</v>
      </c>
      <c r="AT10" s="34">
        <v>47.110135</v>
      </c>
      <c r="AU10" s="34">
        <v>45.723695999999997</v>
      </c>
      <c r="AV10" s="34">
        <v>44.295355000000001</v>
      </c>
      <c r="AW10" s="34">
        <v>40.96387</v>
      </c>
      <c r="AX10" s="34">
        <v>42.738095999999999</v>
      </c>
      <c r="AY10" s="938">
        <v>44.103883000000003</v>
      </c>
      <c r="AZ10" s="938">
        <v>38.761046</v>
      </c>
      <c r="BA10" s="938">
        <v>47.128696798</v>
      </c>
      <c r="BB10" s="459">
        <v>39.082140000000003</v>
      </c>
      <c r="BC10" s="459">
        <v>40.032620000000001</v>
      </c>
      <c r="BD10" s="459">
        <v>38.839849999999998</v>
      </c>
      <c r="BE10" s="459">
        <v>39.609229999999997</v>
      </c>
      <c r="BF10" s="459">
        <v>44.249920000000003</v>
      </c>
      <c r="BG10" s="459">
        <v>39.288150000000002</v>
      </c>
      <c r="BH10" s="459">
        <v>40.38897</v>
      </c>
      <c r="BI10" s="459">
        <v>38.837519999999998</v>
      </c>
      <c r="BJ10" s="459">
        <v>38.94312</v>
      </c>
      <c r="BK10" s="459">
        <v>41.011240000000001</v>
      </c>
      <c r="BL10" s="459">
        <v>36.69594</v>
      </c>
      <c r="BM10" s="459">
        <v>40.928750000000001</v>
      </c>
      <c r="BN10" s="459">
        <v>35.982990000000001</v>
      </c>
      <c r="BO10" s="459">
        <v>37.795940000000002</v>
      </c>
      <c r="BP10" s="459">
        <v>36.560600000000001</v>
      </c>
      <c r="BQ10" s="459">
        <v>38.09713</v>
      </c>
      <c r="BR10" s="459">
        <v>43.019410000000001</v>
      </c>
      <c r="BS10" s="459">
        <v>38.945569999999996</v>
      </c>
      <c r="BT10" s="459">
        <v>40.349119999999999</v>
      </c>
      <c r="BU10" s="459">
        <v>38.874929999999999</v>
      </c>
      <c r="BV10" s="459">
        <v>37.753189999999996</v>
      </c>
    </row>
    <row r="11" spans="1:74" ht="11.1" customHeight="1" x14ac:dyDescent="0.2">
      <c r="A11" s="48" t="s">
        <v>116</v>
      </c>
      <c r="B11" s="748" t="s">
        <v>1001</v>
      </c>
      <c r="C11" s="365">
        <v>14.183998000000001</v>
      </c>
      <c r="D11" s="365">
        <v>11.938181999999999</v>
      </c>
      <c r="E11" s="365">
        <v>14.863187999999999</v>
      </c>
      <c r="F11" s="365">
        <v>12.522856000000001</v>
      </c>
      <c r="G11" s="365">
        <v>13.438699</v>
      </c>
      <c r="H11" s="365">
        <v>13.484567</v>
      </c>
      <c r="I11" s="365">
        <v>11.960509</v>
      </c>
      <c r="J11" s="365">
        <v>12.346965000000001</v>
      </c>
      <c r="K11" s="365">
        <v>12.278036999999999</v>
      </c>
      <c r="L11" s="365">
        <v>12.885494</v>
      </c>
      <c r="M11" s="365">
        <v>12.851573</v>
      </c>
      <c r="N11" s="365">
        <v>12.786127</v>
      </c>
      <c r="O11" s="365">
        <v>13.45969</v>
      </c>
      <c r="P11" s="365">
        <v>12.916791999999999</v>
      </c>
      <c r="Q11" s="365">
        <v>13.907807</v>
      </c>
      <c r="R11" s="365">
        <v>12.883153</v>
      </c>
      <c r="S11" s="365">
        <v>13.762204000000001</v>
      </c>
      <c r="T11" s="365">
        <v>13.517059</v>
      </c>
      <c r="U11" s="365">
        <v>12.841676</v>
      </c>
      <c r="V11" s="365">
        <v>13.961724999999999</v>
      </c>
      <c r="W11" s="365">
        <v>13.433665</v>
      </c>
      <c r="X11" s="365">
        <v>14.194516</v>
      </c>
      <c r="Y11" s="365">
        <v>13.481558</v>
      </c>
      <c r="Z11" s="365">
        <v>12.629568000000001</v>
      </c>
      <c r="AA11" s="365">
        <v>14.770154</v>
      </c>
      <c r="AB11" s="365">
        <v>13.236259</v>
      </c>
      <c r="AC11" s="365">
        <v>15.052104999999999</v>
      </c>
      <c r="AD11" s="365">
        <v>14.063772</v>
      </c>
      <c r="AE11" s="365">
        <v>14.439529</v>
      </c>
      <c r="AF11" s="365">
        <v>14.116864</v>
      </c>
      <c r="AG11" s="365">
        <v>12.857955</v>
      </c>
      <c r="AH11" s="365">
        <v>13.970018</v>
      </c>
      <c r="AI11" s="365">
        <v>13.416847000000001</v>
      </c>
      <c r="AJ11" s="365">
        <v>13.401282999999999</v>
      </c>
      <c r="AK11" s="365">
        <v>13.377580999999999</v>
      </c>
      <c r="AL11" s="365">
        <v>12.868648</v>
      </c>
      <c r="AM11" s="365">
        <v>13.417866</v>
      </c>
      <c r="AN11" s="365">
        <v>13.405291</v>
      </c>
      <c r="AO11" s="365">
        <v>12.734424000000001</v>
      </c>
      <c r="AP11" s="365">
        <v>12.046301</v>
      </c>
      <c r="AQ11" s="365">
        <v>13.281196</v>
      </c>
      <c r="AR11" s="365">
        <v>14.506978</v>
      </c>
      <c r="AS11" s="365">
        <v>12.645348</v>
      </c>
      <c r="AT11" s="365">
        <v>13.744422</v>
      </c>
      <c r="AU11" s="365">
        <v>13.339978</v>
      </c>
      <c r="AV11" s="365">
        <v>13.345575</v>
      </c>
      <c r="AW11" s="365">
        <v>12.34186</v>
      </c>
      <c r="AX11" s="365">
        <v>12.876428000000001</v>
      </c>
      <c r="AY11" s="921">
        <v>14.347757</v>
      </c>
      <c r="AZ11" s="921">
        <v>12.560565</v>
      </c>
      <c r="BA11" s="921">
        <v>15.357852783</v>
      </c>
      <c r="BB11" s="376">
        <v>12.476380000000001</v>
      </c>
      <c r="BC11" s="376">
        <v>12.57508</v>
      </c>
      <c r="BD11" s="376">
        <v>12.46894</v>
      </c>
      <c r="BE11" s="376">
        <v>10.524330000000001</v>
      </c>
      <c r="BF11" s="376">
        <v>11.638</v>
      </c>
      <c r="BG11" s="376">
        <v>10.29044</v>
      </c>
      <c r="BH11" s="376">
        <v>11.00704</v>
      </c>
      <c r="BI11" s="376">
        <v>10.59933</v>
      </c>
      <c r="BJ11" s="376">
        <v>10.71452</v>
      </c>
      <c r="BK11" s="376">
        <v>12.45302</v>
      </c>
      <c r="BL11" s="376">
        <v>11.135199999999999</v>
      </c>
      <c r="BM11" s="376">
        <v>12.329409999999999</v>
      </c>
      <c r="BN11" s="376">
        <v>11.11199</v>
      </c>
      <c r="BO11" s="376">
        <v>11.642150000000001</v>
      </c>
      <c r="BP11" s="376">
        <v>11.30561</v>
      </c>
      <c r="BQ11" s="376">
        <v>10.08732</v>
      </c>
      <c r="BR11" s="376">
        <v>11.38739</v>
      </c>
      <c r="BS11" s="376">
        <v>10.348599999999999</v>
      </c>
      <c r="BT11" s="376">
        <v>11.195320000000001</v>
      </c>
      <c r="BU11" s="376">
        <v>10.82549</v>
      </c>
      <c r="BV11" s="376">
        <v>10.77815</v>
      </c>
    </row>
    <row r="12" spans="1:74" ht="11.1" customHeight="1" x14ac:dyDescent="0.2">
      <c r="A12" s="48" t="s">
        <v>117</v>
      </c>
      <c r="B12" s="748" t="s">
        <v>1002</v>
      </c>
      <c r="C12" s="365">
        <v>8.6389460000000007</v>
      </c>
      <c r="D12" s="365">
        <v>7.271109</v>
      </c>
      <c r="E12" s="365">
        <v>9.0526219999999995</v>
      </c>
      <c r="F12" s="365">
        <v>7.3719239999999999</v>
      </c>
      <c r="G12" s="365">
        <v>7.9110740000000002</v>
      </c>
      <c r="H12" s="365">
        <v>7.9379920000000004</v>
      </c>
      <c r="I12" s="365">
        <v>7.4162489999999996</v>
      </c>
      <c r="J12" s="365">
        <v>7.65585</v>
      </c>
      <c r="K12" s="365">
        <v>7.6131000000000002</v>
      </c>
      <c r="L12" s="365">
        <v>7.5396859999999997</v>
      </c>
      <c r="M12" s="365">
        <v>7.5198679999999998</v>
      </c>
      <c r="N12" s="365">
        <v>7.4815490000000002</v>
      </c>
      <c r="O12" s="365">
        <v>7.9840910000000003</v>
      </c>
      <c r="P12" s="365">
        <v>7.6620379999999999</v>
      </c>
      <c r="Q12" s="365">
        <v>8.249898</v>
      </c>
      <c r="R12" s="365">
        <v>8.0796589999999995</v>
      </c>
      <c r="S12" s="365">
        <v>8.6309260000000005</v>
      </c>
      <c r="T12" s="365">
        <v>8.4771970000000003</v>
      </c>
      <c r="U12" s="365">
        <v>7.8965889999999996</v>
      </c>
      <c r="V12" s="365">
        <v>8.5853389999999994</v>
      </c>
      <c r="W12" s="365">
        <v>8.2606710000000003</v>
      </c>
      <c r="X12" s="365">
        <v>8.6510029999999993</v>
      </c>
      <c r="Y12" s="365">
        <v>8.2164699999999993</v>
      </c>
      <c r="Z12" s="365">
        <v>7.6972500000000004</v>
      </c>
      <c r="AA12" s="365">
        <v>8.691065</v>
      </c>
      <c r="AB12" s="365">
        <v>7.7885039999999996</v>
      </c>
      <c r="AC12" s="365">
        <v>8.856973</v>
      </c>
      <c r="AD12" s="365">
        <v>7.7413410000000002</v>
      </c>
      <c r="AE12" s="365">
        <v>7.9481760000000001</v>
      </c>
      <c r="AF12" s="365">
        <v>7.7705320000000002</v>
      </c>
      <c r="AG12" s="365">
        <v>7.2269829999999997</v>
      </c>
      <c r="AH12" s="365">
        <v>7.8520240000000001</v>
      </c>
      <c r="AI12" s="365">
        <v>7.5410469999999998</v>
      </c>
      <c r="AJ12" s="365">
        <v>7.5233790000000003</v>
      </c>
      <c r="AK12" s="365">
        <v>7.5100920000000002</v>
      </c>
      <c r="AL12" s="365">
        <v>7.2243899999999996</v>
      </c>
      <c r="AM12" s="365">
        <v>7.5460500000000001</v>
      </c>
      <c r="AN12" s="365">
        <v>7.5389730000000004</v>
      </c>
      <c r="AO12" s="365">
        <v>7.1616770000000001</v>
      </c>
      <c r="AP12" s="365">
        <v>6.1323749999999997</v>
      </c>
      <c r="AQ12" s="365">
        <v>6.761056</v>
      </c>
      <c r="AR12" s="365">
        <v>7.3850619999999996</v>
      </c>
      <c r="AS12" s="365">
        <v>6.9062289999999997</v>
      </c>
      <c r="AT12" s="365">
        <v>7.5064960000000003</v>
      </c>
      <c r="AU12" s="365">
        <v>7.2855429999999997</v>
      </c>
      <c r="AV12" s="365">
        <v>6.5863300000000002</v>
      </c>
      <c r="AW12" s="365">
        <v>6.090973</v>
      </c>
      <c r="AX12" s="365">
        <v>6.3547750000000001</v>
      </c>
      <c r="AY12" s="921">
        <v>7.5253909999999999</v>
      </c>
      <c r="AZ12" s="921">
        <v>6.6034949999999997</v>
      </c>
      <c r="BA12" s="921">
        <v>7.9168287143000002</v>
      </c>
      <c r="BB12" s="376">
        <v>6.7017670000000003</v>
      </c>
      <c r="BC12" s="376">
        <v>6.7694510000000001</v>
      </c>
      <c r="BD12" s="376">
        <v>6.2122469999999996</v>
      </c>
      <c r="BE12" s="376">
        <v>5.9094030000000002</v>
      </c>
      <c r="BF12" s="376">
        <v>6.7365490000000001</v>
      </c>
      <c r="BG12" s="376">
        <v>5.8487309999999999</v>
      </c>
      <c r="BH12" s="376">
        <v>5.9736799999999999</v>
      </c>
      <c r="BI12" s="376">
        <v>5.7158600000000002</v>
      </c>
      <c r="BJ12" s="376">
        <v>5.7223930000000003</v>
      </c>
      <c r="BK12" s="376">
        <v>6.8377290000000004</v>
      </c>
      <c r="BL12" s="376">
        <v>6.1887749999999997</v>
      </c>
      <c r="BM12" s="376">
        <v>7.0968340000000003</v>
      </c>
      <c r="BN12" s="376">
        <v>6.1830239999999996</v>
      </c>
      <c r="BO12" s="376">
        <v>6.4944259999999998</v>
      </c>
      <c r="BP12" s="376">
        <v>6.0930730000000004</v>
      </c>
      <c r="BQ12" s="376">
        <v>5.8880800000000004</v>
      </c>
      <c r="BR12" s="376">
        <v>6.8093589999999997</v>
      </c>
      <c r="BS12" s="376">
        <v>6.1154109999999999</v>
      </c>
      <c r="BT12" s="376">
        <v>6.3242450000000003</v>
      </c>
      <c r="BU12" s="376">
        <v>6.0909420000000001</v>
      </c>
      <c r="BV12" s="376">
        <v>5.9533160000000001</v>
      </c>
    </row>
    <row r="13" spans="1:74" ht="11.1" customHeight="1" x14ac:dyDescent="0.2">
      <c r="A13" s="48" t="s">
        <v>118</v>
      </c>
      <c r="B13" s="748" t="s">
        <v>1003</v>
      </c>
      <c r="C13" s="365">
        <v>25.672606999999999</v>
      </c>
      <c r="D13" s="365">
        <v>21.607773999999999</v>
      </c>
      <c r="E13" s="365">
        <v>26.901893000000001</v>
      </c>
      <c r="F13" s="365">
        <v>25.399767000000001</v>
      </c>
      <c r="G13" s="365">
        <v>27.257363000000002</v>
      </c>
      <c r="H13" s="365">
        <v>27.350134000000001</v>
      </c>
      <c r="I13" s="365">
        <v>29.096132000000001</v>
      </c>
      <c r="J13" s="365">
        <v>30.036211000000002</v>
      </c>
      <c r="K13" s="365">
        <v>29.868462999999998</v>
      </c>
      <c r="L13" s="365">
        <v>28.528658</v>
      </c>
      <c r="M13" s="365">
        <v>28.453569000000002</v>
      </c>
      <c r="N13" s="365">
        <v>28.308543</v>
      </c>
      <c r="O13" s="365">
        <v>28.443481999999999</v>
      </c>
      <c r="P13" s="365">
        <v>27.296237000000001</v>
      </c>
      <c r="Q13" s="365">
        <v>29.390435</v>
      </c>
      <c r="R13" s="365">
        <v>25.424655999999999</v>
      </c>
      <c r="S13" s="365">
        <v>27.159396000000001</v>
      </c>
      <c r="T13" s="365">
        <v>26.675813999999999</v>
      </c>
      <c r="U13" s="365">
        <v>28.562982000000002</v>
      </c>
      <c r="V13" s="365">
        <v>31.054283000000002</v>
      </c>
      <c r="W13" s="365">
        <v>29.879783</v>
      </c>
      <c r="X13" s="365">
        <v>28.486376</v>
      </c>
      <c r="Y13" s="365">
        <v>27.055565000000001</v>
      </c>
      <c r="Z13" s="365">
        <v>25.345728999999999</v>
      </c>
      <c r="AA13" s="365">
        <v>27.591512999999999</v>
      </c>
      <c r="AB13" s="365">
        <v>24.726140999999998</v>
      </c>
      <c r="AC13" s="365">
        <v>28.118190999999999</v>
      </c>
      <c r="AD13" s="365">
        <v>25.201066000000001</v>
      </c>
      <c r="AE13" s="365">
        <v>25.874428999999999</v>
      </c>
      <c r="AF13" s="365">
        <v>25.296164000000001</v>
      </c>
      <c r="AG13" s="365">
        <v>26.509705</v>
      </c>
      <c r="AH13" s="365">
        <v>28.802461000000001</v>
      </c>
      <c r="AI13" s="365">
        <v>27.661904</v>
      </c>
      <c r="AJ13" s="365">
        <v>26.678142000000001</v>
      </c>
      <c r="AK13" s="365">
        <v>26.630966000000001</v>
      </c>
      <c r="AL13" s="365">
        <v>25.617813999999999</v>
      </c>
      <c r="AM13" s="365">
        <v>23.088094000000002</v>
      </c>
      <c r="AN13" s="365">
        <v>23.066458000000001</v>
      </c>
      <c r="AO13" s="365">
        <v>21.912130999999999</v>
      </c>
      <c r="AP13" s="365">
        <v>17.530719000000001</v>
      </c>
      <c r="AQ13" s="365">
        <v>19.327853999999999</v>
      </c>
      <c r="AR13" s="365">
        <v>21.111718</v>
      </c>
      <c r="AS13" s="365">
        <v>23.791340999999999</v>
      </c>
      <c r="AT13" s="365">
        <v>25.859217000000001</v>
      </c>
      <c r="AU13" s="365">
        <v>25.098175000000001</v>
      </c>
      <c r="AV13" s="365">
        <v>24.36345</v>
      </c>
      <c r="AW13" s="365">
        <v>22.531037000000001</v>
      </c>
      <c r="AX13" s="365">
        <v>23.506893000000002</v>
      </c>
      <c r="AY13" s="921">
        <v>22.230734999999999</v>
      </c>
      <c r="AZ13" s="921">
        <v>19.596986000000001</v>
      </c>
      <c r="BA13" s="921">
        <v>23.8540153</v>
      </c>
      <c r="BB13" s="376">
        <v>19.904</v>
      </c>
      <c r="BC13" s="376">
        <v>20.688089999999999</v>
      </c>
      <c r="BD13" s="376">
        <v>20.158670000000001</v>
      </c>
      <c r="BE13" s="376">
        <v>23.17549</v>
      </c>
      <c r="BF13" s="376">
        <v>25.87537</v>
      </c>
      <c r="BG13" s="376">
        <v>23.148969999999998</v>
      </c>
      <c r="BH13" s="376">
        <v>23.408249999999999</v>
      </c>
      <c r="BI13" s="376">
        <v>22.52233</v>
      </c>
      <c r="BJ13" s="376">
        <v>22.5062</v>
      </c>
      <c r="BK13" s="376">
        <v>21.720490000000002</v>
      </c>
      <c r="BL13" s="376">
        <v>19.371960000000001</v>
      </c>
      <c r="BM13" s="376">
        <v>21.502500000000001</v>
      </c>
      <c r="BN13" s="376">
        <v>18.68797</v>
      </c>
      <c r="BO13" s="376">
        <v>19.659369999999999</v>
      </c>
      <c r="BP13" s="376">
        <v>19.161909999999999</v>
      </c>
      <c r="BQ13" s="376">
        <v>22.121729999999999</v>
      </c>
      <c r="BR13" s="376">
        <v>24.822659999999999</v>
      </c>
      <c r="BS13" s="376">
        <v>22.481560000000002</v>
      </c>
      <c r="BT13" s="376">
        <v>22.829560000000001</v>
      </c>
      <c r="BU13" s="376">
        <v>21.958500000000001</v>
      </c>
      <c r="BV13" s="376">
        <v>21.021719999999998</v>
      </c>
    </row>
    <row r="14" spans="1:74" s="295" customFormat="1" ht="11.1" customHeight="1" x14ac:dyDescent="0.2">
      <c r="A14" s="458" t="s">
        <v>1497</v>
      </c>
      <c r="B14" s="747" t="s">
        <v>1206</v>
      </c>
      <c r="C14" s="34">
        <v>-5.4965039999999998</v>
      </c>
      <c r="D14" s="34">
        <v>-6.681705</v>
      </c>
      <c r="E14" s="34">
        <v>-7.4877599999999997</v>
      </c>
      <c r="F14" s="34">
        <v>-6.3340480000000001</v>
      </c>
      <c r="G14" s="34">
        <v>-6.9696259999999999</v>
      </c>
      <c r="H14" s="34">
        <v>-7.1834389999999999</v>
      </c>
      <c r="I14" s="34">
        <v>-5.881894</v>
      </c>
      <c r="J14" s="34">
        <v>-6.9851270000000003</v>
      </c>
      <c r="K14" s="34">
        <v>-6.5938330000000001</v>
      </c>
      <c r="L14" s="34">
        <v>-6.9908229999999998</v>
      </c>
      <c r="M14" s="34">
        <v>-6.3985190000000003</v>
      </c>
      <c r="N14" s="34">
        <v>-6.723732</v>
      </c>
      <c r="O14" s="34">
        <v>-5.0157049999999996</v>
      </c>
      <c r="P14" s="34">
        <v>-7.0159979999999997</v>
      </c>
      <c r="Q14" s="34">
        <v>-7.0478319999999997</v>
      </c>
      <c r="R14" s="34">
        <v>-7.118493</v>
      </c>
      <c r="S14" s="34">
        <v>-7.213298</v>
      </c>
      <c r="T14" s="34">
        <v>-7.4646819999999998</v>
      </c>
      <c r="U14" s="34">
        <v>-5.6288460000000002</v>
      </c>
      <c r="V14" s="34">
        <v>-6.7662750000000003</v>
      </c>
      <c r="W14" s="34">
        <v>-6.748977</v>
      </c>
      <c r="X14" s="34">
        <v>-6.3778389999999998</v>
      </c>
      <c r="Y14" s="34">
        <v>-6.5964270000000003</v>
      </c>
      <c r="Z14" s="34">
        <v>-6.6478970000000004</v>
      </c>
      <c r="AA14" s="34">
        <v>-6.6417979999999996</v>
      </c>
      <c r="AB14" s="34">
        <v>-7.9558160000000004</v>
      </c>
      <c r="AC14" s="34">
        <v>-8.9110490000000002</v>
      </c>
      <c r="AD14" s="34">
        <v>-7.4111260000000003</v>
      </c>
      <c r="AE14" s="34">
        <v>-8.1241439999999994</v>
      </c>
      <c r="AF14" s="34">
        <v>-8.1545190000000005</v>
      </c>
      <c r="AG14" s="34">
        <v>-6.3754780000000002</v>
      </c>
      <c r="AH14" s="34">
        <v>-8.7646049999999995</v>
      </c>
      <c r="AI14" s="34">
        <v>-8.5016700000000007</v>
      </c>
      <c r="AJ14" s="34">
        <v>-8.7919459999999994</v>
      </c>
      <c r="AK14" s="34">
        <v>-8.0528840000000006</v>
      </c>
      <c r="AL14" s="34">
        <v>-8.5129040000000007</v>
      </c>
      <c r="AM14" s="34">
        <v>-8.3175720000000002</v>
      </c>
      <c r="AN14" s="34">
        <v>-8.9685050000000004</v>
      </c>
      <c r="AO14" s="34">
        <v>-9.1906309999999998</v>
      </c>
      <c r="AP14" s="34">
        <v>-6.589391</v>
      </c>
      <c r="AQ14" s="34">
        <v>-8.85825</v>
      </c>
      <c r="AR14" s="34">
        <v>-9.8085979999999999</v>
      </c>
      <c r="AS14" s="34">
        <v>-8.5754672967999994</v>
      </c>
      <c r="AT14" s="34">
        <v>-8.805733</v>
      </c>
      <c r="AU14" s="34">
        <v>-9.2048240000000003</v>
      </c>
      <c r="AV14" s="34">
        <v>-8.8494709999999994</v>
      </c>
      <c r="AW14" s="34">
        <v>-9.2541429999999991</v>
      </c>
      <c r="AX14" s="34">
        <v>-9.1681279999999994</v>
      </c>
      <c r="AY14" s="938">
        <v>-7.4811885456000002</v>
      </c>
      <c r="AZ14" s="938">
        <v>-7.1898930343999998</v>
      </c>
      <c r="BA14" s="938">
        <v>-7.7925740000000001</v>
      </c>
      <c r="BB14" s="459">
        <v>-7.1197229999999996</v>
      </c>
      <c r="BC14" s="459">
        <v>-7.1230039999999999</v>
      </c>
      <c r="BD14" s="459">
        <v>-7.2884479999999998</v>
      </c>
      <c r="BE14" s="459">
        <v>-6.5167039999999998</v>
      </c>
      <c r="BF14" s="459">
        <v>-7.573626</v>
      </c>
      <c r="BG14" s="459">
        <v>-7.0429620000000002</v>
      </c>
      <c r="BH14" s="459">
        <v>-7.6383530000000004</v>
      </c>
      <c r="BI14" s="459">
        <v>-7.9014369999999996</v>
      </c>
      <c r="BJ14" s="459">
        <v>-8.6846479999999993</v>
      </c>
      <c r="BK14" s="459">
        <v>-7.5358890000000001</v>
      </c>
      <c r="BL14" s="459">
        <v>-7.0037859999999998</v>
      </c>
      <c r="BM14" s="459">
        <v>-7.8765749999999999</v>
      </c>
      <c r="BN14" s="459">
        <v>-6.9964510000000004</v>
      </c>
      <c r="BO14" s="459">
        <v>-6.8683589999999999</v>
      </c>
      <c r="BP14" s="459">
        <v>-7.092346</v>
      </c>
      <c r="BQ14" s="459">
        <v>-6.4697889999999996</v>
      </c>
      <c r="BR14" s="459">
        <v>-7.6482150000000004</v>
      </c>
      <c r="BS14" s="459">
        <v>-7.4189939999999996</v>
      </c>
      <c r="BT14" s="459">
        <v>-7.811312</v>
      </c>
      <c r="BU14" s="459">
        <v>-8.0167710000000003</v>
      </c>
      <c r="BV14" s="459">
        <v>-8.8347750000000005</v>
      </c>
    </row>
    <row r="15" spans="1:74" s="743" customFormat="1" ht="11.1" customHeight="1" x14ac:dyDescent="0.2">
      <c r="A15" s="742" t="s">
        <v>120</v>
      </c>
      <c r="B15" s="748" t="s">
        <v>1372</v>
      </c>
      <c r="C15" s="365">
        <v>0.52455799999999997</v>
      </c>
      <c r="D15" s="365">
        <v>0.30868699999999999</v>
      </c>
      <c r="E15" s="365">
        <v>0.24052100000000001</v>
      </c>
      <c r="F15" s="365">
        <v>0.50926800000000005</v>
      </c>
      <c r="G15" s="365">
        <v>0.51217800000000002</v>
      </c>
      <c r="H15" s="365">
        <v>0.50891799999999998</v>
      </c>
      <c r="I15" s="365">
        <v>0.56406699999999999</v>
      </c>
      <c r="J15" s="365">
        <v>0.36813000000000001</v>
      </c>
      <c r="K15" s="365">
        <v>0.20172599999999999</v>
      </c>
      <c r="L15" s="365">
        <v>0.52549999999999997</v>
      </c>
      <c r="M15" s="365">
        <v>0.43571599999999999</v>
      </c>
      <c r="N15" s="365">
        <v>0.689079</v>
      </c>
      <c r="O15" s="365">
        <v>0.50270199999999998</v>
      </c>
      <c r="P15" s="365">
        <v>0.28925400000000001</v>
      </c>
      <c r="Q15" s="365">
        <v>0.52970899999999999</v>
      </c>
      <c r="R15" s="365">
        <v>0.68416500000000002</v>
      </c>
      <c r="S15" s="365">
        <v>0.32450899999999999</v>
      </c>
      <c r="T15" s="365">
        <v>0.62746999999999997</v>
      </c>
      <c r="U15" s="365">
        <v>0.65998699999999999</v>
      </c>
      <c r="V15" s="365">
        <v>0.77902899999999997</v>
      </c>
      <c r="W15" s="365">
        <v>0.53134199999999998</v>
      </c>
      <c r="X15" s="365">
        <v>0.40368100000000001</v>
      </c>
      <c r="Y15" s="365">
        <v>0.68949099999999997</v>
      </c>
      <c r="Z15" s="365">
        <v>0.292128</v>
      </c>
      <c r="AA15" s="365">
        <v>0.43973600000000002</v>
      </c>
      <c r="AB15" s="365">
        <v>0.29964200000000002</v>
      </c>
      <c r="AC15" s="365">
        <v>0.28083599999999997</v>
      </c>
      <c r="AD15" s="365">
        <v>0.42641400000000002</v>
      </c>
      <c r="AE15" s="365">
        <v>0.305446</v>
      </c>
      <c r="AF15" s="365">
        <v>0.282364</v>
      </c>
      <c r="AG15" s="365">
        <v>0.32570700000000002</v>
      </c>
      <c r="AH15" s="365">
        <v>0.35474099999999997</v>
      </c>
      <c r="AI15" s="365">
        <v>0.313973</v>
      </c>
      <c r="AJ15" s="365">
        <v>0.41334900000000002</v>
      </c>
      <c r="AK15" s="365">
        <v>0.335148</v>
      </c>
      <c r="AL15" s="365">
        <v>0.232768</v>
      </c>
      <c r="AM15" s="365">
        <v>9.3540999999999999E-2</v>
      </c>
      <c r="AN15" s="365">
        <v>0.15052699999999999</v>
      </c>
      <c r="AO15" s="365">
        <v>8.4850999999999996E-2</v>
      </c>
      <c r="AP15" s="365">
        <v>0.25353900000000001</v>
      </c>
      <c r="AQ15" s="365">
        <v>7.9714999999999994E-2</v>
      </c>
      <c r="AR15" s="365">
        <v>0.20256399999999999</v>
      </c>
      <c r="AS15" s="365">
        <v>0.18488070323</v>
      </c>
      <c r="AT15" s="365">
        <v>0.28809200000000001</v>
      </c>
      <c r="AU15" s="365">
        <v>0.24795600000000001</v>
      </c>
      <c r="AV15" s="365">
        <v>0.118162</v>
      </c>
      <c r="AW15" s="365">
        <v>0.16708500000000001</v>
      </c>
      <c r="AX15" s="365">
        <v>0.126801</v>
      </c>
      <c r="AY15" s="921">
        <v>0.24458186699000001</v>
      </c>
      <c r="AZ15" s="921">
        <v>0.19734876392</v>
      </c>
      <c r="BA15" s="921">
        <v>0.38797769999999998</v>
      </c>
      <c r="BB15" s="376">
        <v>0.3094112</v>
      </c>
      <c r="BC15" s="376">
        <v>0.2963383</v>
      </c>
      <c r="BD15" s="376">
        <v>0.34071849999999998</v>
      </c>
      <c r="BE15" s="376">
        <v>0.45701950000000002</v>
      </c>
      <c r="BF15" s="376">
        <v>0.36664479999999999</v>
      </c>
      <c r="BG15" s="376">
        <v>0.33735900000000002</v>
      </c>
      <c r="BH15" s="376">
        <v>0.25354579999999999</v>
      </c>
      <c r="BI15" s="376">
        <v>0.20387669999999999</v>
      </c>
      <c r="BJ15" s="376">
        <v>0.3258471</v>
      </c>
      <c r="BK15" s="376">
        <v>0.1338241</v>
      </c>
      <c r="BL15" s="376">
        <v>0.1033432</v>
      </c>
      <c r="BM15" s="376">
        <v>0.28652850000000002</v>
      </c>
      <c r="BN15" s="376">
        <v>0.22779740000000001</v>
      </c>
      <c r="BO15" s="376">
        <v>0.22893279999999999</v>
      </c>
      <c r="BP15" s="376">
        <v>0.28509469999999998</v>
      </c>
      <c r="BQ15" s="376">
        <v>0.41115750000000001</v>
      </c>
      <c r="BR15" s="376">
        <v>0.32989879999999999</v>
      </c>
      <c r="BS15" s="376">
        <v>0.3127492</v>
      </c>
      <c r="BT15" s="376">
        <v>0.23724909999999999</v>
      </c>
      <c r="BU15" s="376">
        <v>0.19416439999999999</v>
      </c>
      <c r="BV15" s="376">
        <v>0.31196109999999999</v>
      </c>
    </row>
    <row r="16" spans="1:74" s="743" customFormat="1" ht="11.1" customHeight="1" x14ac:dyDescent="0.2">
      <c r="A16" s="742" t="s">
        <v>121</v>
      </c>
      <c r="B16" s="748" t="s">
        <v>1373</v>
      </c>
      <c r="C16" s="365">
        <v>6.0210619999999997</v>
      </c>
      <c r="D16" s="365">
        <v>6.9903919999999999</v>
      </c>
      <c r="E16" s="365">
        <v>7.728281</v>
      </c>
      <c r="F16" s="365">
        <v>6.8433159999999997</v>
      </c>
      <c r="G16" s="365">
        <v>7.4818040000000003</v>
      </c>
      <c r="H16" s="365">
        <v>7.6923570000000003</v>
      </c>
      <c r="I16" s="365">
        <v>6.4459609999999996</v>
      </c>
      <c r="J16" s="365">
        <v>7.3532570000000002</v>
      </c>
      <c r="K16" s="365">
        <v>6.7955589999999999</v>
      </c>
      <c r="L16" s="365">
        <v>7.5163229999999999</v>
      </c>
      <c r="M16" s="365">
        <v>6.8342349999999996</v>
      </c>
      <c r="N16" s="365">
        <v>7.4128109999999996</v>
      </c>
      <c r="O16" s="365">
        <v>5.5184069999999998</v>
      </c>
      <c r="P16" s="365">
        <v>7.3052520000000003</v>
      </c>
      <c r="Q16" s="365">
        <v>7.5775410000000001</v>
      </c>
      <c r="R16" s="365">
        <v>7.8026580000000001</v>
      </c>
      <c r="S16" s="365">
        <v>7.5378069999999999</v>
      </c>
      <c r="T16" s="365">
        <v>8.0921520000000005</v>
      </c>
      <c r="U16" s="365">
        <v>6.2888330000000003</v>
      </c>
      <c r="V16" s="365">
        <v>7.5453039999999998</v>
      </c>
      <c r="W16" s="365">
        <v>7.2803190000000004</v>
      </c>
      <c r="X16" s="365">
        <v>6.7815200000000004</v>
      </c>
      <c r="Y16" s="365">
        <v>7.2859179999999997</v>
      </c>
      <c r="Z16" s="365">
        <v>6.9400250000000003</v>
      </c>
      <c r="AA16" s="365">
        <v>7.0815340000000004</v>
      </c>
      <c r="AB16" s="365">
        <v>8.2554580000000009</v>
      </c>
      <c r="AC16" s="365">
        <v>9.1918849999999992</v>
      </c>
      <c r="AD16" s="365">
        <v>7.8375399999999997</v>
      </c>
      <c r="AE16" s="365">
        <v>8.4295899999999993</v>
      </c>
      <c r="AF16" s="365">
        <v>8.4368829999999999</v>
      </c>
      <c r="AG16" s="365">
        <v>6.7011849999999997</v>
      </c>
      <c r="AH16" s="365">
        <v>9.1193460000000002</v>
      </c>
      <c r="AI16" s="365">
        <v>8.8156429999999997</v>
      </c>
      <c r="AJ16" s="365">
        <v>9.2052949999999996</v>
      </c>
      <c r="AK16" s="365">
        <v>8.3880320000000008</v>
      </c>
      <c r="AL16" s="365">
        <v>8.7456720000000008</v>
      </c>
      <c r="AM16" s="365">
        <v>8.4111130000000003</v>
      </c>
      <c r="AN16" s="365">
        <v>9.1190320000000007</v>
      </c>
      <c r="AO16" s="365">
        <v>9.2754820000000002</v>
      </c>
      <c r="AP16" s="365">
        <v>6.84293</v>
      </c>
      <c r="AQ16" s="365">
        <v>8.9379650000000002</v>
      </c>
      <c r="AR16" s="365">
        <v>10.011162000000001</v>
      </c>
      <c r="AS16" s="365">
        <v>8.7603480000000005</v>
      </c>
      <c r="AT16" s="365">
        <v>9.0938250000000007</v>
      </c>
      <c r="AU16" s="365">
        <v>9.4527800000000006</v>
      </c>
      <c r="AV16" s="365">
        <v>8.9676329999999993</v>
      </c>
      <c r="AW16" s="365">
        <v>9.4212279999999993</v>
      </c>
      <c r="AX16" s="365">
        <v>9.2949289999999998</v>
      </c>
      <c r="AY16" s="921">
        <v>7.7257704126000002</v>
      </c>
      <c r="AZ16" s="921">
        <v>7.3872417982999998</v>
      </c>
      <c r="BA16" s="921">
        <v>8.1805509999999995</v>
      </c>
      <c r="BB16" s="376">
        <v>7.4291340000000003</v>
      </c>
      <c r="BC16" s="376">
        <v>7.4193420000000003</v>
      </c>
      <c r="BD16" s="376">
        <v>7.6291669999999998</v>
      </c>
      <c r="BE16" s="376">
        <v>6.9737239999999998</v>
      </c>
      <c r="BF16" s="376">
        <v>7.9402710000000001</v>
      </c>
      <c r="BG16" s="376">
        <v>7.3803210000000004</v>
      </c>
      <c r="BH16" s="376">
        <v>7.8918990000000004</v>
      </c>
      <c r="BI16" s="376">
        <v>8.1053139999999999</v>
      </c>
      <c r="BJ16" s="376">
        <v>9.0104950000000006</v>
      </c>
      <c r="BK16" s="376">
        <v>7.6697129999999998</v>
      </c>
      <c r="BL16" s="376">
        <v>7.1071299999999997</v>
      </c>
      <c r="BM16" s="376">
        <v>8.1631029999999996</v>
      </c>
      <c r="BN16" s="376">
        <v>7.2242480000000002</v>
      </c>
      <c r="BO16" s="376">
        <v>7.0972920000000004</v>
      </c>
      <c r="BP16" s="376">
        <v>7.3774410000000001</v>
      </c>
      <c r="BQ16" s="376">
        <v>6.8809469999999999</v>
      </c>
      <c r="BR16" s="376">
        <v>7.9781139999999997</v>
      </c>
      <c r="BS16" s="376">
        <v>7.7317429999999998</v>
      </c>
      <c r="BT16" s="376">
        <v>8.0485609999999994</v>
      </c>
      <c r="BU16" s="376">
        <v>8.2109360000000002</v>
      </c>
      <c r="BV16" s="376">
        <v>9.1467360000000006</v>
      </c>
    </row>
    <row r="17" spans="1:74" ht="11.1" customHeight="1" x14ac:dyDescent="0.2">
      <c r="A17" s="48" t="s">
        <v>122</v>
      </c>
      <c r="B17" s="749" t="s">
        <v>1374</v>
      </c>
      <c r="C17" s="365">
        <v>3.4030819999999999</v>
      </c>
      <c r="D17" s="365">
        <v>3.5630090000000001</v>
      </c>
      <c r="E17" s="365">
        <v>3.3368250000000002</v>
      </c>
      <c r="F17" s="365">
        <v>3.713679</v>
      </c>
      <c r="G17" s="365">
        <v>3.722153</v>
      </c>
      <c r="H17" s="365">
        <v>4.2473400000000003</v>
      </c>
      <c r="I17" s="365">
        <v>3.3303739999999999</v>
      </c>
      <c r="J17" s="365">
        <v>4.0544070000000003</v>
      </c>
      <c r="K17" s="365">
        <v>3.9137189999999999</v>
      </c>
      <c r="L17" s="365">
        <v>4.3430429999999998</v>
      </c>
      <c r="M17" s="365">
        <v>3.2910840000000001</v>
      </c>
      <c r="N17" s="365">
        <v>4.0515299999999996</v>
      </c>
      <c r="O17" s="365">
        <v>2.8675670000000002</v>
      </c>
      <c r="P17" s="365">
        <v>3.9834839999999998</v>
      </c>
      <c r="Q17" s="365">
        <v>3.6464560000000001</v>
      </c>
      <c r="R17" s="365">
        <v>3.9406050000000001</v>
      </c>
      <c r="S17" s="365">
        <v>4.4709810000000001</v>
      </c>
      <c r="T17" s="365">
        <v>4.6886659999999996</v>
      </c>
      <c r="U17" s="365">
        <v>3.8087960000000001</v>
      </c>
      <c r="V17" s="365">
        <v>3.507873</v>
      </c>
      <c r="W17" s="365">
        <v>4.1654010000000001</v>
      </c>
      <c r="X17" s="365">
        <v>3.9011010000000002</v>
      </c>
      <c r="Y17" s="365">
        <v>3.9591319999999999</v>
      </c>
      <c r="Z17" s="365">
        <v>3.5378409999999998</v>
      </c>
      <c r="AA17" s="365">
        <v>3.947028</v>
      </c>
      <c r="AB17" s="365">
        <v>4.0777049999999999</v>
      </c>
      <c r="AC17" s="365">
        <v>4.0592689999999996</v>
      </c>
      <c r="AD17" s="365">
        <v>3.9838260000000001</v>
      </c>
      <c r="AE17" s="365">
        <v>4.5199309999999997</v>
      </c>
      <c r="AF17" s="365">
        <v>4.2302920000000004</v>
      </c>
      <c r="AG17" s="365">
        <v>3.8586070000000001</v>
      </c>
      <c r="AH17" s="365">
        <v>5.1284859999999997</v>
      </c>
      <c r="AI17" s="365">
        <v>4.537738</v>
      </c>
      <c r="AJ17" s="365">
        <v>4.2559519999999997</v>
      </c>
      <c r="AK17" s="365">
        <v>4.2799670000000001</v>
      </c>
      <c r="AL17" s="365">
        <v>4.2029579999999997</v>
      </c>
      <c r="AM17" s="365">
        <v>3.9445209999999999</v>
      </c>
      <c r="AN17" s="365">
        <v>4.9249700000000001</v>
      </c>
      <c r="AO17" s="365">
        <v>5.4571990000000001</v>
      </c>
      <c r="AP17" s="365">
        <v>3.4464700000000001</v>
      </c>
      <c r="AQ17" s="365">
        <v>4.407025</v>
      </c>
      <c r="AR17" s="365">
        <v>5.9065209999999997</v>
      </c>
      <c r="AS17" s="365">
        <v>4.3536180800000004</v>
      </c>
      <c r="AT17" s="365">
        <v>4.2591830000000002</v>
      </c>
      <c r="AU17" s="365">
        <v>4.8755280000000001</v>
      </c>
      <c r="AV17" s="365">
        <v>4.2420090912999999</v>
      </c>
      <c r="AW17" s="365">
        <v>5.4534670815000004</v>
      </c>
      <c r="AX17" s="365">
        <v>5.5857789999999996</v>
      </c>
      <c r="AY17" s="921">
        <v>3.7648561378999998</v>
      </c>
      <c r="AZ17" s="921">
        <v>3.9979736505000001</v>
      </c>
      <c r="BA17" s="921">
        <v>3.687856</v>
      </c>
      <c r="BB17" s="376">
        <v>3.5575559999999999</v>
      </c>
      <c r="BC17" s="376">
        <v>3.6909559999999999</v>
      </c>
      <c r="BD17" s="376">
        <v>3.548556</v>
      </c>
      <c r="BE17" s="376">
        <v>3.1887560000000001</v>
      </c>
      <c r="BF17" s="376">
        <v>3.8087559999999998</v>
      </c>
      <c r="BG17" s="376">
        <v>3.5875560000000002</v>
      </c>
      <c r="BH17" s="376">
        <v>3.6909559999999999</v>
      </c>
      <c r="BI17" s="376">
        <v>3.5035560000000001</v>
      </c>
      <c r="BJ17" s="376">
        <v>3.8862559999999999</v>
      </c>
      <c r="BK17" s="376">
        <v>3.3388710000000001</v>
      </c>
      <c r="BL17" s="376">
        <v>3.2210040000000002</v>
      </c>
      <c r="BM17" s="376">
        <v>3.9369010000000002</v>
      </c>
      <c r="BN17" s="376">
        <v>3.865281</v>
      </c>
      <c r="BO17" s="376">
        <v>3.9717889999999998</v>
      </c>
      <c r="BP17" s="376">
        <v>3.882666</v>
      </c>
      <c r="BQ17" s="376">
        <v>3.4755690000000001</v>
      </c>
      <c r="BR17" s="376">
        <v>4.1121629999999998</v>
      </c>
      <c r="BS17" s="376">
        <v>3.9114360000000001</v>
      </c>
      <c r="BT17" s="376">
        <v>3.9582290000000002</v>
      </c>
      <c r="BU17" s="376">
        <v>3.7982100000000001</v>
      </c>
      <c r="BV17" s="376">
        <v>4.1415850000000001</v>
      </c>
    </row>
    <row r="18" spans="1:74" ht="11.1" customHeight="1" x14ac:dyDescent="0.2">
      <c r="A18" s="48" t="s">
        <v>123</v>
      </c>
      <c r="B18" s="749" t="s">
        <v>1375</v>
      </c>
      <c r="C18" s="365">
        <v>2.6179800000000002</v>
      </c>
      <c r="D18" s="365">
        <v>3.4273829999999998</v>
      </c>
      <c r="E18" s="365">
        <v>4.3914559999999998</v>
      </c>
      <c r="F18" s="365">
        <v>3.1296369999999998</v>
      </c>
      <c r="G18" s="365">
        <v>3.7596509999999999</v>
      </c>
      <c r="H18" s="365">
        <v>3.445017</v>
      </c>
      <c r="I18" s="365">
        <v>3.1155870000000001</v>
      </c>
      <c r="J18" s="365">
        <v>3.2988499999999998</v>
      </c>
      <c r="K18" s="365">
        <v>2.88184</v>
      </c>
      <c r="L18" s="365">
        <v>3.1732800000000001</v>
      </c>
      <c r="M18" s="365">
        <v>3.5431509999999999</v>
      </c>
      <c r="N18" s="365">
        <v>3.361281</v>
      </c>
      <c r="O18" s="365">
        <v>2.6508400000000001</v>
      </c>
      <c r="P18" s="365">
        <v>3.3217680000000001</v>
      </c>
      <c r="Q18" s="365">
        <v>3.9310849999999999</v>
      </c>
      <c r="R18" s="365">
        <v>3.862053</v>
      </c>
      <c r="S18" s="365">
        <v>3.0668259999999998</v>
      </c>
      <c r="T18" s="365">
        <v>3.403486</v>
      </c>
      <c r="U18" s="365">
        <v>2.4800369999999998</v>
      </c>
      <c r="V18" s="365">
        <v>4.0374309999999998</v>
      </c>
      <c r="W18" s="365">
        <v>3.1149179999999999</v>
      </c>
      <c r="X18" s="365">
        <v>2.8804189999999998</v>
      </c>
      <c r="Y18" s="365">
        <v>3.3267859999999998</v>
      </c>
      <c r="Z18" s="365">
        <v>3.4021840000000001</v>
      </c>
      <c r="AA18" s="365">
        <v>3.134506</v>
      </c>
      <c r="AB18" s="365">
        <v>4.177753</v>
      </c>
      <c r="AC18" s="365">
        <v>5.1326159999999996</v>
      </c>
      <c r="AD18" s="365">
        <v>3.8537140000000001</v>
      </c>
      <c r="AE18" s="365">
        <v>3.909659</v>
      </c>
      <c r="AF18" s="365">
        <v>4.2065910000000004</v>
      </c>
      <c r="AG18" s="365">
        <v>2.842578</v>
      </c>
      <c r="AH18" s="365">
        <v>3.9908600000000001</v>
      </c>
      <c r="AI18" s="365">
        <v>4.2779049999999996</v>
      </c>
      <c r="AJ18" s="365">
        <v>4.9493429999999998</v>
      </c>
      <c r="AK18" s="365">
        <v>4.1080649999999999</v>
      </c>
      <c r="AL18" s="365">
        <v>4.5427140000000001</v>
      </c>
      <c r="AM18" s="365">
        <v>4.4665920000000003</v>
      </c>
      <c r="AN18" s="365">
        <v>4.1940619999999997</v>
      </c>
      <c r="AO18" s="365">
        <v>3.8182830000000001</v>
      </c>
      <c r="AP18" s="365">
        <v>3.3964599999999998</v>
      </c>
      <c r="AQ18" s="365">
        <v>4.5309400000000002</v>
      </c>
      <c r="AR18" s="365">
        <v>4.104641</v>
      </c>
      <c r="AS18" s="365">
        <v>4.4067340378999997</v>
      </c>
      <c r="AT18" s="365">
        <v>4.8346419999999997</v>
      </c>
      <c r="AU18" s="365">
        <v>4.5772519999999997</v>
      </c>
      <c r="AV18" s="365">
        <v>4.7256270000000002</v>
      </c>
      <c r="AW18" s="365">
        <v>3.9677560000000001</v>
      </c>
      <c r="AX18" s="365">
        <v>3.7091500000000002</v>
      </c>
      <c r="AY18" s="921">
        <v>3.9609142746999999</v>
      </c>
      <c r="AZ18" s="921">
        <v>3.3892681478000002</v>
      </c>
      <c r="BA18" s="921">
        <v>4.4926950000000003</v>
      </c>
      <c r="BB18" s="376">
        <v>3.871578</v>
      </c>
      <c r="BC18" s="376">
        <v>3.728386</v>
      </c>
      <c r="BD18" s="376">
        <v>4.0806110000000002</v>
      </c>
      <c r="BE18" s="376">
        <v>3.7849680000000001</v>
      </c>
      <c r="BF18" s="376">
        <v>4.1315150000000003</v>
      </c>
      <c r="BG18" s="376">
        <v>3.7927650000000002</v>
      </c>
      <c r="BH18" s="376">
        <v>4.2009429999999996</v>
      </c>
      <c r="BI18" s="376">
        <v>4.6017580000000002</v>
      </c>
      <c r="BJ18" s="376">
        <v>5.1242390000000002</v>
      </c>
      <c r="BK18" s="376">
        <v>4.3308419999999996</v>
      </c>
      <c r="BL18" s="376">
        <v>3.886126</v>
      </c>
      <c r="BM18" s="376">
        <v>4.2262019999999998</v>
      </c>
      <c r="BN18" s="376">
        <v>3.3589669999999998</v>
      </c>
      <c r="BO18" s="376">
        <v>3.1255030000000001</v>
      </c>
      <c r="BP18" s="376">
        <v>3.4947750000000002</v>
      </c>
      <c r="BQ18" s="376">
        <v>3.4053779999999998</v>
      </c>
      <c r="BR18" s="376">
        <v>3.8659509999999999</v>
      </c>
      <c r="BS18" s="376">
        <v>3.8203079999999998</v>
      </c>
      <c r="BT18" s="376">
        <v>4.0903320000000001</v>
      </c>
      <c r="BU18" s="376">
        <v>4.4127260000000001</v>
      </c>
      <c r="BV18" s="376">
        <v>5.0051509999999997</v>
      </c>
    </row>
    <row r="19" spans="1:74" s="295" customFormat="1" ht="11.1" customHeight="1" x14ac:dyDescent="0.2">
      <c r="A19" s="460" t="s">
        <v>119</v>
      </c>
      <c r="B19" s="747" t="s">
        <v>1376</v>
      </c>
      <c r="C19" s="34">
        <v>1.83518</v>
      </c>
      <c r="D19" s="34">
        <v>-0.87673999999999996</v>
      </c>
      <c r="E19" s="34">
        <v>5.2760000000000001E-2</v>
      </c>
      <c r="F19" s="34">
        <v>9.6759999999999999E-2</v>
      </c>
      <c r="G19" s="34">
        <v>8.8370000000000004E-2</v>
      </c>
      <c r="H19" s="34">
        <v>8.2729999999999998E-2</v>
      </c>
      <c r="I19" s="34">
        <v>0.94086999999999998</v>
      </c>
      <c r="J19" s="34">
        <v>1.43425</v>
      </c>
      <c r="K19" s="34">
        <v>0.94340999999999997</v>
      </c>
      <c r="L19" s="34">
        <v>1.6029999999999999E-2</v>
      </c>
      <c r="M19" s="34">
        <v>4.8599999999999997E-3</v>
      </c>
      <c r="N19" s="34">
        <v>8.5199999999999998E-3</v>
      </c>
      <c r="O19" s="34">
        <v>-0.10069859482</v>
      </c>
      <c r="P19" s="34">
        <v>-0.24638706901999999</v>
      </c>
      <c r="Q19" s="34">
        <v>-0.31413086432999998</v>
      </c>
      <c r="R19" s="34">
        <v>-0.12680815079999999</v>
      </c>
      <c r="S19" s="34">
        <v>-0.39862661378999997</v>
      </c>
      <c r="T19" s="34">
        <v>-0.39739254174999999</v>
      </c>
      <c r="U19" s="34">
        <v>0.15783847093</v>
      </c>
      <c r="V19" s="34">
        <v>0.12460111391000001</v>
      </c>
      <c r="W19" s="34">
        <v>-0.13044463192</v>
      </c>
      <c r="X19" s="34">
        <v>-0.40106062110000001</v>
      </c>
      <c r="Y19" s="34">
        <v>-0.18320493814</v>
      </c>
      <c r="Z19" s="34">
        <v>0.20931444084</v>
      </c>
      <c r="AA19" s="34">
        <v>-0.626</v>
      </c>
      <c r="AB19" s="34">
        <v>-1.0069999999999999</v>
      </c>
      <c r="AC19" s="34">
        <v>6.3E-2</v>
      </c>
      <c r="AD19" s="34">
        <v>9.8000000000000004E-2</v>
      </c>
      <c r="AE19" s="34">
        <v>9.6000000000000002E-2</v>
      </c>
      <c r="AF19" s="34">
        <v>0.104</v>
      </c>
      <c r="AG19" s="34">
        <v>1.0409999999999999</v>
      </c>
      <c r="AH19" s="34">
        <v>1.5149999999999999</v>
      </c>
      <c r="AI19" s="34">
        <v>1.03</v>
      </c>
      <c r="AJ19" s="34">
        <v>1.7999999999999999E-2</v>
      </c>
      <c r="AK19" s="34">
        <v>2.3E-2</v>
      </c>
      <c r="AL19" s="34">
        <v>3.7999999999999999E-2</v>
      </c>
      <c r="AM19" s="34">
        <v>-0.622</v>
      </c>
      <c r="AN19" s="34">
        <v>-0.99399999999999999</v>
      </c>
      <c r="AO19" s="34">
        <v>5.3999999999999999E-2</v>
      </c>
      <c r="AP19" s="34">
        <v>8.7999999999999995E-2</v>
      </c>
      <c r="AQ19" s="34">
        <v>8.1000000000000003E-2</v>
      </c>
      <c r="AR19" s="34">
        <v>8.6999999999999994E-2</v>
      </c>
      <c r="AS19" s="34">
        <v>1.016</v>
      </c>
      <c r="AT19" s="34">
        <v>1.494</v>
      </c>
      <c r="AU19" s="34">
        <v>1.012</v>
      </c>
      <c r="AV19" s="34">
        <v>5.0000000000000001E-3</v>
      </c>
      <c r="AW19" s="34">
        <v>1.2E-2</v>
      </c>
      <c r="AX19" s="34">
        <v>2.3E-2</v>
      </c>
      <c r="AY19" s="938">
        <v>0.25775619999999999</v>
      </c>
      <c r="AZ19" s="938">
        <v>-0.83481839999999996</v>
      </c>
      <c r="BA19" s="938">
        <v>-0.12831049999999999</v>
      </c>
      <c r="BB19" s="459">
        <v>-6.2271399999999998E-2</v>
      </c>
      <c r="BC19" s="459">
        <v>-5.5420200000000003E-2</v>
      </c>
      <c r="BD19" s="459">
        <v>-4.4072899999999998E-2</v>
      </c>
      <c r="BE19" s="459">
        <v>0.55986590000000003</v>
      </c>
      <c r="BF19" s="459">
        <v>0.85242010000000001</v>
      </c>
      <c r="BG19" s="459">
        <v>0.61800849999999996</v>
      </c>
      <c r="BH19" s="459">
        <v>-3.9518600000000001E-2</v>
      </c>
      <c r="BI19" s="459">
        <v>-2.41461E-2</v>
      </c>
      <c r="BJ19" s="459">
        <v>-2.63357E-3</v>
      </c>
      <c r="BK19" s="459">
        <v>0.28147709999999998</v>
      </c>
      <c r="BL19" s="459">
        <v>-0.81534070000000003</v>
      </c>
      <c r="BM19" s="459">
        <v>-7.3596999999999996E-2</v>
      </c>
      <c r="BN19" s="459">
        <v>-5.1612199999999997E-2</v>
      </c>
      <c r="BO19" s="459">
        <v>-6.42345E-2</v>
      </c>
      <c r="BP19" s="459">
        <v>-4.8909399999999999E-2</v>
      </c>
      <c r="BQ19" s="459">
        <v>0.53936050000000002</v>
      </c>
      <c r="BR19" s="459">
        <v>0.82889420000000003</v>
      </c>
      <c r="BS19" s="459">
        <v>0.59063869999999996</v>
      </c>
      <c r="BT19" s="459">
        <v>-7.5505100000000006E-2</v>
      </c>
      <c r="BU19" s="459">
        <v>-6.2261900000000002E-2</v>
      </c>
      <c r="BV19" s="459">
        <v>-3.1860600000000003E-2</v>
      </c>
    </row>
    <row r="20" spans="1:74" ht="11.1" customHeight="1" x14ac:dyDescent="0.2">
      <c r="A20" s="47"/>
      <c r="B20" s="743"/>
      <c r="C20" s="449"/>
      <c r="D20" s="449"/>
      <c r="E20" s="449"/>
      <c r="F20" s="449"/>
      <c r="G20" s="449"/>
      <c r="H20" s="449"/>
      <c r="I20" s="449"/>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49"/>
      <c r="AH20" s="449"/>
      <c r="AI20" s="449"/>
      <c r="AJ20" s="449"/>
      <c r="AK20" s="449"/>
      <c r="AL20" s="449"/>
      <c r="AM20" s="449"/>
      <c r="AN20" s="449"/>
      <c r="AO20" s="449"/>
      <c r="AP20" s="449"/>
      <c r="AQ20" s="449"/>
      <c r="AR20" s="449"/>
      <c r="AS20" s="449"/>
      <c r="AT20" s="449"/>
      <c r="AU20" s="449"/>
      <c r="AV20" s="449"/>
      <c r="AW20" s="449"/>
      <c r="AX20" s="449"/>
      <c r="AY20" s="958"/>
      <c r="AZ20" s="958"/>
      <c r="BA20" s="958"/>
      <c r="BB20" s="455"/>
      <c r="BC20" s="455"/>
      <c r="BD20" s="455"/>
      <c r="BE20" s="455"/>
      <c r="BF20" s="455"/>
      <c r="BG20" s="455"/>
      <c r="BH20" s="455"/>
      <c r="BI20" s="455"/>
      <c r="BJ20" s="455"/>
      <c r="BK20" s="455"/>
      <c r="BL20" s="455"/>
      <c r="BM20" s="455"/>
      <c r="BN20" s="455"/>
      <c r="BO20" s="455"/>
      <c r="BP20" s="455"/>
      <c r="BQ20" s="455"/>
      <c r="BR20" s="455"/>
      <c r="BS20" s="455"/>
      <c r="BT20" s="455"/>
      <c r="BU20" s="455"/>
      <c r="BV20" s="455"/>
    </row>
    <row r="21" spans="1:74" ht="11.1" customHeight="1" x14ac:dyDescent="0.2">
      <c r="A21" s="47"/>
      <c r="B21" s="295" t="s">
        <v>1377</v>
      </c>
      <c r="C21" s="449"/>
      <c r="D21" s="449"/>
      <c r="E21" s="449"/>
      <c r="F21" s="449"/>
      <c r="G21" s="449"/>
      <c r="H21" s="449"/>
      <c r="I21" s="449"/>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49"/>
      <c r="AL21" s="449"/>
      <c r="AM21" s="449"/>
      <c r="AN21" s="449"/>
      <c r="AO21" s="449"/>
      <c r="AP21" s="449"/>
      <c r="AQ21" s="449"/>
      <c r="AR21" s="449"/>
      <c r="AS21" s="449"/>
      <c r="AT21" s="449"/>
      <c r="AU21" s="449"/>
      <c r="AV21" s="449"/>
      <c r="AW21" s="449"/>
      <c r="AX21" s="449"/>
      <c r="AY21" s="958"/>
      <c r="AZ21" s="958"/>
      <c r="BA21" s="958"/>
      <c r="BB21" s="455"/>
      <c r="BC21" s="455"/>
      <c r="BD21" s="455"/>
      <c r="BE21" s="455"/>
      <c r="BF21" s="455"/>
      <c r="BG21" s="455"/>
      <c r="BH21" s="455"/>
      <c r="BI21" s="455"/>
      <c r="BJ21" s="455"/>
      <c r="BK21" s="455"/>
      <c r="BL21" s="455"/>
      <c r="BM21" s="455"/>
      <c r="BN21" s="455"/>
      <c r="BO21" s="455"/>
      <c r="BP21" s="455"/>
      <c r="BQ21" s="455"/>
      <c r="BR21" s="455"/>
      <c r="BS21" s="455"/>
      <c r="BT21" s="455"/>
      <c r="BU21" s="455"/>
      <c r="BV21" s="455"/>
    </row>
    <row r="22" spans="1:74" s="295" customFormat="1" ht="11.1" customHeight="1" x14ac:dyDescent="0.2">
      <c r="A22" s="458" t="s">
        <v>133</v>
      </c>
      <c r="B22" s="744" t="s">
        <v>1378</v>
      </c>
      <c r="C22" s="34">
        <v>49.009761674000003</v>
      </c>
      <c r="D22" s="34">
        <v>51.520742167999998</v>
      </c>
      <c r="E22" s="34">
        <v>38.330783930999999</v>
      </c>
      <c r="F22" s="34">
        <v>33.633784050000003</v>
      </c>
      <c r="G22" s="34">
        <v>39.281848803000003</v>
      </c>
      <c r="H22" s="34">
        <v>51.589706790000001</v>
      </c>
      <c r="I22" s="34">
        <v>60.022262775000002</v>
      </c>
      <c r="J22" s="34">
        <v>59.903693634</v>
      </c>
      <c r="K22" s="34">
        <v>47.960249910000002</v>
      </c>
      <c r="L22" s="34">
        <v>39.435283179000002</v>
      </c>
      <c r="M22" s="34">
        <v>36.623472419999999</v>
      </c>
      <c r="N22" s="34">
        <v>38.367695847999997</v>
      </c>
      <c r="O22" s="34">
        <v>52.532774033999999</v>
      </c>
      <c r="P22" s="34">
        <v>43.693880972000002</v>
      </c>
      <c r="Q22" s="34">
        <v>38.218616445000002</v>
      </c>
      <c r="R22" s="34">
        <v>34.553562149999998</v>
      </c>
      <c r="S22" s="34">
        <v>38.843298312999998</v>
      </c>
      <c r="T22" s="34">
        <v>45.339655229999998</v>
      </c>
      <c r="U22" s="34">
        <v>53.059303763999999</v>
      </c>
      <c r="V22" s="34">
        <v>51.962850938000003</v>
      </c>
      <c r="W22" s="34">
        <v>40.842045900000002</v>
      </c>
      <c r="X22" s="34">
        <v>35.108945034000001</v>
      </c>
      <c r="Y22" s="34">
        <v>35.986838069999997</v>
      </c>
      <c r="Z22" s="34">
        <v>45.392050513999997</v>
      </c>
      <c r="AA22" s="34">
        <v>39.086708391000002</v>
      </c>
      <c r="AB22" s="34">
        <v>30.343000828000001</v>
      </c>
      <c r="AC22" s="34">
        <v>32.321369574999999</v>
      </c>
      <c r="AD22" s="34">
        <v>26.055296009999999</v>
      </c>
      <c r="AE22" s="34">
        <v>28.687868998999999</v>
      </c>
      <c r="AF22" s="34">
        <v>36.727088999999999</v>
      </c>
      <c r="AG22" s="34">
        <v>47.568216290000002</v>
      </c>
      <c r="AH22" s="34">
        <v>47.059060541000001</v>
      </c>
      <c r="AI22" s="34">
        <v>37.344524280000002</v>
      </c>
      <c r="AJ22" s="34">
        <v>32.726950727999998</v>
      </c>
      <c r="AK22" s="34">
        <v>32.802301649999997</v>
      </c>
      <c r="AL22" s="34">
        <v>35.231803335000002</v>
      </c>
      <c r="AM22" s="34">
        <v>45.652058869999998</v>
      </c>
      <c r="AN22" s="34">
        <v>29.115925025999999</v>
      </c>
      <c r="AO22" s="34">
        <v>25.529744993000001</v>
      </c>
      <c r="AP22" s="34">
        <v>24.253041979999999</v>
      </c>
      <c r="AQ22" s="34">
        <v>29.280802751</v>
      </c>
      <c r="AR22" s="34">
        <v>37.458718693999998</v>
      </c>
      <c r="AS22" s="34">
        <v>43.44137319</v>
      </c>
      <c r="AT22" s="34">
        <v>42.420239500999998</v>
      </c>
      <c r="AU22" s="34">
        <v>34.504966387000003</v>
      </c>
      <c r="AV22" s="34">
        <v>30.596423182999999</v>
      </c>
      <c r="AW22" s="34">
        <v>29.614638061000001</v>
      </c>
      <c r="AX22" s="34">
        <v>38.588267154</v>
      </c>
      <c r="AY22" s="938">
        <v>49.002914326000003</v>
      </c>
      <c r="AZ22" s="938">
        <v>39.622090479999997</v>
      </c>
      <c r="BA22" s="938">
        <v>28.918330470000001</v>
      </c>
      <c r="BB22" s="459">
        <v>24.57226</v>
      </c>
      <c r="BC22" s="459">
        <v>27.100439999999999</v>
      </c>
      <c r="BD22" s="459">
        <v>34.186819999999997</v>
      </c>
      <c r="BE22" s="459">
        <v>43.390979999999999</v>
      </c>
      <c r="BF22" s="459">
        <v>44.120240000000003</v>
      </c>
      <c r="BG22" s="459">
        <v>34.420400000000001</v>
      </c>
      <c r="BH22" s="459">
        <v>30.83212</v>
      </c>
      <c r="BI22" s="459">
        <v>32.043489999999998</v>
      </c>
      <c r="BJ22" s="459">
        <v>38.797379999999997</v>
      </c>
      <c r="BK22" s="459">
        <v>40.420949999999998</v>
      </c>
      <c r="BL22" s="459">
        <v>34.096269999999997</v>
      </c>
      <c r="BM22" s="459">
        <v>27.81521</v>
      </c>
      <c r="BN22" s="459">
        <v>21.307020000000001</v>
      </c>
      <c r="BO22" s="459">
        <v>25.326160000000002</v>
      </c>
      <c r="BP22" s="459">
        <v>31.93036</v>
      </c>
      <c r="BQ22" s="459">
        <v>41.260399999999997</v>
      </c>
      <c r="BR22" s="459">
        <v>41.965530000000001</v>
      </c>
      <c r="BS22" s="459">
        <v>33.32817</v>
      </c>
      <c r="BT22" s="459">
        <v>28.252269999999999</v>
      </c>
      <c r="BU22" s="459">
        <v>29.109690000000001</v>
      </c>
      <c r="BV22" s="459">
        <v>35.936900000000001</v>
      </c>
    </row>
    <row r="23" spans="1:74" s="743" customFormat="1" ht="11.1" customHeight="1" x14ac:dyDescent="0.2">
      <c r="A23" s="742" t="s">
        <v>128</v>
      </c>
      <c r="B23" s="745" t="s">
        <v>1379</v>
      </c>
      <c r="C23" s="365">
        <v>1.4914740150000001</v>
      </c>
      <c r="D23" s="365">
        <v>1.3505880079999999</v>
      </c>
      <c r="E23" s="365">
        <v>1.5192010039999999</v>
      </c>
      <c r="F23" s="365">
        <v>1.4770559999999999</v>
      </c>
      <c r="G23" s="365">
        <v>1.526556002</v>
      </c>
      <c r="H23" s="365">
        <v>1.48547199</v>
      </c>
      <c r="I23" s="365">
        <v>1.4742360000000001</v>
      </c>
      <c r="J23" s="365">
        <v>1.4823749879999999</v>
      </c>
      <c r="K23" s="365">
        <v>1.4094699900000001</v>
      </c>
      <c r="L23" s="365">
        <v>1.4950440060000001</v>
      </c>
      <c r="M23" s="365">
        <v>1.437819</v>
      </c>
      <c r="N23" s="365">
        <v>1.439336014</v>
      </c>
      <c r="O23" s="365">
        <v>1.432361014</v>
      </c>
      <c r="P23" s="365">
        <v>1.3087779879999999</v>
      </c>
      <c r="Q23" s="365">
        <v>1.4117230119999999</v>
      </c>
      <c r="R23" s="365">
        <v>1.3183229999999999</v>
      </c>
      <c r="S23" s="365">
        <v>1.349243008</v>
      </c>
      <c r="T23" s="365">
        <v>1.28117499</v>
      </c>
      <c r="U23" s="365">
        <v>1.33444801</v>
      </c>
      <c r="V23" s="365">
        <v>1.33444801</v>
      </c>
      <c r="W23" s="365">
        <v>1.2634509899999999</v>
      </c>
      <c r="X23" s="365">
        <v>1.3725299909999999</v>
      </c>
      <c r="Y23" s="365">
        <v>1.2877080000000001</v>
      </c>
      <c r="Z23" s="365">
        <v>1.315065012</v>
      </c>
      <c r="AA23" s="365">
        <v>1.3544059959999999</v>
      </c>
      <c r="AB23" s="365">
        <v>1.2655879880000001</v>
      </c>
      <c r="AC23" s="365">
        <v>1.4052840019999999</v>
      </c>
      <c r="AD23" s="365">
        <v>1.263009</v>
      </c>
      <c r="AE23" s="365">
        <v>1.302344999</v>
      </c>
      <c r="AF23" s="365">
        <v>1.28675199</v>
      </c>
      <c r="AG23" s="365">
        <v>1.3439380089999999</v>
      </c>
      <c r="AH23" s="365">
        <v>1.3501239970000001</v>
      </c>
      <c r="AI23" s="365">
        <v>1.3034979900000001</v>
      </c>
      <c r="AJ23" s="365">
        <v>1.2780330010000001</v>
      </c>
      <c r="AK23" s="365">
        <v>1.3860489899999999</v>
      </c>
      <c r="AL23" s="365">
        <v>1.309509998</v>
      </c>
      <c r="AM23" s="365">
        <v>1.275529007</v>
      </c>
      <c r="AN23" s="365">
        <v>1.263871011</v>
      </c>
      <c r="AO23" s="365">
        <v>1.3278819930000001</v>
      </c>
      <c r="AP23" s="365">
        <v>1.23183099</v>
      </c>
      <c r="AQ23" s="365">
        <v>1.2832410009999999</v>
      </c>
      <c r="AR23" s="365">
        <v>1.2377529899999999</v>
      </c>
      <c r="AS23" s="365">
        <v>1.193121986</v>
      </c>
      <c r="AT23" s="365">
        <v>1.214502996</v>
      </c>
      <c r="AU23" s="365">
        <v>1.1278710000000001</v>
      </c>
      <c r="AV23" s="365">
        <v>1.2469501999999999</v>
      </c>
      <c r="AW23" s="365">
        <v>1.1797470000000001</v>
      </c>
      <c r="AX23" s="365">
        <v>1.2289391999999999</v>
      </c>
      <c r="AY23" s="921">
        <v>1.237719</v>
      </c>
      <c r="AZ23" s="921">
        <v>1.186623</v>
      </c>
      <c r="BA23" s="921">
        <v>1.330613</v>
      </c>
      <c r="BB23" s="376">
        <v>1.2799510000000001</v>
      </c>
      <c r="BC23" s="376">
        <v>1.312576</v>
      </c>
      <c r="BD23" s="376">
        <v>1.2907329999999999</v>
      </c>
      <c r="BE23" s="376">
        <v>1.2814030000000001</v>
      </c>
      <c r="BF23" s="376">
        <v>1.3274570000000001</v>
      </c>
      <c r="BG23" s="376">
        <v>1.3067329999999999</v>
      </c>
      <c r="BH23" s="376">
        <v>1.3462829999999999</v>
      </c>
      <c r="BI23" s="376">
        <v>1.285506</v>
      </c>
      <c r="BJ23" s="376">
        <v>1.3433170000000001</v>
      </c>
      <c r="BK23" s="376">
        <v>1.3031839999999999</v>
      </c>
      <c r="BL23" s="376">
        <v>1.2397849999999999</v>
      </c>
      <c r="BM23" s="376">
        <v>1.390018</v>
      </c>
      <c r="BN23" s="376">
        <v>1.3402940000000001</v>
      </c>
      <c r="BO23" s="376">
        <v>1.377251</v>
      </c>
      <c r="BP23" s="376">
        <v>1.3530679999999999</v>
      </c>
      <c r="BQ23" s="376">
        <v>1.3434550000000001</v>
      </c>
      <c r="BR23" s="376">
        <v>1.3886099999999999</v>
      </c>
      <c r="BS23" s="376">
        <v>1.364754</v>
      </c>
      <c r="BT23" s="376">
        <v>1.4064369999999999</v>
      </c>
      <c r="BU23" s="376">
        <v>1.3434250000000001</v>
      </c>
      <c r="BV23" s="376">
        <v>1.4034679999999999</v>
      </c>
    </row>
    <row r="24" spans="1:74" s="743" customFormat="1" ht="11.1" customHeight="1" x14ac:dyDescent="0.2">
      <c r="A24" s="836" t="s">
        <v>129</v>
      </c>
      <c r="B24" s="745" t="s">
        <v>1380</v>
      </c>
      <c r="C24" s="365">
        <v>45.195620656999999</v>
      </c>
      <c r="D24" s="365">
        <v>47.938272144000003</v>
      </c>
      <c r="E24" s="365">
        <v>34.514421949999999</v>
      </c>
      <c r="F24" s="365">
        <v>30.055889069999999</v>
      </c>
      <c r="G24" s="365">
        <v>35.650509794999998</v>
      </c>
      <c r="H24" s="365">
        <v>48.00179481</v>
      </c>
      <c r="I24" s="365">
        <v>56.374830799000001</v>
      </c>
      <c r="J24" s="365">
        <v>56.255825643000001</v>
      </c>
      <c r="K24" s="365">
        <v>44.390239919999999</v>
      </c>
      <c r="L24" s="365">
        <v>35.615498178000003</v>
      </c>
      <c r="M24" s="365">
        <v>32.84852643</v>
      </c>
      <c r="N24" s="365">
        <v>34.593115822000001</v>
      </c>
      <c r="O24" s="365">
        <v>48.804961011000003</v>
      </c>
      <c r="P24" s="365">
        <v>40.063279004000002</v>
      </c>
      <c r="Q24" s="365">
        <v>34.498293455999999</v>
      </c>
      <c r="R24" s="365">
        <v>31.01163816</v>
      </c>
      <c r="S24" s="365">
        <v>35.263856312000001</v>
      </c>
      <c r="T24" s="365">
        <v>41.816830260000003</v>
      </c>
      <c r="U24" s="365">
        <v>49.556009760000002</v>
      </c>
      <c r="V24" s="365">
        <v>48.469140955999997</v>
      </c>
      <c r="W24" s="365">
        <v>37.409150910000001</v>
      </c>
      <c r="X24" s="365">
        <v>31.554040028999999</v>
      </c>
      <c r="Y24" s="365">
        <v>32.503461059999999</v>
      </c>
      <c r="Z24" s="365">
        <v>41.883044511999998</v>
      </c>
      <c r="AA24" s="365">
        <v>35.568915408000002</v>
      </c>
      <c r="AB24" s="365">
        <v>26.902883840000001</v>
      </c>
      <c r="AC24" s="365">
        <v>28.757982566999999</v>
      </c>
      <c r="AD24" s="365">
        <v>22.89972801</v>
      </c>
      <c r="AE24" s="365">
        <v>25.508736012</v>
      </c>
      <c r="AF24" s="365">
        <v>33.578732010000003</v>
      </c>
      <c r="AG24" s="365">
        <v>44.479539287999998</v>
      </c>
      <c r="AH24" s="365">
        <v>43.954407564999997</v>
      </c>
      <c r="AI24" s="365">
        <v>34.277138309999998</v>
      </c>
      <c r="AJ24" s="365">
        <v>29.617636716</v>
      </c>
      <c r="AK24" s="365">
        <v>29.583579660000002</v>
      </c>
      <c r="AL24" s="365">
        <v>32.076025344999998</v>
      </c>
      <c r="AM24" s="365">
        <v>42.490048856999998</v>
      </c>
      <c r="AN24" s="365">
        <v>25.962731999999999</v>
      </c>
      <c r="AO24" s="365">
        <v>22.322797999999999</v>
      </c>
      <c r="AP24" s="365">
        <v>21.288506000000002</v>
      </c>
      <c r="AQ24" s="365">
        <v>26.252666765000001</v>
      </c>
      <c r="AR24" s="365">
        <v>34.464392713999999</v>
      </c>
      <c r="AS24" s="365">
        <v>40.518526223999999</v>
      </c>
      <c r="AT24" s="365">
        <v>39.471337499999997</v>
      </c>
      <c r="AU24" s="365">
        <v>31.640361367000001</v>
      </c>
      <c r="AV24" s="365">
        <v>27.464702092</v>
      </c>
      <c r="AW24" s="365">
        <v>26.470248570999999</v>
      </c>
      <c r="AX24" s="365">
        <v>35.456697683999998</v>
      </c>
      <c r="AY24" s="921">
        <v>45.901048316000001</v>
      </c>
      <c r="AZ24" s="921">
        <v>36.410179999999997</v>
      </c>
      <c r="BA24" s="921">
        <v>25.710470000000001</v>
      </c>
      <c r="BB24" s="376">
        <v>21.673670000000001</v>
      </c>
      <c r="BC24" s="376">
        <v>24.205069999999999</v>
      </c>
      <c r="BD24" s="376">
        <v>31.284490000000002</v>
      </c>
      <c r="BE24" s="376">
        <v>40.553559999999997</v>
      </c>
      <c r="BF24" s="376">
        <v>41.2209</v>
      </c>
      <c r="BG24" s="376">
        <v>31.442</v>
      </c>
      <c r="BH24" s="376">
        <v>27.67043</v>
      </c>
      <c r="BI24" s="376">
        <v>28.86037</v>
      </c>
      <c r="BJ24" s="376">
        <v>35.646050000000002</v>
      </c>
      <c r="BK24" s="376">
        <v>37.359740000000002</v>
      </c>
      <c r="BL24" s="376">
        <v>30.914439999999999</v>
      </c>
      <c r="BM24" s="376">
        <v>24.636109999999999</v>
      </c>
      <c r="BN24" s="376">
        <v>18.413340000000002</v>
      </c>
      <c r="BO24" s="376">
        <v>22.424309999999998</v>
      </c>
      <c r="BP24" s="376">
        <v>29.015180000000001</v>
      </c>
      <c r="BQ24" s="376">
        <v>38.416559999999997</v>
      </c>
      <c r="BR24" s="376">
        <v>39.056840000000001</v>
      </c>
      <c r="BS24" s="376">
        <v>30.342169999999999</v>
      </c>
      <c r="BT24" s="376">
        <v>25.081510000000002</v>
      </c>
      <c r="BU24" s="376">
        <v>25.916540000000001</v>
      </c>
      <c r="BV24" s="376">
        <v>32.767740000000003</v>
      </c>
    </row>
    <row r="25" spans="1:74" s="743" customFormat="1" ht="11.1" customHeight="1" x14ac:dyDescent="0.2">
      <c r="A25" s="742" t="s">
        <v>130</v>
      </c>
      <c r="B25" s="745" t="s">
        <v>1381</v>
      </c>
      <c r="C25" s="365">
        <v>2.3226670020000002</v>
      </c>
      <c r="D25" s="365">
        <v>2.2318820160000001</v>
      </c>
      <c r="E25" s="365">
        <v>2.2971609769999999</v>
      </c>
      <c r="F25" s="365">
        <v>2.1008389799999998</v>
      </c>
      <c r="G25" s="365">
        <v>2.1047830059999999</v>
      </c>
      <c r="H25" s="365">
        <v>2.1024399900000001</v>
      </c>
      <c r="I25" s="365">
        <v>2.1731959760000001</v>
      </c>
      <c r="J25" s="365">
        <v>2.1654930029999999</v>
      </c>
      <c r="K25" s="365">
        <v>2.1605400000000001</v>
      </c>
      <c r="L25" s="365">
        <v>2.324740995</v>
      </c>
      <c r="M25" s="365">
        <v>2.3371269899999998</v>
      </c>
      <c r="N25" s="365">
        <v>2.335244012</v>
      </c>
      <c r="O25" s="365">
        <v>2.2954520089999999</v>
      </c>
      <c r="P25" s="365">
        <v>2.32182398</v>
      </c>
      <c r="Q25" s="365">
        <v>2.3085999770000001</v>
      </c>
      <c r="R25" s="365">
        <v>2.22360099</v>
      </c>
      <c r="S25" s="365">
        <v>2.2301989930000001</v>
      </c>
      <c r="T25" s="365">
        <v>2.24164998</v>
      </c>
      <c r="U25" s="365">
        <v>2.1688459940000002</v>
      </c>
      <c r="V25" s="365">
        <v>2.1592619719999999</v>
      </c>
      <c r="W25" s="365">
        <v>2.1694439999999999</v>
      </c>
      <c r="X25" s="365">
        <v>2.1823750139999998</v>
      </c>
      <c r="Y25" s="365">
        <v>2.19566901</v>
      </c>
      <c r="Z25" s="365">
        <v>2.1939409900000002</v>
      </c>
      <c r="AA25" s="365">
        <v>2.163386987</v>
      </c>
      <c r="AB25" s="365">
        <v>2.1745290000000002</v>
      </c>
      <c r="AC25" s="365">
        <v>2.1581030060000002</v>
      </c>
      <c r="AD25" s="365">
        <v>1.8925590000000001</v>
      </c>
      <c r="AE25" s="365">
        <v>1.876787988</v>
      </c>
      <c r="AF25" s="365">
        <v>1.861605</v>
      </c>
      <c r="AG25" s="365">
        <v>1.7447389929999999</v>
      </c>
      <c r="AH25" s="365">
        <v>1.754528979</v>
      </c>
      <c r="AI25" s="365">
        <v>1.76388798</v>
      </c>
      <c r="AJ25" s="365">
        <v>1.831281011</v>
      </c>
      <c r="AK25" s="365">
        <v>1.832673</v>
      </c>
      <c r="AL25" s="365">
        <v>1.846267992</v>
      </c>
      <c r="AM25" s="365">
        <v>1.8864810059999999</v>
      </c>
      <c r="AN25" s="365">
        <v>1.8893220150000001</v>
      </c>
      <c r="AO25" s="365">
        <v>1.879065</v>
      </c>
      <c r="AP25" s="365">
        <v>1.73270499</v>
      </c>
      <c r="AQ25" s="365">
        <v>1.744894985</v>
      </c>
      <c r="AR25" s="365">
        <v>1.75657299</v>
      </c>
      <c r="AS25" s="365">
        <v>1.7297249800000001</v>
      </c>
      <c r="AT25" s="365">
        <v>1.734399005</v>
      </c>
      <c r="AU25" s="365">
        <v>1.7367340200000001</v>
      </c>
      <c r="AV25" s="365">
        <v>1.8847708910000001</v>
      </c>
      <c r="AW25" s="365">
        <v>1.9646424899999999</v>
      </c>
      <c r="AX25" s="365">
        <v>1.90263027</v>
      </c>
      <c r="AY25" s="921">
        <v>1.8641476100000001</v>
      </c>
      <c r="AZ25" s="921">
        <v>2.0253032800000002</v>
      </c>
      <c r="BA25" s="921">
        <v>1.8772474699999999</v>
      </c>
      <c r="BB25" s="376">
        <v>1.6186339999999999</v>
      </c>
      <c r="BC25" s="376">
        <v>1.582794</v>
      </c>
      <c r="BD25" s="376">
        <v>1.6115969999999999</v>
      </c>
      <c r="BE25" s="376">
        <v>1.556011</v>
      </c>
      <c r="BF25" s="376">
        <v>1.571888</v>
      </c>
      <c r="BG25" s="376">
        <v>1.671665</v>
      </c>
      <c r="BH25" s="376">
        <v>1.8154049999999999</v>
      </c>
      <c r="BI25" s="376">
        <v>1.8976059999999999</v>
      </c>
      <c r="BJ25" s="376">
        <v>1.8080130000000001</v>
      </c>
      <c r="BK25" s="376">
        <v>1.7580249999999999</v>
      </c>
      <c r="BL25" s="376">
        <v>1.942037</v>
      </c>
      <c r="BM25" s="376">
        <v>1.7890889999999999</v>
      </c>
      <c r="BN25" s="376">
        <v>1.553382</v>
      </c>
      <c r="BO25" s="376">
        <v>1.5246010000000001</v>
      </c>
      <c r="BP25" s="376">
        <v>1.5621130000000001</v>
      </c>
      <c r="BQ25" s="376">
        <v>1.5003880000000001</v>
      </c>
      <c r="BR25" s="376">
        <v>1.5200800000000001</v>
      </c>
      <c r="BS25" s="376">
        <v>1.62124</v>
      </c>
      <c r="BT25" s="376">
        <v>1.764316</v>
      </c>
      <c r="BU25" s="376">
        <v>1.8497250000000001</v>
      </c>
      <c r="BV25" s="376">
        <v>1.7656849999999999</v>
      </c>
    </row>
    <row r="26" spans="1:74" ht="11.1" customHeight="1" x14ac:dyDescent="0.2">
      <c r="A26" s="48" t="s">
        <v>131</v>
      </c>
      <c r="B26" s="750" t="s">
        <v>1382</v>
      </c>
      <c r="C26" s="365">
        <v>8.4970008E-2</v>
      </c>
      <c r="D26" s="365">
        <v>0.106174012</v>
      </c>
      <c r="E26" s="365">
        <v>8.1337986000000001E-2</v>
      </c>
      <c r="F26" s="365">
        <v>5.7108989999999998E-2</v>
      </c>
      <c r="G26" s="365">
        <v>4.5430996000000001E-2</v>
      </c>
      <c r="H26" s="365">
        <v>5.0007000000000003E-2</v>
      </c>
      <c r="I26" s="365">
        <v>4.9395989000000001E-2</v>
      </c>
      <c r="J26" s="365">
        <v>5.5241999999999999E-2</v>
      </c>
      <c r="K26" s="365">
        <v>6.0617009999999999E-2</v>
      </c>
      <c r="L26" s="365">
        <v>7.0172995000000002E-2</v>
      </c>
      <c r="M26" s="365">
        <v>7.6263990000000004E-2</v>
      </c>
      <c r="N26" s="365">
        <v>7.3906015000000005E-2</v>
      </c>
      <c r="O26" s="365">
        <v>9.2073006999999998E-2</v>
      </c>
      <c r="P26" s="365">
        <v>9.0886992E-2</v>
      </c>
      <c r="Q26" s="365">
        <v>6.0865989000000002E-2</v>
      </c>
      <c r="R26" s="365">
        <v>3.8550000000000001E-2</v>
      </c>
      <c r="S26" s="365">
        <v>4.0830999E-2</v>
      </c>
      <c r="T26" s="365">
        <v>6.3087989999999997E-2</v>
      </c>
      <c r="U26" s="365">
        <v>5.7117003999999999E-2</v>
      </c>
      <c r="V26" s="365">
        <v>5.9916985999999998E-2</v>
      </c>
      <c r="W26" s="365">
        <v>6.0362010000000001E-2</v>
      </c>
      <c r="X26" s="365">
        <v>6.9691999000000004E-2</v>
      </c>
      <c r="Y26" s="365">
        <v>7.8812999999999994E-2</v>
      </c>
      <c r="Z26" s="365">
        <v>8.7532002999999997E-2</v>
      </c>
      <c r="AA26" s="365">
        <v>8.2366999999999996E-2</v>
      </c>
      <c r="AB26" s="365">
        <v>7.8062012E-2</v>
      </c>
      <c r="AC26" s="365">
        <v>7.1066011999999998E-2</v>
      </c>
      <c r="AD26" s="365">
        <v>5.2637999999999997E-2</v>
      </c>
      <c r="AE26" s="365">
        <v>4.6197997999999997E-2</v>
      </c>
      <c r="AF26" s="365">
        <v>3.6755999999999997E-2</v>
      </c>
      <c r="AG26" s="365">
        <v>3.8405992999999999E-2</v>
      </c>
      <c r="AH26" s="365">
        <v>4.0571994E-2</v>
      </c>
      <c r="AI26" s="365">
        <v>4.3332990000000002E-2</v>
      </c>
      <c r="AJ26" s="365">
        <v>5.4466008000000003E-2</v>
      </c>
      <c r="AK26" s="365">
        <v>5.7555990000000001E-2</v>
      </c>
      <c r="AL26" s="365">
        <v>6.6290988999999995E-2</v>
      </c>
      <c r="AM26" s="365">
        <v>9.6192007999999996E-2</v>
      </c>
      <c r="AN26" s="365">
        <v>6.8321013E-2</v>
      </c>
      <c r="AO26" s="365">
        <v>6.4022006000000006E-2</v>
      </c>
      <c r="AP26" s="365">
        <v>3.2022990000000001E-2</v>
      </c>
      <c r="AQ26" s="365">
        <v>1.9496985000000001E-2</v>
      </c>
      <c r="AR26" s="365">
        <v>3.0201990000000001E-2</v>
      </c>
      <c r="AS26" s="365">
        <v>2.9942993000000001E-2</v>
      </c>
      <c r="AT26" s="365">
        <v>3.1007006E-2</v>
      </c>
      <c r="AU26" s="365">
        <v>3.0299010000000001E-2</v>
      </c>
      <c r="AV26" s="365">
        <v>5.7430599999999998E-2</v>
      </c>
      <c r="AW26" s="365">
        <v>5.9836500000000001E-2</v>
      </c>
      <c r="AX26" s="365">
        <v>8.0214670000000002E-2</v>
      </c>
      <c r="AY26" s="921">
        <v>0.1044331</v>
      </c>
      <c r="AZ26" s="921">
        <v>9.67837E-2</v>
      </c>
      <c r="BA26" s="921">
        <v>9.0277399999999994E-2</v>
      </c>
      <c r="BB26" s="376">
        <v>4.8304600000000003E-2</v>
      </c>
      <c r="BC26" s="376">
        <v>4.7126099999999997E-2</v>
      </c>
      <c r="BD26" s="376">
        <v>5.0300499999999998E-2</v>
      </c>
      <c r="BE26" s="376">
        <v>4.5580299999999997E-2</v>
      </c>
      <c r="BF26" s="376">
        <v>4.5331799999999998E-2</v>
      </c>
      <c r="BG26" s="376">
        <v>4.4325900000000001E-2</v>
      </c>
      <c r="BH26" s="376">
        <v>6.02566E-2</v>
      </c>
      <c r="BI26" s="376">
        <v>6.9622799999999999E-2</v>
      </c>
      <c r="BJ26" s="376">
        <v>8.5813100000000003E-2</v>
      </c>
      <c r="BK26" s="376">
        <v>0.10522239999999999</v>
      </c>
      <c r="BL26" s="376">
        <v>9.9190299999999995E-2</v>
      </c>
      <c r="BM26" s="376">
        <v>9.2058799999999996E-2</v>
      </c>
      <c r="BN26" s="376">
        <v>4.9146500000000003E-2</v>
      </c>
      <c r="BO26" s="376">
        <v>4.7926499999999997E-2</v>
      </c>
      <c r="BP26" s="376">
        <v>5.1143500000000001E-2</v>
      </c>
      <c r="BQ26" s="376">
        <v>4.6449600000000001E-2</v>
      </c>
      <c r="BR26" s="376">
        <v>4.6455299999999998E-2</v>
      </c>
      <c r="BS26" s="376">
        <v>4.5310499999999997E-2</v>
      </c>
      <c r="BT26" s="376">
        <v>6.0922999999999998E-2</v>
      </c>
      <c r="BU26" s="376">
        <v>7.0050699999999994E-2</v>
      </c>
      <c r="BV26" s="376">
        <v>8.6294300000000004E-2</v>
      </c>
    </row>
    <row r="27" spans="1:74" ht="11.1" customHeight="1" x14ac:dyDescent="0.2">
      <c r="A27" s="48" t="s">
        <v>132</v>
      </c>
      <c r="B27" s="750" t="s">
        <v>1383</v>
      </c>
      <c r="C27" s="365">
        <v>2.2376969940000002</v>
      </c>
      <c r="D27" s="365">
        <v>2.1257080039999998</v>
      </c>
      <c r="E27" s="365">
        <v>2.215822991</v>
      </c>
      <c r="F27" s="365">
        <v>2.0437299900000001</v>
      </c>
      <c r="G27" s="365">
        <v>2.05935201</v>
      </c>
      <c r="H27" s="365">
        <v>2.0524329899999998</v>
      </c>
      <c r="I27" s="365">
        <v>2.1237999869999999</v>
      </c>
      <c r="J27" s="365">
        <v>2.1102510030000001</v>
      </c>
      <c r="K27" s="365">
        <v>2.09992299</v>
      </c>
      <c r="L27" s="365">
        <v>2.2545679999999999</v>
      </c>
      <c r="M27" s="365">
        <v>2.2608630000000001</v>
      </c>
      <c r="N27" s="365">
        <v>2.261337997</v>
      </c>
      <c r="O27" s="365">
        <v>2.2033790020000001</v>
      </c>
      <c r="P27" s="365">
        <v>2.2309369879999998</v>
      </c>
      <c r="Q27" s="365">
        <v>2.2477339879999998</v>
      </c>
      <c r="R27" s="365">
        <v>2.1850509900000001</v>
      </c>
      <c r="S27" s="365">
        <v>2.1893679939999999</v>
      </c>
      <c r="T27" s="365">
        <v>2.1785619899999999</v>
      </c>
      <c r="U27" s="365">
        <v>2.11172899</v>
      </c>
      <c r="V27" s="365">
        <v>2.0993449860000002</v>
      </c>
      <c r="W27" s="365">
        <v>2.10908199</v>
      </c>
      <c r="X27" s="365">
        <v>2.112683015</v>
      </c>
      <c r="Y27" s="365">
        <v>2.1168560099999998</v>
      </c>
      <c r="Z27" s="365">
        <v>2.106408987</v>
      </c>
      <c r="AA27" s="365">
        <v>2.0810199869999999</v>
      </c>
      <c r="AB27" s="365">
        <v>2.096466988</v>
      </c>
      <c r="AC27" s="365">
        <v>2.087036994</v>
      </c>
      <c r="AD27" s="365">
        <v>1.8399209999999999</v>
      </c>
      <c r="AE27" s="365">
        <v>1.83058999</v>
      </c>
      <c r="AF27" s="365">
        <v>1.8248489999999999</v>
      </c>
      <c r="AG27" s="365">
        <v>1.7063330000000001</v>
      </c>
      <c r="AH27" s="365">
        <v>1.713956985</v>
      </c>
      <c r="AI27" s="365">
        <v>1.7205549899999999</v>
      </c>
      <c r="AJ27" s="365">
        <v>1.7768150030000001</v>
      </c>
      <c r="AK27" s="365">
        <v>1.77511701</v>
      </c>
      <c r="AL27" s="365">
        <v>1.7799770029999999</v>
      </c>
      <c r="AM27" s="365">
        <v>1.7902889980000001</v>
      </c>
      <c r="AN27" s="365">
        <v>1.821001002</v>
      </c>
      <c r="AO27" s="365">
        <v>1.8150429939999999</v>
      </c>
      <c r="AP27" s="365">
        <v>1.700682</v>
      </c>
      <c r="AQ27" s="365">
        <v>1.725398</v>
      </c>
      <c r="AR27" s="365">
        <v>1.7263710000000001</v>
      </c>
      <c r="AS27" s="365">
        <v>1.6997819869999999</v>
      </c>
      <c r="AT27" s="365">
        <v>1.7033919989999999</v>
      </c>
      <c r="AU27" s="365">
        <v>1.7064350100000001</v>
      </c>
      <c r="AV27" s="365">
        <v>1.8273402910000001</v>
      </c>
      <c r="AW27" s="365">
        <v>1.9048059900000001</v>
      </c>
      <c r="AX27" s="365">
        <v>1.8224156</v>
      </c>
      <c r="AY27" s="921">
        <v>1.7597145000000001</v>
      </c>
      <c r="AZ27" s="921">
        <v>1.9285196</v>
      </c>
      <c r="BA27" s="921">
        <v>1.7869702000000001</v>
      </c>
      <c r="BB27" s="376">
        <v>1.5703290000000001</v>
      </c>
      <c r="BC27" s="376">
        <v>1.535668</v>
      </c>
      <c r="BD27" s="376">
        <v>1.561296</v>
      </c>
      <c r="BE27" s="376">
        <v>1.5104310000000001</v>
      </c>
      <c r="BF27" s="376">
        <v>1.5265569999999999</v>
      </c>
      <c r="BG27" s="376">
        <v>1.6273390000000001</v>
      </c>
      <c r="BH27" s="376">
        <v>1.7551490000000001</v>
      </c>
      <c r="BI27" s="376">
        <v>1.8279840000000001</v>
      </c>
      <c r="BJ27" s="376">
        <v>1.7222</v>
      </c>
      <c r="BK27" s="376">
        <v>1.652803</v>
      </c>
      <c r="BL27" s="376">
        <v>1.8428469999999999</v>
      </c>
      <c r="BM27" s="376">
        <v>1.697031</v>
      </c>
      <c r="BN27" s="376">
        <v>1.504235</v>
      </c>
      <c r="BO27" s="376">
        <v>1.476675</v>
      </c>
      <c r="BP27" s="376">
        <v>1.510969</v>
      </c>
      <c r="BQ27" s="376">
        <v>1.4539390000000001</v>
      </c>
      <c r="BR27" s="376">
        <v>1.473625</v>
      </c>
      <c r="BS27" s="376">
        <v>1.5759289999999999</v>
      </c>
      <c r="BT27" s="376">
        <v>1.7033929999999999</v>
      </c>
      <c r="BU27" s="376">
        <v>1.7796749999999999</v>
      </c>
      <c r="BV27" s="376">
        <v>1.6793910000000001</v>
      </c>
    </row>
    <row r="28" spans="1:74" ht="11.1" customHeight="1" x14ac:dyDescent="0.2">
      <c r="A28" s="47"/>
      <c r="B28" s="743"/>
      <c r="C28" s="449"/>
      <c r="D28" s="449"/>
      <c r="E28" s="449"/>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49"/>
      <c r="AM28" s="449"/>
      <c r="AN28" s="449"/>
      <c r="AO28" s="449"/>
      <c r="AP28" s="449"/>
      <c r="AQ28" s="449"/>
      <c r="AR28" s="449"/>
      <c r="AS28" s="449"/>
      <c r="AT28" s="449"/>
      <c r="AU28" s="449"/>
      <c r="AV28" s="449"/>
      <c r="AW28" s="449"/>
      <c r="AX28" s="449"/>
      <c r="AY28" s="958"/>
      <c r="AZ28" s="958"/>
      <c r="BA28" s="958"/>
      <c r="BB28" s="455"/>
      <c r="BC28" s="455"/>
      <c r="BD28" s="455"/>
      <c r="BE28" s="455"/>
      <c r="BF28" s="455"/>
      <c r="BG28" s="455"/>
      <c r="BH28" s="455"/>
      <c r="BI28" s="455"/>
      <c r="BJ28" s="455"/>
      <c r="BK28" s="455"/>
      <c r="BL28" s="455"/>
      <c r="BM28" s="455"/>
      <c r="BN28" s="455"/>
      <c r="BO28" s="455"/>
      <c r="BP28" s="455"/>
      <c r="BQ28" s="455"/>
      <c r="BR28" s="455"/>
      <c r="BS28" s="455"/>
      <c r="BT28" s="455"/>
      <c r="BU28" s="455"/>
      <c r="BV28" s="455"/>
    </row>
    <row r="29" spans="1:74" s="295" customFormat="1" ht="11.1" customHeight="1" x14ac:dyDescent="0.2">
      <c r="A29" s="458" t="s">
        <v>134</v>
      </c>
      <c r="B29" s="751" t="s">
        <v>95</v>
      </c>
      <c r="C29" s="34">
        <v>4.3918283279999999</v>
      </c>
      <c r="D29" s="34">
        <v>-1.4166641680000001</v>
      </c>
      <c r="E29" s="34">
        <v>3.971860054</v>
      </c>
      <c r="F29" s="34">
        <v>-0.20892305999999999</v>
      </c>
      <c r="G29" s="34">
        <v>0.46617721200000001</v>
      </c>
      <c r="H29" s="34">
        <v>-0.18794478000000001</v>
      </c>
      <c r="I29" s="34">
        <v>-2.040778778</v>
      </c>
      <c r="J29" s="34">
        <v>-1.490377625</v>
      </c>
      <c r="K29" s="34">
        <v>1.0577330899999999</v>
      </c>
      <c r="L29" s="34">
        <v>-1.2313071870000001</v>
      </c>
      <c r="M29" s="34">
        <v>-0.80337241999999998</v>
      </c>
      <c r="N29" s="34">
        <v>1.645848143</v>
      </c>
      <c r="O29" s="34">
        <v>0.52227435617999995</v>
      </c>
      <c r="P29" s="34">
        <v>1.2397039510000001</v>
      </c>
      <c r="Q29" s="34">
        <v>1.6225816897000001</v>
      </c>
      <c r="R29" s="34">
        <v>0.65230070920000005</v>
      </c>
      <c r="S29" s="34">
        <v>2.0114730781999999</v>
      </c>
      <c r="T29" s="34">
        <v>2.0091182182999998</v>
      </c>
      <c r="U29" s="34">
        <v>-0.79017928407000004</v>
      </c>
      <c r="V29" s="34">
        <v>-0.65819782009000005</v>
      </c>
      <c r="W29" s="34">
        <v>0.68951246808</v>
      </c>
      <c r="X29" s="34">
        <v>2.1691733328999998</v>
      </c>
      <c r="Y29" s="34">
        <v>0.90202100186</v>
      </c>
      <c r="Z29" s="34">
        <v>-1.0733780812</v>
      </c>
      <c r="AA29" s="34">
        <v>1.4948506079999999</v>
      </c>
      <c r="AB29" s="34">
        <v>0.10099517600000001</v>
      </c>
      <c r="AC29" s="34">
        <v>2.284148429</v>
      </c>
      <c r="AD29" s="34">
        <v>3.5177929799999998</v>
      </c>
      <c r="AE29" s="34">
        <v>3.7187449890000002</v>
      </c>
      <c r="AF29" s="34">
        <v>1.49848</v>
      </c>
      <c r="AG29" s="34">
        <v>0.82892371099999995</v>
      </c>
      <c r="AH29" s="34">
        <v>2.1548074530000001</v>
      </c>
      <c r="AI29" s="34">
        <v>4.15825771</v>
      </c>
      <c r="AJ29" s="34">
        <v>1.7472872859999999</v>
      </c>
      <c r="AK29" s="34">
        <v>-0.47494863999999998</v>
      </c>
      <c r="AL29" s="34">
        <v>0.81057965200000004</v>
      </c>
      <c r="AM29" s="34">
        <v>-0.44605688414</v>
      </c>
      <c r="AN29" s="34">
        <v>0.44682296300000002</v>
      </c>
      <c r="AO29" s="34">
        <v>1.6382730169999999</v>
      </c>
      <c r="AP29" s="34">
        <v>2.3316790300000001</v>
      </c>
      <c r="AQ29" s="34">
        <v>0.71843725868999997</v>
      </c>
      <c r="AR29" s="34">
        <v>1.0746243057</v>
      </c>
      <c r="AS29" s="34">
        <v>1.0231735147000001</v>
      </c>
      <c r="AT29" s="34">
        <v>3.6036075009999999</v>
      </c>
      <c r="AU29" s="34">
        <v>2.7083026126999998</v>
      </c>
      <c r="AV29" s="34">
        <v>0.65803460215999998</v>
      </c>
      <c r="AW29" s="34">
        <v>-0.77901402809999998</v>
      </c>
      <c r="AX29" s="34">
        <v>-1.3890956203</v>
      </c>
      <c r="AY29" s="938">
        <v>2.7859744647000002</v>
      </c>
      <c r="AZ29" s="938">
        <v>-0.35037669772000002</v>
      </c>
      <c r="BA29" s="938">
        <v>0.56278519469999999</v>
      </c>
      <c r="BB29" s="459">
        <v>0</v>
      </c>
      <c r="BC29" s="459">
        <v>0</v>
      </c>
      <c r="BD29" s="459">
        <v>0</v>
      </c>
      <c r="BE29" s="459">
        <v>0</v>
      </c>
      <c r="BF29" s="459">
        <v>0</v>
      </c>
      <c r="BG29" s="459">
        <v>0</v>
      </c>
      <c r="BH29" s="459">
        <v>0</v>
      </c>
      <c r="BI29" s="459">
        <v>0</v>
      </c>
      <c r="BJ29" s="459">
        <v>0</v>
      </c>
      <c r="BK29" s="459">
        <v>0</v>
      </c>
      <c r="BL29" s="459">
        <v>0</v>
      </c>
      <c r="BM29" s="459">
        <v>0</v>
      </c>
      <c r="BN29" s="459">
        <v>0</v>
      </c>
      <c r="BO29" s="459">
        <v>0</v>
      </c>
      <c r="BP29" s="459">
        <v>0</v>
      </c>
      <c r="BQ29" s="459">
        <v>0</v>
      </c>
      <c r="BR29" s="459">
        <v>0</v>
      </c>
      <c r="BS29" s="459">
        <v>0</v>
      </c>
      <c r="BT29" s="459">
        <v>0</v>
      </c>
      <c r="BU29" s="459">
        <v>0</v>
      </c>
      <c r="BV29" s="459">
        <v>0</v>
      </c>
    </row>
    <row r="30" spans="1:74" ht="11.1" customHeight="1" x14ac:dyDescent="0.2">
      <c r="A30" s="48"/>
      <c r="B30" s="743"/>
      <c r="C30" s="449"/>
      <c r="D30" s="449"/>
      <c r="E30" s="449"/>
      <c r="F30" s="449"/>
      <c r="G30" s="449"/>
      <c r="H30" s="449"/>
      <c r="I30" s="449"/>
      <c r="J30" s="449"/>
      <c r="K30" s="449"/>
      <c r="L30" s="449"/>
      <c r="M30" s="449"/>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49"/>
      <c r="AL30" s="449"/>
      <c r="AM30" s="449"/>
      <c r="AN30" s="449"/>
      <c r="AO30" s="449"/>
      <c r="AP30" s="449"/>
      <c r="AQ30" s="449"/>
      <c r="AR30" s="449"/>
      <c r="AS30" s="449"/>
      <c r="AT30" s="449"/>
      <c r="AU30" s="449"/>
      <c r="AV30" s="449"/>
      <c r="AW30" s="449"/>
      <c r="AX30" s="449"/>
      <c r="AY30" s="958"/>
      <c r="AZ30" s="958"/>
      <c r="BA30" s="958"/>
      <c r="BB30" s="455"/>
      <c r="BC30" s="455"/>
      <c r="BD30" s="455"/>
      <c r="BE30" s="455"/>
      <c r="BF30" s="455"/>
      <c r="BG30" s="455"/>
      <c r="BH30" s="455"/>
      <c r="BI30" s="455"/>
      <c r="BJ30" s="455"/>
      <c r="BK30" s="455"/>
      <c r="BL30" s="455"/>
      <c r="BM30" s="455"/>
      <c r="BN30" s="455"/>
      <c r="BO30" s="455"/>
      <c r="BP30" s="455"/>
      <c r="BQ30" s="455"/>
      <c r="BR30" s="455"/>
      <c r="BS30" s="455"/>
      <c r="BT30" s="455"/>
      <c r="BU30" s="455"/>
      <c r="BV30" s="455"/>
    </row>
    <row r="31" spans="1:74" s="295" customFormat="1" ht="11.1" customHeight="1" x14ac:dyDescent="0.2">
      <c r="A31" s="458" t="s">
        <v>1488</v>
      </c>
      <c r="B31" s="744" t="s">
        <v>1384</v>
      </c>
      <c r="C31" s="34">
        <v>150.11491000000001</v>
      </c>
      <c r="D31" s="34">
        <v>134.83835199999999</v>
      </c>
      <c r="E31" s="34">
        <v>136.55481</v>
      </c>
      <c r="F31" s="34">
        <v>142.47470100000001</v>
      </c>
      <c r="G31" s="34">
        <v>144.9384</v>
      </c>
      <c r="H31" s="34">
        <v>135.72736399999999</v>
      </c>
      <c r="I31" s="34">
        <v>121.06352800000001</v>
      </c>
      <c r="J31" s="34">
        <v>106.3977</v>
      </c>
      <c r="K31" s="34">
        <v>101.14939</v>
      </c>
      <c r="L31" s="34">
        <v>105.479512</v>
      </c>
      <c r="M31" s="34">
        <v>112.72957700000001</v>
      </c>
      <c r="N31" s="34">
        <v>115.35601800000001</v>
      </c>
      <c r="O31" s="34">
        <v>108.01098259</v>
      </c>
      <c r="P31" s="34">
        <v>104.64785465999999</v>
      </c>
      <c r="Q31" s="34">
        <v>109.96847753</v>
      </c>
      <c r="R31" s="34">
        <v>114.69899868</v>
      </c>
      <c r="S31" s="34">
        <v>117.04396429000001</v>
      </c>
      <c r="T31" s="34">
        <v>111.61850982999999</v>
      </c>
      <c r="U31" s="34">
        <v>103.83401236</v>
      </c>
      <c r="V31" s="34">
        <v>100.17729725</v>
      </c>
      <c r="W31" s="34">
        <v>104.16192488</v>
      </c>
      <c r="X31" s="34">
        <v>112.5275675</v>
      </c>
      <c r="Y31" s="34">
        <v>118.54796143999999</v>
      </c>
      <c r="Z31" s="34">
        <v>113.97314</v>
      </c>
      <c r="AA31" s="34">
        <v>118.442607</v>
      </c>
      <c r="AB31" s="34">
        <v>126.48569500000001</v>
      </c>
      <c r="AC31" s="34">
        <v>135.694594</v>
      </c>
      <c r="AD31" s="34">
        <v>146.341666</v>
      </c>
      <c r="AE31" s="34">
        <v>154.69082700000001</v>
      </c>
      <c r="AF31" s="34">
        <v>156.105873</v>
      </c>
      <c r="AG31" s="34">
        <v>148.779247</v>
      </c>
      <c r="AH31" s="34">
        <v>142.23362599999999</v>
      </c>
      <c r="AI31" s="34">
        <v>141.349313</v>
      </c>
      <c r="AJ31" s="34">
        <v>146.324353</v>
      </c>
      <c r="AK31" s="34">
        <v>154.24315000000001</v>
      </c>
      <c r="AL31" s="34">
        <v>156.249314</v>
      </c>
      <c r="AM31" s="34">
        <v>147.608203</v>
      </c>
      <c r="AN31" s="34">
        <v>153.808764</v>
      </c>
      <c r="AO31" s="34">
        <v>160.02592899999999</v>
      </c>
      <c r="AP31" s="34">
        <v>163.30694800000001</v>
      </c>
      <c r="AQ31" s="34">
        <v>164.418971</v>
      </c>
      <c r="AR31" s="34">
        <v>159.85802799999999</v>
      </c>
      <c r="AS31" s="34">
        <v>151.031993</v>
      </c>
      <c r="AT31" s="34">
        <v>143.96564799999999</v>
      </c>
      <c r="AU31" s="34">
        <v>143.82784699999999</v>
      </c>
      <c r="AV31" s="34">
        <v>148.61354119999999</v>
      </c>
      <c r="AW31" s="34">
        <v>151.88707099999999</v>
      </c>
      <c r="AX31" s="34">
        <v>148.65729429999999</v>
      </c>
      <c r="AY31" s="938">
        <v>133.92410000000001</v>
      </c>
      <c r="AZ31" s="938">
        <v>126.58540000000001</v>
      </c>
      <c r="BA31" s="938">
        <v>136.83789999999999</v>
      </c>
      <c r="BB31" s="459">
        <v>144.62559999999999</v>
      </c>
      <c r="BC31" s="459">
        <v>150.8323</v>
      </c>
      <c r="BD31" s="459">
        <v>148.5943</v>
      </c>
      <c r="BE31" s="459">
        <v>138.6934</v>
      </c>
      <c r="BF31" s="459">
        <v>131.64689999999999</v>
      </c>
      <c r="BG31" s="459">
        <v>129.8691</v>
      </c>
      <c r="BH31" s="459">
        <v>132.18510000000001</v>
      </c>
      <c r="BI31" s="459">
        <v>131.4752</v>
      </c>
      <c r="BJ31" s="459">
        <v>123.3338</v>
      </c>
      <c r="BK31" s="459">
        <v>116.7856</v>
      </c>
      <c r="BL31" s="459">
        <v>112.779</v>
      </c>
      <c r="BM31" s="459">
        <v>118.4134</v>
      </c>
      <c r="BN31" s="459">
        <v>126.49039999999999</v>
      </c>
      <c r="BO31" s="459">
        <v>132.48929999999999</v>
      </c>
      <c r="BP31" s="459">
        <v>130.4247</v>
      </c>
      <c r="BQ31" s="459">
        <v>121.1891</v>
      </c>
      <c r="BR31" s="459">
        <v>114.9922</v>
      </c>
      <c r="BS31" s="459">
        <v>113.5881</v>
      </c>
      <c r="BT31" s="459">
        <v>118.27119999999999</v>
      </c>
      <c r="BU31" s="459">
        <v>120.4171</v>
      </c>
      <c r="BV31" s="459">
        <v>113.7961</v>
      </c>
    </row>
    <row r="32" spans="1:74" s="743" customFormat="1" ht="11.1" customHeight="1" x14ac:dyDescent="0.2">
      <c r="A32" s="742" t="s">
        <v>322</v>
      </c>
      <c r="B32" s="752" t="s">
        <v>1385</v>
      </c>
      <c r="C32" s="365">
        <v>21.804819999999999</v>
      </c>
      <c r="D32" s="365">
        <v>22.681560000000001</v>
      </c>
      <c r="E32" s="365">
        <v>22.628799999999998</v>
      </c>
      <c r="F32" s="365">
        <v>22.532039999999999</v>
      </c>
      <c r="G32" s="365">
        <v>22.443670000000001</v>
      </c>
      <c r="H32" s="365">
        <v>22.360939999999999</v>
      </c>
      <c r="I32" s="365">
        <v>21.420069999999999</v>
      </c>
      <c r="J32" s="365">
        <v>19.98582</v>
      </c>
      <c r="K32" s="365">
        <v>19.04241</v>
      </c>
      <c r="L32" s="365">
        <v>19.02638</v>
      </c>
      <c r="M32" s="365">
        <v>19.021519999999999</v>
      </c>
      <c r="N32" s="365">
        <v>19.013000000000002</v>
      </c>
      <c r="O32" s="365">
        <v>19.113698594999999</v>
      </c>
      <c r="P32" s="365">
        <v>19.360085664</v>
      </c>
      <c r="Q32" s="365">
        <v>19.674216527999999</v>
      </c>
      <c r="R32" s="365">
        <v>19.801024679000001</v>
      </c>
      <c r="S32" s="365">
        <v>20.199651292999999</v>
      </c>
      <c r="T32" s="365">
        <v>20.597043835000001</v>
      </c>
      <c r="U32" s="365">
        <v>20.439205363999999</v>
      </c>
      <c r="V32" s="365">
        <v>20.314604249999999</v>
      </c>
      <c r="W32" s="365">
        <v>20.445048881999998</v>
      </c>
      <c r="X32" s="365">
        <v>20.846109503000001</v>
      </c>
      <c r="Y32" s="365">
        <v>21.029314441</v>
      </c>
      <c r="Z32" s="365">
        <v>20.82</v>
      </c>
      <c r="AA32" s="365">
        <v>21.446000000000002</v>
      </c>
      <c r="AB32" s="365">
        <v>22.452999999999999</v>
      </c>
      <c r="AC32" s="365">
        <v>22.39</v>
      </c>
      <c r="AD32" s="365">
        <v>22.292000000000002</v>
      </c>
      <c r="AE32" s="365">
        <v>22.196000000000002</v>
      </c>
      <c r="AF32" s="365">
        <v>22.091999999999999</v>
      </c>
      <c r="AG32" s="365">
        <v>21.050999999999998</v>
      </c>
      <c r="AH32" s="365">
        <v>19.536000000000001</v>
      </c>
      <c r="AI32" s="365">
        <v>18.506</v>
      </c>
      <c r="AJ32" s="365">
        <v>18.488</v>
      </c>
      <c r="AK32" s="365">
        <v>18.465</v>
      </c>
      <c r="AL32" s="365">
        <v>18.427</v>
      </c>
      <c r="AM32" s="365">
        <v>19.048999999999999</v>
      </c>
      <c r="AN32" s="365">
        <v>20.042999999999999</v>
      </c>
      <c r="AO32" s="365">
        <v>19.989000000000001</v>
      </c>
      <c r="AP32" s="365">
        <v>19.901</v>
      </c>
      <c r="AQ32" s="365">
        <v>19.82</v>
      </c>
      <c r="AR32" s="365">
        <v>19.733000000000001</v>
      </c>
      <c r="AS32" s="365">
        <v>18.716999999999999</v>
      </c>
      <c r="AT32" s="365">
        <v>17.222999999999999</v>
      </c>
      <c r="AU32" s="365">
        <v>16.210999999999999</v>
      </c>
      <c r="AV32" s="365">
        <v>16.206</v>
      </c>
      <c r="AW32" s="365">
        <v>16.193999999999999</v>
      </c>
      <c r="AX32" s="365">
        <v>16.170999999999999</v>
      </c>
      <c r="AY32" s="921">
        <v>15.91324</v>
      </c>
      <c r="AZ32" s="921">
        <v>16.748059999999999</v>
      </c>
      <c r="BA32" s="921">
        <v>16.876370000000001</v>
      </c>
      <c r="BB32" s="376">
        <v>16.938639999999999</v>
      </c>
      <c r="BC32" s="376">
        <v>16.994060000000001</v>
      </c>
      <c r="BD32" s="376">
        <v>17.038129999999999</v>
      </c>
      <c r="BE32" s="376">
        <v>16.478269999999998</v>
      </c>
      <c r="BF32" s="376">
        <v>15.62585</v>
      </c>
      <c r="BG32" s="376">
        <v>15.00784</v>
      </c>
      <c r="BH32" s="376">
        <v>15.047359999999999</v>
      </c>
      <c r="BI32" s="376">
        <v>15.0715</v>
      </c>
      <c r="BJ32" s="376">
        <v>15.07414</v>
      </c>
      <c r="BK32" s="376">
        <v>14.79266</v>
      </c>
      <c r="BL32" s="376">
        <v>15.608000000000001</v>
      </c>
      <c r="BM32" s="376">
        <v>15.6816</v>
      </c>
      <c r="BN32" s="376">
        <v>15.73321</v>
      </c>
      <c r="BO32" s="376">
        <v>15.79745</v>
      </c>
      <c r="BP32" s="376">
        <v>15.846360000000001</v>
      </c>
      <c r="BQ32" s="376">
        <v>15.306990000000001</v>
      </c>
      <c r="BR32" s="376">
        <v>14.4781</v>
      </c>
      <c r="BS32" s="376">
        <v>13.887460000000001</v>
      </c>
      <c r="BT32" s="376">
        <v>13.96297</v>
      </c>
      <c r="BU32" s="376">
        <v>14.025230000000001</v>
      </c>
      <c r="BV32" s="376">
        <v>14.057090000000001</v>
      </c>
    </row>
    <row r="33" spans="1:74" s="743" customFormat="1" ht="11.1" customHeight="1" x14ac:dyDescent="0.2">
      <c r="A33" s="742" t="s">
        <v>323</v>
      </c>
      <c r="B33" s="752" t="s">
        <v>1386</v>
      </c>
      <c r="C33" s="365">
        <v>128.31009</v>
      </c>
      <c r="D33" s="365">
        <v>112.156792</v>
      </c>
      <c r="E33" s="365">
        <v>113.92601000000001</v>
      </c>
      <c r="F33" s="365">
        <v>119.942661</v>
      </c>
      <c r="G33" s="365">
        <v>122.49473</v>
      </c>
      <c r="H33" s="365">
        <v>113.36642399999999</v>
      </c>
      <c r="I33" s="365">
        <v>99.643457999999995</v>
      </c>
      <c r="J33" s="365">
        <v>86.411879999999996</v>
      </c>
      <c r="K33" s="365">
        <v>82.106979999999993</v>
      </c>
      <c r="L33" s="365">
        <v>86.453131999999997</v>
      </c>
      <c r="M33" s="365">
        <v>93.708056999999997</v>
      </c>
      <c r="N33" s="365">
        <v>96.343018000000001</v>
      </c>
      <c r="O33" s="365">
        <v>88.897283999999999</v>
      </c>
      <c r="P33" s="365">
        <v>85.287768999999997</v>
      </c>
      <c r="Q33" s="365">
        <v>90.294261000000006</v>
      </c>
      <c r="R33" s="365">
        <v>94.897974000000005</v>
      </c>
      <c r="S33" s="365">
        <v>96.844313</v>
      </c>
      <c r="T33" s="365">
        <v>91.021466000000004</v>
      </c>
      <c r="U33" s="365">
        <v>83.394807</v>
      </c>
      <c r="V33" s="365">
        <v>79.862692999999993</v>
      </c>
      <c r="W33" s="365">
        <v>83.716875999999999</v>
      </c>
      <c r="X33" s="365">
        <v>91.681458000000006</v>
      </c>
      <c r="Y33" s="365">
        <v>97.518647000000001</v>
      </c>
      <c r="Z33" s="365">
        <v>93.153139999999993</v>
      </c>
      <c r="AA33" s="365">
        <v>96.996606999999997</v>
      </c>
      <c r="AB33" s="365">
        <v>104.032695</v>
      </c>
      <c r="AC33" s="365">
        <v>113.30459399999999</v>
      </c>
      <c r="AD33" s="365">
        <v>124.049666</v>
      </c>
      <c r="AE33" s="365">
        <v>132.49482699999999</v>
      </c>
      <c r="AF33" s="365">
        <v>134.01387299999999</v>
      </c>
      <c r="AG33" s="365">
        <v>127.728247</v>
      </c>
      <c r="AH33" s="365">
        <v>122.697626</v>
      </c>
      <c r="AI33" s="365">
        <v>122.84331299999999</v>
      </c>
      <c r="AJ33" s="365">
        <v>127.836353</v>
      </c>
      <c r="AK33" s="365">
        <v>135.77815000000001</v>
      </c>
      <c r="AL33" s="365">
        <v>137.82231400000001</v>
      </c>
      <c r="AM33" s="365">
        <v>128.559203</v>
      </c>
      <c r="AN33" s="365">
        <v>133.76576399999999</v>
      </c>
      <c r="AO33" s="365">
        <v>140.03692899999999</v>
      </c>
      <c r="AP33" s="365">
        <v>143.405948</v>
      </c>
      <c r="AQ33" s="365">
        <v>144.59897100000001</v>
      </c>
      <c r="AR33" s="365">
        <v>140.12502799999999</v>
      </c>
      <c r="AS33" s="365">
        <v>132.31499299999999</v>
      </c>
      <c r="AT33" s="365">
        <v>126.742648</v>
      </c>
      <c r="AU33" s="365">
        <v>127.61684700000001</v>
      </c>
      <c r="AV33" s="365">
        <v>132.4075412</v>
      </c>
      <c r="AW33" s="365">
        <v>135.693071</v>
      </c>
      <c r="AX33" s="365">
        <v>132.4862943</v>
      </c>
      <c r="AY33" s="921">
        <v>117.9753327</v>
      </c>
      <c r="AZ33" s="921">
        <v>109.8374311</v>
      </c>
      <c r="BA33" s="921">
        <v>119.9616027</v>
      </c>
      <c r="BB33" s="376">
        <v>127.687</v>
      </c>
      <c r="BC33" s="376">
        <v>133.8382</v>
      </c>
      <c r="BD33" s="376">
        <v>131.55619999999999</v>
      </c>
      <c r="BE33" s="376">
        <v>122.21510000000001</v>
      </c>
      <c r="BF33" s="376">
        <v>116.021</v>
      </c>
      <c r="BG33" s="376">
        <v>114.8613</v>
      </c>
      <c r="BH33" s="376">
        <v>117.1378</v>
      </c>
      <c r="BI33" s="376">
        <v>116.4037</v>
      </c>
      <c r="BJ33" s="376">
        <v>108.25960000000001</v>
      </c>
      <c r="BK33" s="376">
        <v>101.99299999999999</v>
      </c>
      <c r="BL33" s="376">
        <v>97.171000000000006</v>
      </c>
      <c r="BM33" s="376">
        <v>102.73180000000001</v>
      </c>
      <c r="BN33" s="376">
        <v>110.7572</v>
      </c>
      <c r="BO33" s="376">
        <v>116.6919</v>
      </c>
      <c r="BP33" s="376">
        <v>114.5783</v>
      </c>
      <c r="BQ33" s="376">
        <v>105.88209999999999</v>
      </c>
      <c r="BR33" s="376">
        <v>100.5141</v>
      </c>
      <c r="BS33" s="376">
        <v>99.700670000000002</v>
      </c>
      <c r="BT33" s="376">
        <v>104.3082</v>
      </c>
      <c r="BU33" s="376">
        <v>106.39190000000001</v>
      </c>
      <c r="BV33" s="376">
        <v>99.739000000000004</v>
      </c>
    </row>
    <row r="34" spans="1:74" ht="11.1" customHeight="1" x14ac:dyDescent="0.2">
      <c r="A34" s="48" t="s">
        <v>40</v>
      </c>
      <c r="B34" s="745" t="s">
        <v>1004</v>
      </c>
      <c r="C34" s="365">
        <v>123.70493999999999</v>
      </c>
      <c r="D34" s="365">
        <v>107.697982</v>
      </c>
      <c r="E34" s="365">
        <v>109.613539</v>
      </c>
      <c r="F34" s="365">
        <v>115.50493</v>
      </c>
      <c r="G34" s="365">
        <v>117.93173899999999</v>
      </c>
      <c r="H34" s="365">
        <v>108.678173</v>
      </c>
      <c r="I34" s="365">
        <v>94.974288000000001</v>
      </c>
      <c r="J34" s="365">
        <v>81.761792</v>
      </c>
      <c r="K34" s="365">
        <v>77.475972999999996</v>
      </c>
      <c r="L34" s="365">
        <v>81.879538999999994</v>
      </c>
      <c r="M34" s="365">
        <v>89.191877000000005</v>
      </c>
      <c r="N34" s="365">
        <v>91.884252000000004</v>
      </c>
      <c r="O34" s="365">
        <v>84.541109000000006</v>
      </c>
      <c r="P34" s="365">
        <v>81.034187000000003</v>
      </c>
      <c r="Q34" s="365">
        <v>86.143270000000001</v>
      </c>
      <c r="R34" s="365">
        <v>90.746359999999996</v>
      </c>
      <c r="S34" s="365">
        <v>92.692076</v>
      </c>
      <c r="T34" s="365">
        <v>86.868606</v>
      </c>
      <c r="U34" s="365">
        <v>79.171988999999996</v>
      </c>
      <c r="V34" s="365">
        <v>75.569913999999997</v>
      </c>
      <c r="W34" s="365">
        <v>79.354139000000004</v>
      </c>
      <c r="X34" s="365">
        <v>87.342115000000007</v>
      </c>
      <c r="Y34" s="365">
        <v>93.202696000000003</v>
      </c>
      <c r="Z34" s="365">
        <v>88.860583000000005</v>
      </c>
      <c r="AA34" s="365">
        <v>92.713750000000005</v>
      </c>
      <c r="AB34" s="365">
        <v>99.759538000000006</v>
      </c>
      <c r="AC34" s="365">
        <v>109.04113700000001</v>
      </c>
      <c r="AD34" s="365">
        <v>119.67088800000001</v>
      </c>
      <c r="AE34" s="365">
        <v>128.00072900000001</v>
      </c>
      <c r="AF34" s="365">
        <v>129.40445399999999</v>
      </c>
      <c r="AG34" s="365">
        <v>123.131169</v>
      </c>
      <c r="AH34" s="365">
        <v>118.11288999999999</v>
      </c>
      <c r="AI34" s="365">
        <v>118.27091799999999</v>
      </c>
      <c r="AJ34" s="365">
        <v>123.265111</v>
      </c>
      <c r="AK34" s="365">
        <v>131.20806200000001</v>
      </c>
      <c r="AL34" s="365">
        <v>133.253379</v>
      </c>
      <c r="AM34" s="365">
        <v>124.057294</v>
      </c>
      <c r="AN34" s="365">
        <v>129.33088100000001</v>
      </c>
      <c r="AO34" s="365">
        <v>135.669072</v>
      </c>
      <c r="AP34" s="365">
        <v>138.90826100000001</v>
      </c>
      <c r="AQ34" s="365">
        <v>139.97145499999999</v>
      </c>
      <c r="AR34" s="365">
        <v>135.367682</v>
      </c>
      <c r="AS34" s="365">
        <v>127.494179</v>
      </c>
      <c r="AT34" s="365">
        <v>121.858366</v>
      </c>
      <c r="AU34" s="365">
        <v>122.66909699999999</v>
      </c>
      <c r="AV34" s="365">
        <v>127.81634699999999</v>
      </c>
      <c r="AW34" s="365">
        <v>131.111864</v>
      </c>
      <c r="AX34" s="365">
        <v>127.910898</v>
      </c>
      <c r="AY34" s="921">
        <v>113.635012</v>
      </c>
      <c r="AZ34" s="921">
        <v>105.7303</v>
      </c>
      <c r="BA34" s="921">
        <v>116.0909</v>
      </c>
      <c r="BB34" s="376">
        <v>123.74290000000001</v>
      </c>
      <c r="BC34" s="376">
        <v>129.81979999999999</v>
      </c>
      <c r="BD34" s="376">
        <v>127.4649</v>
      </c>
      <c r="BE34" s="376">
        <v>117.9709</v>
      </c>
      <c r="BF34" s="376">
        <v>111.7114</v>
      </c>
      <c r="BG34" s="376">
        <v>110.4821</v>
      </c>
      <c r="BH34" s="376">
        <v>112.7587</v>
      </c>
      <c r="BI34" s="376">
        <v>112.0228</v>
      </c>
      <c r="BJ34" s="376">
        <v>103.874</v>
      </c>
      <c r="BK34" s="376">
        <v>97.835239999999999</v>
      </c>
      <c r="BL34" s="376">
        <v>93.240020000000001</v>
      </c>
      <c r="BM34" s="376">
        <v>99.030739999999994</v>
      </c>
      <c r="BN34" s="376">
        <v>106.9753</v>
      </c>
      <c r="BO34" s="376">
        <v>112.8279</v>
      </c>
      <c r="BP34" s="376">
        <v>110.6337</v>
      </c>
      <c r="BQ34" s="376">
        <v>101.77760000000001</v>
      </c>
      <c r="BR34" s="376">
        <v>96.337180000000004</v>
      </c>
      <c r="BS34" s="376">
        <v>95.447490000000002</v>
      </c>
      <c r="BT34" s="376">
        <v>100.04859999999999</v>
      </c>
      <c r="BU34" s="376">
        <v>102.1241</v>
      </c>
      <c r="BV34" s="376">
        <v>95.460030000000003</v>
      </c>
    </row>
    <row r="35" spans="1:74" ht="11.1" customHeight="1" x14ac:dyDescent="0.2">
      <c r="A35" s="48" t="s">
        <v>38</v>
      </c>
      <c r="B35" s="745" t="s">
        <v>1387</v>
      </c>
      <c r="C35" s="365">
        <v>2.7444489999999999</v>
      </c>
      <c r="D35" s="365">
        <v>2.641384</v>
      </c>
      <c r="E35" s="365">
        <v>2.5383179999999999</v>
      </c>
      <c r="F35" s="365">
        <v>2.5671279999999999</v>
      </c>
      <c r="G35" s="365">
        <v>2.5959379999999999</v>
      </c>
      <c r="H35" s="365">
        <v>2.6247479999999999</v>
      </c>
      <c r="I35" s="365">
        <v>2.6285319999999999</v>
      </c>
      <c r="J35" s="365">
        <v>2.6323159999999999</v>
      </c>
      <c r="K35" s="365">
        <v>2.6360999999999999</v>
      </c>
      <c r="L35" s="365">
        <v>2.6321680000000001</v>
      </c>
      <c r="M35" s="365">
        <v>2.6282359999999998</v>
      </c>
      <c r="N35" s="365">
        <v>2.624304</v>
      </c>
      <c r="O35" s="365">
        <v>2.5509149999999998</v>
      </c>
      <c r="P35" s="365">
        <v>2.4775260000000001</v>
      </c>
      <c r="Q35" s="365">
        <v>2.404137</v>
      </c>
      <c r="R35" s="365">
        <v>2.3941300000000001</v>
      </c>
      <c r="S35" s="365">
        <v>2.3841230000000002</v>
      </c>
      <c r="T35" s="365">
        <v>2.3741159999999999</v>
      </c>
      <c r="U35" s="365">
        <v>2.4258920000000002</v>
      </c>
      <c r="V35" s="365">
        <v>2.4776690000000001</v>
      </c>
      <c r="W35" s="365">
        <v>2.5294449999999999</v>
      </c>
      <c r="X35" s="365">
        <v>2.519412</v>
      </c>
      <c r="Y35" s="365">
        <v>2.5093800000000002</v>
      </c>
      <c r="Z35" s="365">
        <v>2.4993470000000002</v>
      </c>
      <c r="AA35" s="365">
        <v>2.4832519999999998</v>
      </c>
      <c r="AB35" s="365">
        <v>2.4671560000000001</v>
      </c>
      <c r="AC35" s="365">
        <v>2.4510610000000002</v>
      </c>
      <c r="AD35" s="365">
        <v>2.555777</v>
      </c>
      <c r="AE35" s="365">
        <v>2.6604930000000002</v>
      </c>
      <c r="AF35" s="365">
        <v>2.765209</v>
      </c>
      <c r="AG35" s="365">
        <v>2.7601279999999999</v>
      </c>
      <c r="AH35" s="365">
        <v>2.7550460000000001</v>
      </c>
      <c r="AI35" s="365">
        <v>2.749965</v>
      </c>
      <c r="AJ35" s="365">
        <v>2.7894450000000002</v>
      </c>
      <c r="AK35" s="365">
        <v>2.8289240000000002</v>
      </c>
      <c r="AL35" s="365">
        <v>2.868404</v>
      </c>
      <c r="AM35" s="365">
        <v>2.8419469999999998</v>
      </c>
      <c r="AN35" s="365">
        <v>2.81549</v>
      </c>
      <c r="AO35" s="365">
        <v>2.7890329999999999</v>
      </c>
      <c r="AP35" s="365">
        <v>2.885834</v>
      </c>
      <c r="AQ35" s="365">
        <v>2.982634</v>
      </c>
      <c r="AR35" s="365">
        <v>3.0794350000000001</v>
      </c>
      <c r="AS35" s="365">
        <v>3.1367129999999999</v>
      </c>
      <c r="AT35" s="365">
        <v>3.1939920000000002</v>
      </c>
      <c r="AU35" s="365">
        <v>3.2512699999999999</v>
      </c>
      <c r="AV35" s="365">
        <v>2.8792900000000001</v>
      </c>
      <c r="AW35" s="365">
        <v>2.8916499999999998</v>
      </c>
      <c r="AX35" s="365">
        <v>2.902107</v>
      </c>
      <c r="AY35" s="921">
        <v>2.7484310000000001</v>
      </c>
      <c r="AZ35" s="921">
        <v>2.59632</v>
      </c>
      <c r="BA35" s="921">
        <v>2.4361100000000002</v>
      </c>
      <c r="BB35" s="376">
        <v>2.474618</v>
      </c>
      <c r="BC35" s="376">
        <v>2.5129169999999998</v>
      </c>
      <c r="BD35" s="376">
        <v>2.549515</v>
      </c>
      <c r="BE35" s="376">
        <v>2.687376</v>
      </c>
      <c r="BF35" s="376">
        <v>2.7510840000000001</v>
      </c>
      <c r="BG35" s="376">
        <v>2.8160970000000001</v>
      </c>
      <c r="BH35" s="376">
        <v>2.8292639999999998</v>
      </c>
      <c r="BI35" s="376">
        <v>2.8424100000000001</v>
      </c>
      <c r="BJ35" s="376">
        <v>2.8521529999999999</v>
      </c>
      <c r="BK35" s="376">
        <v>2.6979449999999998</v>
      </c>
      <c r="BL35" s="376">
        <v>2.5453890000000001</v>
      </c>
      <c r="BM35" s="376">
        <v>2.384938</v>
      </c>
      <c r="BN35" s="376">
        <v>2.4240059999999999</v>
      </c>
      <c r="BO35" s="376">
        <v>2.4631690000000002</v>
      </c>
      <c r="BP35" s="376">
        <v>2.5008339999999998</v>
      </c>
      <c r="BQ35" s="376">
        <v>2.639535</v>
      </c>
      <c r="BR35" s="376">
        <v>2.7041629999999999</v>
      </c>
      <c r="BS35" s="376">
        <v>2.7700339999999999</v>
      </c>
      <c r="BT35" s="376">
        <v>2.7840579999999999</v>
      </c>
      <c r="BU35" s="376">
        <v>2.798076</v>
      </c>
      <c r="BV35" s="376">
        <v>2.8088980000000001</v>
      </c>
    </row>
    <row r="36" spans="1:74" ht="11.1" customHeight="1" x14ac:dyDescent="0.2">
      <c r="A36" s="48" t="s">
        <v>39</v>
      </c>
      <c r="B36" s="745" t="s">
        <v>1379</v>
      </c>
      <c r="C36" s="365">
        <v>1.6176219999999999</v>
      </c>
      <c r="D36" s="365">
        <v>1.581378</v>
      </c>
      <c r="E36" s="365">
        <v>1.5451349999999999</v>
      </c>
      <c r="F36" s="365">
        <v>1.6478090000000001</v>
      </c>
      <c r="G36" s="365">
        <v>1.7504839999999999</v>
      </c>
      <c r="H36" s="365">
        <v>1.8531580000000001</v>
      </c>
      <c r="I36" s="365">
        <v>1.8334490000000001</v>
      </c>
      <c r="J36" s="365">
        <v>1.8137399999999999</v>
      </c>
      <c r="K36" s="365">
        <v>1.7940309999999999</v>
      </c>
      <c r="L36" s="365">
        <v>1.748853</v>
      </c>
      <c r="M36" s="365">
        <v>1.703676</v>
      </c>
      <c r="N36" s="365">
        <v>1.658498</v>
      </c>
      <c r="O36" s="365">
        <v>1.635589</v>
      </c>
      <c r="P36" s="365">
        <v>1.612679</v>
      </c>
      <c r="Q36" s="365">
        <v>1.5897699999999999</v>
      </c>
      <c r="R36" s="365">
        <v>1.599945</v>
      </c>
      <c r="S36" s="365">
        <v>1.61012</v>
      </c>
      <c r="T36" s="365">
        <v>1.620295</v>
      </c>
      <c r="U36" s="365">
        <v>1.6289720000000001</v>
      </c>
      <c r="V36" s="365">
        <v>1.6376500000000001</v>
      </c>
      <c r="W36" s="365">
        <v>1.6463270000000001</v>
      </c>
      <c r="X36" s="365">
        <v>1.6397550000000001</v>
      </c>
      <c r="Y36" s="365">
        <v>1.633184</v>
      </c>
      <c r="Z36" s="365">
        <v>1.6266119999999999</v>
      </c>
      <c r="AA36" s="365">
        <v>1.6345609999999999</v>
      </c>
      <c r="AB36" s="365">
        <v>1.6425110000000001</v>
      </c>
      <c r="AC36" s="365">
        <v>1.65046</v>
      </c>
      <c r="AD36" s="365">
        <v>1.6616089999999999</v>
      </c>
      <c r="AE36" s="365">
        <v>1.672757</v>
      </c>
      <c r="AF36" s="365">
        <v>1.6839059999999999</v>
      </c>
      <c r="AG36" s="365">
        <v>1.6741140000000001</v>
      </c>
      <c r="AH36" s="365">
        <v>1.6643220000000001</v>
      </c>
      <c r="AI36" s="365">
        <v>1.6545300000000001</v>
      </c>
      <c r="AJ36" s="365">
        <v>1.6201540000000001</v>
      </c>
      <c r="AK36" s="365">
        <v>1.585777</v>
      </c>
      <c r="AL36" s="365">
        <v>1.551401</v>
      </c>
      <c r="AM36" s="365">
        <v>1.5167379999999999</v>
      </c>
      <c r="AN36" s="365">
        <v>1.4820739999999999</v>
      </c>
      <c r="AO36" s="365">
        <v>1.447411</v>
      </c>
      <c r="AP36" s="365">
        <v>1.4807920000000001</v>
      </c>
      <c r="AQ36" s="365">
        <v>1.5141739999999999</v>
      </c>
      <c r="AR36" s="365">
        <v>1.547555</v>
      </c>
      <c r="AS36" s="365">
        <v>1.556092</v>
      </c>
      <c r="AT36" s="365">
        <v>1.5646279999999999</v>
      </c>
      <c r="AU36" s="365">
        <v>1.5731649999999999</v>
      </c>
      <c r="AV36" s="365">
        <v>1.5227459999999999</v>
      </c>
      <c r="AW36" s="365">
        <v>1.5012019999999999</v>
      </c>
      <c r="AX36" s="365">
        <v>1.4855480000000001</v>
      </c>
      <c r="AY36" s="921">
        <v>1.4164840000000001</v>
      </c>
      <c r="AZ36" s="921">
        <v>1.3477460000000001</v>
      </c>
      <c r="BA36" s="921">
        <v>1.284265</v>
      </c>
      <c r="BB36" s="376">
        <v>1.318195</v>
      </c>
      <c r="BC36" s="376">
        <v>1.353561</v>
      </c>
      <c r="BD36" s="376">
        <v>1.388566</v>
      </c>
      <c r="BE36" s="376">
        <v>1.397278</v>
      </c>
      <c r="BF36" s="376">
        <v>1.3942969999999999</v>
      </c>
      <c r="BG36" s="376">
        <v>1.3943840000000001</v>
      </c>
      <c r="BH36" s="376">
        <v>1.3835519999999999</v>
      </c>
      <c r="BI36" s="376">
        <v>1.373764</v>
      </c>
      <c r="BJ36" s="376">
        <v>1.369931</v>
      </c>
      <c r="BK36" s="376">
        <v>1.3087610000000001</v>
      </c>
      <c r="BL36" s="376">
        <v>1.2472209999999999</v>
      </c>
      <c r="BM36" s="376">
        <v>1.190788</v>
      </c>
      <c r="BN36" s="376">
        <v>1.2317959999999999</v>
      </c>
      <c r="BO36" s="376">
        <v>1.2742260000000001</v>
      </c>
      <c r="BP36" s="376">
        <v>1.3160879999999999</v>
      </c>
      <c r="BQ36" s="376">
        <v>1.331302</v>
      </c>
      <c r="BR36" s="376">
        <v>1.334584</v>
      </c>
      <c r="BS36" s="376">
        <v>1.340681</v>
      </c>
      <c r="BT36" s="376">
        <v>1.3357129999999999</v>
      </c>
      <c r="BU36" s="376">
        <v>1.331612</v>
      </c>
      <c r="BV36" s="376">
        <v>1.3333379999999999</v>
      </c>
    </row>
    <row r="37" spans="1:74" ht="11.1" customHeight="1" x14ac:dyDescent="0.2">
      <c r="A37" s="48" t="s">
        <v>114</v>
      </c>
      <c r="B37" s="745" t="s">
        <v>1388</v>
      </c>
      <c r="C37" s="365">
        <v>0.24307899999999999</v>
      </c>
      <c r="D37" s="365">
        <v>0.23604800000000001</v>
      </c>
      <c r="E37" s="365">
        <v>0.229018</v>
      </c>
      <c r="F37" s="365">
        <v>0.22279399999999999</v>
      </c>
      <c r="G37" s="365">
        <v>0.21656900000000001</v>
      </c>
      <c r="H37" s="365">
        <v>0.210345</v>
      </c>
      <c r="I37" s="365">
        <v>0.20718900000000001</v>
      </c>
      <c r="J37" s="365">
        <v>0.20403199999999999</v>
      </c>
      <c r="K37" s="365">
        <v>0.200876</v>
      </c>
      <c r="L37" s="365">
        <v>0.19257199999999999</v>
      </c>
      <c r="M37" s="365">
        <v>0.18426799999999999</v>
      </c>
      <c r="N37" s="365">
        <v>0.17596400000000001</v>
      </c>
      <c r="O37" s="365">
        <v>0.16967099999999999</v>
      </c>
      <c r="P37" s="365">
        <v>0.16337699999999999</v>
      </c>
      <c r="Q37" s="365">
        <v>0.157084</v>
      </c>
      <c r="R37" s="365">
        <v>0.15753900000000001</v>
      </c>
      <c r="S37" s="365">
        <v>0.157994</v>
      </c>
      <c r="T37" s="365">
        <v>0.15844900000000001</v>
      </c>
      <c r="U37" s="365">
        <v>0.16795399999999999</v>
      </c>
      <c r="V37" s="365">
        <v>0.17746000000000001</v>
      </c>
      <c r="W37" s="365">
        <v>0.18696499999999999</v>
      </c>
      <c r="X37" s="365">
        <v>0.180176</v>
      </c>
      <c r="Y37" s="365">
        <v>0.17338700000000001</v>
      </c>
      <c r="Z37" s="365">
        <v>0.166598</v>
      </c>
      <c r="AA37" s="365">
        <v>0.165044</v>
      </c>
      <c r="AB37" s="365">
        <v>0.16349</v>
      </c>
      <c r="AC37" s="365">
        <v>0.161936</v>
      </c>
      <c r="AD37" s="365">
        <v>0.16139200000000001</v>
      </c>
      <c r="AE37" s="365">
        <v>0.16084799999999999</v>
      </c>
      <c r="AF37" s="365">
        <v>0.160304</v>
      </c>
      <c r="AG37" s="365">
        <v>0.16283600000000001</v>
      </c>
      <c r="AH37" s="365">
        <v>0.16536799999999999</v>
      </c>
      <c r="AI37" s="365">
        <v>0.16789999999999999</v>
      </c>
      <c r="AJ37" s="365">
        <v>0.16164300000000001</v>
      </c>
      <c r="AK37" s="365">
        <v>0.155387</v>
      </c>
      <c r="AL37" s="365">
        <v>0.14913000000000001</v>
      </c>
      <c r="AM37" s="365">
        <v>0.14322399999999999</v>
      </c>
      <c r="AN37" s="365">
        <v>0.137319</v>
      </c>
      <c r="AO37" s="365">
        <v>0.131413</v>
      </c>
      <c r="AP37" s="365">
        <v>0.13106100000000001</v>
      </c>
      <c r="AQ37" s="365">
        <v>0.13070799999999999</v>
      </c>
      <c r="AR37" s="365">
        <v>0.130356</v>
      </c>
      <c r="AS37" s="365">
        <v>0.12800900000000001</v>
      </c>
      <c r="AT37" s="365">
        <v>0.125662</v>
      </c>
      <c r="AU37" s="365">
        <v>0.12331499999999999</v>
      </c>
      <c r="AV37" s="365">
        <v>0.1891582</v>
      </c>
      <c r="AW37" s="365">
        <v>0.18835499999999999</v>
      </c>
      <c r="AX37" s="365">
        <v>0.1877413</v>
      </c>
      <c r="AY37" s="921">
        <v>0.1754057</v>
      </c>
      <c r="AZ37" s="921">
        <v>0.16306509999999999</v>
      </c>
      <c r="BA37" s="921">
        <v>0.15032770000000001</v>
      </c>
      <c r="BB37" s="376">
        <v>0.15127930000000001</v>
      </c>
      <c r="BC37" s="376">
        <v>0.15193219999999999</v>
      </c>
      <c r="BD37" s="376">
        <v>0.15325440000000001</v>
      </c>
      <c r="BE37" s="376">
        <v>0.15951119999999999</v>
      </c>
      <c r="BF37" s="376">
        <v>0.16423660000000001</v>
      </c>
      <c r="BG37" s="376">
        <v>0.1687073</v>
      </c>
      <c r="BH37" s="376">
        <v>0.16624</v>
      </c>
      <c r="BI37" s="376">
        <v>0.1646667</v>
      </c>
      <c r="BJ37" s="376">
        <v>0.16355919999999999</v>
      </c>
      <c r="BK37" s="376">
        <v>0.15102650000000001</v>
      </c>
      <c r="BL37" s="376">
        <v>0.13837070000000001</v>
      </c>
      <c r="BM37" s="376">
        <v>0.12537119999999999</v>
      </c>
      <c r="BN37" s="376">
        <v>0.1261159</v>
      </c>
      <c r="BO37" s="376">
        <v>0.12656510000000001</v>
      </c>
      <c r="BP37" s="376">
        <v>0.12767770000000001</v>
      </c>
      <c r="BQ37" s="376">
        <v>0.13372400000000001</v>
      </c>
      <c r="BR37" s="376">
        <v>0.1382215</v>
      </c>
      <c r="BS37" s="376">
        <v>0.1424697</v>
      </c>
      <c r="BT37" s="376">
        <v>0.13980039999999999</v>
      </c>
      <c r="BU37" s="376">
        <v>0.13803770000000001</v>
      </c>
      <c r="BV37" s="376">
        <v>0.13673740000000001</v>
      </c>
    </row>
    <row r="38" spans="1:74" ht="11.1" customHeight="1" x14ac:dyDescent="0.2">
      <c r="A38" s="48"/>
      <c r="B38" s="743"/>
      <c r="C38" s="450"/>
      <c r="D38" s="450"/>
      <c r="E38" s="450"/>
      <c r="F38" s="450"/>
      <c r="G38" s="450"/>
      <c r="H38" s="450"/>
      <c r="I38" s="450"/>
      <c r="J38" s="450"/>
      <c r="K38" s="450"/>
      <c r="L38" s="450"/>
      <c r="M38" s="450"/>
      <c r="N38" s="450"/>
      <c r="O38" s="450"/>
      <c r="P38" s="450"/>
      <c r="Q38" s="450"/>
      <c r="R38" s="450"/>
      <c r="S38" s="450"/>
      <c r="T38" s="450"/>
      <c r="U38" s="450"/>
      <c r="V38" s="450"/>
      <c r="W38" s="450"/>
      <c r="X38" s="450"/>
      <c r="Y38" s="450"/>
      <c r="Z38" s="450"/>
      <c r="AA38" s="450"/>
      <c r="AB38" s="450"/>
      <c r="AC38" s="450"/>
      <c r="AD38" s="450"/>
      <c r="AE38" s="450"/>
      <c r="AF38" s="450"/>
      <c r="AG38" s="450"/>
      <c r="AH38" s="450"/>
      <c r="AI38" s="450"/>
      <c r="AJ38" s="450"/>
      <c r="AK38" s="450"/>
      <c r="AL38" s="450"/>
      <c r="AM38" s="450"/>
      <c r="AN38" s="450"/>
      <c r="AO38" s="450"/>
      <c r="AP38" s="450"/>
      <c r="AQ38" s="450"/>
      <c r="AR38" s="450"/>
      <c r="AS38" s="450"/>
      <c r="AT38" s="450"/>
      <c r="AU38" s="450"/>
      <c r="AV38" s="450"/>
      <c r="AW38" s="450"/>
      <c r="AX38" s="450"/>
      <c r="AY38" s="959"/>
      <c r="AZ38" s="959"/>
      <c r="BA38" s="959"/>
      <c r="BB38" s="456"/>
      <c r="BC38" s="456"/>
      <c r="BD38" s="456"/>
      <c r="BE38" s="456"/>
      <c r="BF38" s="456"/>
      <c r="BG38" s="456"/>
      <c r="BH38" s="456"/>
      <c r="BI38" s="456"/>
      <c r="BJ38" s="456"/>
      <c r="BK38" s="456"/>
      <c r="BL38" s="456"/>
      <c r="BM38" s="456"/>
      <c r="BN38" s="456"/>
      <c r="BO38" s="456"/>
      <c r="BP38" s="456"/>
      <c r="BQ38" s="456"/>
      <c r="BR38" s="456"/>
      <c r="BS38" s="456"/>
      <c r="BT38" s="456"/>
      <c r="BU38" s="456"/>
      <c r="BV38" s="456"/>
    </row>
    <row r="39" spans="1:74" ht="11.1" customHeight="1" x14ac:dyDescent="0.2">
      <c r="A39" s="48"/>
      <c r="B39" s="295" t="s">
        <v>1389</v>
      </c>
      <c r="C39" s="450"/>
      <c r="D39" s="450"/>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450"/>
      <c r="AN39" s="450"/>
      <c r="AO39" s="450"/>
      <c r="AP39" s="450"/>
      <c r="AQ39" s="450"/>
      <c r="AR39" s="450"/>
      <c r="AS39" s="450"/>
      <c r="AT39" s="450"/>
      <c r="AU39" s="450"/>
      <c r="AV39" s="450"/>
      <c r="AW39" s="450"/>
      <c r="AX39" s="450"/>
      <c r="AY39" s="959"/>
      <c r="AZ39" s="959"/>
      <c r="BA39" s="959"/>
      <c r="BB39" s="456"/>
      <c r="BC39" s="456"/>
      <c r="BD39" s="456"/>
      <c r="BE39" s="456"/>
      <c r="BF39" s="456"/>
      <c r="BG39" s="456"/>
      <c r="BH39" s="456"/>
      <c r="BI39" s="456"/>
      <c r="BJ39" s="456"/>
      <c r="BK39" s="456"/>
      <c r="BL39" s="456"/>
      <c r="BM39" s="456"/>
      <c r="BN39" s="456"/>
      <c r="BO39" s="456"/>
      <c r="BP39" s="456"/>
      <c r="BQ39" s="456"/>
      <c r="BR39" s="456"/>
      <c r="BS39" s="456"/>
      <c r="BT39" s="456"/>
      <c r="BU39" s="456"/>
      <c r="BV39" s="456"/>
    </row>
    <row r="40" spans="1:74" ht="11.1" customHeight="1" x14ac:dyDescent="0.2">
      <c r="A40" s="48" t="s">
        <v>37</v>
      </c>
      <c r="B40" s="752" t="s">
        <v>1390</v>
      </c>
      <c r="C40" s="451">
        <v>6.71</v>
      </c>
      <c r="D40" s="451">
        <v>6.71</v>
      </c>
      <c r="E40" s="451">
        <v>6.71</v>
      </c>
      <c r="F40" s="451">
        <v>6.71</v>
      </c>
      <c r="G40" s="451">
        <v>6.71</v>
      </c>
      <c r="H40" s="451">
        <v>6.71</v>
      </c>
      <c r="I40" s="451">
        <v>6.71</v>
      </c>
      <c r="J40" s="451">
        <v>6.71</v>
      </c>
      <c r="K40" s="451">
        <v>6.71</v>
      </c>
      <c r="L40" s="451">
        <v>6.71</v>
      </c>
      <c r="M40" s="451">
        <v>6.71</v>
      </c>
      <c r="N40" s="451">
        <v>6.71</v>
      </c>
      <c r="O40" s="451">
        <v>6.69</v>
      </c>
      <c r="P40" s="451">
        <v>6.69</v>
      </c>
      <c r="Q40" s="451">
        <v>6.69</v>
      </c>
      <c r="R40" s="451">
        <v>6.69</v>
      </c>
      <c r="S40" s="451">
        <v>6.69</v>
      </c>
      <c r="T40" s="451">
        <v>6.69</v>
      </c>
      <c r="U40" s="451">
        <v>6.69</v>
      </c>
      <c r="V40" s="451">
        <v>6.69</v>
      </c>
      <c r="W40" s="451">
        <v>6.69</v>
      </c>
      <c r="X40" s="451">
        <v>6.69</v>
      </c>
      <c r="Y40" s="451">
        <v>6.69</v>
      </c>
      <c r="Z40" s="451">
        <v>6.69</v>
      </c>
      <c r="AA40" s="451">
        <v>6.75</v>
      </c>
      <c r="AB40" s="451">
        <v>6.75</v>
      </c>
      <c r="AC40" s="451">
        <v>6.75</v>
      </c>
      <c r="AD40" s="451">
        <v>6.75</v>
      </c>
      <c r="AE40" s="451">
        <v>6.75</v>
      </c>
      <c r="AF40" s="451">
        <v>6.75</v>
      </c>
      <c r="AG40" s="451">
        <v>6.75</v>
      </c>
      <c r="AH40" s="451">
        <v>6.75</v>
      </c>
      <c r="AI40" s="451">
        <v>6.75</v>
      </c>
      <c r="AJ40" s="451">
        <v>6.75</v>
      </c>
      <c r="AK40" s="451">
        <v>6.75</v>
      </c>
      <c r="AL40" s="451">
        <v>6.75</v>
      </c>
      <c r="AM40" s="451">
        <v>6.56</v>
      </c>
      <c r="AN40" s="451">
        <v>6.56</v>
      </c>
      <c r="AO40" s="451">
        <v>6.56</v>
      </c>
      <c r="AP40" s="451">
        <v>6.56</v>
      </c>
      <c r="AQ40" s="451">
        <v>6.56</v>
      </c>
      <c r="AR40" s="451">
        <v>6.56</v>
      </c>
      <c r="AS40" s="451">
        <v>6.56</v>
      </c>
      <c r="AT40" s="451">
        <v>6.56</v>
      </c>
      <c r="AU40" s="451">
        <v>6.56</v>
      </c>
      <c r="AV40" s="451">
        <v>6.56</v>
      </c>
      <c r="AW40" s="451">
        <v>6.56</v>
      </c>
      <c r="AX40" s="451">
        <v>6.56</v>
      </c>
      <c r="AY40" s="919">
        <v>6.27</v>
      </c>
      <c r="AZ40" s="919">
        <v>6.27</v>
      </c>
      <c r="BA40" s="919">
        <v>6.27</v>
      </c>
      <c r="BB40" s="374">
        <v>6.27</v>
      </c>
      <c r="BC40" s="374">
        <v>6.27</v>
      </c>
      <c r="BD40" s="374">
        <v>6.27</v>
      </c>
      <c r="BE40" s="374">
        <v>6.27</v>
      </c>
      <c r="BF40" s="374">
        <v>6.27</v>
      </c>
      <c r="BG40" s="374">
        <v>6.27</v>
      </c>
      <c r="BH40" s="374">
        <v>6.27</v>
      </c>
      <c r="BI40" s="374">
        <v>6.27</v>
      </c>
      <c r="BJ40" s="374">
        <v>6.27</v>
      </c>
      <c r="BK40" s="374">
        <v>5.76</v>
      </c>
      <c r="BL40" s="374">
        <v>5.76</v>
      </c>
      <c r="BM40" s="374">
        <v>5.76</v>
      </c>
      <c r="BN40" s="374">
        <v>5.76</v>
      </c>
      <c r="BO40" s="374">
        <v>5.76</v>
      </c>
      <c r="BP40" s="374">
        <v>5.76</v>
      </c>
      <c r="BQ40" s="374">
        <v>5.76</v>
      </c>
      <c r="BR40" s="374">
        <v>5.76</v>
      </c>
      <c r="BS40" s="374">
        <v>5.76</v>
      </c>
      <c r="BT40" s="374">
        <v>5.76</v>
      </c>
      <c r="BU40" s="374">
        <v>5.76</v>
      </c>
      <c r="BV40" s="374">
        <v>5.76</v>
      </c>
    </row>
    <row r="41" spans="1:74" ht="11.1" customHeight="1" x14ac:dyDescent="0.2">
      <c r="A41" s="48" t="s">
        <v>301</v>
      </c>
      <c r="B41" s="752" t="s">
        <v>1498</v>
      </c>
      <c r="C41" s="451">
        <v>7.3604285714</v>
      </c>
      <c r="D41" s="451">
        <v>6.9491428571</v>
      </c>
      <c r="E41" s="451">
        <v>7.7874285714000004</v>
      </c>
      <c r="F41" s="451">
        <v>7.6014285713999996</v>
      </c>
      <c r="G41" s="451">
        <v>7.9831428570999998</v>
      </c>
      <c r="H41" s="451">
        <v>7.8748571428999998</v>
      </c>
      <c r="I41" s="451">
        <v>8.2444285714000003</v>
      </c>
      <c r="J41" s="451">
        <v>8.2907142857</v>
      </c>
      <c r="K41" s="451">
        <v>8.0394285714000002</v>
      </c>
      <c r="L41" s="451">
        <v>8.0048571429000006</v>
      </c>
      <c r="M41" s="451">
        <v>7.9064285714000002</v>
      </c>
      <c r="N41" s="451">
        <v>7.9875714285999999</v>
      </c>
      <c r="O41" s="451">
        <v>8.01</v>
      </c>
      <c r="P41" s="451">
        <v>7.0554285714000002</v>
      </c>
      <c r="Q41" s="451">
        <v>7.6950000000000003</v>
      </c>
      <c r="R41" s="451">
        <v>7.5535714285999997</v>
      </c>
      <c r="S41" s="451">
        <v>7.9122857143000003</v>
      </c>
      <c r="T41" s="451">
        <v>7.5718571428999999</v>
      </c>
      <c r="U41" s="451">
        <v>7.718</v>
      </c>
      <c r="V41" s="451">
        <v>7.7018571428999998</v>
      </c>
      <c r="W41" s="451">
        <v>7.2921428571</v>
      </c>
      <c r="X41" s="451">
        <v>7.4114285714000001</v>
      </c>
      <c r="Y41" s="451">
        <v>6.7658571428999998</v>
      </c>
      <c r="Z41" s="451">
        <v>7.1765714286</v>
      </c>
      <c r="AA41" s="451">
        <v>7.1617142856999996</v>
      </c>
      <c r="AB41" s="451">
        <v>6.6514285714000003</v>
      </c>
      <c r="AC41" s="451">
        <v>7.4139999999999997</v>
      </c>
      <c r="AD41" s="451">
        <v>7.0225714286000001</v>
      </c>
      <c r="AE41" s="451">
        <v>7.6597142856999998</v>
      </c>
      <c r="AF41" s="451">
        <v>7.4831428570999998</v>
      </c>
      <c r="AG41" s="451">
        <v>7.4104285713999998</v>
      </c>
      <c r="AH41" s="451">
        <v>7.6945714285999998</v>
      </c>
      <c r="AI41" s="451">
        <v>7.4050000000000002</v>
      </c>
      <c r="AJ41" s="451">
        <v>7.5311428570999999</v>
      </c>
      <c r="AK41" s="451">
        <v>7.2525714285999996</v>
      </c>
      <c r="AL41" s="451">
        <v>7.5141428571000004</v>
      </c>
      <c r="AM41" s="451">
        <v>7.4967142857000004</v>
      </c>
      <c r="AN41" s="451">
        <v>7.1101428570999996</v>
      </c>
      <c r="AO41" s="451">
        <v>7.6087285714000004</v>
      </c>
      <c r="AP41" s="451">
        <v>7.3711428570999997</v>
      </c>
      <c r="AQ41" s="451">
        <v>7.6485714286000004</v>
      </c>
      <c r="AR41" s="451">
        <v>7.3421428570999998</v>
      </c>
      <c r="AS41" s="451">
        <v>7.6138032786999998</v>
      </c>
      <c r="AT41" s="451">
        <v>7.7690000000000001</v>
      </c>
      <c r="AU41" s="451">
        <v>7.3328571429</v>
      </c>
      <c r="AV41" s="451">
        <v>7.2217142857000001</v>
      </c>
      <c r="AW41" s="451">
        <v>7.0304285713999999</v>
      </c>
      <c r="AX41" s="451">
        <v>7.3677142857</v>
      </c>
      <c r="AY41" s="919">
        <v>7.2977142856999997</v>
      </c>
      <c r="AZ41" s="919">
        <v>6.6471428571000004</v>
      </c>
      <c r="BA41" s="919">
        <v>7.4009064038999997</v>
      </c>
      <c r="BB41" s="374">
        <v>7.236434</v>
      </c>
      <c r="BC41" s="374">
        <v>7.8036539999999999</v>
      </c>
      <c r="BD41" s="374">
        <v>7.5888489999999997</v>
      </c>
      <c r="BE41" s="374">
        <v>7.7367220000000003</v>
      </c>
      <c r="BF41" s="374">
        <v>7.951587</v>
      </c>
      <c r="BG41" s="374">
        <v>7.6328610000000001</v>
      </c>
      <c r="BH41" s="374">
        <v>7.6776450000000001</v>
      </c>
      <c r="BI41" s="374">
        <v>7.4835649999999996</v>
      </c>
      <c r="BJ41" s="374">
        <v>7.6656000000000004</v>
      </c>
      <c r="BK41" s="374">
        <v>7.5839720000000002</v>
      </c>
      <c r="BL41" s="374">
        <v>7.2308779999999997</v>
      </c>
      <c r="BM41" s="374">
        <v>7.8765890000000001</v>
      </c>
      <c r="BN41" s="374">
        <v>7.7733910000000002</v>
      </c>
      <c r="BO41" s="374">
        <v>8.3725509999999996</v>
      </c>
      <c r="BP41" s="374">
        <v>8.1127029999999998</v>
      </c>
      <c r="BQ41" s="374">
        <v>8.1713609999999992</v>
      </c>
      <c r="BR41" s="374">
        <v>8.3645720000000008</v>
      </c>
      <c r="BS41" s="374">
        <v>8.0129570000000001</v>
      </c>
      <c r="BT41" s="374">
        <v>8.0743369999999999</v>
      </c>
      <c r="BU41" s="374">
        <v>7.8729779999999998</v>
      </c>
      <c r="BV41" s="374">
        <v>8.0707869999999993</v>
      </c>
    </row>
    <row r="42" spans="1:74" ht="11.1" customHeight="1" x14ac:dyDescent="0.2">
      <c r="A42" s="48" t="s">
        <v>255</v>
      </c>
      <c r="B42" s="753" t="s">
        <v>1391</v>
      </c>
      <c r="C42" s="453">
        <v>1.9002439028</v>
      </c>
      <c r="D42" s="453">
        <v>1.9264737038999999</v>
      </c>
      <c r="E42" s="453">
        <v>1.8933881796000001</v>
      </c>
      <c r="F42" s="453">
        <v>1.8952856568000001</v>
      </c>
      <c r="G42" s="453">
        <v>1.8931579256</v>
      </c>
      <c r="H42" s="453">
        <v>1.9520854196999999</v>
      </c>
      <c r="I42" s="453">
        <v>2.0075843822000001</v>
      </c>
      <c r="J42" s="453">
        <v>2.0562939591</v>
      </c>
      <c r="K42" s="453">
        <v>2.0089532846</v>
      </c>
      <c r="L42" s="453">
        <v>2.0282229179</v>
      </c>
      <c r="M42" s="453">
        <v>2.0357982250000002</v>
      </c>
      <c r="N42" s="453">
        <v>2.0715358930000001</v>
      </c>
      <c r="O42" s="453">
        <v>2.1999997519000001</v>
      </c>
      <c r="P42" s="453">
        <v>2.1699923609999998</v>
      </c>
      <c r="Q42" s="453">
        <v>2.1519612245999999</v>
      </c>
      <c r="R42" s="453">
        <v>2.1814958866</v>
      </c>
      <c r="S42" s="453">
        <v>2.2321288404000001</v>
      </c>
      <c r="T42" s="453">
        <v>2.3155552371999999</v>
      </c>
      <c r="U42" s="453">
        <v>2.4693298204</v>
      </c>
      <c r="V42" s="453">
        <v>2.5065243406</v>
      </c>
      <c r="W42" s="453">
        <v>2.5078223408000002</v>
      </c>
      <c r="X42" s="453">
        <v>2.4609091750999998</v>
      </c>
      <c r="Y42" s="453">
        <v>2.4777312747</v>
      </c>
      <c r="Z42" s="453">
        <v>2.6450427794000002</v>
      </c>
      <c r="AA42" s="453">
        <v>2.5903686218000002</v>
      </c>
      <c r="AB42" s="453">
        <v>2.5892527438999999</v>
      </c>
      <c r="AC42" s="453">
        <v>2.4979914435000001</v>
      </c>
      <c r="AD42" s="453">
        <v>2.4713572313999999</v>
      </c>
      <c r="AE42" s="453">
        <v>2.5092990619000002</v>
      </c>
      <c r="AF42" s="453">
        <v>2.4623011391</v>
      </c>
      <c r="AG42" s="453">
        <v>2.4738063500999998</v>
      </c>
      <c r="AH42" s="453">
        <v>2.4908998937</v>
      </c>
      <c r="AI42" s="453">
        <v>2.5303277523999999</v>
      </c>
      <c r="AJ42" s="453">
        <v>2.5308087511999999</v>
      </c>
      <c r="AK42" s="453">
        <v>2.5057355774999999</v>
      </c>
      <c r="AL42" s="453">
        <v>2.4743834294</v>
      </c>
      <c r="AM42" s="453">
        <v>2.4909272786000001</v>
      </c>
      <c r="AN42" s="453">
        <v>2.4934334855000002</v>
      </c>
      <c r="AO42" s="453">
        <v>2.5104000980999999</v>
      </c>
      <c r="AP42" s="453">
        <v>2.5468755035999999</v>
      </c>
      <c r="AQ42" s="453">
        <v>2.5722163308999999</v>
      </c>
      <c r="AR42" s="453">
        <v>2.5185120647999999</v>
      </c>
      <c r="AS42" s="453">
        <v>2.4822476193999998</v>
      </c>
      <c r="AT42" s="453">
        <v>2.4492336242000001</v>
      </c>
      <c r="AU42" s="453">
        <v>2.4219474131999998</v>
      </c>
      <c r="AV42" s="453">
        <v>2.4798309039999999</v>
      </c>
      <c r="AW42" s="453">
        <v>2.4268331958</v>
      </c>
      <c r="AX42" s="453">
        <v>2.4091985770000002</v>
      </c>
      <c r="AY42" s="932">
        <v>2.409516435</v>
      </c>
      <c r="AZ42" s="932">
        <v>2.4083350000000001</v>
      </c>
      <c r="BA42" s="932">
        <v>2.4138600000000001</v>
      </c>
      <c r="BB42" s="400">
        <v>2.414517</v>
      </c>
      <c r="BC42" s="400">
        <v>2.4110659999999999</v>
      </c>
      <c r="BD42" s="400">
        <v>2.3952650000000002</v>
      </c>
      <c r="BE42" s="400">
        <v>2.3981750000000002</v>
      </c>
      <c r="BF42" s="400">
        <v>2.403718</v>
      </c>
      <c r="BG42" s="400">
        <v>2.3857870000000001</v>
      </c>
      <c r="BH42" s="400">
        <v>2.3632629999999999</v>
      </c>
      <c r="BI42" s="400">
        <v>2.3657870000000001</v>
      </c>
      <c r="BJ42" s="400">
        <v>2.3695149999999998</v>
      </c>
      <c r="BK42" s="400">
        <v>2.3903889999999999</v>
      </c>
      <c r="BL42" s="400">
        <v>2.3855430000000002</v>
      </c>
      <c r="BM42" s="400">
        <v>2.3901330000000001</v>
      </c>
      <c r="BN42" s="400">
        <v>2.3950450000000001</v>
      </c>
      <c r="BO42" s="400">
        <v>2.3925990000000001</v>
      </c>
      <c r="BP42" s="400">
        <v>2.377119</v>
      </c>
      <c r="BQ42" s="400">
        <v>2.3801960000000002</v>
      </c>
      <c r="BR42" s="400">
        <v>2.3854489999999999</v>
      </c>
      <c r="BS42" s="400">
        <v>2.3673320000000002</v>
      </c>
      <c r="BT42" s="400">
        <v>2.3445529999999999</v>
      </c>
      <c r="BU42" s="400">
        <v>2.3452649999999999</v>
      </c>
      <c r="BV42" s="400">
        <v>2.3469199999999999</v>
      </c>
    </row>
    <row r="43" spans="1:74" s="179" customFormat="1" ht="12" customHeight="1" x14ac:dyDescent="0.2">
      <c r="A43" s="178"/>
      <c r="B43" s="1089" t="s">
        <v>1444</v>
      </c>
      <c r="C43" s="1090"/>
      <c r="D43" s="1090"/>
      <c r="E43" s="1090"/>
      <c r="F43" s="1090"/>
      <c r="G43" s="1090"/>
      <c r="H43" s="1090"/>
      <c r="I43" s="1090"/>
      <c r="J43" s="1090"/>
      <c r="K43" s="1090"/>
      <c r="L43" s="1090"/>
      <c r="M43" s="1090"/>
      <c r="N43" s="1090"/>
      <c r="O43" s="1090"/>
      <c r="P43" s="1090"/>
      <c r="Q43" s="1080"/>
      <c r="R43" s="802"/>
      <c r="AY43" s="692"/>
      <c r="AZ43" s="692"/>
      <c r="BA43" s="692"/>
      <c r="BB43" s="211"/>
      <c r="BC43" s="211"/>
      <c r="BD43" s="692"/>
      <c r="BE43" s="692"/>
      <c r="BF43" s="692"/>
      <c r="BG43" s="692"/>
      <c r="BH43" s="692"/>
      <c r="BI43" s="692"/>
      <c r="BJ43" s="211"/>
    </row>
    <row r="44" spans="1:74" s="179" customFormat="1" ht="12" customHeight="1" x14ac:dyDescent="0.2">
      <c r="A44" s="178"/>
      <c r="B44" s="1082" t="s">
        <v>1445</v>
      </c>
      <c r="C44" s="1090"/>
      <c r="D44" s="1090"/>
      <c r="E44" s="1090"/>
      <c r="F44" s="1090"/>
      <c r="G44" s="1090"/>
      <c r="H44" s="1090"/>
      <c r="I44" s="1090"/>
      <c r="J44" s="1090"/>
      <c r="K44" s="1090"/>
      <c r="L44" s="1090"/>
      <c r="M44" s="1090"/>
      <c r="N44" s="1090"/>
      <c r="O44" s="1090"/>
      <c r="P44" s="1090"/>
      <c r="Q44" s="1080"/>
      <c r="R44" s="802"/>
      <c r="AY44" s="692"/>
      <c r="AZ44" s="692"/>
      <c r="BA44" s="692"/>
      <c r="BB44" s="211"/>
      <c r="BC44" s="211"/>
      <c r="BD44" s="692"/>
      <c r="BE44" s="692"/>
      <c r="BF44" s="692"/>
      <c r="BG44" s="692"/>
      <c r="BH44" s="692"/>
      <c r="BI44" s="692"/>
      <c r="BJ44" s="211"/>
    </row>
    <row r="45" spans="1:74" s="179" customFormat="1" ht="12" customHeight="1" x14ac:dyDescent="0.2">
      <c r="A45" s="178"/>
      <c r="B45" s="1089" t="s">
        <v>1446</v>
      </c>
      <c r="C45" s="1090"/>
      <c r="D45" s="1090"/>
      <c r="E45" s="1090"/>
      <c r="F45" s="1090"/>
      <c r="G45" s="1090"/>
      <c r="H45" s="1090"/>
      <c r="I45" s="1090"/>
      <c r="J45" s="1090"/>
      <c r="K45" s="1090"/>
      <c r="L45" s="1090"/>
      <c r="M45" s="1090"/>
      <c r="N45" s="1090"/>
      <c r="O45" s="1090"/>
      <c r="P45" s="1090"/>
      <c r="Q45" s="1080"/>
      <c r="R45" s="802"/>
      <c r="AY45" s="692"/>
      <c r="AZ45" s="692"/>
      <c r="BA45" s="692"/>
      <c r="BB45" s="211"/>
      <c r="BC45" s="211"/>
      <c r="BD45" s="692"/>
      <c r="BE45" s="692"/>
      <c r="BF45" s="692"/>
      <c r="BG45" s="692"/>
      <c r="BH45" s="692"/>
      <c r="BI45" s="692"/>
      <c r="BJ45" s="211"/>
    </row>
    <row r="46" spans="1:74" s="179" customFormat="1" ht="12" customHeight="1" x14ac:dyDescent="0.2">
      <c r="A46" s="178"/>
      <c r="B46" s="1089" t="s">
        <v>1447</v>
      </c>
      <c r="C46" s="1090"/>
      <c r="D46" s="1090"/>
      <c r="E46" s="1090"/>
      <c r="F46" s="1090"/>
      <c r="G46" s="1090"/>
      <c r="H46" s="1090"/>
      <c r="I46" s="1090"/>
      <c r="J46" s="1090"/>
      <c r="K46" s="1090"/>
      <c r="L46" s="1090"/>
      <c r="M46" s="1090"/>
      <c r="N46" s="1090"/>
      <c r="O46" s="1090"/>
      <c r="P46" s="1090"/>
      <c r="Q46" s="1080"/>
      <c r="R46" s="802"/>
      <c r="AY46" s="692"/>
      <c r="AZ46" s="692"/>
      <c r="BA46" s="692"/>
      <c r="BB46" s="211"/>
      <c r="BC46" s="211"/>
      <c r="BD46" s="692"/>
      <c r="BE46" s="692"/>
      <c r="BF46" s="692"/>
      <c r="BG46" s="692"/>
      <c r="BH46" s="692"/>
      <c r="BI46" s="692"/>
      <c r="BJ46" s="211"/>
    </row>
    <row r="47" spans="1:74" s="117" customFormat="1" ht="12" customHeight="1" x14ac:dyDescent="0.2">
      <c r="A47" s="48"/>
      <c r="B47" s="799" t="s">
        <v>826</v>
      </c>
      <c r="C47" s="799"/>
      <c r="D47" s="799"/>
      <c r="E47" s="799"/>
      <c r="F47" s="799"/>
      <c r="G47" s="799"/>
      <c r="H47" s="800"/>
      <c r="I47" s="799"/>
      <c r="J47" s="799"/>
      <c r="K47" s="799"/>
      <c r="L47" s="799"/>
      <c r="M47" s="799"/>
      <c r="N47" s="799"/>
      <c r="O47" s="799"/>
      <c r="P47" s="799"/>
      <c r="Q47" s="799"/>
      <c r="R47" s="801"/>
      <c r="AY47" s="693"/>
      <c r="AZ47" s="693"/>
      <c r="BA47" s="693"/>
      <c r="BB47" s="210"/>
      <c r="BC47" s="210"/>
      <c r="BD47" s="693"/>
      <c r="BE47" s="693"/>
      <c r="BF47" s="693"/>
      <c r="BG47" s="693"/>
      <c r="BH47" s="693"/>
      <c r="BI47" s="693"/>
      <c r="BJ47" s="210"/>
    </row>
    <row r="48" spans="1:74" s="358" customFormat="1" ht="12" customHeight="1" x14ac:dyDescent="0.25">
      <c r="A48" s="357"/>
      <c r="B48" s="1018" t="str">
        <f>Dates!$G$2</f>
        <v>EIA completed modeling and analysis for this report on Monday, April 7, 2025.</v>
      </c>
      <c r="C48" s="1005"/>
      <c r="D48" s="1005"/>
      <c r="E48" s="1005"/>
      <c r="F48" s="1005"/>
      <c r="G48" s="1005"/>
      <c r="H48" s="1005"/>
      <c r="I48" s="1005"/>
      <c r="J48" s="1005"/>
      <c r="K48" s="1005"/>
      <c r="L48" s="1005"/>
      <c r="M48" s="1005"/>
      <c r="N48" s="1005"/>
      <c r="O48" s="1005"/>
      <c r="P48" s="1005"/>
      <c r="Q48" s="1005"/>
      <c r="R48" s="802"/>
      <c r="AY48" s="361"/>
      <c r="AZ48" s="361"/>
      <c r="BA48" s="361"/>
      <c r="BD48" s="361"/>
      <c r="BE48" s="361"/>
      <c r="BF48" s="361"/>
      <c r="BG48" s="361"/>
      <c r="BH48" s="361"/>
      <c r="BI48" s="361"/>
    </row>
    <row r="49" spans="1:74" s="179" customFormat="1" ht="12" customHeight="1" x14ac:dyDescent="0.25">
      <c r="A49" s="178"/>
      <c r="B49" s="1013" t="s">
        <v>483</v>
      </c>
      <c r="C49" s="1014"/>
      <c r="D49" s="1014"/>
      <c r="E49" s="1014"/>
      <c r="F49" s="1014"/>
      <c r="G49" s="1014"/>
      <c r="H49" s="1014"/>
      <c r="I49" s="1014"/>
      <c r="J49" s="1014"/>
      <c r="K49" s="1014"/>
      <c r="L49" s="1014"/>
      <c r="M49" s="1014"/>
      <c r="N49" s="1014"/>
      <c r="O49" s="1014"/>
      <c r="P49" s="1014"/>
      <c r="Q49" s="1014"/>
      <c r="R49" s="802"/>
      <c r="AY49" s="692"/>
      <c r="AZ49" s="692"/>
      <c r="BA49" s="692"/>
      <c r="BB49" s="211"/>
      <c r="BC49" s="211"/>
      <c r="BD49" s="692"/>
      <c r="BE49" s="692"/>
      <c r="BF49" s="692"/>
      <c r="BG49" s="692"/>
      <c r="BH49" s="692"/>
      <c r="BI49" s="692"/>
      <c r="BJ49" s="211"/>
    </row>
    <row r="50" spans="1:74" s="179" customFormat="1" ht="12" customHeight="1" x14ac:dyDescent="0.25">
      <c r="A50" s="178"/>
      <c r="B50" s="1027" t="s">
        <v>1435</v>
      </c>
      <c r="C50" s="1014"/>
      <c r="D50" s="1014"/>
      <c r="E50" s="1014"/>
      <c r="F50" s="1014"/>
      <c r="G50" s="1014"/>
      <c r="H50" s="1014"/>
      <c r="I50" s="1014"/>
      <c r="J50" s="1014"/>
      <c r="K50" s="1014"/>
      <c r="L50" s="1014"/>
      <c r="M50" s="1014"/>
      <c r="N50" s="1014"/>
      <c r="O50" s="1014"/>
      <c r="P50" s="1014"/>
      <c r="Q50" s="1014"/>
      <c r="R50" s="802"/>
      <c r="AY50" s="692"/>
      <c r="AZ50" s="692"/>
      <c r="BA50" s="692"/>
      <c r="BB50" s="211"/>
      <c r="BC50" s="211"/>
      <c r="BD50" s="692"/>
      <c r="BE50" s="692"/>
      <c r="BF50" s="692"/>
      <c r="BG50" s="692"/>
      <c r="BH50" s="692"/>
      <c r="BI50" s="692"/>
      <c r="BJ50" s="211"/>
    </row>
    <row r="51" spans="1:74" s="179" customFormat="1" ht="12" customHeight="1" x14ac:dyDescent="0.2">
      <c r="A51" s="178"/>
      <c r="B51" s="1019" t="s">
        <v>840</v>
      </c>
      <c r="C51" s="1019"/>
      <c r="D51" s="1019"/>
      <c r="E51" s="1019"/>
      <c r="F51" s="1019"/>
      <c r="G51" s="1019"/>
      <c r="H51" s="1019"/>
      <c r="I51" s="1019"/>
      <c r="J51" s="1019"/>
      <c r="K51" s="1019"/>
      <c r="L51" s="1019"/>
      <c r="M51" s="1019"/>
      <c r="N51" s="1019"/>
      <c r="O51" s="1019"/>
      <c r="P51" s="1019"/>
      <c r="Q51" s="1019"/>
      <c r="R51" s="1019"/>
      <c r="AY51" s="692"/>
      <c r="AZ51" s="692"/>
      <c r="BA51" s="692"/>
      <c r="BB51" s="211"/>
      <c r="BC51" s="211"/>
      <c r="BD51" s="692"/>
      <c r="BE51" s="692"/>
      <c r="BF51" s="692"/>
      <c r="BG51" s="692"/>
      <c r="BH51" s="692"/>
      <c r="BI51" s="692"/>
      <c r="BJ51" s="211"/>
    </row>
    <row r="52" spans="1:74" s="179" customFormat="1" ht="12" customHeight="1" x14ac:dyDescent="0.25">
      <c r="A52" s="178"/>
      <c r="B52" s="1022" t="s">
        <v>1591</v>
      </c>
      <c r="C52" s="1023"/>
      <c r="D52" s="1023"/>
      <c r="E52" s="1023"/>
      <c r="F52" s="1023"/>
      <c r="G52" s="1023"/>
      <c r="H52" s="1023"/>
      <c r="I52" s="1023"/>
      <c r="J52" s="1023"/>
      <c r="K52" s="1023"/>
      <c r="L52" s="1023"/>
      <c r="M52" s="1023"/>
      <c r="N52" s="1023"/>
      <c r="O52" s="1023"/>
      <c r="P52" s="1023"/>
      <c r="Q52" s="1024"/>
      <c r="R52" s="802"/>
      <c r="AY52" s="692"/>
      <c r="AZ52" s="692"/>
      <c r="BA52" s="692"/>
      <c r="BB52" s="211"/>
      <c r="BC52" s="211"/>
      <c r="BD52" s="692"/>
      <c r="BE52" s="692"/>
      <c r="BF52" s="692"/>
      <c r="BG52" s="692"/>
      <c r="BH52" s="692"/>
      <c r="BI52" s="692"/>
      <c r="BJ52" s="211"/>
    </row>
    <row r="53" spans="1:74" s="180" customFormat="1" ht="12" customHeight="1" x14ac:dyDescent="0.25">
      <c r="A53" s="160"/>
      <c r="B53" s="1022" t="s">
        <v>492</v>
      </c>
      <c r="C53" s="1024"/>
      <c r="D53" s="1024"/>
      <c r="E53" s="1024"/>
      <c r="F53" s="1024"/>
      <c r="G53" s="1024"/>
      <c r="H53" s="1024"/>
      <c r="I53" s="1024"/>
      <c r="J53" s="1024"/>
      <c r="K53" s="1024"/>
      <c r="L53" s="1024"/>
      <c r="M53" s="1024"/>
      <c r="N53" s="1024"/>
      <c r="O53" s="1024"/>
      <c r="P53" s="1024"/>
      <c r="Q53" s="1024"/>
      <c r="R53" s="802"/>
      <c r="AY53" s="692"/>
      <c r="AZ53" s="692"/>
      <c r="BA53" s="692"/>
      <c r="BB53" s="212"/>
      <c r="BC53" s="212"/>
      <c r="BD53" s="692"/>
      <c r="BE53" s="692"/>
      <c r="BF53" s="692"/>
      <c r="BG53" s="692"/>
      <c r="BH53" s="692"/>
      <c r="BI53" s="692"/>
      <c r="BJ53" s="212"/>
    </row>
    <row r="54" spans="1:74" ht="13.2" x14ac:dyDescent="0.25">
      <c r="A54" s="160"/>
      <c r="B54" s="1029" t="s">
        <v>842</v>
      </c>
      <c r="C54" s="1024"/>
      <c r="D54" s="1024"/>
      <c r="E54" s="1024"/>
      <c r="F54" s="1024"/>
      <c r="G54" s="1024"/>
      <c r="H54" s="1024"/>
      <c r="I54" s="1024"/>
      <c r="J54" s="1024"/>
      <c r="K54" s="1024"/>
      <c r="L54" s="1024"/>
      <c r="M54" s="1024"/>
      <c r="N54" s="1024"/>
      <c r="O54" s="1024"/>
      <c r="P54" s="1024"/>
      <c r="Q54" s="1024"/>
      <c r="R54" s="743"/>
      <c r="BD54" s="693"/>
      <c r="BE54" s="693"/>
      <c r="BF54" s="693"/>
      <c r="BK54" s="144"/>
      <c r="BL54" s="144"/>
      <c r="BM54" s="144"/>
      <c r="BN54" s="144"/>
      <c r="BO54" s="144"/>
      <c r="BP54" s="144"/>
      <c r="BQ54" s="144"/>
      <c r="BR54" s="144"/>
      <c r="BS54" s="144"/>
      <c r="BT54" s="144"/>
      <c r="BU54" s="144"/>
      <c r="BV54" s="144"/>
    </row>
    <row r="55" spans="1:74" x14ac:dyDescent="0.2">
      <c r="BD55" s="693"/>
      <c r="BE55" s="693"/>
      <c r="BF55" s="693"/>
      <c r="BK55" s="144"/>
      <c r="BL55" s="144"/>
      <c r="BM55" s="144"/>
      <c r="BN55" s="144"/>
      <c r="BO55" s="144"/>
      <c r="BP55" s="144"/>
      <c r="BQ55" s="144"/>
      <c r="BR55" s="144"/>
      <c r="BS55" s="144"/>
      <c r="BT55" s="144"/>
      <c r="BU55" s="144"/>
      <c r="BV55" s="144"/>
    </row>
    <row r="56" spans="1:74" x14ac:dyDescent="0.2">
      <c r="BD56" s="693"/>
      <c r="BE56" s="693"/>
      <c r="BF56" s="693"/>
      <c r="BK56" s="144"/>
      <c r="BL56" s="144"/>
      <c r="BM56" s="144"/>
      <c r="BN56" s="144"/>
      <c r="BO56" s="144"/>
      <c r="BP56" s="144"/>
      <c r="BQ56" s="144"/>
      <c r="BR56" s="144"/>
      <c r="BS56" s="144"/>
      <c r="BT56" s="144"/>
      <c r="BU56" s="144"/>
      <c r="BV56" s="144"/>
    </row>
    <row r="57" spans="1:74" x14ac:dyDescent="0.2">
      <c r="BD57" s="693"/>
      <c r="BE57" s="693"/>
      <c r="BF57" s="693"/>
      <c r="BK57" s="144"/>
      <c r="BL57" s="144"/>
      <c r="BM57" s="144"/>
      <c r="BN57" s="144"/>
      <c r="BO57" s="144"/>
      <c r="BP57" s="144"/>
      <c r="BQ57" s="144"/>
      <c r="BR57" s="144"/>
      <c r="BS57" s="144"/>
      <c r="BT57" s="144"/>
      <c r="BU57" s="144"/>
      <c r="BV57" s="144"/>
    </row>
    <row r="58" spans="1:74" x14ac:dyDescent="0.2">
      <c r="BD58" s="693"/>
      <c r="BE58" s="693"/>
      <c r="BF58" s="693"/>
      <c r="BK58" s="144"/>
      <c r="BL58" s="144"/>
      <c r="BM58" s="144"/>
      <c r="BN58" s="144"/>
      <c r="BO58" s="144"/>
      <c r="BP58" s="144"/>
      <c r="BQ58" s="144"/>
      <c r="BR58" s="144"/>
      <c r="BS58" s="144"/>
      <c r="BT58" s="144"/>
      <c r="BU58" s="144"/>
      <c r="BV58" s="144"/>
    </row>
    <row r="59" spans="1:74" x14ac:dyDescent="0.2">
      <c r="BD59" s="693"/>
      <c r="BE59" s="693"/>
      <c r="BF59" s="693"/>
      <c r="BK59" s="144"/>
      <c r="BL59" s="144"/>
      <c r="BM59" s="144"/>
      <c r="BN59" s="144"/>
      <c r="BO59" s="144"/>
      <c r="BP59" s="144"/>
      <c r="BQ59" s="144"/>
      <c r="BR59" s="144"/>
      <c r="BS59" s="144"/>
      <c r="BT59" s="144"/>
      <c r="BU59" s="144"/>
      <c r="BV59" s="144"/>
    </row>
    <row r="60" spans="1:74" x14ac:dyDescent="0.2">
      <c r="BD60" s="693"/>
      <c r="BE60" s="693"/>
      <c r="BF60" s="693"/>
      <c r="BK60" s="144"/>
      <c r="BL60" s="144"/>
      <c r="BM60" s="144"/>
      <c r="BN60" s="144"/>
      <c r="BO60" s="144"/>
      <c r="BP60" s="144"/>
      <c r="BQ60" s="144"/>
      <c r="BR60" s="144"/>
      <c r="BS60" s="144"/>
      <c r="BT60" s="144"/>
      <c r="BU60" s="144"/>
      <c r="BV60" s="144"/>
    </row>
    <row r="61" spans="1:74" x14ac:dyDescent="0.2">
      <c r="BD61" s="693"/>
      <c r="BE61" s="693"/>
      <c r="BF61" s="693"/>
      <c r="BK61" s="144"/>
      <c r="BL61" s="144"/>
      <c r="BM61" s="144"/>
      <c r="BN61" s="144"/>
      <c r="BO61" s="144"/>
      <c r="BP61" s="144"/>
      <c r="BQ61" s="144"/>
      <c r="BR61" s="144"/>
      <c r="BS61" s="144"/>
      <c r="BT61" s="144"/>
      <c r="BU61" s="144"/>
      <c r="BV61" s="144"/>
    </row>
    <row r="62" spans="1:74" x14ac:dyDescent="0.2">
      <c r="BD62" s="693"/>
      <c r="BE62" s="693"/>
      <c r="BF62" s="693"/>
      <c r="BK62" s="144"/>
      <c r="BL62" s="144"/>
      <c r="BM62" s="144"/>
      <c r="BN62" s="144"/>
      <c r="BO62" s="144"/>
      <c r="BP62" s="144"/>
      <c r="BQ62" s="144"/>
      <c r="BR62" s="144"/>
      <c r="BS62" s="144"/>
      <c r="BT62" s="144"/>
      <c r="BU62" s="144"/>
      <c r="BV62" s="144"/>
    </row>
    <row r="63" spans="1:74" x14ac:dyDescent="0.2">
      <c r="BD63" s="693"/>
      <c r="BE63" s="693"/>
      <c r="BF63" s="693"/>
      <c r="BK63" s="144"/>
      <c r="BL63" s="144"/>
      <c r="BM63" s="144"/>
      <c r="BN63" s="144"/>
      <c r="BO63" s="144"/>
      <c r="BP63" s="144"/>
      <c r="BQ63" s="144"/>
      <c r="BR63" s="144"/>
      <c r="BS63" s="144"/>
      <c r="BT63" s="144"/>
      <c r="BU63" s="144"/>
      <c r="BV63" s="144"/>
    </row>
    <row r="64" spans="1:74" x14ac:dyDescent="0.2">
      <c r="BK64" s="144"/>
      <c r="BL64" s="144"/>
      <c r="BM64" s="144"/>
      <c r="BN64" s="144"/>
      <c r="BO64" s="144"/>
      <c r="BP64" s="144"/>
      <c r="BQ64" s="144"/>
      <c r="BR64" s="144"/>
      <c r="BS64" s="144"/>
      <c r="BT64" s="144"/>
      <c r="BU64" s="144"/>
      <c r="BV64" s="144"/>
    </row>
    <row r="65" spans="63:74" x14ac:dyDescent="0.2">
      <c r="BK65" s="144"/>
      <c r="BL65" s="144"/>
      <c r="BM65" s="144"/>
      <c r="BN65" s="144"/>
      <c r="BO65" s="144"/>
      <c r="BP65" s="144"/>
      <c r="BQ65" s="144"/>
      <c r="BR65" s="144"/>
      <c r="BS65" s="144"/>
      <c r="BT65" s="144"/>
      <c r="BU65" s="144"/>
      <c r="BV65" s="144"/>
    </row>
    <row r="66" spans="63:74" x14ac:dyDescent="0.2">
      <c r="BK66" s="144"/>
      <c r="BL66" s="144"/>
      <c r="BM66" s="144"/>
      <c r="BN66" s="144"/>
      <c r="BO66" s="144"/>
      <c r="BP66" s="144"/>
      <c r="BQ66" s="144"/>
      <c r="BR66" s="144"/>
      <c r="BS66" s="144"/>
      <c r="BT66" s="144"/>
      <c r="BU66" s="144"/>
      <c r="BV66" s="144"/>
    </row>
    <row r="67" spans="63:74" x14ac:dyDescent="0.2">
      <c r="BK67" s="144"/>
      <c r="BL67" s="144"/>
      <c r="BM67" s="144"/>
      <c r="BN67" s="144"/>
      <c r="BO67" s="144"/>
      <c r="BP67" s="144"/>
      <c r="BQ67" s="144"/>
      <c r="BR67" s="144"/>
      <c r="BS67" s="144"/>
      <c r="BT67" s="144"/>
      <c r="BU67" s="144"/>
      <c r="BV67" s="144"/>
    </row>
    <row r="68" spans="63:74" x14ac:dyDescent="0.2">
      <c r="BK68" s="144"/>
      <c r="BL68" s="144"/>
      <c r="BM68" s="144"/>
      <c r="BN68" s="144"/>
      <c r="BO68" s="144"/>
      <c r="BP68" s="144"/>
      <c r="BQ68" s="144"/>
      <c r="BR68" s="144"/>
      <c r="BS68" s="144"/>
      <c r="BT68" s="144"/>
      <c r="BU68" s="144"/>
      <c r="BV68" s="144"/>
    </row>
    <row r="69" spans="63:74" x14ac:dyDescent="0.2">
      <c r="BK69" s="144"/>
      <c r="BL69" s="144"/>
      <c r="BM69" s="144"/>
      <c r="BN69" s="144"/>
      <c r="BO69" s="144"/>
      <c r="BP69" s="144"/>
      <c r="BQ69" s="144"/>
      <c r="BR69" s="144"/>
      <c r="BS69" s="144"/>
      <c r="BT69" s="144"/>
      <c r="BU69" s="144"/>
      <c r="BV69" s="144"/>
    </row>
    <row r="70" spans="63:74" x14ac:dyDescent="0.2">
      <c r="BK70" s="144"/>
      <c r="BL70" s="144"/>
      <c r="BM70" s="144"/>
      <c r="BN70" s="144"/>
      <c r="BO70" s="144"/>
      <c r="BP70" s="144"/>
      <c r="BQ70" s="144"/>
      <c r="BR70" s="144"/>
      <c r="BS70" s="144"/>
      <c r="BT70" s="144"/>
      <c r="BU70" s="144"/>
      <c r="BV70" s="144"/>
    </row>
    <row r="71" spans="63:74" x14ac:dyDescent="0.2">
      <c r="BK71" s="144"/>
      <c r="BL71" s="144"/>
      <c r="BM71" s="144"/>
      <c r="BN71" s="144"/>
      <c r="BO71" s="144"/>
      <c r="BP71" s="144"/>
      <c r="BQ71" s="144"/>
      <c r="BR71" s="144"/>
      <c r="BS71" s="144"/>
      <c r="BT71" s="144"/>
      <c r="BU71" s="144"/>
      <c r="BV71" s="144"/>
    </row>
    <row r="72" spans="63:74" x14ac:dyDescent="0.2">
      <c r="BK72" s="144"/>
      <c r="BL72" s="144"/>
      <c r="BM72" s="144"/>
      <c r="BN72" s="144"/>
      <c r="BO72" s="144"/>
      <c r="BP72" s="144"/>
      <c r="BQ72" s="144"/>
      <c r="BR72" s="144"/>
      <c r="BS72" s="144"/>
      <c r="BT72" s="144"/>
      <c r="BU72" s="144"/>
      <c r="BV72" s="144"/>
    </row>
    <row r="73" spans="63:74" x14ac:dyDescent="0.2">
      <c r="BK73" s="144"/>
      <c r="BL73" s="144"/>
      <c r="BM73" s="144"/>
      <c r="BN73" s="144"/>
      <c r="BO73" s="144"/>
      <c r="BP73" s="144"/>
      <c r="BQ73" s="144"/>
      <c r="BR73" s="144"/>
      <c r="BS73" s="144"/>
      <c r="BT73" s="144"/>
      <c r="BU73" s="144"/>
      <c r="BV73" s="144"/>
    </row>
    <row r="74" spans="63:74" x14ac:dyDescent="0.2">
      <c r="BK74" s="144"/>
      <c r="BL74" s="144"/>
      <c r="BM74" s="144"/>
      <c r="BN74" s="144"/>
      <c r="BO74" s="144"/>
      <c r="BP74" s="144"/>
      <c r="BQ74" s="144"/>
      <c r="BR74" s="144"/>
      <c r="BS74" s="144"/>
      <c r="BT74" s="144"/>
      <c r="BU74" s="144"/>
      <c r="BV74" s="144"/>
    </row>
    <row r="75" spans="63:74" x14ac:dyDescent="0.2">
      <c r="BK75" s="144"/>
      <c r="BL75" s="144"/>
      <c r="BM75" s="144"/>
      <c r="BN75" s="144"/>
      <c r="BO75" s="144"/>
      <c r="BP75" s="144"/>
      <c r="BQ75" s="144"/>
      <c r="BR75" s="144"/>
      <c r="BS75" s="144"/>
      <c r="BT75" s="144"/>
      <c r="BU75" s="144"/>
      <c r="BV75" s="144"/>
    </row>
    <row r="76" spans="63:74" x14ac:dyDescent="0.2">
      <c r="BK76" s="144"/>
      <c r="BL76" s="144"/>
      <c r="BM76" s="144"/>
      <c r="BN76" s="144"/>
      <c r="BO76" s="144"/>
      <c r="BP76" s="144"/>
      <c r="BQ76" s="144"/>
      <c r="BR76" s="144"/>
      <c r="BS76" s="144"/>
      <c r="BT76" s="144"/>
      <c r="BU76" s="144"/>
      <c r="BV76" s="144"/>
    </row>
    <row r="77" spans="63:74" x14ac:dyDescent="0.2">
      <c r="BK77" s="144"/>
      <c r="BL77" s="144"/>
      <c r="BM77" s="144"/>
      <c r="BN77" s="144"/>
      <c r="BO77" s="144"/>
      <c r="BP77" s="144"/>
      <c r="BQ77" s="144"/>
      <c r="BR77" s="144"/>
      <c r="BS77" s="144"/>
      <c r="BT77" s="144"/>
      <c r="BU77" s="144"/>
      <c r="BV77" s="144"/>
    </row>
    <row r="78" spans="63:74" x14ac:dyDescent="0.2">
      <c r="BK78" s="144"/>
      <c r="BL78" s="144"/>
      <c r="BM78" s="144"/>
      <c r="BN78" s="144"/>
      <c r="BO78" s="144"/>
      <c r="BP78" s="144"/>
      <c r="BQ78" s="144"/>
      <c r="BR78" s="144"/>
      <c r="BS78" s="144"/>
      <c r="BT78" s="144"/>
      <c r="BU78" s="144"/>
      <c r="BV78" s="144"/>
    </row>
    <row r="79" spans="63:74" x14ac:dyDescent="0.2">
      <c r="BK79" s="144"/>
      <c r="BL79" s="144"/>
      <c r="BM79" s="144"/>
      <c r="BN79" s="144"/>
      <c r="BO79" s="144"/>
      <c r="BP79" s="144"/>
      <c r="BQ79" s="144"/>
      <c r="BR79" s="144"/>
      <c r="BS79" s="144"/>
      <c r="BT79" s="144"/>
      <c r="BU79" s="144"/>
      <c r="BV79" s="144"/>
    </row>
    <row r="80" spans="63:74" x14ac:dyDescent="0.2">
      <c r="BK80" s="144"/>
      <c r="BL80" s="144"/>
      <c r="BM80" s="144"/>
      <c r="BN80" s="144"/>
      <c r="BO80" s="144"/>
      <c r="BP80" s="144"/>
      <c r="BQ80" s="144"/>
      <c r="BR80" s="144"/>
      <c r="BS80" s="144"/>
      <c r="BT80" s="144"/>
      <c r="BU80" s="144"/>
      <c r="BV80" s="144"/>
    </row>
    <row r="81" spans="63:74" x14ac:dyDescent="0.2">
      <c r="BK81" s="144"/>
      <c r="BL81" s="144"/>
      <c r="BM81" s="144"/>
      <c r="BN81" s="144"/>
      <c r="BO81" s="144"/>
      <c r="BP81" s="144"/>
      <c r="BQ81" s="144"/>
      <c r="BR81" s="144"/>
      <c r="BS81" s="144"/>
      <c r="BT81" s="144"/>
      <c r="BU81" s="144"/>
      <c r="BV81" s="144"/>
    </row>
    <row r="82" spans="63:74" x14ac:dyDescent="0.2">
      <c r="BK82" s="144"/>
      <c r="BL82" s="144"/>
      <c r="BM82" s="144"/>
      <c r="BN82" s="144"/>
      <c r="BO82" s="144"/>
      <c r="BP82" s="144"/>
      <c r="BQ82" s="144"/>
      <c r="BR82" s="144"/>
      <c r="BS82" s="144"/>
      <c r="BT82" s="144"/>
      <c r="BU82" s="144"/>
      <c r="BV82" s="144"/>
    </row>
    <row r="83" spans="63:74" x14ac:dyDescent="0.2">
      <c r="BK83" s="144"/>
      <c r="BL83" s="144"/>
      <c r="BM83" s="144"/>
      <c r="BN83" s="144"/>
      <c r="BO83" s="144"/>
      <c r="BP83" s="144"/>
      <c r="BQ83" s="144"/>
      <c r="BR83" s="144"/>
      <c r="BS83" s="144"/>
      <c r="BT83" s="144"/>
      <c r="BU83" s="144"/>
      <c r="BV83" s="144"/>
    </row>
    <row r="84" spans="63:74" x14ac:dyDescent="0.2">
      <c r="BK84" s="144"/>
      <c r="BL84" s="144"/>
      <c r="BM84" s="144"/>
      <c r="BN84" s="144"/>
      <c r="BO84" s="144"/>
      <c r="BP84" s="144"/>
      <c r="BQ84" s="144"/>
      <c r="BR84" s="144"/>
      <c r="BS84" s="144"/>
      <c r="BT84" s="144"/>
      <c r="BU84" s="144"/>
      <c r="BV84" s="144"/>
    </row>
    <row r="85" spans="63:74" x14ac:dyDescent="0.2">
      <c r="BK85" s="144"/>
      <c r="BL85" s="144"/>
      <c r="BM85" s="144"/>
      <c r="BN85" s="144"/>
      <c r="BO85" s="144"/>
      <c r="BP85" s="144"/>
      <c r="BQ85" s="144"/>
      <c r="BR85" s="144"/>
      <c r="BS85" s="144"/>
      <c r="BT85" s="144"/>
      <c r="BU85" s="144"/>
      <c r="BV85" s="144"/>
    </row>
    <row r="86" spans="63:74" x14ac:dyDescent="0.2">
      <c r="BK86" s="144"/>
      <c r="BL86" s="144"/>
      <c r="BM86" s="144"/>
      <c r="BN86" s="144"/>
      <c r="BO86" s="144"/>
      <c r="BP86" s="144"/>
      <c r="BQ86" s="144"/>
      <c r="BR86" s="144"/>
      <c r="BS86" s="144"/>
      <c r="BT86" s="144"/>
      <c r="BU86" s="144"/>
      <c r="BV86" s="144"/>
    </row>
    <row r="87" spans="63:74" x14ac:dyDescent="0.2">
      <c r="BK87" s="144"/>
      <c r="BL87" s="144"/>
      <c r="BM87" s="144"/>
      <c r="BN87" s="144"/>
      <c r="BO87" s="144"/>
      <c r="BP87" s="144"/>
      <c r="BQ87" s="144"/>
      <c r="BR87" s="144"/>
      <c r="BS87" s="144"/>
      <c r="BT87" s="144"/>
      <c r="BU87" s="144"/>
      <c r="BV87" s="144"/>
    </row>
    <row r="88" spans="63:74" x14ac:dyDescent="0.2">
      <c r="BK88" s="144"/>
      <c r="BL88" s="144"/>
      <c r="BM88" s="144"/>
      <c r="BN88" s="144"/>
      <c r="BO88" s="144"/>
      <c r="BP88" s="144"/>
      <c r="BQ88" s="144"/>
      <c r="BR88" s="144"/>
      <c r="BS88" s="144"/>
      <c r="BT88" s="144"/>
      <c r="BU88" s="144"/>
      <c r="BV88" s="144"/>
    </row>
    <row r="89" spans="63:74" x14ac:dyDescent="0.2">
      <c r="BK89" s="144"/>
      <c r="BL89" s="144"/>
      <c r="BM89" s="144"/>
      <c r="BN89" s="144"/>
      <c r="BO89" s="144"/>
      <c r="BP89" s="144"/>
      <c r="BQ89" s="144"/>
      <c r="BR89" s="144"/>
      <c r="BS89" s="144"/>
      <c r="BT89" s="144"/>
      <c r="BU89" s="144"/>
      <c r="BV89" s="144"/>
    </row>
    <row r="90" spans="63:74" x14ac:dyDescent="0.2">
      <c r="BK90" s="144"/>
      <c r="BL90" s="144"/>
      <c r="BM90" s="144"/>
      <c r="BN90" s="144"/>
      <c r="BO90" s="144"/>
      <c r="BP90" s="144"/>
      <c r="BQ90" s="144"/>
      <c r="BR90" s="144"/>
      <c r="BS90" s="144"/>
      <c r="BT90" s="144"/>
      <c r="BU90" s="144"/>
      <c r="BV90" s="144"/>
    </row>
    <row r="91" spans="63:74" x14ac:dyDescent="0.2">
      <c r="BK91" s="144"/>
      <c r="BL91" s="144"/>
      <c r="BM91" s="144"/>
      <c r="BN91" s="144"/>
      <c r="BO91" s="144"/>
      <c r="BP91" s="144"/>
      <c r="BQ91" s="144"/>
      <c r="BR91" s="144"/>
      <c r="BS91" s="144"/>
      <c r="BT91" s="144"/>
      <c r="BU91" s="144"/>
      <c r="BV91" s="144"/>
    </row>
    <row r="92" spans="63:74" x14ac:dyDescent="0.2">
      <c r="BK92" s="144"/>
      <c r="BL92" s="144"/>
      <c r="BM92" s="144"/>
      <c r="BN92" s="144"/>
      <c r="BO92" s="144"/>
      <c r="BP92" s="144"/>
      <c r="BQ92" s="144"/>
      <c r="BR92" s="144"/>
      <c r="BS92" s="144"/>
      <c r="BT92" s="144"/>
      <c r="BU92" s="144"/>
      <c r="BV92" s="144"/>
    </row>
    <row r="93" spans="63:74" x14ac:dyDescent="0.2">
      <c r="BK93" s="144"/>
      <c r="BL93" s="144"/>
      <c r="BM93" s="144"/>
      <c r="BN93" s="144"/>
      <c r="BO93" s="144"/>
      <c r="BP93" s="144"/>
      <c r="BQ93" s="144"/>
      <c r="BR93" s="144"/>
      <c r="BS93" s="144"/>
      <c r="BT93" s="144"/>
      <c r="BU93" s="144"/>
      <c r="BV93" s="144"/>
    </row>
    <row r="94" spans="63:74" x14ac:dyDescent="0.2">
      <c r="BK94" s="144"/>
      <c r="BL94" s="144"/>
      <c r="BM94" s="144"/>
      <c r="BN94" s="144"/>
      <c r="BO94" s="144"/>
      <c r="BP94" s="144"/>
      <c r="BQ94" s="144"/>
      <c r="BR94" s="144"/>
      <c r="BS94" s="144"/>
      <c r="BT94" s="144"/>
      <c r="BU94" s="144"/>
      <c r="BV94" s="144"/>
    </row>
    <row r="95" spans="63:74" x14ac:dyDescent="0.2">
      <c r="BK95" s="144"/>
      <c r="BL95" s="144"/>
      <c r="BM95" s="144"/>
      <c r="BN95" s="144"/>
      <c r="BO95" s="144"/>
      <c r="BP95" s="144"/>
      <c r="BQ95" s="144"/>
      <c r="BR95" s="144"/>
      <c r="BS95" s="144"/>
      <c r="BT95" s="144"/>
      <c r="BU95" s="144"/>
      <c r="BV95" s="144"/>
    </row>
    <row r="96" spans="63:74" x14ac:dyDescent="0.2">
      <c r="BK96" s="144"/>
      <c r="BL96" s="144"/>
      <c r="BM96" s="144"/>
      <c r="BN96" s="144"/>
      <c r="BO96" s="144"/>
      <c r="BP96" s="144"/>
      <c r="BQ96" s="144"/>
      <c r="BR96" s="144"/>
      <c r="BS96" s="144"/>
      <c r="BT96" s="144"/>
      <c r="BU96" s="144"/>
      <c r="BV96" s="144"/>
    </row>
    <row r="97" spans="63:74" x14ac:dyDescent="0.2">
      <c r="BK97" s="144"/>
      <c r="BL97" s="144"/>
      <c r="BM97" s="144"/>
      <c r="BN97" s="144"/>
      <c r="BO97" s="144"/>
      <c r="BP97" s="144"/>
      <c r="BQ97" s="144"/>
      <c r="BR97" s="144"/>
      <c r="BS97" s="144"/>
      <c r="BT97" s="144"/>
      <c r="BU97" s="144"/>
      <c r="BV97" s="144"/>
    </row>
    <row r="98" spans="63:74" x14ac:dyDescent="0.2">
      <c r="BK98" s="144"/>
      <c r="BL98" s="144"/>
      <c r="BM98" s="144"/>
      <c r="BN98" s="144"/>
      <c r="BO98" s="144"/>
      <c r="BP98" s="144"/>
      <c r="BQ98" s="144"/>
      <c r="BR98" s="144"/>
      <c r="BS98" s="144"/>
      <c r="BT98" s="144"/>
      <c r="BU98" s="144"/>
      <c r="BV98" s="144"/>
    </row>
    <row r="99" spans="63:74" x14ac:dyDescent="0.2">
      <c r="BK99" s="144"/>
      <c r="BL99" s="144"/>
      <c r="BM99" s="144"/>
      <c r="BN99" s="144"/>
      <c r="BO99" s="144"/>
      <c r="BP99" s="144"/>
      <c r="BQ99" s="144"/>
      <c r="BR99" s="144"/>
      <c r="BS99" s="144"/>
      <c r="BT99" s="144"/>
      <c r="BU99" s="144"/>
      <c r="BV99" s="144"/>
    </row>
    <row r="100" spans="63:74" x14ac:dyDescent="0.2">
      <c r="BK100" s="144"/>
      <c r="BL100" s="144"/>
      <c r="BM100" s="144"/>
      <c r="BN100" s="144"/>
      <c r="BO100" s="144"/>
      <c r="BP100" s="144"/>
      <c r="BQ100" s="144"/>
      <c r="BR100" s="144"/>
      <c r="BS100" s="144"/>
      <c r="BT100" s="144"/>
      <c r="BU100" s="144"/>
      <c r="BV100" s="144"/>
    </row>
    <row r="101" spans="63:74" x14ac:dyDescent="0.2">
      <c r="BK101" s="144"/>
      <c r="BL101" s="144"/>
      <c r="BM101" s="144"/>
      <c r="BN101" s="144"/>
      <c r="BO101" s="144"/>
      <c r="BP101" s="144"/>
      <c r="BQ101" s="144"/>
      <c r="BR101" s="144"/>
      <c r="BS101" s="144"/>
      <c r="BT101" s="144"/>
      <c r="BU101" s="144"/>
      <c r="BV101" s="144"/>
    </row>
    <row r="102" spans="63:74" x14ac:dyDescent="0.2">
      <c r="BK102" s="144"/>
      <c r="BL102" s="144"/>
      <c r="BM102" s="144"/>
      <c r="BN102" s="144"/>
      <c r="BO102" s="144"/>
      <c r="BP102" s="144"/>
      <c r="BQ102" s="144"/>
      <c r="BR102" s="144"/>
      <c r="BS102" s="144"/>
      <c r="BT102" s="144"/>
      <c r="BU102" s="144"/>
      <c r="BV102" s="144"/>
    </row>
    <row r="103" spans="63:74" x14ac:dyDescent="0.2">
      <c r="BK103" s="144"/>
      <c r="BL103" s="144"/>
      <c r="BM103" s="144"/>
      <c r="BN103" s="144"/>
      <c r="BO103" s="144"/>
      <c r="BP103" s="144"/>
      <c r="BQ103" s="144"/>
      <c r="BR103" s="144"/>
      <c r="BS103" s="144"/>
      <c r="BT103" s="144"/>
      <c r="BU103" s="144"/>
      <c r="BV103" s="144"/>
    </row>
    <row r="104" spans="63:74" x14ac:dyDescent="0.2">
      <c r="BK104" s="144"/>
      <c r="BL104" s="144"/>
      <c r="BM104" s="144"/>
      <c r="BN104" s="144"/>
      <c r="BO104" s="144"/>
      <c r="BP104" s="144"/>
      <c r="BQ104" s="144"/>
      <c r="BR104" s="144"/>
      <c r="BS104" s="144"/>
      <c r="BT104" s="144"/>
      <c r="BU104" s="144"/>
      <c r="BV104" s="144"/>
    </row>
    <row r="105" spans="63:74" x14ac:dyDescent="0.2">
      <c r="BK105" s="144"/>
      <c r="BL105" s="144"/>
      <c r="BM105" s="144"/>
      <c r="BN105" s="144"/>
      <c r="BO105" s="144"/>
      <c r="BP105" s="144"/>
      <c r="BQ105" s="144"/>
      <c r="BR105" s="144"/>
      <c r="BS105" s="144"/>
      <c r="BT105" s="144"/>
      <c r="BU105" s="144"/>
      <c r="BV105" s="144"/>
    </row>
    <row r="106" spans="63:74" x14ac:dyDescent="0.2">
      <c r="BK106" s="144"/>
      <c r="BL106" s="144"/>
      <c r="BM106" s="144"/>
      <c r="BN106" s="144"/>
      <c r="BO106" s="144"/>
      <c r="BP106" s="144"/>
      <c r="BQ106" s="144"/>
      <c r="BR106" s="144"/>
      <c r="BS106" s="144"/>
      <c r="BT106" s="144"/>
      <c r="BU106" s="144"/>
      <c r="BV106" s="144"/>
    </row>
    <row r="107" spans="63:74" x14ac:dyDescent="0.2">
      <c r="BK107" s="144"/>
      <c r="BL107" s="144"/>
      <c r="BM107" s="144"/>
      <c r="BN107" s="144"/>
      <c r="BO107" s="144"/>
      <c r="BP107" s="144"/>
      <c r="BQ107" s="144"/>
      <c r="BR107" s="144"/>
      <c r="BS107" s="144"/>
      <c r="BT107" s="144"/>
      <c r="BU107" s="144"/>
      <c r="BV107" s="144"/>
    </row>
    <row r="108" spans="63:74" x14ac:dyDescent="0.2">
      <c r="BK108" s="144"/>
      <c r="BL108" s="144"/>
      <c r="BM108" s="144"/>
      <c r="BN108" s="144"/>
      <c r="BO108" s="144"/>
      <c r="BP108" s="144"/>
      <c r="BQ108" s="144"/>
      <c r="BR108" s="144"/>
      <c r="BS108" s="144"/>
      <c r="BT108" s="144"/>
      <c r="BU108" s="144"/>
      <c r="BV108" s="144"/>
    </row>
    <row r="109" spans="63:74" x14ac:dyDescent="0.2">
      <c r="BK109" s="144"/>
      <c r="BL109" s="144"/>
      <c r="BM109" s="144"/>
      <c r="BN109" s="144"/>
      <c r="BO109" s="144"/>
      <c r="BP109" s="144"/>
      <c r="BQ109" s="144"/>
      <c r="BR109" s="144"/>
      <c r="BS109" s="144"/>
      <c r="BT109" s="144"/>
      <c r="BU109" s="144"/>
      <c r="BV109" s="144"/>
    </row>
    <row r="110" spans="63:74" x14ac:dyDescent="0.2">
      <c r="BK110" s="144"/>
      <c r="BL110" s="144"/>
      <c r="BM110" s="144"/>
      <c r="BN110" s="144"/>
      <c r="BO110" s="144"/>
      <c r="BP110" s="144"/>
      <c r="BQ110" s="144"/>
      <c r="BR110" s="144"/>
      <c r="BS110" s="144"/>
      <c r="BT110" s="144"/>
      <c r="BU110" s="144"/>
      <c r="BV110" s="144"/>
    </row>
    <row r="111" spans="63:74" x14ac:dyDescent="0.2">
      <c r="BK111" s="144"/>
      <c r="BL111" s="144"/>
      <c r="BM111" s="144"/>
      <c r="BN111" s="144"/>
      <c r="BO111" s="144"/>
      <c r="BP111" s="144"/>
      <c r="BQ111" s="144"/>
      <c r="BR111" s="144"/>
      <c r="BS111" s="144"/>
      <c r="BT111" s="144"/>
      <c r="BU111" s="144"/>
      <c r="BV111" s="144"/>
    </row>
    <row r="112" spans="63:74" x14ac:dyDescent="0.2">
      <c r="BK112" s="144"/>
      <c r="BL112" s="144"/>
      <c r="BM112" s="144"/>
      <c r="BN112" s="144"/>
      <c r="BO112" s="144"/>
      <c r="BP112" s="144"/>
      <c r="BQ112" s="144"/>
      <c r="BR112" s="144"/>
      <c r="BS112" s="144"/>
      <c r="BT112" s="144"/>
      <c r="BU112" s="144"/>
      <c r="BV112" s="144"/>
    </row>
    <row r="113" spans="63:74" x14ac:dyDescent="0.2">
      <c r="BK113" s="144"/>
      <c r="BL113" s="144"/>
      <c r="BM113" s="144"/>
      <c r="BN113" s="144"/>
      <c r="BO113" s="144"/>
      <c r="BP113" s="144"/>
      <c r="BQ113" s="144"/>
      <c r="BR113" s="144"/>
      <c r="BS113" s="144"/>
      <c r="BT113" s="144"/>
      <c r="BU113" s="144"/>
      <c r="BV113" s="144"/>
    </row>
    <row r="114" spans="63:74" x14ac:dyDescent="0.2">
      <c r="BK114" s="144"/>
      <c r="BL114" s="144"/>
      <c r="BM114" s="144"/>
      <c r="BN114" s="144"/>
      <c r="BO114" s="144"/>
      <c r="BP114" s="144"/>
      <c r="BQ114" s="144"/>
      <c r="BR114" s="144"/>
      <c r="BS114" s="144"/>
      <c r="BT114" s="144"/>
      <c r="BU114" s="144"/>
      <c r="BV114" s="144"/>
    </row>
    <row r="115" spans="63:74" x14ac:dyDescent="0.2">
      <c r="BK115" s="144"/>
      <c r="BL115" s="144"/>
      <c r="BM115" s="144"/>
      <c r="BN115" s="144"/>
      <c r="BO115" s="144"/>
      <c r="BP115" s="144"/>
      <c r="BQ115" s="144"/>
      <c r="BR115" s="144"/>
      <c r="BS115" s="144"/>
      <c r="BT115" s="144"/>
      <c r="BU115" s="144"/>
      <c r="BV115" s="144"/>
    </row>
    <row r="116" spans="63:74" x14ac:dyDescent="0.2">
      <c r="BK116" s="144"/>
      <c r="BL116" s="144"/>
      <c r="BM116" s="144"/>
      <c r="BN116" s="144"/>
      <c r="BO116" s="144"/>
      <c r="BP116" s="144"/>
      <c r="BQ116" s="144"/>
      <c r="BR116" s="144"/>
      <c r="BS116" s="144"/>
      <c r="BT116" s="144"/>
      <c r="BU116" s="144"/>
      <c r="BV116" s="144"/>
    </row>
    <row r="117" spans="63:74" x14ac:dyDescent="0.2">
      <c r="BK117" s="144"/>
      <c r="BL117" s="144"/>
      <c r="BM117" s="144"/>
      <c r="BN117" s="144"/>
      <c r="BO117" s="144"/>
      <c r="BP117" s="144"/>
      <c r="BQ117" s="144"/>
      <c r="BR117" s="144"/>
      <c r="BS117" s="144"/>
      <c r="BT117" s="144"/>
      <c r="BU117" s="144"/>
      <c r="BV117" s="144"/>
    </row>
    <row r="118" spans="63:74" x14ac:dyDescent="0.2">
      <c r="BK118" s="144"/>
      <c r="BL118" s="144"/>
      <c r="BM118" s="144"/>
      <c r="BN118" s="144"/>
      <c r="BO118" s="144"/>
      <c r="BP118" s="144"/>
      <c r="BQ118" s="144"/>
      <c r="BR118" s="144"/>
      <c r="BS118" s="144"/>
      <c r="BT118" s="144"/>
      <c r="BU118" s="144"/>
      <c r="BV118" s="144"/>
    </row>
    <row r="119" spans="63:74" x14ac:dyDescent="0.2">
      <c r="BK119" s="144"/>
      <c r="BL119" s="144"/>
      <c r="BM119" s="144"/>
      <c r="BN119" s="144"/>
      <c r="BO119" s="144"/>
      <c r="BP119" s="144"/>
      <c r="BQ119" s="144"/>
      <c r="BR119" s="144"/>
      <c r="BS119" s="144"/>
      <c r="BT119" s="144"/>
      <c r="BU119" s="144"/>
      <c r="BV119" s="144"/>
    </row>
    <row r="120" spans="63:74" x14ac:dyDescent="0.2">
      <c r="BK120" s="144"/>
      <c r="BL120" s="144"/>
      <c r="BM120" s="144"/>
      <c r="BN120" s="144"/>
      <c r="BO120" s="144"/>
      <c r="BP120" s="144"/>
      <c r="BQ120" s="144"/>
      <c r="BR120" s="144"/>
      <c r="BS120" s="144"/>
      <c r="BT120" s="144"/>
      <c r="BU120" s="144"/>
      <c r="BV120" s="144"/>
    </row>
    <row r="121" spans="63:74" x14ac:dyDescent="0.2">
      <c r="BK121" s="144"/>
      <c r="BL121" s="144"/>
      <c r="BM121" s="144"/>
      <c r="BN121" s="144"/>
      <c r="BO121" s="144"/>
      <c r="BP121" s="144"/>
      <c r="BQ121" s="144"/>
      <c r="BR121" s="144"/>
      <c r="BS121" s="144"/>
      <c r="BT121" s="144"/>
      <c r="BU121" s="144"/>
      <c r="BV121" s="144"/>
    </row>
    <row r="122" spans="63:74" x14ac:dyDescent="0.2">
      <c r="BK122" s="144"/>
      <c r="BL122" s="144"/>
      <c r="BM122" s="144"/>
      <c r="BN122" s="144"/>
      <c r="BO122" s="144"/>
      <c r="BP122" s="144"/>
      <c r="BQ122" s="144"/>
      <c r="BR122" s="144"/>
      <c r="BS122" s="144"/>
      <c r="BT122" s="144"/>
      <c r="BU122" s="144"/>
      <c r="BV122" s="144"/>
    </row>
    <row r="123" spans="63:74" x14ac:dyDescent="0.2">
      <c r="BK123" s="144"/>
      <c r="BL123" s="144"/>
      <c r="BM123" s="144"/>
      <c r="BN123" s="144"/>
      <c r="BO123" s="144"/>
      <c r="BP123" s="144"/>
      <c r="BQ123" s="144"/>
      <c r="BR123" s="144"/>
      <c r="BS123" s="144"/>
      <c r="BT123" s="144"/>
      <c r="BU123" s="144"/>
      <c r="BV123" s="144"/>
    </row>
    <row r="124" spans="63:74" x14ac:dyDescent="0.2">
      <c r="BK124" s="144"/>
      <c r="BL124" s="144"/>
      <c r="BM124" s="144"/>
      <c r="BN124" s="144"/>
      <c r="BO124" s="144"/>
      <c r="BP124" s="144"/>
      <c r="BQ124" s="144"/>
      <c r="BR124" s="144"/>
      <c r="BS124" s="144"/>
      <c r="BT124" s="144"/>
      <c r="BU124" s="144"/>
      <c r="BV124" s="144"/>
    </row>
    <row r="125" spans="63:74" x14ac:dyDescent="0.2">
      <c r="BK125" s="144"/>
      <c r="BL125" s="144"/>
      <c r="BM125" s="144"/>
      <c r="BN125" s="144"/>
      <c r="BO125" s="144"/>
      <c r="BP125" s="144"/>
      <c r="BQ125" s="144"/>
      <c r="BR125" s="144"/>
      <c r="BS125" s="144"/>
      <c r="BT125" s="144"/>
      <c r="BU125" s="144"/>
      <c r="BV125" s="144"/>
    </row>
    <row r="126" spans="63:74" x14ac:dyDescent="0.2">
      <c r="BK126" s="144"/>
      <c r="BL126" s="144"/>
      <c r="BM126" s="144"/>
      <c r="BN126" s="144"/>
      <c r="BO126" s="144"/>
      <c r="BP126" s="144"/>
      <c r="BQ126" s="144"/>
      <c r="BR126" s="144"/>
      <c r="BS126" s="144"/>
      <c r="BT126" s="144"/>
      <c r="BU126" s="144"/>
      <c r="BV126" s="144"/>
    </row>
    <row r="127" spans="63:74" x14ac:dyDescent="0.2">
      <c r="BK127" s="144"/>
      <c r="BL127" s="144"/>
      <c r="BM127" s="144"/>
      <c r="BN127" s="144"/>
      <c r="BO127" s="144"/>
      <c r="BP127" s="144"/>
      <c r="BQ127" s="144"/>
      <c r="BR127" s="144"/>
      <c r="BS127" s="144"/>
      <c r="BT127" s="144"/>
      <c r="BU127" s="144"/>
      <c r="BV127" s="144"/>
    </row>
    <row r="128" spans="63:74" x14ac:dyDescent="0.2">
      <c r="BK128" s="144"/>
      <c r="BL128" s="144"/>
      <c r="BM128" s="144"/>
      <c r="BN128" s="144"/>
      <c r="BO128" s="144"/>
      <c r="BP128" s="144"/>
      <c r="BQ128" s="144"/>
      <c r="BR128" s="144"/>
      <c r="BS128" s="144"/>
      <c r="BT128" s="144"/>
      <c r="BU128" s="144"/>
      <c r="BV128" s="144"/>
    </row>
    <row r="129" spans="63:74" x14ac:dyDescent="0.2">
      <c r="BK129" s="144"/>
      <c r="BL129" s="144"/>
      <c r="BM129" s="144"/>
      <c r="BN129" s="144"/>
      <c r="BO129" s="144"/>
      <c r="BP129" s="144"/>
      <c r="BQ129" s="144"/>
      <c r="BR129" s="144"/>
      <c r="BS129" s="144"/>
      <c r="BT129" s="144"/>
      <c r="BU129" s="144"/>
      <c r="BV129" s="144"/>
    </row>
    <row r="130" spans="63:74" x14ac:dyDescent="0.2">
      <c r="BK130" s="144"/>
      <c r="BL130" s="144"/>
      <c r="BM130" s="144"/>
      <c r="BN130" s="144"/>
      <c r="BO130" s="144"/>
      <c r="BP130" s="144"/>
      <c r="BQ130" s="144"/>
      <c r="BR130" s="144"/>
      <c r="BS130" s="144"/>
      <c r="BT130" s="144"/>
      <c r="BU130" s="144"/>
      <c r="BV130" s="144"/>
    </row>
    <row r="131" spans="63:74" x14ac:dyDescent="0.2">
      <c r="BK131" s="144"/>
      <c r="BL131" s="144"/>
      <c r="BM131" s="144"/>
      <c r="BN131" s="144"/>
      <c r="BO131" s="144"/>
      <c r="BP131" s="144"/>
      <c r="BQ131" s="144"/>
      <c r="BR131" s="144"/>
      <c r="BS131" s="144"/>
      <c r="BT131" s="144"/>
      <c r="BU131" s="144"/>
      <c r="BV131" s="144"/>
    </row>
    <row r="132" spans="63:74" x14ac:dyDescent="0.2">
      <c r="BK132" s="144"/>
      <c r="BL132" s="144"/>
      <c r="BM132" s="144"/>
      <c r="BN132" s="144"/>
      <c r="BO132" s="144"/>
      <c r="BP132" s="144"/>
      <c r="BQ132" s="144"/>
      <c r="BR132" s="144"/>
      <c r="BS132" s="144"/>
      <c r="BT132" s="144"/>
      <c r="BU132" s="144"/>
      <c r="BV132" s="144"/>
    </row>
    <row r="133" spans="63:74" x14ac:dyDescent="0.2">
      <c r="BK133" s="144"/>
      <c r="BL133" s="144"/>
      <c r="BM133" s="144"/>
      <c r="BN133" s="144"/>
      <c r="BO133" s="144"/>
      <c r="BP133" s="144"/>
      <c r="BQ133" s="144"/>
      <c r="BR133" s="144"/>
      <c r="BS133" s="144"/>
      <c r="BT133" s="144"/>
      <c r="BU133" s="144"/>
      <c r="BV133" s="144"/>
    </row>
    <row r="134" spans="63:74" x14ac:dyDescent="0.2">
      <c r="BK134" s="144"/>
      <c r="BL134" s="144"/>
      <c r="BM134" s="144"/>
      <c r="BN134" s="144"/>
      <c r="BO134" s="144"/>
      <c r="BP134" s="144"/>
      <c r="BQ134" s="144"/>
      <c r="BR134" s="144"/>
      <c r="BS134" s="144"/>
      <c r="BT134" s="144"/>
      <c r="BU134" s="144"/>
      <c r="BV134" s="144"/>
    </row>
    <row r="135" spans="63:74" x14ac:dyDescent="0.2">
      <c r="BK135" s="144"/>
      <c r="BL135" s="144"/>
      <c r="BM135" s="144"/>
      <c r="BN135" s="144"/>
      <c r="BO135" s="144"/>
      <c r="BP135" s="144"/>
      <c r="BQ135" s="144"/>
      <c r="BR135" s="144"/>
      <c r="BS135" s="144"/>
      <c r="BT135" s="144"/>
      <c r="BU135" s="144"/>
      <c r="BV135" s="144"/>
    </row>
    <row r="136" spans="63:74" x14ac:dyDescent="0.2">
      <c r="BK136" s="144"/>
      <c r="BL136" s="144"/>
      <c r="BM136" s="144"/>
      <c r="BN136" s="144"/>
      <c r="BO136" s="144"/>
      <c r="BP136" s="144"/>
      <c r="BQ136" s="144"/>
      <c r="BR136" s="144"/>
      <c r="BS136" s="144"/>
      <c r="BT136" s="144"/>
      <c r="BU136" s="144"/>
      <c r="BV136" s="144"/>
    </row>
    <row r="137" spans="63:74" x14ac:dyDescent="0.2">
      <c r="BK137" s="144"/>
      <c r="BL137" s="144"/>
      <c r="BM137" s="144"/>
      <c r="BN137" s="144"/>
      <c r="BO137" s="144"/>
      <c r="BP137" s="144"/>
      <c r="BQ137" s="144"/>
      <c r="BR137" s="144"/>
      <c r="BS137" s="144"/>
      <c r="BT137" s="144"/>
      <c r="BU137" s="144"/>
      <c r="BV137" s="144"/>
    </row>
    <row r="138" spans="63:74" x14ac:dyDescent="0.2">
      <c r="BK138" s="144"/>
      <c r="BL138" s="144"/>
      <c r="BM138" s="144"/>
      <c r="BN138" s="144"/>
      <c r="BO138" s="144"/>
      <c r="BP138" s="144"/>
      <c r="BQ138" s="144"/>
      <c r="BR138" s="144"/>
      <c r="BS138" s="144"/>
      <c r="BT138" s="144"/>
      <c r="BU138" s="144"/>
      <c r="BV138" s="144"/>
    </row>
    <row r="139" spans="63:74" x14ac:dyDescent="0.2">
      <c r="BK139" s="144"/>
      <c r="BL139" s="144"/>
      <c r="BM139" s="144"/>
      <c r="BN139" s="144"/>
      <c r="BO139" s="144"/>
      <c r="BP139" s="144"/>
      <c r="BQ139" s="144"/>
      <c r="BR139" s="144"/>
      <c r="BS139" s="144"/>
      <c r="BT139" s="144"/>
      <c r="BU139" s="144"/>
      <c r="BV139" s="144"/>
    </row>
    <row r="140" spans="63:74" x14ac:dyDescent="0.2">
      <c r="BK140" s="144"/>
      <c r="BL140" s="144"/>
      <c r="BM140" s="144"/>
      <c r="BN140" s="144"/>
      <c r="BO140" s="144"/>
      <c r="BP140" s="144"/>
      <c r="BQ140" s="144"/>
      <c r="BR140" s="144"/>
      <c r="BS140" s="144"/>
      <c r="BT140" s="144"/>
      <c r="BU140" s="144"/>
      <c r="BV140" s="144"/>
    </row>
    <row r="141" spans="63:74" x14ac:dyDescent="0.2">
      <c r="BK141" s="144"/>
      <c r="BL141" s="144"/>
      <c r="BM141" s="144"/>
      <c r="BN141" s="144"/>
      <c r="BO141" s="144"/>
      <c r="BP141" s="144"/>
      <c r="BQ141" s="144"/>
      <c r="BR141" s="144"/>
      <c r="BS141" s="144"/>
      <c r="BT141" s="144"/>
      <c r="BU141" s="144"/>
      <c r="BV141" s="144"/>
    </row>
  </sheetData>
  <mergeCells count="19">
    <mergeCell ref="AM3:AX3"/>
    <mergeCell ref="AY3:BJ3"/>
    <mergeCell ref="BK3:BV3"/>
    <mergeCell ref="B1:AL1"/>
    <mergeCell ref="C3:N3"/>
    <mergeCell ref="O3:Z3"/>
    <mergeCell ref="AA3:AL3"/>
    <mergeCell ref="B54:Q54"/>
    <mergeCell ref="B53:Q53"/>
    <mergeCell ref="B46:Q46"/>
    <mergeCell ref="B49:Q49"/>
    <mergeCell ref="A1:A2"/>
    <mergeCell ref="B43:Q43"/>
    <mergeCell ref="B44:Q44"/>
    <mergeCell ref="B45:Q45"/>
    <mergeCell ref="B52:Q52"/>
    <mergeCell ref="B50:Q50"/>
    <mergeCell ref="B48:Q48"/>
    <mergeCell ref="B51:R51"/>
  </mergeCells>
  <phoneticPr fontId="7" type="noConversion"/>
  <hyperlinks>
    <hyperlink ref="A1:A2" location="Contents!A1" display="Table of Contents" xr:uid="{00000000-0004-0000-0D00-000000000000}"/>
  </hyperlinks>
  <pageMargins left="0.25" right="0.25" top="0.25" bottom="0.25" header="0.5" footer="0.5"/>
  <pageSetup scale="8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ransitionEntry="1" codeName="Sheet15">
    <pageSetUpPr fitToPage="1"/>
  </sheetPr>
  <dimension ref="A1:BV167"/>
  <sheetViews>
    <sheetView showGridLines="0" zoomScaleNormal="100" workbookViewId="0">
      <pane xSplit="2" ySplit="4" topLeftCell="AX5" activePane="bottomRight" state="frozen"/>
      <selection activeCell="BF63" sqref="BF63"/>
      <selection pane="topRight" activeCell="BF63" sqref="BF63"/>
      <selection pane="bottomLeft" activeCell="BF63" sqref="BF63"/>
      <selection pane="bottomRight" activeCell="B1" sqref="B1:AL1"/>
    </sheetView>
  </sheetViews>
  <sheetFormatPr defaultColWidth="11" defaultRowHeight="10.199999999999999" x14ac:dyDescent="0.2"/>
  <cols>
    <col min="1" max="1" width="11.5546875" style="50" customWidth="1"/>
    <col min="2" max="2" width="47.5546875" style="50" customWidth="1"/>
    <col min="3" max="50" width="6.5546875" style="50" customWidth="1"/>
    <col min="51" max="53" width="6.5546875" style="854" customWidth="1"/>
    <col min="54" max="55" width="6.5546875" style="143" customWidth="1"/>
    <col min="56" max="58" width="6.5546875" style="694" customWidth="1"/>
    <col min="59" max="61" width="6.5546875" style="854" customWidth="1"/>
    <col min="62" max="62" width="6.5546875" style="143" customWidth="1"/>
    <col min="63" max="74" width="6.5546875" style="50" customWidth="1"/>
    <col min="75" max="16384" width="11" style="50"/>
  </cols>
  <sheetData>
    <row r="1" spans="1:74" ht="15.6" customHeight="1" x14ac:dyDescent="0.25">
      <c r="A1" s="1002" t="s">
        <v>479</v>
      </c>
      <c r="B1" s="1100" t="s">
        <v>481</v>
      </c>
      <c r="C1" s="1005"/>
      <c r="D1" s="1005"/>
      <c r="E1" s="1005"/>
      <c r="F1" s="1005"/>
      <c r="G1" s="1005"/>
      <c r="H1" s="1005"/>
      <c r="I1" s="1005"/>
      <c r="J1" s="1005"/>
      <c r="K1" s="1005"/>
      <c r="L1" s="1005"/>
      <c r="M1" s="1005"/>
      <c r="N1" s="1005"/>
      <c r="O1" s="1005"/>
      <c r="P1" s="1005"/>
      <c r="Q1" s="1005"/>
      <c r="R1" s="1005"/>
      <c r="S1" s="1005"/>
      <c r="T1" s="1005"/>
      <c r="U1" s="1005"/>
      <c r="V1" s="1005"/>
      <c r="W1" s="1005"/>
      <c r="X1" s="1005"/>
      <c r="Y1" s="1005"/>
      <c r="Z1" s="1005"/>
      <c r="AA1" s="1005"/>
      <c r="AB1" s="1005"/>
      <c r="AC1" s="1005"/>
      <c r="AD1" s="1005"/>
      <c r="AE1" s="1005"/>
      <c r="AF1" s="1005"/>
      <c r="AG1" s="1005"/>
      <c r="AH1" s="1005"/>
      <c r="AI1" s="1005"/>
      <c r="AJ1" s="1005"/>
      <c r="AK1" s="1005"/>
      <c r="AL1" s="1005"/>
    </row>
    <row r="2" spans="1:74" ht="14.1" customHeight="1" x14ac:dyDescent="0.25">
      <c r="A2" s="1003"/>
      <c r="B2" s="228" t="str">
        <f>"U.S. Energy Information Administration  |  Short-Term Energy Outlook  - "&amp;Dates!D1</f>
        <v>U.S. Energy Information Administration  |  Short-Term Energy Outlook  - April 2025</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row>
    <row r="3" spans="1:74" s="7" customFormat="1" ht="13.2" x14ac:dyDescent="0.25">
      <c r="A3" s="338" t="s">
        <v>777</v>
      </c>
      <c r="B3" s="9"/>
      <c r="C3" s="1006">
        <f>Dates!D3</f>
        <v>2021</v>
      </c>
      <c r="D3" s="1007"/>
      <c r="E3" s="1007"/>
      <c r="F3" s="1007"/>
      <c r="G3" s="1007"/>
      <c r="H3" s="1007"/>
      <c r="I3" s="1007"/>
      <c r="J3" s="1007"/>
      <c r="K3" s="1007"/>
      <c r="L3" s="1007"/>
      <c r="M3" s="1007"/>
      <c r="N3" s="1008"/>
      <c r="O3" s="1006">
        <f>C3+1</f>
        <v>2022</v>
      </c>
      <c r="P3" s="1009"/>
      <c r="Q3" s="1009"/>
      <c r="R3" s="1009"/>
      <c r="S3" s="1009"/>
      <c r="T3" s="1009"/>
      <c r="U3" s="1009"/>
      <c r="V3" s="1009"/>
      <c r="W3" s="1009"/>
      <c r="X3" s="1007"/>
      <c r="Y3" s="1007"/>
      <c r="Z3" s="1008"/>
      <c r="AA3" s="1010">
        <f>O3+1</f>
        <v>2023</v>
      </c>
      <c r="AB3" s="1007"/>
      <c r="AC3" s="1007"/>
      <c r="AD3" s="1007"/>
      <c r="AE3" s="1007"/>
      <c r="AF3" s="1007"/>
      <c r="AG3" s="1007"/>
      <c r="AH3" s="1007"/>
      <c r="AI3" s="1007"/>
      <c r="AJ3" s="1007"/>
      <c r="AK3" s="1007"/>
      <c r="AL3" s="1008"/>
      <c r="AM3" s="1010">
        <f>AA3+1</f>
        <v>2024</v>
      </c>
      <c r="AN3" s="1007"/>
      <c r="AO3" s="1007"/>
      <c r="AP3" s="1007"/>
      <c r="AQ3" s="1007"/>
      <c r="AR3" s="1007"/>
      <c r="AS3" s="1007"/>
      <c r="AT3" s="1007"/>
      <c r="AU3" s="1007"/>
      <c r="AV3" s="1007"/>
      <c r="AW3" s="1007"/>
      <c r="AX3" s="1008"/>
      <c r="AY3" s="1010">
        <f>AM3+1</f>
        <v>2025</v>
      </c>
      <c r="AZ3" s="1011"/>
      <c r="BA3" s="1011"/>
      <c r="BB3" s="1011"/>
      <c r="BC3" s="1011"/>
      <c r="BD3" s="1011"/>
      <c r="BE3" s="1011"/>
      <c r="BF3" s="1011"/>
      <c r="BG3" s="1011"/>
      <c r="BH3" s="1011"/>
      <c r="BI3" s="1011"/>
      <c r="BJ3" s="1012"/>
      <c r="BK3" s="1010">
        <f>AY3+1</f>
        <v>2026</v>
      </c>
      <c r="BL3" s="1007"/>
      <c r="BM3" s="1007"/>
      <c r="BN3" s="1007"/>
      <c r="BO3" s="1007"/>
      <c r="BP3" s="1007"/>
      <c r="BQ3" s="1007"/>
      <c r="BR3" s="1007"/>
      <c r="BS3" s="1007"/>
      <c r="BT3" s="1007"/>
      <c r="BU3" s="1007"/>
      <c r="BV3" s="1008"/>
    </row>
    <row r="4" spans="1:74" s="7" customFormat="1" x14ac:dyDescent="0.2">
      <c r="A4" s="344" t="str">
        <f>TEXT(Dates!$D$2,"dddd, mmmm d, yyyy")</f>
        <v>Monday, April 7,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656"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41"/>
      <c r="B5" s="758" t="s">
        <v>1392</v>
      </c>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c r="AM5" s="461"/>
      <c r="AN5" s="461"/>
      <c r="AO5" s="461"/>
      <c r="AP5" s="461"/>
      <c r="AQ5" s="461"/>
      <c r="AR5" s="461"/>
      <c r="AS5" s="461"/>
      <c r="AT5" s="461"/>
      <c r="AU5" s="461"/>
      <c r="AV5" s="461"/>
      <c r="AW5" s="461"/>
      <c r="AX5" s="461"/>
      <c r="AY5" s="960"/>
      <c r="AZ5" s="960"/>
      <c r="BA5" s="960"/>
      <c r="BB5" s="896"/>
      <c r="BC5" s="896"/>
      <c r="BD5" s="897"/>
      <c r="BE5" s="897"/>
      <c r="BF5" s="897"/>
      <c r="BG5" s="897"/>
      <c r="BH5" s="897"/>
      <c r="BI5" s="897"/>
      <c r="BJ5" s="464"/>
      <c r="BK5" s="464"/>
      <c r="BL5" s="464"/>
      <c r="BM5" s="464"/>
      <c r="BN5" s="464"/>
      <c r="BO5" s="464"/>
      <c r="BP5" s="464"/>
      <c r="BQ5" s="464"/>
      <c r="BR5" s="464"/>
      <c r="BS5" s="464"/>
      <c r="BT5" s="464"/>
      <c r="BU5" s="464"/>
      <c r="BV5" s="464"/>
    </row>
    <row r="6" spans="1:74" s="296" customFormat="1" ht="11.1" customHeight="1" x14ac:dyDescent="0.2">
      <c r="A6" s="470" t="s">
        <v>584</v>
      </c>
      <c r="B6" s="471" t="s">
        <v>1023</v>
      </c>
      <c r="C6" s="108">
        <v>353.35492209</v>
      </c>
      <c r="D6" s="108">
        <v>326.82639505999998</v>
      </c>
      <c r="E6" s="108">
        <v>315.22350189000002</v>
      </c>
      <c r="F6" s="108">
        <v>296.63226048000001</v>
      </c>
      <c r="G6" s="108">
        <v>323.87580751000002</v>
      </c>
      <c r="H6" s="108">
        <v>378.29815458000002</v>
      </c>
      <c r="I6" s="108">
        <v>410.03797579000002</v>
      </c>
      <c r="J6" s="108">
        <v>416.23633957999999</v>
      </c>
      <c r="K6" s="108">
        <v>350.48453697000002</v>
      </c>
      <c r="L6" s="108">
        <v>323.05302104999998</v>
      </c>
      <c r="M6" s="108">
        <v>315.47141757000003</v>
      </c>
      <c r="N6" s="108">
        <v>339.51664798000002</v>
      </c>
      <c r="O6" s="108">
        <v>376.76323463</v>
      </c>
      <c r="P6" s="108">
        <v>326.13137196999998</v>
      </c>
      <c r="Q6" s="108">
        <v>326.52651565000002</v>
      </c>
      <c r="R6" s="108">
        <v>306.48985590000001</v>
      </c>
      <c r="S6" s="108">
        <v>344.95031024999997</v>
      </c>
      <c r="T6" s="108">
        <v>383.51821374000002</v>
      </c>
      <c r="U6" s="108">
        <v>428.43937832</v>
      </c>
      <c r="V6" s="108">
        <v>418.04623185999998</v>
      </c>
      <c r="W6" s="108">
        <v>355.49233647</v>
      </c>
      <c r="X6" s="108">
        <v>316.83702846</v>
      </c>
      <c r="Y6" s="108">
        <v>324.4070049</v>
      </c>
      <c r="Z6" s="108">
        <v>364.27806243999999</v>
      </c>
      <c r="AA6" s="108">
        <v>351.06974699</v>
      </c>
      <c r="AB6" s="108">
        <v>312.72046584999998</v>
      </c>
      <c r="AC6" s="108">
        <v>334.12672349000002</v>
      </c>
      <c r="AD6" s="108">
        <v>303.68046543000003</v>
      </c>
      <c r="AE6" s="108">
        <v>329.99816792000001</v>
      </c>
      <c r="AF6" s="108">
        <v>360.79086795000001</v>
      </c>
      <c r="AG6" s="108">
        <v>426.45170565000001</v>
      </c>
      <c r="AH6" s="108">
        <v>424.06596394000002</v>
      </c>
      <c r="AI6" s="108">
        <v>360.41412183</v>
      </c>
      <c r="AJ6" s="108">
        <v>326.75435911</v>
      </c>
      <c r="AK6" s="108">
        <v>321.25004111999999</v>
      </c>
      <c r="AL6" s="108">
        <v>350.85220536000003</v>
      </c>
      <c r="AM6" s="108">
        <v>382.17125446</v>
      </c>
      <c r="AN6" s="108">
        <v>321.05958691000001</v>
      </c>
      <c r="AO6" s="108">
        <v>323.96406966000001</v>
      </c>
      <c r="AP6" s="108">
        <v>308.87142958999999</v>
      </c>
      <c r="AQ6" s="108">
        <v>345.85454037</v>
      </c>
      <c r="AR6" s="108">
        <v>391.52415619999999</v>
      </c>
      <c r="AS6" s="108">
        <v>432.94270812000002</v>
      </c>
      <c r="AT6" s="108">
        <v>425.69275936999998</v>
      </c>
      <c r="AU6" s="108">
        <v>361.71139305000003</v>
      </c>
      <c r="AV6" s="108">
        <v>336.01003032</v>
      </c>
      <c r="AW6" s="108">
        <v>324.68412111999999</v>
      </c>
      <c r="AX6" s="108">
        <v>363.37067373000002</v>
      </c>
      <c r="AY6" s="661">
        <v>404.39377138999998</v>
      </c>
      <c r="AZ6" s="661">
        <v>343.9939</v>
      </c>
      <c r="BA6" s="661">
        <v>333.2002</v>
      </c>
      <c r="BB6" s="418">
        <v>317.03890000000001</v>
      </c>
      <c r="BC6" s="418">
        <v>346.63170000000002</v>
      </c>
      <c r="BD6" s="418">
        <v>390.2115</v>
      </c>
      <c r="BE6" s="418">
        <v>439.07569999999998</v>
      </c>
      <c r="BF6" s="418">
        <v>437.77319999999997</v>
      </c>
      <c r="BG6" s="418">
        <v>369.02510000000001</v>
      </c>
      <c r="BH6" s="418">
        <v>341.3922</v>
      </c>
      <c r="BI6" s="418">
        <v>332.8897</v>
      </c>
      <c r="BJ6" s="418">
        <v>369.04770000000002</v>
      </c>
      <c r="BK6" s="418">
        <v>385.97710000000001</v>
      </c>
      <c r="BL6" s="418">
        <v>337.9726</v>
      </c>
      <c r="BM6" s="418">
        <v>341.25599999999997</v>
      </c>
      <c r="BN6" s="418">
        <v>320.51190000000003</v>
      </c>
      <c r="BO6" s="418">
        <v>350.0643</v>
      </c>
      <c r="BP6" s="418">
        <v>394.36590000000001</v>
      </c>
      <c r="BQ6" s="418">
        <v>444.38459999999998</v>
      </c>
      <c r="BR6" s="418">
        <v>443.35879999999997</v>
      </c>
      <c r="BS6" s="418">
        <v>374.35469999999998</v>
      </c>
      <c r="BT6" s="418">
        <v>346.15629999999999</v>
      </c>
      <c r="BU6" s="418">
        <v>336.00979999999998</v>
      </c>
      <c r="BV6" s="418">
        <v>372.24680000000001</v>
      </c>
    </row>
    <row r="7" spans="1:74" s="296" customFormat="1" ht="11.1" customHeight="1" x14ac:dyDescent="0.2">
      <c r="A7" s="472" t="s">
        <v>581</v>
      </c>
      <c r="B7" s="755" t="s">
        <v>1021</v>
      </c>
      <c r="C7" s="108">
        <v>349.20970907999998</v>
      </c>
      <c r="D7" s="108">
        <v>323.89952904</v>
      </c>
      <c r="E7" s="108">
        <v>311.39727590000001</v>
      </c>
      <c r="F7" s="108">
        <v>293.30794445999999</v>
      </c>
      <c r="G7" s="108">
        <v>320.18096152999999</v>
      </c>
      <c r="H7" s="108">
        <v>373.85647757999999</v>
      </c>
      <c r="I7" s="108">
        <v>405.62409079000003</v>
      </c>
      <c r="J7" s="108">
        <v>412.86476757999998</v>
      </c>
      <c r="K7" s="108">
        <v>347.74377498000001</v>
      </c>
      <c r="L7" s="108">
        <v>320.20177806999999</v>
      </c>
      <c r="M7" s="108">
        <v>314.30952057000002</v>
      </c>
      <c r="N7" s="108">
        <v>337.10356099000001</v>
      </c>
      <c r="O7" s="108">
        <v>373.76570463000002</v>
      </c>
      <c r="P7" s="108">
        <v>324.31077198999998</v>
      </c>
      <c r="Q7" s="108">
        <v>324.53048064000001</v>
      </c>
      <c r="R7" s="108">
        <v>303.99364889999998</v>
      </c>
      <c r="S7" s="108">
        <v>342.18364224999999</v>
      </c>
      <c r="T7" s="108">
        <v>379.13382374999998</v>
      </c>
      <c r="U7" s="108">
        <v>422.97498234</v>
      </c>
      <c r="V7" s="108">
        <v>412.13319486</v>
      </c>
      <c r="W7" s="108">
        <v>351.65494446000002</v>
      </c>
      <c r="X7" s="108">
        <v>313.94899144999999</v>
      </c>
      <c r="Y7" s="108">
        <v>321.78034688999998</v>
      </c>
      <c r="Z7" s="108">
        <v>360.25703145</v>
      </c>
      <c r="AA7" s="108">
        <v>347.78439596999999</v>
      </c>
      <c r="AB7" s="108">
        <v>310.77622883999999</v>
      </c>
      <c r="AC7" s="108">
        <v>331.5646615</v>
      </c>
      <c r="AD7" s="108">
        <v>301.76766642000001</v>
      </c>
      <c r="AE7" s="108">
        <v>327.37367390999998</v>
      </c>
      <c r="AF7" s="108">
        <v>359.10131994</v>
      </c>
      <c r="AG7" s="108">
        <v>425.22030164</v>
      </c>
      <c r="AH7" s="108">
        <v>422.68177394999998</v>
      </c>
      <c r="AI7" s="108">
        <v>360.32790584999998</v>
      </c>
      <c r="AJ7" s="108">
        <v>326.54947512000001</v>
      </c>
      <c r="AK7" s="108">
        <v>320.60980911000001</v>
      </c>
      <c r="AL7" s="108">
        <v>349.51346033999999</v>
      </c>
      <c r="AM7" s="108">
        <v>380.43445645999998</v>
      </c>
      <c r="AN7" s="108">
        <v>320.89919990999999</v>
      </c>
      <c r="AO7" s="108">
        <v>324.31262865999997</v>
      </c>
      <c r="AP7" s="108">
        <v>309.33454159000001</v>
      </c>
      <c r="AQ7" s="108">
        <v>345.80936837000002</v>
      </c>
      <c r="AR7" s="108">
        <v>390.1026162</v>
      </c>
      <c r="AS7" s="108">
        <v>430.45615612</v>
      </c>
      <c r="AT7" s="108">
        <v>423.53649437000001</v>
      </c>
      <c r="AU7" s="108">
        <v>359.60914704999999</v>
      </c>
      <c r="AV7" s="108">
        <v>334.11915232000001</v>
      </c>
      <c r="AW7" s="108">
        <v>324.14091112</v>
      </c>
      <c r="AX7" s="108">
        <v>361.28404473000001</v>
      </c>
      <c r="AY7" s="661">
        <v>401.50262961999999</v>
      </c>
      <c r="AZ7" s="661">
        <v>343.46940000000001</v>
      </c>
      <c r="BA7" s="661">
        <v>332.61340000000001</v>
      </c>
      <c r="BB7" s="418">
        <v>316.78579999999999</v>
      </c>
      <c r="BC7" s="418">
        <v>345.56490000000002</v>
      </c>
      <c r="BD7" s="418">
        <v>388.65449999999998</v>
      </c>
      <c r="BE7" s="418">
        <v>436.45010000000002</v>
      </c>
      <c r="BF7" s="418">
        <v>435.09980000000002</v>
      </c>
      <c r="BG7" s="418">
        <v>367.63409999999999</v>
      </c>
      <c r="BH7" s="418">
        <v>341.0763</v>
      </c>
      <c r="BI7" s="418">
        <v>332.27789999999999</v>
      </c>
      <c r="BJ7" s="418">
        <v>367.97710000000001</v>
      </c>
      <c r="BK7" s="418">
        <v>384.89449999999999</v>
      </c>
      <c r="BL7" s="418">
        <v>337.33600000000001</v>
      </c>
      <c r="BM7" s="418">
        <v>340.59289999999999</v>
      </c>
      <c r="BN7" s="418">
        <v>320.5256</v>
      </c>
      <c r="BO7" s="418">
        <v>349.0265</v>
      </c>
      <c r="BP7" s="418">
        <v>392.8888</v>
      </c>
      <c r="BQ7" s="418">
        <v>441.8657</v>
      </c>
      <c r="BR7" s="418">
        <v>440.95069999999998</v>
      </c>
      <c r="BS7" s="418">
        <v>372.87110000000001</v>
      </c>
      <c r="BT7" s="418">
        <v>346.06049999999999</v>
      </c>
      <c r="BU7" s="418">
        <v>335.41500000000002</v>
      </c>
      <c r="BV7" s="418">
        <v>371.4735</v>
      </c>
    </row>
    <row r="8" spans="1:74" ht="11.1" customHeight="1" x14ac:dyDescent="0.2">
      <c r="A8" s="341" t="s">
        <v>582</v>
      </c>
      <c r="B8" s="754" t="s">
        <v>1004</v>
      </c>
      <c r="C8" s="408">
        <v>335.50756569999999</v>
      </c>
      <c r="D8" s="408">
        <v>312.79046679999999</v>
      </c>
      <c r="E8" s="408">
        <v>299.39954768000001</v>
      </c>
      <c r="F8" s="408">
        <v>281.72475012000001</v>
      </c>
      <c r="G8" s="408">
        <v>308.03607340000002</v>
      </c>
      <c r="H8" s="408">
        <v>360.9186699</v>
      </c>
      <c r="I8" s="408">
        <v>391.70503095999999</v>
      </c>
      <c r="J8" s="408">
        <v>399.04340768999998</v>
      </c>
      <c r="K8" s="408">
        <v>335.24031330000003</v>
      </c>
      <c r="L8" s="408">
        <v>307.59117122999999</v>
      </c>
      <c r="M8" s="408">
        <v>301.4582547</v>
      </c>
      <c r="N8" s="408">
        <v>323.76603514999999</v>
      </c>
      <c r="O8" s="408">
        <v>359.85543845000001</v>
      </c>
      <c r="P8" s="408">
        <v>312.1577494</v>
      </c>
      <c r="Q8" s="408">
        <v>311.52967391999999</v>
      </c>
      <c r="R8" s="408">
        <v>291.81409103999999</v>
      </c>
      <c r="S8" s="408">
        <v>329.31709572</v>
      </c>
      <c r="T8" s="408">
        <v>366.01754369999998</v>
      </c>
      <c r="U8" s="408">
        <v>408.87359107999998</v>
      </c>
      <c r="V8" s="408">
        <v>398.04063983999998</v>
      </c>
      <c r="W8" s="408">
        <v>338.96594069999998</v>
      </c>
      <c r="X8" s="408">
        <v>301.41901766000001</v>
      </c>
      <c r="Y8" s="408">
        <v>308.81544480000002</v>
      </c>
      <c r="Z8" s="408">
        <v>347.08130999000002</v>
      </c>
      <c r="AA8" s="408">
        <v>334.88372511</v>
      </c>
      <c r="AB8" s="408">
        <v>298.76914507999999</v>
      </c>
      <c r="AC8" s="408">
        <v>318.69550899000001</v>
      </c>
      <c r="AD8" s="408">
        <v>290.38726574999998</v>
      </c>
      <c r="AE8" s="408">
        <v>314.88512538999998</v>
      </c>
      <c r="AF8" s="408">
        <v>346.06986749999999</v>
      </c>
      <c r="AG8" s="408">
        <v>411.45110096000002</v>
      </c>
      <c r="AH8" s="408">
        <v>408.81576584999999</v>
      </c>
      <c r="AI8" s="408">
        <v>347.21017590000002</v>
      </c>
      <c r="AJ8" s="408">
        <v>313.88090674</v>
      </c>
      <c r="AK8" s="408">
        <v>307.6920768</v>
      </c>
      <c r="AL8" s="408">
        <v>335.80062078999998</v>
      </c>
      <c r="AM8" s="408">
        <v>366.34798425999998</v>
      </c>
      <c r="AN8" s="408">
        <v>308.43669353000001</v>
      </c>
      <c r="AO8" s="408">
        <v>311.84136789000001</v>
      </c>
      <c r="AP8" s="408">
        <v>297.07521343000002</v>
      </c>
      <c r="AQ8" s="408">
        <v>333.20568214999997</v>
      </c>
      <c r="AR8" s="408">
        <v>377.75360673</v>
      </c>
      <c r="AS8" s="408">
        <v>417.17008887999998</v>
      </c>
      <c r="AT8" s="408">
        <v>409.74614581999998</v>
      </c>
      <c r="AU8" s="408">
        <v>347.11848019000001</v>
      </c>
      <c r="AV8" s="408">
        <v>322.62234117999998</v>
      </c>
      <c r="AW8" s="408">
        <v>311.93539454</v>
      </c>
      <c r="AX8" s="408">
        <v>347.65360819</v>
      </c>
      <c r="AY8" s="925">
        <v>387.67829368999998</v>
      </c>
      <c r="AZ8" s="925">
        <v>331.07740000000001</v>
      </c>
      <c r="BA8" s="925">
        <v>319.54090000000002</v>
      </c>
      <c r="BB8" s="380">
        <v>304.18079999999998</v>
      </c>
      <c r="BC8" s="380">
        <v>332.37220000000002</v>
      </c>
      <c r="BD8" s="380">
        <v>375.24650000000003</v>
      </c>
      <c r="BE8" s="380">
        <v>422.21269999999998</v>
      </c>
      <c r="BF8" s="380">
        <v>420.81270000000001</v>
      </c>
      <c r="BG8" s="380">
        <v>354.58030000000002</v>
      </c>
      <c r="BH8" s="380">
        <v>328.49180000000001</v>
      </c>
      <c r="BI8" s="380">
        <v>319.25389999999999</v>
      </c>
      <c r="BJ8" s="380">
        <v>354.00639999999999</v>
      </c>
      <c r="BK8" s="380">
        <v>371.16199999999998</v>
      </c>
      <c r="BL8" s="380">
        <v>325.09449999999998</v>
      </c>
      <c r="BM8" s="380">
        <v>327.6705</v>
      </c>
      <c r="BN8" s="380">
        <v>308.03250000000003</v>
      </c>
      <c r="BO8" s="380">
        <v>335.92860000000002</v>
      </c>
      <c r="BP8" s="380">
        <v>379.56259999999997</v>
      </c>
      <c r="BQ8" s="380">
        <v>427.71609999999998</v>
      </c>
      <c r="BR8" s="380">
        <v>426.74779999999998</v>
      </c>
      <c r="BS8" s="380">
        <v>359.88569999999999</v>
      </c>
      <c r="BT8" s="380">
        <v>333.52429999999998</v>
      </c>
      <c r="BU8" s="380">
        <v>322.41469999999998</v>
      </c>
      <c r="BV8" s="380">
        <v>357.53899999999999</v>
      </c>
    </row>
    <row r="9" spans="1:74" ht="11.1" customHeight="1" x14ac:dyDescent="0.2">
      <c r="A9" s="341" t="s">
        <v>756</v>
      </c>
      <c r="B9" s="754" t="s">
        <v>1005</v>
      </c>
      <c r="C9" s="408">
        <v>12.606454854000001</v>
      </c>
      <c r="D9" s="408">
        <v>10.136364448</v>
      </c>
      <c r="E9" s="408">
        <v>11.009997324</v>
      </c>
      <c r="F9" s="408">
        <v>10.64531247</v>
      </c>
      <c r="G9" s="408">
        <v>11.17893263</v>
      </c>
      <c r="H9" s="408">
        <v>11.836579410000001</v>
      </c>
      <c r="I9" s="408">
        <v>12.714699259</v>
      </c>
      <c r="J9" s="408">
        <v>12.578950321000001</v>
      </c>
      <c r="K9" s="408">
        <v>11.38859442</v>
      </c>
      <c r="L9" s="408">
        <v>11.5708678</v>
      </c>
      <c r="M9" s="408">
        <v>11.819855069999999</v>
      </c>
      <c r="N9" s="408">
        <v>12.263584128</v>
      </c>
      <c r="O9" s="408">
        <v>12.507668301000001</v>
      </c>
      <c r="P9" s="408">
        <v>10.921154048</v>
      </c>
      <c r="Q9" s="408">
        <v>11.673152114000001</v>
      </c>
      <c r="R9" s="408">
        <v>10.87124262</v>
      </c>
      <c r="S9" s="408">
        <v>11.485293447</v>
      </c>
      <c r="T9" s="408">
        <v>11.661077730000001</v>
      </c>
      <c r="U9" s="408">
        <v>12.509538159</v>
      </c>
      <c r="V9" s="408">
        <v>12.497571229</v>
      </c>
      <c r="W9" s="408">
        <v>11.27187726</v>
      </c>
      <c r="X9" s="408">
        <v>11.230152349000001</v>
      </c>
      <c r="Y9" s="408">
        <v>11.634985589999999</v>
      </c>
      <c r="Z9" s="408">
        <v>11.779053198</v>
      </c>
      <c r="AA9" s="408">
        <v>11.589895414000001</v>
      </c>
      <c r="AB9" s="408">
        <v>10.796854851999999</v>
      </c>
      <c r="AC9" s="408">
        <v>11.609320882</v>
      </c>
      <c r="AD9" s="408">
        <v>10.170155129999999</v>
      </c>
      <c r="AE9" s="408">
        <v>11.174956724999999</v>
      </c>
      <c r="AF9" s="408">
        <v>11.65388349</v>
      </c>
      <c r="AG9" s="408">
        <v>12.246730947</v>
      </c>
      <c r="AH9" s="408">
        <v>12.401231382000001</v>
      </c>
      <c r="AI9" s="408">
        <v>11.75308188</v>
      </c>
      <c r="AJ9" s="408">
        <v>11.350895861</v>
      </c>
      <c r="AK9" s="408">
        <v>11.614993800000001</v>
      </c>
      <c r="AL9" s="408">
        <v>12.30187911</v>
      </c>
      <c r="AM9" s="408">
        <v>12.658783964</v>
      </c>
      <c r="AN9" s="408">
        <v>11.160860315000001</v>
      </c>
      <c r="AO9" s="408">
        <v>11.131788374999999</v>
      </c>
      <c r="AP9" s="408">
        <v>11.023840904</v>
      </c>
      <c r="AQ9" s="408">
        <v>11.253571888</v>
      </c>
      <c r="AR9" s="408">
        <v>10.953447741</v>
      </c>
      <c r="AS9" s="408">
        <v>11.790159672</v>
      </c>
      <c r="AT9" s="408">
        <v>12.279508499</v>
      </c>
      <c r="AU9" s="408">
        <v>11.150208285</v>
      </c>
      <c r="AV9" s="408">
        <v>10.201157844000001</v>
      </c>
      <c r="AW9" s="408">
        <v>10.928548062999999</v>
      </c>
      <c r="AX9" s="408">
        <v>12.273412886999999</v>
      </c>
      <c r="AY9" s="925">
        <v>12.457716288</v>
      </c>
      <c r="AZ9" s="925">
        <v>11.109629999999999</v>
      </c>
      <c r="BA9" s="925">
        <v>11.697380000000001</v>
      </c>
      <c r="BB9" s="380">
        <v>11.270490000000001</v>
      </c>
      <c r="BC9" s="380">
        <v>11.728949999999999</v>
      </c>
      <c r="BD9" s="380">
        <v>11.91582</v>
      </c>
      <c r="BE9" s="380">
        <v>12.59728</v>
      </c>
      <c r="BF9" s="380">
        <v>12.6471</v>
      </c>
      <c r="BG9" s="380">
        <v>11.57344</v>
      </c>
      <c r="BH9" s="380">
        <v>11.133279999999999</v>
      </c>
      <c r="BI9" s="380">
        <v>11.61299</v>
      </c>
      <c r="BJ9" s="380">
        <v>12.45618</v>
      </c>
      <c r="BK9" s="380">
        <v>12.23029</v>
      </c>
      <c r="BL9" s="380">
        <v>10.85825</v>
      </c>
      <c r="BM9" s="380">
        <v>11.450620000000001</v>
      </c>
      <c r="BN9" s="380">
        <v>11.08043</v>
      </c>
      <c r="BO9" s="380">
        <v>11.565099999999999</v>
      </c>
      <c r="BP9" s="380">
        <v>11.779389999999999</v>
      </c>
      <c r="BQ9" s="380">
        <v>12.46083</v>
      </c>
      <c r="BR9" s="380">
        <v>12.52089</v>
      </c>
      <c r="BS9" s="380">
        <v>11.46843</v>
      </c>
      <c r="BT9" s="380">
        <v>11.05114</v>
      </c>
      <c r="BU9" s="380">
        <v>11.557779999999999</v>
      </c>
      <c r="BV9" s="380">
        <v>12.41658</v>
      </c>
    </row>
    <row r="10" spans="1:74" ht="11.1" customHeight="1" x14ac:dyDescent="0.2">
      <c r="A10" s="341" t="s">
        <v>757</v>
      </c>
      <c r="B10" s="754" t="s">
        <v>1006</v>
      </c>
      <c r="C10" s="408">
        <v>1.095688521</v>
      </c>
      <c r="D10" s="408">
        <v>0.97269779599999995</v>
      </c>
      <c r="E10" s="408">
        <v>0.98773089700000005</v>
      </c>
      <c r="F10" s="408">
        <v>0.93788187000000001</v>
      </c>
      <c r="G10" s="408">
        <v>0.96595550500000005</v>
      </c>
      <c r="H10" s="408">
        <v>1.10122827</v>
      </c>
      <c r="I10" s="408">
        <v>1.204360571</v>
      </c>
      <c r="J10" s="408">
        <v>1.242409568</v>
      </c>
      <c r="K10" s="408">
        <v>1.11486726</v>
      </c>
      <c r="L10" s="408">
        <v>1.0397390390000001</v>
      </c>
      <c r="M10" s="408">
        <v>1.0314108</v>
      </c>
      <c r="N10" s="408">
        <v>1.073941711</v>
      </c>
      <c r="O10" s="408">
        <v>1.4025978830000001</v>
      </c>
      <c r="P10" s="408">
        <v>1.23186854</v>
      </c>
      <c r="Q10" s="408">
        <v>1.327654608</v>
      </c>
      <c r="R10" s="408">
        <v>1.30831524</v>
      </c>
      <c r="S10" s="408">
        <v>1.3812530810000001</v>
      </c>
      <c r="T10" s="408">
        <v>1.4552023199999999</v>
      </c>
      <c r="U10" s="408">
        <v>1.5918531</v>
      </c>
      <c r="V10" s="408">
        <v>1.5949837899999999</v>
      </c>
      <c r="W10" s="408">
        <v>1.4171265</v>
      </c>
      <c r="X10" s="408">
        <v>1.299821444</v>
      </c>
      <c r="Y10" s="408">
        <v>1.3299164999999999</v>
      </c>
      <c r="Z10" s="408">
        <v>1.396668265</v>
      </c>
      <c r="AA10" s="408">
        <v>1.3107754490000001</v>
      </c>
      <c r="AB10" s="408">
        <v>1.2102289079999999</v>
      </c>
      <c r="AC10" s="408">
        <v>1.2598316300000001</v>
      </c>
      <c r="AD10" s="408">
        <v>1.2102455400000001</v>
      </c>
      <c r="AE10" s="408">
        <v>1.3135917989999999</v>
      </c>
      <c r="AF10" s="408">
        <v>1.3775689499999999</v>
      </c>
      <c r="AG10" s="408">
        <v>1.522469737</v>
      </c>
      <c r="AH10" s="408">
        <v>1.4647767220000001</v>
      </c>
      <c r="AI10" s="408">
        <v>1.3646480700000001</v>
      </c>
      <c r="AJ10" s="408">
        <v>1.3176725149999999</v>
      </c>
      <c r="AK10" s="408">
        <v>1.30273851</v>
      </c>
      <c r="AL10" s="408">
        <v>1.410960443</v>
      </c>
      <c r="AM10" s="408">
        <v>1.4276882369999999</v>
      </c>
      <c r="AN10" s="408">
        <v>1.301646066</v>
      </c>
      <c r="AO10" s="408">
        <v>1.339472394</v>
      </c>
      <c r="AP10" s="408">
        <v>1.235487255</v>
      </c>
      <c r="AQ10" s="408">
        <v>1.3501143360000001</v>
      </c>
      <c r="AR10" s="408">
        <v>1.395561735</v>
      </c>
      <c r="AS10" s="408">
        <v>1.4959075669999999</v>
      </c>
      <c r="AT10" s="408">
        <v>1.510840054</v>
      </c>
      <c r="AU10" s="408">
        <v>1.340458578</v>
      </c>
      <c r="AV10" s="408">
        <v>1.295653293</v>
      </c>
      <c r="AW10" s="408">
        <v>1.276968511</v>
      </c>
      <c r="AX10" s="408">
        <v>1.357023656</v>
      </c>
      <c r="AY10" s="925">
        <v>1.3666196390000001</v>
      </c>
      <c r="AZ10" s="925">
        <v>1.2823040000000001</v>
      </c>
      <c r="BA10" s="925">
        <v>1.3751789999999999</v>
      </c>
      <c r="BB10" s="380">
        <v>1.3345309999999999</v>
      </c>
      <c r="BC10" s="380">
        <v>1.4637420000000001</v>
      </c>
      <c r="BD10" s="380">
        <v>1.4922580000000001</v>
      </c>
      <c r="BE10" s="380">
        <v>1.640093</v>
      </c>
      <c r="BF10" s="380">
        <v>1.640053</v>
      </c>
      <c r="BG10" s="380">
        <v>1.4803489999999999</v>
      </c>
      <c r="BH10" s="380">
        <v>1.4511719999999999</v>
      </c>
      <c r="BI10" s="380">
        <v>1.4110240000000001</v>
      </c>
      <c r="BJ10" s="380">
        <v>1.514537</v>
      </c>
      <c r="BK10" s="380">
        <v>1.5021679999999999</v>
      </c>
      <c r="BL10" s="380">
        <v>1.383235</v>
      </c>
      <c r="BM10" s="380">
        <v>1.471843</v>
      </c>
      <c r="BN10" s="380">
        <v>1.4126270000000001</v>
      </c>
      <c r="BO10" s="380">
        <v>1.53277</v>
      </c>
      <c r="BP10" s="380">
        <v>1.5467949999999999</v>
      </c>
      <c r="BQ10" s="380">
        <v>1.68869</v>
      </c>
      <c r="BR10" s="380">
        <v>1.681994</v>
      </c>
      <c r="BS10" s="380">
        <v>1.5169589999999999</v>
      </c>
      <c r="BT10" s="380">
        <v>1.485058</v>
      </c>
      <c r="BU10" s="380">
        <v>1.4424779999999999</v>
      </c>
      <c r="BV10" s="380">
        <v>1.517914</v>
      </c>
    </row>
    <row r="11" spans="1:74" s="296" customFormat="1" ht="11.1" customHeight="1" x14ac:dyDescent="0.2">
      <c r="A11" s="470" t="s">
        <v>583</v>
      </c>
      <c r="B11" s="755" t="s">
        <v>1022</v>
      </c>
      <c r="C11" s="108">
        <v>4.1452130189999998</v>
      </c>
      <c r="D11" s="108">
        <v>2.9268660120000001</v>
      </c>
      <c r="E11" s="108">
        <v>3.8262259950000002</v>
      </c>
      <c r="F11" s="108">
        <v>3.3243160199999999</v>
      </c>
      <c r="G11" s="108">
        <v>3.6948459800000002</v>
      </c>
      <c r="H11" s="108">
        <v>4.4416770000000003</v>
      </c>
      <c r="I11" s="108">
        <v>4.4138849970000003</v>
      </c>
      <c r="J11" s="108">
        <v>3.3715719970000002</v>
      </c>
      <c r="K11" s="108">
        <v>2.7407619900000002</v>
      </c>
      <c r="L11" s="108">
        <v>2.8512429799999999</v>
      </c>
      <c r="M11" s="108">
        <v>1.161897</v>
      </c>
      <c r="N11" s="108">
        <v>2.4130869960000001</v>
      </c>
      <c r="O11" s="108">
        <v>2.9975299959999999</v>
      </c>
      <c r="P11" s="108">
        <v>1.820599984</v>
      </c>
      <c r="Q11" s="108">
        <v>1.9960350060000001</v>
      </c>
      <c r="R11" s="108">
        <v>2.4962070000000001</v>
      </c>
      <c r="S11" s="108">
        <v>2.7666680050000001</v>
      </c>
      <c r="T11" s="108">
        <v>4.3843899899999998</v>
      </c>
      <c r="U11" s="108">
        <v>5.4643959779999998</v>
      </c>
      <c r="V11" s="108">
        <v>5.913036999</v>
      </c>
      <c r="W11" s="108">
        <v>3.8373920099999999</v>
      </c>
      <c r="X11" s="108">
        <v>2.8880370040000001</v>
      </c>
      <c r="Y11" s="108">
        <v>2.6266580099999999</v>
      </c>
      <c r="Z11" s="108">
        <v>4.0210309869999996</v>
      </c>
      <c r="AA11" s="108">
        <v>3.2853510149999998</v>
      </c>
      <c r="AB11" s="108">
        <v>1.944237008</v>
      </c>
      <c r="AC11" s="108">
        <v>2.5620619910000002</v>
      </c>
      <c r="AD11" s="108">
        <v>1.9127990100000001</v>
      </c>
      <c r="AE11" s="108">
        <v>2.624494007</v>
      </c>
      <c r="AF11" s="108">
        <v>1.68954801</v>
      </c>
      <c r="AG11" s="108">
        <v>1.2314040100000001</v>
      </c>
      <c r="AH11" s="108">
        <v>1.3841899900000001</v>
      </c>
      <c r="AI11" s="108">
        <v>8.6215979999999998E-2</v>
      </c>
      <c r="AJ11" s="108">
        <v>0.20488399099999999</v>
      </c>
      <c r="AK11" s="108">
        <v>0.64023200999999996</v>
      </c>
      <c r="AL11" s="108">
        <v>1.338745013</v>
      </c>
      <c r="AM11" s="108">
        <v>1.7367980000000001</v>
      </c>
      <c r="AN11" s="108">
        <v>0.160387</v>
      </c>
      <c r="AO11" s="108">
        <v>-0.34855900000000001</v>
      </c>
      <c r="AP11" s="108">
        <v>-0.46311200000000002</v>
      </c>
      <c r="AQ11" s="108">
        <v>4.5171999999999997E-2</v>
      </c>
      <c r="AR11" s="108">
        <v>1.42154</v>
      </c>
      <c r="AS11" s="108">
        <v>2.4865520000000001</v>
      </c>
      <c r="AT11" s="108">
        <v>2.1562649999999999</v>
      </c>
      <c r="AU11" s="108">
        <v>2.1022460000000001</v>
      </c>
      <c r="AV11" s="108">
        <v>1.8908780000000001</v>
      </c>
      <c r="AW11" s="108">
        <v>0.54320999999999997</v>
      </c>
      <c r="AX11" s="108">
        <v>2.0866289999999998</v>
      </c>
      <c r="AY11" s="661">
        <v>2.8911417748999999</v>
      </c>
      <c r="AZ11" s="661">
        <v>0.52450620000000003</v>
      </c>
      <c r="BA11" s="661">
        <v>0.58674020000000005</v>
      </c>
      <c r="BB11" s="418">
        <v>0.25307580000000002</v>
      </c>
      <c r="BC11" s="418">
        <v>1.066827</v>
      </c>
      <c r="BD11" s="418">
        <v>1.5569360000000001</v>
      </c>
      <c r="BE11" s="418">
        <v>2.6255760000000001</v>
      </c>
      <c r="BF11" s="418">
        <v>2.6733669999999998</v>
      </c>
      <c r="BG11" s="418">
        <v>1.391025</v>
      </c>
      <c r="BH11" s="418">
        <v>0.31594260000000002</v>
      </c>
      <c r="BI11" s="418">
        <v>0.61184910000000003</v>
      </c>
      <c r="BJ11" s="418">
        <v>1.070619</v>
      </c>
      <c r="BK11" s="418">
        <v>1.0826340000000001</v>
      </c>
      <c r="BL11" s="418">
        <v>0.63661120000000004</v>
      </c>
      <c r="BM11" s="418">
        <v>0.66311940000000003</v>
      </c>
      <c r="BN11" s="418">
        <v>-1.3726500000000001E-2</v>
      </c>
      <c r="BO11" s="418">
        <v>1.0378050000000001</v>
      </c>
      <c r="BP11" s="418">
        <v>1.477131</v>
      </c>
      <c r="BQ11" s="418">
        <v>2.5189349999999999</v>
      </c>
      <c r="BR11" s="418">
        <v>2.4081329999999999</v>
      </c>
      <c r="BS11" s="418">
        <v>1.4836510000000001</v>
      </c>
      <c r="BT11" s="418">
        <v>9.5770900000000006E-2</v>
      </c>
      <c r="BU11" s="418">
        <v>0.59483229999999998</v>
      </c>
      <c r="BV11" s="418">
        <v>0.77331780000000006</v>
      </c>
    </row>
    <row r="12" spans="1:74" s="296" customFormat="1" ht="11.1" customHeight="1" x14ac:dyDescent="0.2">
      <c r="A12" s="470"/>
      <c r="B12" s="755"/>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661"/>
      <c r="AZ12" s="661"/>
      <c r="BA12" s="661"/>
      <c r="BB12" s="418"/>
      <c r="BC12" s="418"/>
      <c r="BD12" s="418"/>
      <c r="BE12" s="418"/>
      <c r="BF12" s="418"/>
      <c r="BG12" s="418"/>
      <c r="BH12" s="418"/>
      <c r="BI12" s="418"/>
      <c r="BJ12" s="418"/>
      <c r="BK12" s="418"/>
      <c r="BL12" s="418"/>
      <c r="BM12" s="418"/>
      <c r="BN12" s="418"/>
      <c r="BO12" s="418"/>
      <c r="BP12" s="418"/>
      <c r="BQ12" s="418"/>
      <c r="BR12" s="418"/>
      <c r="BS12" s="418"/>
      <c r="BT12" s="418"/>
      <c r="BU12" s="418"/>
      <c r="BV12" s="418"/>
    </row>
    <row r="13" spans="1:74" s="296" customFormat="1" ht="11.1" customHeight="1" x14ac:dyDescent="0.2">
      <c r="A13" s="470" t="s">
        <v>567</v>
      </c>
      <c r="B13" s="471" t="s">
        <v>1024</v>
      </c>
      <c r="C13" s="108">
        <v>2.7498200000000002</v>
      </c>
      <c r="D13" s="108">
        <v>2.9391419999999999</v>
      </c>
      <c r="E13" s="108">
        <v>4.1583069999999998</v>
      </c>
      <c r="F13" s="108">
        <v>4.6103360000000002</v>
      </c>
      <c r="G13" s="108">
        <v>5.0626860000000002</v>
      </c>
      <c r="H13" s="108">
        <v>5.1071669999999996</v>
      </c>
      <c r="I13" s="108">
        <v>5.1923959999999996</v>
      </c>
      <c r="J13" s="108">
        <v>4.924366</v>
      </c>
      <c r="K13" s="108">
        <v>4.3697629999999998</v>
      </c>
      <c r="L13" s="108">
        <v>3.820954</v>
      </c>
      <c r="M13" s="108">
        <v>3.2590599999999998</v>
      </c>
      <c r="N13" s="108">
        <v>2.9702039999999998</v>
      </c>
      <c r="O13" s="108">
        <v>3.3765000000000001</v>
      </c>
      <c r="P13" s="108">
        <v>3.7168220000000001</v>
      </c>
      <c r="Q13" s="108">
        <v>5.1210849999999999</v>
      </c>
      <c r="R13" s="108">
        <v>5.6709940000000003</v>
      </c>
      <c r="S13" s="108">
        <v>6.2357820000000004</v>
      </c>
      <c r="T13" s="108">
        <v>6.2290910000000004</v>
      </c>
      <c r="U13" s="108">
        <v>6.4376540000000002</v>
      </c>
      <c r="V13" s="108">
        <v>6.1942500000000003</v>
      </c>
      <c r="W13" s="108">
        <v>5.5443059999999997</v>
      </c>
      <c r="X13" s="108">
        <v>5.0222910000000001</v>
      </c>
      <c r="Y13" s="108">
        <v>4.0352290000000002</v>
      </c>
      <c r="Z13" s="108">
        <v>3.6982439999999999</v>
      </c>
      <c r="AA13" s="108">
        <v>3.9885999999999999</v>
      </c>
      <c r="AB13" s="108">
        <v>4.3869449999999999</v>
      </c>
      <c r="AC13" s="108">
        <v>6.0047360000000003</v>
      </c>
      <c r="AD13" s="108">
        <v>6.7418519999999997</v>
      </c>
      <c r="AE13" s="108">
        <v>7.5432309999999996</v>
      </c>
      <c r="AF13" s="108">
        <v>7.4054270000000004</v>
      </c>
      <c r="AG13" s="108">
        <v>7.7201680000000001</v>
      </c>
      <c r="AH13" s="108">
        <v>7.5035420000000004</v>
      </c>
      <c r="AI13" s="108">
        <v>6.604063</v>
      </c>
      <c r="AJ13" s="108">
        <v>6.0756699999999997</v>
      </c>
      <c r="AK13" s="108">
        <v>4.9381969999999997</v>
      </c>
      <c r="AL13" s="108">
        <v>4.4939210000000003</v>
      </c>
      <c r="AM13" s="108">
        <v>4.8037869999999998</v>
      </c>
      <c r="AN13" s="108">
        <v>5.4245570000000001</v>
      </c>
      <c r="AO13" s="108">
        <v>7.1387900000000002</v>
      </c>
      <c r="AP13" s="108">
        <v>7.8937710000000001</v>
      </c>
      <c r="AQ13" s="108">
        <v>8.6063799999999997</v>
      </c>
      <c r="AR13" s="108">
        <v>8.6210900000000006</v>
      </c>
      <c r="AS13" s="108">
        <v>8.8512909999999998</v>
      </c>
      <c r="AT13" s="108">
        <v>8.4878280000000004</v>
      </c>
      <c r="AU13" s="108">
        <v>7.5842780000000003</v>
      </c>
      <c r="AV13" s="108">
        <v>6.7969920000000004</v>
      </c>
      <c r="AW13" s="108">
        <v>5.4366469999999998</v>
      </c>
      <c r="AX13" s="108">
        <v>4.9841430000000004</v>
      </c>
      <c r="AY13" s="661">
        <v>5.3799210000000004</v>
      </c>
      <c r="AZ13" s="661">
        <v>5.8719400000000004</v>
      </c>
      <c r="BA13" s="661">
        <v>7.9863999999999997</v>
      </c>
      <c r="BB13" s="418">
        <v>8.8355420000000002</v>
      </c>
      <c r="BC13" s="418">
        <v>9.6592029999999998</v>
      </c>
      <c r="BD13" s="418">
        <v>9.7192000000000007</v>
      </c>
      <c r="BE13" s="418">
        <v>9.9780800000000003</v>
      </c>
      <c r="BF13" s="418">
        <v>9.54772</v>
      </c>
      <c r="BG13" s="418">
        <v>8.4815430000000003</v>
      </c>
      <c r="BH13" s="418">
        <v>7.5264689999999996</v>
      </c>
      <c r="BI13" s="418">
        <v>6.0588309999999996</v>
      </c>
      <c r="BJ13" s="418">
        <v>5.5204620000000002</v>
      </c>
      <c r="BK13" s="418">
        <v>5.922129</v>
      </c>
      <c r="BL13" s="418">
        <v>6.4901759999999999</v>
      </c>
      <c r="BM13" s="418">
        <v>8.8872649999999993</v>
      </c>
      <c r="BN13" s="418">
        <v>9.8538730000000001</v>
      </c>
      <c r="BO13" s="418">
        <v>10.786390000000001</v>
      </c>
      <c r="BP13" s="418">
        <v>10.856310000000001</v>
      </c>
      <c r="BQ13" s="418">
        <v>11.14786</v>
      </c>
      <c r="BR13" s="418">
        <v>10.66361</v>
      </c>
      <c r="BS13" s="418">
        <v>9.4661500000000007</v>
      </c>
      <c r="BT13" s="418">
        <v>8.3938579999999998</v>
      </c>
      <c r="BU13" s="418">
        <v>6.7498950000000004</v>
      </c>
      <c r="BV13" s="418">
        <v>6.1470510000000003</v>
      </c>
    </row>
    <row r="14" spans="1:74" ht="11.1" customHeight="1" x14ac:dyDescent="0.2">
      <c r="A14" s="241" t="s">
        <v>568</v>
      </c>
      <c r="B14" s="468" t="s">
        <v>1007</v>
      </c>
      <c r="C14" s="408">
        <v>1.6694180000000001</v>
      </c>
      <c r="D14" s="408">
        <v>1.7743169999999999</v>
      </c>
      <c r="E14" s="408">
        <v>2.5489739999999999</v>
      </c>
      <c r="F14" s="408">
        <v>2.8371040000000001</v>
      </c>
      <c r="G14" s="408">
        <v>3.1348229999999999</v>
      </c>
      <c r="H14" s="408">
        <v>3.1609039999999999</v>
      </c>
      <c r="I14" s="408">
        <v>3.1876980000000001</v>
      </c>
      <c r="J14" s="408">
        <v>2.9941110000000002</v>
      </c>
      <c r="K14" s="408">
        <v>2.6424509999999999</v>
      </c>
      <c r="L14" s="408">
        <v>2.3078810000000001</v>
      </c>
      <c r="M14" s="408">
        <v>2.067841</v>
      </c>
      <c r="N14" s="408">
        <v>1.8567659999999999</v>
      </c>
      <c r="O14" s="408">
        <v>2.1349689999999999</v>
      </c>
      <c r="P14" s="408">
        <v>2.3570410000000002</v>
      </c>
      <c r="Q14" s="408">
        <v>3.2522410000000002</v>
      </c>
      <c r="R14" s="408">
        <v>3.6321620000000001</v>
      </c>
      <c r="S14" s="408">
        <v>4.0068219999999997</v>
      </c>
      <c r="T14" s="408">
        <v>3.9971139999999998</v>
      </c>
      <c r="U14" s="408">
        <v>4.1176570000000003</v>
      </c>
      <c r="V14" s="408">
        <v>3.9821780000000002</v>
      </c>
      <c r="W14" s="408">
        <v>3.5685389999999999</v>
      </c>
      <c r="X14" s="408">
        <v>3.3060369999999999</v>
      </c>
      <c r="Y14" s="408">
        <v>2.6934960000000001</v>
      </c>
      <c r="Z14" s="408">
        <v>2.462027</v>
      </c>
      <c r="AA14" s="408">
        <v>2.6254870000000001</v>
      </c>
      <c r="AB14" s="408">
        <v>2.8937110000000001</v>
      </c>
      <c r="AC14" s="408">
        <v>3.9540670000000002</v>
      </c>
      <c r="AD14" s="408">
        <v>4.4783030000000004</v>
      </c>
      <c r="AE14" s="408">
        <v>5.0734719999999998</v>
      </c>
      <c r="AF14" s="408">
        <v>4.9483300000000003</v>
      </c>
      <c r="AG14" s="408">
        <v>5.1728139999999998</v>
      </c>
      <c r="AH14" s="408">
        <v>5.049239</v>
      </c>
      <c r="AI14" s="408">
        <v>4.4087329999999998</v>
      </c>
      <c r="AJ14" s="408">
        <v>4.1547109999999998</v>
      </c>
      <c r="AK14" s="408">
        <v>3.4276179999999998</v>
      </c>
      <c r="AL14" s="408">
        <v>3.086624</v>
      </c>
      <c r="AM14" s="408">
        <v>3.2813509999999999</v>
      </c>
      <c r="AN14" s="408">
        <v>3.696393</v>
      </c>
      <c r="AO14" s="408">
        <v>4.8536149999999996</v>
      </c>
      <c r="AP14" s="408">
        <v>5.3851240000000002</v>
      </c>
      <c r="AQ14" s="408">
        <v>5.8465439999999997</v>
      </c>
      <c r="AR14" s="408">
        <v>5.8640639999999999</v>
      </c>
      <c r="AS14" s="408">
        <v>5.9929629999999996</v>
      </c>
      <c r="AT14" s="408">
        <v>5.7430409999999998</v>
      </c>
      <c r="AU14" s="408">
        <v>5.1137230000000002</v>
      </c>
      <c r="AV14" s="408">
        <v>4.6433629999999999</v>
      </c>
      <c r="AW14" s="408">
        <v>3.75787</v>
      </c>
      <c r="AX14" s="408">
        <v>3.4332590000000001</v>
      </c>
      <c r="AY14" s="925">
        <v>3.692609</v>
      </c>
      <c r="AZ14" s="925">
        <v>4.0013079999999999</v>
      </c>
      <c r="BA14" s="925">
        <v>5.4293370000000003</v>
      </c>
      <c r="BB14" s="380">
        <v>6.0252600000000003</v>
      </c>
      <c r="BC14" s="380">
        <v>6.5864669999999998</v>
      </c>
      <c r="BD14" s="380">
        <v>6.6357010000000001</v>
      </c>
      <c r="BE14" s="380">
        <v>6.7841550000000002</v>
      </c>
      <c r="BF14" s="380">
        <v>6.4849410000000001</v>
      </c>
      <c r="BG14" s="380">
        <v>5.7314069999999999</v>
      </c>
      <c r="BH14" s="380">
        <v>5.0888790000000004</v>
      </c>
      <c r="BI14" s="380">
        <v>4.1345229999999997</v>
      </c>
      <c r="BJ14" s="380">
        <v>3.7143869999999999</v>
      </c>
      <c r="BK14" s="380">
        <v>3.9757509999999998</v>
      </c>
      <c r="BL14" s="380">
        <v>4.3563320000000001</v>
      </c>
      <c r="BM14" s="380">
        <v>5.9953830000000004</v>
      </c>
      <c r="BN14" s="380">
        <v>6.6853360000000004</v>
      </c>
      <c r="BO14" s="380">
        <v>7.3300789999999996</v>
      </c>
      <c r="BP14" s="380">
        <v>7.3930569999999998</v>
      </c>
      <c r="BQ14" s="380">
        <v>7.5650760000000004</v>
      </c>
      <c r="BR14" s="380">
        <v>7.2314629999999998</v>
      </c>
      <c r="BS14" s="380">
        <v>6.3868669999999996</v>
      </c>
      <c r="BT14" s="380">
        <v>5.6669799999999997</v>
      </c>
      <c r="BU14" s="380">
        <v>4.5982820000000002</v>
      </c>
      <c r="BV14" s="380">
        <v>4.1285230000000004</v>
      </c>
    </row>
    <row r="15" spans="1:74" ht="11.1" customHeight="1" x14ac:dyDescent="0.2">
      <c r="A15" s="241" t="s">
        <v>569</v>
      </c>
      <c r="B15" s="468" t="s">
        <v>1008</v>
      </c>
      <c r="C15" s="408">
        <v>0.86467179999999999</v>
      </c>
      <c r="D15" s="408">
        <v>0.93466970000000005</v>
      </c>
      <c r="E15" s="408">
        <v>1.279522</v>
      </c>
      <c r="F15" s="408">
        <v>1.4160550000000001</v>
      </c>
      <c r="G15" s="408">
        <v>1.533736</v>
      </c>
      <c r="H15" s="408">
        <v>1.5506340000000001</v>
      </c>
      <c r="I15" s="408">
        <v>1.5994390000000001</v>
      </c>
      <c r="J15" s="408">
        <v>1.5379529999999999</v>
      </c>
      <c r="K15" s="408">
        <v>1.3731329999999999</v>
      </c>
      <c r="L15" s="408">
        <v>1.1944250000000001</v>
      </c>
      <c r="M15" s="408">
        <v>0.94518809999999998</v>
      </c>
      <c r="N15" s="408">
        <v>0.89461639999999998</v>
      </c>
      <c r="O15" s="408">
        <v>1.0118910000000001</v>
      </c>
      <c r="P15" s="408">
        <v>1.1158079999999999</v>
      </c>
      <c r="Q15" s="408">
        <v>1.520813</v>
      </c>
      <c r="R15" s="408">
        <v>1.662012</v>
      </c>
      <c r="S15" s="408">
        <v>1.8157570000000001</v>
      </c>
      <c r="T15" s="408">
        <v>1.8185750000000001</v>
      </c>
      <c r="U15" s="408">
        <v>1.893588</v>
      </c>
      <c r="V15" s="408">
        <v>1.8013749999999999</v>
      </c>
      <c r="W15" s="408">
        <v>1.6075120000000001</v>
      </c>
      <c r="X15" s="408">
        <v>1.383238</v>
      </c>
      <c r="Y15" s="408">
        <v>1.0859639999999999</v>
      </c>
      <c r="Z15" s="408">
        <v>1.007368</v>
      </c>
      <c r="AA15" s="408">
        <v>1.1192789999999999</v>
      </c>
      <c r="AB15" s="408">
        <v>1.234251</v>
      </c>
      <c r="AC15" s="408">
        <v>1.680342</v>
      </c>
      <c r="AD15" s="408">
        <v>1.8553170000000001</v>
      </c>
      <c r="AE15" s="408">
        <v>2.0231469999999998</v>
      </c>
      <c r="AF15" s="408">
        <v>2.0107569999999999</v>
      </c>
      <c r="AG15" s="408">
        <v>2.086589</v>
      </c>
      <c r="AH15" s="408">
        <v>2.0100889999999998</v>
      </c>
      <c r="AI15" s="408">
        <v>1.7957099999999999</v>
      </c>
      <c r="AJ15" s="408">
        <v>1.5578320000000001</v>
      </c>
      <c r="AK15" s="408">
        <v>1.2249099999999999</v>
      </c>
      <c r="AL15" s="408">
        <v>1.1529670000000001</v>
      </c>
      <c r="AM15" s="408">
        <v>1.255811</v>
      </c>
      <c r="AN15" s="408">
        <v>1.432995</v>
      </c>
      <c r="AO15" s="408">
        <v>1.8806639999999999</v>
      </c>
      <c r="AP15" s="408">
        <v>2.0702159999999998</v>
      </c>
      <c r="AQ15" s="408">
        <v>2.2836889999999999</v>
      </c>
      <c r="AR15" s="408">
        <v>2.2823920000000002</v>
      </c>
      <c r="AS15" s="408">
        <v>2.3701949999999998</v>
      </c>
      <c r="AT15" s="408">
        <v>2.27277</v>
      </c>
      <c r="AU15" s="408">
        <v>2.037442</v>
      </c>
      <c r="AV15" s="408">
        <v>1.7641910000000001</v>
      </c>
      <c r="AW15" s="408">
        <v>1.376091</v>
      </c>
      <c r="AX15" s="408">
        <v>1.2806470000000001</v>
      </c>
      <c r="AY15" s="925">
        <v>1.3977299999999999</v>
      </c>
      <c r="AZ15" s="925">
        <v>1.5596890000000001</v>
      </c>
      <c r="BA15" s="925">
        <v>2.1148570000000002</v>
      </c>
      <c r="BB15" s="380">
        <v>2.3308559999999998</v>
      </c>
      <c r="BC15" s="380">
        <v>2.5436200000000002</v>
      </c>
      <c r="BD15" s="380">
        <v>2.5535109999999999</v>
      </c>
      <c r="BE15" s="380">
        <v>2.646382</v>
      </c>
      <c r="BF15" s="380">
        <v>2.5323730000000002</v>
      </c>
      <c r="BG15" s="380">
        <v>2.2714660000000002</v>
      </c>
      <c r="BH15" s="380">
        <v>2.002256</v>
      </c>
      <c r="BI15" s="380">
        <v>1.583969</v>
      </c>
      <c r="BJ15" s="380">
        <v>1.5003759999999999</v>
      </c>
      <c r="BK15" s="380">
        <v>1.623456</v>
      </c>
      <c r="BL15" s="380">
        <v>1.7891509999999999</v>
      </c>
      <c r="BM15" s="380">
        <v>2.4059789999999999</v>
      </c>
      <c r="BN15" s="380">
        <v>2.6433110000000002</v>
      </c>
      <c r="BO15" s="380">
        <v>2.8781819999999998</v>
      </c>
      <c r="BP15" s="380">
        <v>2.8850530000000001</v>
      </c>
      <c r="BQ15" s="380">
        <v>2.986354</v>
      </c>
      <c r="BR15" s="380">
        <v>2.8549869999999999</v>
      </c>
      <c r="BS15" s="380">
        <v>2.5587390000000001</v>
      </c>
      <c r="BT15" s="380">
        <v>2.253765</v>
      </c>
      <c r="BU15" s="380">
        <v>1.7816970000000001</v>
      </c>
      <c r="BV15" s="380">
        <v>1.686456</v>
      </c>
    </row>
    <row r="16" spans="1:74" ht="11.1" customHeight="1" x14ac:dyDescent="0.2">
      <c r="A16" s="241" t="s">
        <v>570</v>
      </c>
      <c r="B16" s="468" t="s">
        <v>1009</v>
      </c>
      <c r="C16" s="408">
        <v>0.21573020000000001</v>
      </c>
      <c r="D16" s="408">
        <v>0.230156</v>
      </c>
      <c r="E16" s="408">
        <v>0.32981070000000001</v>
      </c>
      <c r="F16" s="408">
        <v>0.35717759999999998</v>
      </c>
      <c r="G16" s="408">
        <v>0.3941268</v>
      </c>
      <c r="H16" s="408">
        <v>0.39562940000000002</v>
      </c>
      <c r="I16" s="408">
        <v>0.4052596</v>
      </c>
      <c r="J16" s="408">
        <v>0.39230199999999998</v>
      </c>
      <c r="K16" s="408">
        <v>0.35417989999999999</v>
      </c>
      <c r="L16" s="408">
        <v>0.31864789999999998</v>
      </c>
      <c r="M16" s="408">
        <v>0.24603069999999999</v>
      </c>
      <c r="N16" s="408">
        <v>0.21882170000000001</v>
      </c>
      <c r="O16" s="408">
        <v>0.22964019999999999</v>
      </c>
      <c r="P16" s="408">
        <v>0.24397269999999999</v>
      </c>
      <c r="Q16" s="408">
        <v>0.34803200000000001</v>
      </c>
      <c r="R16" s="408">
        <v>0.37681969999999998</v>
      </c>
      <c r="S16" s="408">
        <v>0.41320210000000002</v>
      </c>
      <c r="T16" s="408">
        <v>0.41340310000000002</v>
      </c>
      <c r="U16" s="408">
        <v>0.42640909999999999</v>
      </c>
      <c r="V16" s="408">
        <v>0.41069699999999998</v>
      </c>
      <c r="W16" s="408">
        <v>0.36825439999999998</v>
      </c>
      <c r="X16" s="408">
        <v>0.3330148</v>
      </c>
      <c r="Y16" s="408">
        <v>0.25576919999999997</v>
      </c>
      <c r="Z16" s="408">
        <v>0.2288492</v>
      </c>
      <c r="AA16" s="408">
        <v>0.24383479999999999</v>
      </c>
      <c r="AB16" s="408">
        <v>0.25898330000000003</v>
      </c>
      <c r="AC16" s="408">
        <v>0.37032619999999999</v>
      </c>
      <c r="AD16" s="408">
        <v>0.40823300000000001</v>
      </c>
      <c r="AE16" s="408">
        <v>0.4466117</v>
      </c>
      <c r="AF16" s="408">
        <v>0.44634020000000002</v>
      </c>
      <c r="AG16" s="408">
        <v>0.46076499999999998</v>
      </c>
      <c r="AH16" s="408">
        <v>0.44421389999999999</v>
      </c>
      <c r="AI16" s="408">
        <v>0.39961970000000002</v>
      </c>
      <c r="AJ16" s="408">
        <v>0.3631277</v>
      </c>
      <c r="AK16" s="408">
        <v>0.2856688</v>
      </c>
      <c r="AL16" s="408">
        <v>0.25433060000000002</v>
      </c>
      <c r="AM16" s="408">
        <v>0.26662459999999999</v>
      </c>
      <c r="AN16" s="408">
        <v>0.2951685</v>
      </c>
      <c r="AO16" s="408">
        <v>0.40451179999999998</v>
      </c>
      <c r="AP16" s="408">
        <v>0.4384306</v>
      </c>
      <c r="AQ16" s="408">
        <v>0.47614669999999998</v>
      </c>
      <c r="AR16" s="408">
        <v>0.4746341</v>
      </c>
      <c r="AS16" s="408">
        <v>0.48813329999999999</v>
      </c>
      <c r="AT16" s="408">
        <v>0.4720164</v>
      </c>
      <c r="AU16" s="408">
        <v>0.43311309999999997</v>
      </c>
      <c r="AV16" s="408">
        <v>0.38943830000000002</v>
      </c>
      <c r="AW16" s="408">
        <v>0.30268590000000001</v>
      </c>
      <c r="AX16" s="408">
        <v>0.27023659999999999</v>
      </c>
      <c r="AY16" s="925">
        <v>0.28958200000000001</v>
      </c>
      <c r="AZ16" s="925">
        <v>0.31094300000000002</v>
      </c>
      <c r="BA16" s="925">
        <v>0.44220660000000001</v>
      </c>
      <c r="BB16" s="380">
        <v>0.47942570000000001</v>
      </c>
      <c r="BC16" s="380">
        <v>0.52911600000000003</v>
      </c>
      <c r="BD16" s="380">
        <v>0.52998829999999997</v>
      </c>
      <c r="BE16" s="380">
        <v>0.54754349999999996</v>
      </c>
      <c r="BF16" s="380">
        <v>0.53040639999999994</v>
      </c>
      <c r="BG16" s="380">
        <v>0.4786704</v>
      </c>
      <c r="BH16" s="380">
        <v>0.4353341</v>
      </c>
      <c r="BI16" s="380">
        <v>0.34033869999999999</v>
      </c>
      <c r="BJ16" s="380">
        <v>0.3056991</v>
      </c>
      <c r="BK16" s="380">
        <v>0.3229225</v>
      </c>
      <c r="BL16" s="380">
        <v>0.34469309999999997</v>
      </c>
      <c r="BM16" s="380">
        <v>0.48590260000000002</v>
      </c>
      <c r="BN16" s="380">
        <v>0.52522639999999998</v>
      </c>
      <c r="BO16" s="380">
        <v>0.57812960000000002</v>
      </c>
      <c r="BP16" s="380">
        <v>0.57820090000000002</v>
      </c>
      <c r="BQ16" s="380">
        <v>0.5964275</v>
      </c>
      <c r="BR16" s="380">
        <v>0.57716350000000005</v>
      </c>
      <c r="BS16" s="380">
        <v>0.52054440000000002</v>
      </c>
      <c r="BT16" s="380">
        <v>0.47311259999999999</v>
      </c>
      <c r="BU16" s="380">
        <v>0.36991610000000003</v>
      </c>
      <c r="BV16" s="380">
        <v>0.33207130000000001</v>
      </c>
    </row>
    <row r="17" spans="1:74" ht="11.1" customHeight="1" x14ac:dyDescent="0.2">
      <c r="A17" s="241"/>
      <c r="B17" s="755"/>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c r="AB17" s="408"/>
      <c r="AC17" s="408"/>
      <c r="AD17" s="408"/>
      <c r="AE17" s="408"/>
      <c r="AF17" s="408"/>
      <c r="AG17" s="408"/>
      <c r="AH17" s="408"/>
      <c r="AI17" s="408"/>
      <c r="AJ17" s="408"/>
      <c r="AK17" s="408"/>
      <c r="AL17" s="408"/>
      <c r="AM17" s="408"/>
      <c r="AN17" s="408"/>
      <c r="AO17" s="408"/>
      <c r="AP17" s="408"/>
      <c r="AQ17" s="408"/>
      <c r="AR17" s="408"/>
      <c r="AS17" s="408"/>
      <c r="AT17" s="408"/>
      <c r="AU17" s="408"/>
      <c r="AV17" s="408"/>
      <c r="AW17" s="408"/>
      <c r="AX17" s="408"/>
      <c r="AY17" s="925"/>
      <c r="AZ17" s="925"/>
      <c r="BA17" s="925"/>
      <c r="BB17" s="380"/>
      <c r="BC17" s="380"/>
      <c r="BD17" s="380"/>
      <c r="BE17" s="380"/>
      <c r="BF17" s="380"/>
      <c r="BG17" s="380"/>
      <c r="BH17" s="380"/>
      <c r="BI17" s="380"/>
      <c r="BJ17" s="380"/>
      <c r="BK17" s="380"/>
      <c r="BL17" s="380"/>
      <c r="BM17" s="380"/>
      <c r="BN17" s="380"/>
      <c r="BO17" s="380"/>
      <c r="BP17" s="380"/>
      <c r="BQ17" s="380"/>
      <c r="BR17" s="380"/>
      <c r="BS17" s="380"/>
      <c r="BT17" s="380"/>
      <c r="BU17" s="380"/>
      <c r="BV17" s="380"/>
    </row>
    <row r="18" spans="1:74" s="247" customFormat="1" ht="11.1" customHeight="1" x14ac:dyDescent="0.2">
      <c r="A18" s="241" t="s">
        <v>585</v>
      </c>
      <c r="B18" s="467" t="s">
        <v>1393</v>
      </c>
      <c r="C18" s="408">
        <v>19.378392391999999</v>
      </c>
      <c r="D18" s="408">
        <v>17.010111607999999</v>
      </c>
      <c r="E18" s="408">
        <v>8.9508451089999994</v>
      </c>
      <c r="F18" s="408">
        <v>13.30347072</v>
      </c>
      <c r="G18" s="408">
        <v>22.753515687</v>
      </c>
      <c r="H18" s="408">
        <v>28.098885360000001</v>
      </c>
      <c r="I18" s="408">
        <v>23.412052841000001</v>
      </c>
      <c r="J18" s="408">
        <v>22.608398177000002</v>
      </c>
      <c r="K18" s="408">
        <v>2.6522441400000001</v>
      </c>
      <c r="L18" s="408">
        <v>9.4396791800000006</v>
      </c>
      <c r="M18" s="408">
        <v>16.632551459999998</v>
      </c>
      <c r="N18" s="408">
        <v>19.981512519999999</v>
      </c>
      <c r="O18" s="408">
        <v>25.710062691000001</v>
      </c>
      <c r="P18" s="408">
        <v>9.4372687079999995</v>
      </c>
      <c r="Q18" s="408">
        <v>10.639892725999999</v>
      </c>
      <c r="R18" s="408">
        <v>10.70230767</v>
      </c>
      <c r="S18" s="408">
        <v>23.786415754</v>
      </c>
      <c r="T18" s="408">
        <v>24.72237303</v>
      </c>
      <c r="U18" s="408">
        <v>26.657743386</v>
      </c>
      <c r="V18" s="408">
        <v>15.860364242999999</v>
      </c>
      <c r="W18" s="408">
        <v>3.6397852199999998</v>
      </c>
      <c r="X18" s="408">
        <v>8.4741046650000005</v>
      </c>
      <c r="Y18" s="408">
        <v>20.594661810000002</v>
      </c>
      <c r="Z18" s="408">
        <v>24.759794302</v>
      </c>
      <c r="AA18" s="408">
        <v>14.239455276999999</v>
      </c>
      <c r="AB18" s="408">
        <v>9.1498813000000006</v>
      </c>
      <c r="AC18" s="408">
        <v>16.285024222000001</v>
      </c>
      <c r="AD18" s="408">
        <v>12.798939239999999</v>
      </c>
      <c r="AE18" s="408">
        <v>20.241633427</v>
      </c>
      <c r="AF18" s="408">
        <v>20.461410449999999</v>
      </c>
      <c r="AG18" s="408">
        <v>27.011400035000001</v>
      </c>
      <c r="AH18" s="408">
        <v>19.360067734000001</v>
      </c>
      <c r="AI18" s="408">
        <v>2.3299607099999999</v>
      </c>
      <c r="AJ18" s="408">
        <v>7.478688279</v>
      </c>
      <c r="AK18" s="408">
        <v>15.57081129</v>
      </c>
      <c r="AL18" s="408">
        <v>26.076045467</v>
      </c>
      <c r="AM18" s="408">
        <v>25.988146742000001</v>
      </c>
      <c r="AN18" s="408">
        <v>7.5910208007</v>
      </c>
      <c r="AO18" s="408">
        <v>16.737241784999998</v>
      </c>
      <c r="AP18" s="408">
        <v>12.948428169</v>
      </c>
      <c r="AQ18" s="408">
        <v>22.128750187000001</v>
      </c>
      <c r="AR18" s="408">
        <v>26.309810087999999</v>
      </c>
      <c r="AS18" s="408">
        <v>24.386457547999999</v>
      </c>
      <c r="AT18" s="408">
        <v>20.612616006</v>
      </c>
      <c r="AU18" s="408">
        <v>8.0155562352</v>
      </c>
      <c r="AV18" s="408">
        <v>10.44751216</v>
      </c>
      <c r="AW18" s="408">
        <v>20.334991766000002</v>
      </c>
      <c r="AX18" s="408">
        <v>24.961587777999998</v>
      </c>
      <c r="AY18" s="925">
        <v>31.037877140999999</v>
      </c>
      <c r="AZ18" s="925">
        <v>14.565480000000001</v>
      </c>
      <c r="BA18" s="925">
        <v>15.66263</v>
      </c>
      <c r="BB18" s="380">
        <v>12.935750000000001</v>
      </c>
      <c r="BC18" s="380">
        <v>19.683430000000001</v>
      </c>
      <c r="BD18" s="380">
        <v>25.161709999999999</v>
      </c>
      <c r="BE18" s="380">
        <v>22.153179999999999</v>
      </c>
      <c r="BF18" s="380">
        <v>19.274629999999998</v>
      </c>
      <c r="BG18" s="380">
        <v>7.8546820000000004</v>
      </c>
      <c r="BH18" s="380">
        <v>10.358890000000001</v>
      </c>
      <c r="BI18" s="380">
        <v>20.865760000000002</v>
      </c>
      <c r="BJ18" s="380">
        <v>24.052759999999999</v>
      </c>
      <c r="BK18" s="380">
        <v>23.415150000000001</v>
      </c>
      <c r="BL18" s="380">
        <v>13.211930000000001</v>
      </c>
      <c r="BM18" s="380">
        <v>16.190519999999999</v>
      </c>
      <c r="BN18" s="380">
        <v>11.093389999999999</v>
      </c>
      <c r="BO18" s="380">
        <v>18.276309999999999</v>
      </c>
      <c r="BP18" s="380">
        <v>23.48387</v>
      </c>
      <c r="BQ18" s="380">
        <v>20.848610000000001</v>
      </c>
      <c r="BR18" s="380">
        <v>18.087420000000002</v>
      </c>
      <c r="BS18" s="380">
        <v>7.3020379999999996</v>
      </c>
      <c r="BT18" s="380">
        <v>9.5118159999999996</v>
      </c>
      <c r="BU18" s="380">
        <v>19.245650000000001</v>
      </c>
      <c r="BV18" s="380">
        <v>22.1096</v>
      </c>
    </row>
    <row r="19" spans="1:74" ht="11.1" customHeight="1" x14ac:dyDescent="0.2">
      <c r="A19" s="51"/>
      <c r="B19" s="756"/>
      <c r="C19" s="462"/>
      <c r="D19" s="462"/>
      <c r="E19" s="462"/>
      <c r="F19" s="462"/>
      <c r="G19" s="462"/>
      <c r="H19" s="462"/>
      <c r="I19" s="462"/>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2"/>
      <c r="AL19" s="462"/>
      <c r="AM19" s="462"/>
      <c r="AN19" s="462"/>
      <c r="AO19" s="462"/>
      <c r="AP19" s="462"/>
      <c r="AQ19" s="462"/>
      <c r="AR19" s="462"/>
      <c r="AS19" s="462"/>
      <c r="AT19" s="462"/>
      <c r="AU19" s="462"/>
      <c r="AV19" s="462"/>
      <c r="AW19" s="462"/>
      <c r="AX19" s="462"/>
      <c r="AY19" s="961"/>
      <c r="AZ19" s="961"/>
      <c r="BA19" s="961"/>
      <c r="BB19" s="465"/>
      <c r="BC19" s="465"/>
      <c r="BD19" s="465"/>
      <c r="BE19" s="465"/>
      <c r="BF19" s="465"/>
      <c r="BG19" s="465"/>
      <c r="BH19" s="465"/>
      <c r="BI19" s="465"/>
      <c r="BJ19" s="465"/>
      <c r="BK19" s="465"/>
      <c r="BL19" s="465"/>
      <c r="BM19" s="465"/>
      <c r="BN19" s="465"/>
      <c r="BO19" s="465"/>
      <c r="BP19" s="465"/>
      <c r="BQ19" s="465"/>
      <c r="BR19" s="465"/>
      <c r="BS19" s="465"/>
      <c r="BT19" s="465"/>
      <c r="BU19" s="465"/>
      <c r="BV19" s="465"/>
    </row>
    <row r="20" spans="1:74" ht="11.1" customHeight="1" x14ac:dyDescent="0.2">
      <c r="A20" s="51"/>
      <c r="B20" s="53" t="s">
        <v>1394</v>
      </c>
      <c r="C20" s="462"/>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2"/>
      <c r="AL20" s="462"/>
      <c r="AM20" s="462"/>
      <c r="AN20" s="462"/>
      <c r="AO20" s="462"/>
      <c r="AP20" s="462"/>
      <c r="AQ20" s="462"/>
      <c r="AR20" s="462"/>
      <c r="AS20" s="462"/>
      <c r="AT20" s="462"/>
      <c r="AU20" s="462"/>
      <c r="AV20" s="462"/>
      <c r="AW20" s="462"/>
      <c r="AX20" s="462"/>
      <c r="AY20" s="961"/>
      <c r="AZ20" s="961"/>
      <c r="BA20" s="961"/>
      <c r="BB20" s="465"/>
      <c r="BC20" s="465"/>
      <c r="BD20" s="465"/>
      <c r="BE20" s="465"/>
      <c r="BF20" s="465"/>
      <c r="BG20" s="465"/>
      <c r="BH20" s="465"/>
      <c r="BI20" s="465"/>
      <c r="BJ20" s="465"/>
      <c r="BK20" s="465"/>
      <c r="BL20" s="465"/>
      <c r="BM20" s="465"/>
      <c r="BN20" s="465"/>
      <c r="BO20" s="465"/>
      <c r="BP20" s="465"/>
      <c r="BQ20" s="465"/>
      <c r="BR20" s="465"/>
      <c r="BS20" s="465"/>
      <c r="BT20" s="465"/>
      <c r="BU20" s="465"/>
      <c r="BV20" s="465"/>
    </row>
    <row r="21" spans="1:74" s="296" customFormat="1" ht="11.1" customHeight="1" x14ac:dyDescent="0.2">
      <c r="A21" s="470" t="s">
        <v>588</v>
      </c>
      <c r="B21" s="471" t="s">
        <v>1395</v>
      </c>
      <c r="C21" s="108">
        <v>333.97652964000002</v>
      </c>
      <c r="D21" s="108">
        <v>309.81628327999999</v>
      </c>
      <c r="E21" s="108">
        <v>306.27265677999998</v>
      </c>
      <c r="F21" s="108">
        <v>283.32878970000002</v>
      </c>
      <c r="G21" s="108">
        <v>301.12229180000003</v>
      </c>
      <c r="H21" s="108">
        <v>350.19926939999999</v>
      </c>
      <c r="I21" s="108">
        <v>386.62592275999998</v>
      </c>
      <c r="J21" s="108">
        <v>393.62794143000002</v>
      </c>
      <c r="K21" s="108">
        <v>347.8322928</v>
      </c>
      <c r="L21" s="108">
        <v>313.61334202</v>
      </c>
      <c r="M21" s="108">
        <v>298.83886619999998</v>
      </c>
      <c r="N21" s="108">
        <v>319.53513530999999</v>
      </c>
      <c r="O21" s="108">
        <v>351.05317196999999</v>
      </c>
      <c r="P21" s="108">
        <v>316.69410332000001</v>
      </c>
      <c r="Q21" s="108">
        <v>315.88662285999999</v>
      </c>
      <c r="R21" s="108">
        <v>295.78754823000003</v>
      </c>
      <c r="S21" s="108">
        <v>321.16389452999999</v>
      </c>
      <c r="T21" s="108">
        <v>358.7958405</v>
      </c>
      <c r="U21" s="108">
        <v>401.78163520999999</v>
      </c>
      <c r="V21" s="108">
        <v>402.18586777000002</v>
      </c>
      <c r="W21" s="108">
        <v>351.85255110000003</v>
      </c>
      <c r="X21" s="108">
        <v>308.36292376</v>
      </c>
      <c r="Y21" s="108">
        <v>303.81234330000001</v>
      </c>
      <c r="Z21" s="108">
        <v>339.51826820000002</v>
      </c>
      <c r="AA21" s="108">
        <v>336.83029198999998</v>
      </c>
      <c r="AB21" s="108">
        <v>303.57058452000001</v>
      </c>
      <c r="AC21" s="108">
        <v>317.84169924000003</v>
      </c>
      <c r="AD21" s="108">
        <v>290.88152616000002</v>
      </c>
      <c r="AE21" s="108">
        <v>309.75653442999999</v>
      </c>
      <c r="AF21" s="108">
        <v>340.32945749999999</v>
      </c>
      <c r="AG21" s="108">
        <v>399.44030565000003</v>
      </c>
      <c r="AH21" s="108">
        <v>404.70589620999999</v>
      </c>
      <c r="AI21" s="108">
        <v>358.08416130000001</v>
      </c>
      <c r="AJ21" s="108">
        <v>319.27567089000001</v>
      </c>
      <c r="AK21" s="108">
        <v>305.67922979999997</v>
      </c>
      <c r="AL21" s="108">
        <v>324.77615992</v>
      </c>
      <c r="AM21" s="108">
        <v>356.18310772000001</v>
      </c>
      <c r="AN21" s="108">
        <v>313.46856610999998</v>
      </c>
      <c r="AO21" s="108">
        <v>307.22682787000002</v>
      </c>
      <c r="AP21" s="108">
        <v>295.92300141999999</v>
      </c>
      <c r="AQ21" s="108">
        <v>323.72579019</v>
      </c>
      <c r="AR21" s="108">
        <v>365.21434612000002</v>
      </c>
      <c r="AS21" s="108">
        <v>408.55625056999997</v>
      </c>
      <c r="AT21" s="108">
        <v>405.08014336999997</v>
      </c>
      <c r="AU21" s="108">
        <v>353.69583682000001</v>
      </c>
      <c r="AV21" s="108">
        <v>325.56251816000002</v>
      </c>
      <c r="AW21" s="108">
        <v>304.34912935</v>
      </c>
      <c r="AX21" s="108">
        <v>338.40908595000002</v>
      </c>
      <c r="AY21" s="661">
        <v>373.35589425000001</v>
      </c>
      <c r="AZ21" s="661">
        <v>329.42840000000001</v>
      </c>
      <c r="BA21" s="661">
        <v>317.53750000000002</v>
      </c>
      <c r="BB21" s="418">
        <v>304.10320000000002</v>
      </c>
      <c r="BC21" s="418">
        <v>326.94830000000002</v>
      </c>
      <c r="BD21" s="418">
        <v>365.0498</v>
      </c>
      <c r="BE21" s="418">
        <v>416.92250000000001</v>
      </c>
      <c r="BF21" s="418">
        <v>418.49860000000001</v>
      </c>
      <c r="BG21" s="418">
        <v>361.17039999999997</v>
      </c>
      <c r="BH21" s="418">
        <v>331.0333</v>
      </c>
      <c r="BI21" s="418">
        <v>312.024</v>
      </c>
      <c r="BJ21" s="418">
        <v>344.995</v>
      </c>
      <c r="BK21" s="418">
        <v>362.56200000000001</v>
      </c>
      <c r="BL21" s="418">
        <v>324.76069999999999</v>
      </c>
      <c r="BM21" s="418">
        <v>325.06549999999999</v>
      </c>
      <c r="BN21" s="418">
        <v>309.41849999999999</v>
      </c>
      <c r="BO21" s="418">
        <v>331.78789999999998</v>
      </c>
      <c r="BP21" s="418">
        <v>370.88200000000001</v>
      </c>
      <c r="BQ21" s="418">
        <v>423.536</v>
      </c>
      <c r="BR21" s="418">
        <v>425.27140000000003</v>
      </c>
      <c r="BS21" s="418">
        <v>367.05270000000002</v>
      </c>
      <c r="BT21" s="418">
        <v>336.64449999999999</v>
      </c>
      <c r="BU21" s="418">
        <v>316.76409999999998</v>
      </c>
      <c r="BV21" s="418">
        <v>350.13720000000001</v>
      </c>
    </row>
    <row r="22" spans="1:74" s="296" customFormat="1" ht="11.1" customHeight="1" x14ac:dyDescent="0.2">
      <c r="A22" s="470" t="s">
        <v>586</v>
      </c>
      <c r="B22" s="755" t="s">
        <v>1396</v>
      </c>
      <c r="C22" s="108">
        <v>321.49647555000001</v>
      </c>
      <c r="D22" s="108">
        <v>299.69803444000001</v>
      </c>
      <c r="E22" s="108">
        <v>295.34500172000003</v>
      </c>
      <c r="F22" s="108">
        <v>272.77869642000002</v>
      </c>
      <c r="G22" s="108">
        <v>290.06060196999999</v>
      </c>
      <c r="H22" s="108">
        <v>338.41538009999999</v>
      </c>
      <c r="I22" s="108">
        <v>373.94829915999998</v>
      </c>
      <c r="J22" s="108">
        <v>381.03930364000001</v>
      </c>
      <c r="K22" s="108">
        <v>336.44401049999999</v>
      </c>
      <c r="L22" s="108">
        <v>302.12747064000001</v>
      </c>
      <c r="M22" s="108">
        <v>287.13380022000001</v>
      </c>
      <c r="N22" s="108">
        <v>307.38717882999998</v>
      </c>
      <c r="O22" s="108">
        <v>338.65604629000001</v>
      </c>
      <c r="P22" s="108">
        <v>305.86307052000001</v>
      </c>
      <c r="Q22" s="108">
        <v>304.30002693</v>
      </c>
      <c r="R22" s="108">
        <v>284.93286675000002</v>
      </c>
      <c r="S22" s="108">
        <v>309.69695397999999</v>
      </c>
      <c r="T22" s="108">
        <v>347.10633239999999</v>
      </c>
      <c r="U22" s="108">
        <v>389.21417475999999</v>
      </c>
      <c r="V22" s="108">
        <v>389.62628224999997</v>
      </c>
      <c r="W22" s="108">
        <v>340.5438408</v>
      </c>
      <c r="X22" s="108">
        <v>297.19594413999999</v>
      </c>
      <c r="Y22" s="108">
        <v>292.25774616000001</v>
      </c>
      <c r="Z22" s="108">
        <v>327.77578440000002</v>
      </c>
      <c r="AA22" s="108">
        <v>325.41464490999999</v>
      </c>
      <c r="AB22" s="108">
        <v>292.94566196</v>
      </c>
      <c r="AC22" s="108">
        <v>306.45394246000001</v>
      </c>
      <c r="AD22" s="108">
        <v>280.81114790999999</v>
      </c>
      <c r="AE22" s="108">
        <v>298.70556958999998</v>
      </c>
      <c r="AF22" s="108">
        <v>328.79808359999998</v>
      </c>
      <c r="AG22" s="108">
        <v>387.25610719000002</v>
      </c>
      <c r="AH22" s="108">
        <v>392.43603389999998</v>
      </c>
      <c r="AI22" s="108">
        <v>346.47644129999998</v>
      </c>
      <c r="AJ22" s="108">
        <v>308.06540867000001</v>
      </c>
      <c r="AK22" s="108">
        <v>294.24848558999997</v>
      </c>
      <c r="AL22" s="108">
        <v>312.64183487999998</v>
      </c>
      <c r="AM22" s="108">
        <v>343.71815958000002</v>
      </c>
      <c r="AN22" s="108">
        <v>302.44064559999998</v>
      </c>
      <c r="AO22" s="108">
        <v>296.19116071000002</v>
      </c>
      <c r="AP22" s="108">
        <v>285.07487085000002</v>
      </c>
      <c r="AQ22" s="108">
        <v>312.57294135000001</v>
      </c>
      <c r="AR22" s="108">
        <v>354.28685763999999</v>
      </c>
      <c r="AS22" s="108">
        <v>396.79957106000001</v>
      </c>
      <c r="AT22" s="108">
        <v>392.87723145000001</v>
      </c>
      <c r="AU22" s="108">
        <v>342.64299743999999</v>
      </c>
      <c r="AV22" s="108">
        <v>315.38912964000002</v>
      </c>
      <c r="AW22" s="108">
        <v>293.54861599999998</v>
      </c>
      <c r="AX22" s="108">
        <v>326.34767822999999</v>
      </c>
      <c r="AY22" s="661">
        <v>361.12290732000002</v>
      </c>
      <c r="AZ22" s="661">
        <v>318.46290902999999</v>
      </c>
      <c r="BA22" s="661">
        <v>305.96977068000001</v>
      </c>
      <c r="BB22" s="418">
        <v>292.94909999999999</v>
      </c>
      <c r="BC22" s="418">
        <v>315.27420000000001</v>
      </c>
      <c r="BD22" s="418">
        <v>353.18509999999998</v>
      </c>
      <c r="BE22" s="418">
        <v>404.32400000000001</v>
      </c>
      <c r="BF22" s="418">
        <v>405.85610000000003</v>
      </c>
      <c r="BG22" s="418">
        <v>349.61930000000001</v>
      </c>
      <c r="BH22" s="418">
        <v>319.89749999999998</v>
      </c>
      <c r="BI22" s="418">
        <v>300.49919999999997</v>
      </c>
      <c r="BJ22" s="418">
        <v>332.63240000000002</v>
      </c>
      <c r="BK22" s="418">
        <v>350.41030000000001</v>
      </c>
      <c r="BL22" s="418">
        <v>313.92840000000001</v>
      </c>
      <c r="BM22" s="418">
        <v>313.63060000000002</v>
      </c>
      <c r="BN22" s="418">
        <v>298.36349999999999</v>
      </c>
      <c r="BO22" s="418">
        <v>320.19779999999997</v>
      </c>
      <c r="BP22" s="418">
        <v>359.0899</v>
      </c>
      <c r="BQ22" s="418">
        <v>411.01530000000002</v>
      </c>
      <c r="BR22" s="418">
        <v>412.70350000000002</v>
      </c>
      <c r="BS22" s="418">
        <v>355.56209999999999</v>
      </c>
      <c r="BT22" s="418">
        <v>325.55130000000003</v>
      </c>
      <c r="BU22" s="418">
        <v>305.2604</v>
      </c>
      <c r="BV22" s="418">
        <v>337.80669999999998</v>
      </c>
    </row>
    <row r="23" spans="1:74" ht="11.1" customHeight="1" x14ac:dyDescent="0.2">
      <c r="A23" s="336" t="s">
        <v>610</v>
      </c>
      <c r="B23" s="754" t="s">
        <v>1059</v>
      </c>
      <c r="C23" s="408">
        <v>136.68235149</v>
      </c>
      <c r="D23" s="408">
        <v>126.54955735999999</v>
      </c>
      <c r="E23" s="408">
        <v>114.37398007</v>
      </c>
      <c r="F23" s="408">
        <v>93.890880019999997</v>
      </c>
      <c r="G23" s="408">
        <v>101.16029415</v>
      </c>
      <c r="H23" s="408">
        <v>132.15348567000001</v>
      </c>
      <c r="I23" s="408">
        <v>154.49457176000001</v>
      </c>
      <c r="J23" s="408">
        <v>157.79177211000001</v>
      </c>
      <c r="K23" s="408">
        <v>131.11130374000001</v>
      </c>
      <c r="L23" s="408">
        <v>103.99221442</v>
      </c>
      <c r="M23" s="408">
        <v>100.59096642</v>
      </c>
      <c r="N23" s="408">
        <v>117.69550511</v>
      </c>
      <c r="O23" s="408">
        <v>140.50406917999999</v>
      </c>
      <c r="P23" s="408">
        <v>125.34230287</v>
      </c>
      <c r="Q23" s="408">
        <v>111.43858992</v>
      </c>
      <c r="R23" s="408">
        <v>97.431844069999997</v>
      </c>
      <c r="S23" s="408">
        <v>110.07073411</v>
      </c>
      <c r="T23" s="408">
        <v>136.31028785999999</v>
      </c>
      <c r="U23" s="408">
        <v>164.27657787999999</v>
      </c>
      <c r="V23" s="408">
        <v>160.27146691999999</v>
      </c>
      <c r="W23" s="408">
        <v>129.24131835</v>
      </c>
      <c r="X23" s="408">
        <v>99.792191209999999</v>
      </c>
      <c r="Y23" s="408">
        <v>103.15207773</v>
      </c>
      <c r="Z23" s="408">
        <v>131.40170252999999</v>
      </c>
      <c r="AA23" s="408">
        <v>131.63774264</v>
      </c>
      <c r="AB23" s="408">
        <v>112.10518084</v>
      </c>
      <c r="AC23" s="408">
        <v>110.41692320999999</v>
      </c>
      <c r="AD23" s="408">
        <v>96.195859609999999</v>
      </c>
      <c r="AE23" s="408">
        <v>100.23051298999999</v>
      </c>
      <c r="AF23" s="408">
        <v>121.31961101</v>
      </c>
      <c r="AG23" s="408">
        <v>159.71483354</v>
      </c>
      <c r="AH23" s="408">
        <v>161.46019195</v>
      </c>
      <c r="AI23" s="408">
        <v>132.80700633999999</v>
      </c>
      <c r="AJ23" s="408">
        <v>103.3137742</v>
      </c>
      <c r="AK23" s="408">
        <v>101.90658738</v>
      </c>
      <c r="AL23" s="408">
        <v>118.91696047000001</v>
      </c>
      <c r="AM23" s="408">
        <v>142.94754574000001</v>
      </c>
      <c r="AN23" s="408">
        <v>116.11035053000001</v>
      </c>
      <c r="AO23" s="408">
        <v>102.62490208</v>
      </c>
      <c r="AP23" s="408">
        <v>95.053382310000003</v>
      </c>
      <c r="AQ23" s="408">
        <v>107.86178644</v>
      </c>
      <c r="AR23" s="408">
        <v>139.14905049999999</v>
      </c>
      <c r="AS23" s="408">
        <v>165.59214324999999</v>
      </c>
      <c r="AT23" s="408">
        <v>159.64342127</v>
      </c>
      <c r="AU23" s="408">
        <v>128.32574776999999</v>
      </c>
      <c r="AV23" s="408">
        <v>106.87435782</v>
      </c>
      <c r="AW23" s="408">
        <v>99.355725770000006</v>
      </c>
      <c r="AX23" s="408">
        <v>126.06845672999999</v>
      </c>
      <c r="AY23" s="925">
        <v>152.64799194</v>
      </c>
      <c r="AZ23" s="925">
        <v>126.65355149</v>
      </c>
      <c r="BA23" s="925">
        <v>105.51169792</v>
      </c>
      <c r="BB23" s="380">
        <v>96.725890000000007</v>
      </c>
      <c r="BC23" s="380">
        <v>106.9551</v>
      </c>
      <c r="BD23" s="380">
        <v>135.42840000000001</v>
      </c>
      <c r="BE23" s="380">
        <v>167.9171</v>
      </c>
      <c r="BF23" s="380">
        <v>166.07249999999999</v>
      </c>
      <c r="BG23" s="380">
        <v>130.72280000000001</v>
      </c>
      <c r="BH23" s="380">
        <v>107.4267</v>
      </c>
      <c r="BI23" s="380">
        <v>102.0885</v>
      </c>
      <c r="BJ23" s="380">
        <v>129.0429</v>
      </c>
      <c r="BK23" s="380">
        <v>141.2296</v>
      </c>
      <c r="BL23" s="380">
        <v>119.3634</v>
      </c>
      <c r="BM23" s="380">
        <v>108.5284</v>
      </c>
      <c r="BN23" s="380">
        <v>98.213939999999994</v>
      </c>
      <c r="BO23" s="380">
        <v>107.54819999999999</v>
      </c>
      <c r="BP23" s="380">
        <v>136.71770000000001</v>
      </c>
      <c r="BQ23" s="380">
        <v>169.75120000000001</v>
      </c>
      <c r="BR23" s="380">
        <v>167.95160000000001</v>
      </c>
      <c r="BS23" s="380">
        <v>132.21700000000001</v>
      </c>
      <c r="BT23" s="380">
        <v>108.6486</v>
      </c>
      <c r="BU23" s="380">
        <v>103.0772</v>
      </c>
      <c r="BV23" s="380">
        <v>130.15780000000001</v>
      </c>
    </row>
    <row r="24" spans="1:74" ht="11.1" customHeight="1" x14ac:dyDescent="0.2">
      <c r="A24" s="241" t="s">
        <v>621</v>
      </c>
      <c r="B24" s="754" t="s">
        <v>1006</v>
      </c>
      <c r="C24" s="408">
        <v>104.49764718</v>
      </c>
      <c r="D24" s="408">
        <v>98.355677380000003</v>
      </c>
      <c r="E24" s="408">
        <v>102.87723446</v>
      </c>
      <c r="F24" s="408">
        <v>98.721379159999998</v>
      </c>
      <c r="G24" s="408">
        <v>104.71120892</v>
      </c>
      <c r="H24" s="408">
        <v>119.05269115999999</v>
      </c>
      <c r="I24" s="408">
        <v>127.85573406</v>
      </c>
      <c r="J24" s="408">
        <v>131.11112134999999</v>
      </c>
      <c r="K24" s="408">
        <v>118.9886836</v>
      </c>
      <c r="L24" s="408">
        <v>112.24647543</v>
      </c>
      <c r="M24" s="408">
        <v>103.50607832999999</v>
      </c>
      <c r="N24" s="408">
        <v>106.51556746</v>
      </c>
      <c r="O24" s="408">
        <v>113.60509057</v>
      </c>
      <c r="P24" s="408">
        <v>103.06262117999999</v>
      </c>
      <c r="Q24" s="408">
        <v>108.60313764</v>
      </c>
      <c r="R24" s="408">
        <v>104.56587138</v>
      </c>
      <c r="S24" s="408">
        <v>113.00720865</v>
      </c>
      <c r="T24" s="408">
        <v>121.56717173</v>
      </c>
      <c r="U24" s="408">
        <v>133.95171139000001</v>
      </c>
      <c r="V24" s="408">
        <v>135.67595263000001</v>
      </c>
      <c r="W24" s="408">
        <v>124.19527521000001</v>
      </c>
      <c r="X24" s="408">
        <v>111.85135757</v>
      </c>
      <c r="Y24" s="408">
        <v>106.85796302999999</v>
      </c>
      <c r="Z24" s="408">
        <v>113.92945207</v>
      </c>
      <c r="AA24" s="408">
        <v>112.78971684</v>
      </c>
      <c r="AB24" s="408">
        <v>103.83028427000001</v>
      </c>
      <c r="AC24" s="408">
        <v>112.64296369</v>
      </c>
      <c r="AD24" s="408">
        <v>104.09076447</v>
      </c>
      <c r="AE24" s="408">
        <v>113.24271739</v>
      </c>
      <c r="AF24" s="408">
        <v>120.70658422</v>
      </c>
      <c r="AG24" s="408">
        <v>136.39420265999999</v>
      </c>
      <c r="AH24" s="408">
        <v>138.38957192000001</v>
      </c>
      <c r="AI24" s="408">
        <v>126.54578748</v>
      </c>
      <c r="AJ24" s="408">
        <v>118.20785266999999</v>
      </c>
      <c r="AK24" s="408">
        <v>109.75648323</v>
      </c>
      <c r="AL24" s="408">
        <v>111.51182664</v>
      </c>
      <c r="AM24" s="408">
        <v>117.8089226</v>
      </c>
      <c r="AN24" s="408">
        <v>107.740077</v>
      </c>
      <c r="AO24" s="408">
        <v>110.05558965</v>
      </c>
      <c r="AP24" s="408">
        <v>107.37962446</v>
      </c>
      <c r="AQ24" s="408">
        <v>116.42745561</v>
      </c>
      <c r="AR24" s="408">
        <v>126.30266699000001</v>
      </c>
      <c r="AS24" s="408">
        <v>137.86027412999999</v>
      </c>
      <c r="AT24" s="408">
        <v>138.93575018999999</v>
      </c>
      <c r="AU24" s="408">
        <v>125.91651287000001</v>
      </c>
      <c r="AV24" s="408">
        <v>119.61645667000001</v>
      </c>
      <c r="AW24" s="408">
        <v>110.38071626</v>
      </c>
      <c r="AX24" s="408">
        <v>115.58271237</v>
      </c>
      <c r="AY24" s="925">
        <v>123.31289098000001</v>
      </c>
      <c r="AZ24" s="925">
        <v>112.04854582999999</v>
      </c>
      <c r="BA24" s="925">
        <v>113.21980348</v>
      </c>
      <c r="BB24" s="380">
        <v>110.251</v>
      </c>
      <c r="BC24" s="380">
        <v>117.4909</v>
      </c>
      <c r="BD24" s="380">
        <v>126.84480000000001</v>
      </c>
      <c r="BE24" s="380">
        <v>140.8407</v>
      </c>
      <c r="BF24" s="380">
        <v>143.1491</v>
      </c>
      <c r="BG24" s="380">
        <v>128.35929999999999</v>
      </c>
      <c r="BH24" s="380">
        <v>121.3471</v>
      </c>
      <c r="BI24" s="380">
        <v>112.6212</v>
      </c>
      <c r="BJ24" s="380">
        <v>117.7555</v>
      </c>
      <c r="BK24" s="380">
        <v>122.5778</v>
      </c>
      <c r="BL24" s="380">
        <v>113.4828</v>
      </c>
      <c r="BM24" s="380">
        <v>116.5166</v>
      </c>
      <c r="BN24" s="380">
        <v>112.2431</v>
      </c>
      <c r="BO24" s="380">
        <v>119.69880000000001</v>
      </c>
      <c r="BP24" s="380">
        <v>129.29669999999999</v>
      </c>
      <c r="BQ24" s="380">
        <v>143.6215</v>
      </c>
      <c r="BR24" s="380">
        <v>145.92140000000001</v>
      </c>
      <c r="BS24" s="380">
        <v>130.74090000000001</v>
      </c>
      <c r="BT24" s="380">
        <v>123.4867</v>
      </c>
      <c r="BU24" s="380">
        <v>114.5909</v>
      </c>
      <c r="BV24" s="380">
        <v>119.7439</v>
      </c>
    </row>
    <row r="25" spans="1:74" ht="11.1" customHeight="1" x14ac:dyDescent="0.2">
      <c r="A25" s="241" t="s">
        <v>632</v>
      </c>
      <c r="B25" s="754" t="s">
        <v>1005</v>
      </c>
      <c r="C25" s="408">
        <v>79.749530280000002</v>
      </c>
      <c r="D25" s="408">
        <v>74.245261900000003</v>
      </c>
      <c r="E25" s="408">
        <v>77.551521989999998</v>
      </c>
      <c r="F25" s="408">
        <v>79.660859070000001</v>
      </c>
      <c r="G25" s="408">
        <v>83.70251055</v>
      </c>
      <c r="H25" s="408">
        <v>86.70160946</v>
      </c>
      <c r="I25" s="408">
        <v>91.052252139999993</v>
      </c>
      <c r="J25" s="408">
        <v>91.576366730000004</v>
      </c>
      <c r="K25" s="408">
        <v>85.817139620000006</v>
      </c>
      <c r="L25" s="408">
        <v>85.355969090000002</v>
      </c>
      <c r="M25" s="408">
        <v>82.545235070000004</v>
      </c>
      <c r="N25" s="408">
        <v>82.6552346</v>
      </c>
      <c r="O25" s="408">
        <v>83.982005900000004</v>
      </c>
      <c r="P25" s="408">
        <v>76.892528760000005</v>
      </c>
      <c r="Q25" s="408">
        <v>83.679089809999994</v>
      </c>
      <c r="R25" s="408">
        <v>82.422106670000005</v>
      </c>
      <c r="S25" s="408">
        <v>86.089694059999999</v>
      </c>
      <c r="T25" s="408">
        <v>88.715713239999999</v>
      </c>
      <c r="U25" s="408">
        <v>90.419842950000003</v>
      </c>
      <c r="V25" s="408">
        <v>93.143141189999994</v>
      </c>
      <c r="W25" s="408">
        <v>86.549522679999995</v>
      </c>
      <c r="X25" s="408">
        <v>85.017015029999996</v>
      </c>
      <c r="Y25" s="408">
        <v>81.701399429999995</v>
      </c>
      <c r="Z25" s="408">
        <v>81.851926710000001</v>
      </c>
      <c r="AA25" s="408">
        <v>80.407960110000005</v>
      </c>
      <c r="AB25" s="408">
        <v>76.449236850000005</v>
      </c>
      <c r="AC25" s="408">
        <v>82.817079179999993</v>
      </c>
      <c r="AD25" s="408">
        <v>80.011062550000005</v>
      </c>
      <c r="AE25" s="408">
        <v>84.70357577</v>
      </c>
      <c r="AF25" s="408">
        <v>86.193146010000007</v>
      </c>
      <c r="AG25" s="408">
        <v>90.526453549999999</v>
      </c>
      <c r="AH25" s="408">
        <v>92.008705259999999</v>
      </c>
      <c r="AI25" s="408">
        <v>86.472080500000004</v>
      </c>
      <c r="AJ25" s="408">
        <v>85.978380979999997</v>
      </c>
      <c r="AK25" s="408">
        <v>82.036277740000003</v>
      </c>
      <c r="AL25" s="408">
        <v>81.651676019999996</v>
      </c>
      <c r="AM25" s="408">
        <v>82.350854639999994</v>
      </c>
      <c r="AN25" s="408">
        <v>78.049519320000002</v>
      </c>
      <c r="AO25" s="408">
        <v>82.911473169999994</v>
      </c>
      <c r="AP25" s="408">
        <v>82.104159730000006</v>
      </c>
      <c r="AQ25" s="408">
        <v>87.686832109999997</v>
      </c>
      <c r="AR25" s="408">
        <v>88.264573350000006</v>
      </c>
      <c r="AS25" s="408">
        <v>92.706229559999997</v>
      </c>
      <c r="AT25" s="408">
        <v>93.672697779999993</v>
      </c>
      <c r="AU25" s="408">
        <v>87.834413670000004</v>
      </c>
      <c r="AV25" s="408">
        <v>88.327282350000004</v>
      </c>
      <c r="AW25" s="408">
        <v>83.251878669999996</v>
      </c>
      <c r="AX25" s="408">
        <v>84.092705710000004</v>
      </c>
      <c r="AY25" s="925">
        <v>84.528212510000003</v>
      </c>
      <c r="AZ25" s="925">
        <v>79.171164781000002</v>
      </c>
      <c r="BA25" s="925">
        <v>86.681358751999994</v>
      </c>
      <c r="BB25" s="380">
        <v>85.45411</v>
      </c>
      <c r="BC25" s="380">
        <v>90.316069999999996</v>
      </c>
      <c r="BD25" s="380">
        <v>90.381630000000001</v>
      </c>
      <c r="BE25" s="380">
        <v>95.013249999999999</v>
      </c>
      <c r="BF25" s="380">
        <v>96.088059999999999</v>
      </c>
      <c r="BG25" s="380">
        <v>89.9983</v>
      </c>
      <c r="BH25" s="380">
        <v>90.598330000000004</v>
      </c>
      <c r="BI25" s="380">
        <v>85.274780000000007</v>
      </c>
      <c r="BJ25" s="380">
        <v>85.273579999999995</v>
      </c>
      <c r="BK25" s="380">
        <v>86.019900000000007</v>
      </c>
      <c r="BL25" s="380">
        <v>80.51388</v>
      </c>
      <c r="BM25" s="380">
        <v>88.030420000000007</v>
      </c>
      <c r="BN25" s="380">
        <v>87.388189999999994</v>
      </c>
      <c r="BO25" s="380">
        <v>92.438640000000007</v>
      </c>
      <c r="BP25" s="380">
        <v>92.545240000000007</v>
      </c>
      <c r="BQ25" s="380">
        <v>97.089659999999995</v>
      </c>
      <c r="BR25" s="380">
        <v>98.28407</v>
      </c>
      <c r="BS25" s="380">
        <v>92.065330000000003</v>
      </c>
      <c r="BT25" s="380">
        <v>92.890649999999994</v>
      </c>
      <c r="BU25" s="380">
        <v>87.077619999999996</v>
      </c>
      <c r="BV25" s="380">
        <v>87.344539999999995</v>
      </c>
    </row>
    <row r="26" spans="1:74" ht="11.1" customHeight="1" x14ac:dyDescent="0.2">
      <c r="A26" s="241" t="s">
        <v>771</v>
      </c>
      <c r="B26" s="754" t="s">
        <v>1397</v>
      </c>
      <c r="C26" s="408">
        <v>0.56694699999999998</v>
      </c>
      <c r="D26" s="408">
        <v>0.54753499999999999</v>
      </c>
      <c r="E26" s="408">
        <v>0.54226300000000005</v>
      </c>
      <c r="F26" s="408">
        <v>0.505579</v>
      </c>
      <c r="G26" s="408">
        <v>0.48658699999999999</v>
      </c>
      <c r="H26" s="408">
        <v>0.50759699999999996</v>
      </c>
      <c r="I26" s="408">
        <v>0.54574</v>
      </c>
      <c r="J26" s="408">
        <v>0.56004299999999996</v>
      </c>
      <c r="K26" s="408">
        <v>0.52688299999999999</v>
      </c>
      <c r="L26" s="408">
        <v>0.53281199999999995</v>
      </c>
      <c r="M26" s="408">
        <v>0.49152099999999999</v>
      </c>
      <c r="N26" s="408">
        <v>0.52087099999999997</v>
      </c>
      <c r="O26" s="408">
        <v>0.564882</v>
      </c>
      <c r="P26" s="408">
        <v>0.56561799999999995</v>
      </c>
      <c r="Q26" s="408">
        <v>0.57921</v>
      </c>
      <c r="R26" s="408">
        <v>0.51304300000000003</v>
      </c>
      <c r="S26" s="408">
        <v>0.52931600000000001</v>
      </c>
      <c r="T26" s="408">
        <v>0.51315900000000003</v>
      </c>
      <c r="U26" s="408">
        <v>0.56604200000000005</v>
      </c>
      <c r="V26" s="408">
        <v>0.535717</v>
      </c>
      <c r="W26" s="408">
        <v>0.557724</v>
      </c>
      <c r="X26" s="408">
        <v>0.535381</v>
      </c>
      <c r="Y26" s="408">
        <v>0.54630599999999996</v>
      </c>
      <c r="Z26" s="408">
        <v>0.59270299999999998</v>
      </c>
      <c r="AA26" s="408">
        <v>0.57922499999999999</v>
      </c>
      <c r="AB26" s="408">
        <v>0.56096299999999999</v>
      </c>
      <c r="AC26" s="408">
        <v>0.57697699999999996</v>
      </c>
      <c r="AD26" s="408">
        <v>0.513459</v>
      </c>
      <c r="AE26" s="408">
        <v>0.52876100000000004</v>
      </c>
      <c r="AF26" s="408">
        <v>0.57874099999999995</v>
      </c>
      <c r="AG26" s="408">
        <v>0.62061599999999995</v>
      </c>
      <c r="AH26" s="408">
        <v>0.57756600000000002</v>
      </c>
      <c r="AI26" s="408">
        <v>0.65156700000000001</v>
      </c>
      <c r="AJ26" s="408">
        <v>0.56540100000000004</v>
      </c>
      <c r="AK26" s="408">
        <v>0.54913500000000004</v>
      </c>
      <c r="AL26" s="408">
        <v>0.56137099999999995</v>
      </c>
      <c r="AM26" s="408">
        <v>0.61083659999999995</v>
      </c>
      <c r="AN26" s="408">
        <v>0.54069873999999996</v>
      </c>
      <c r="AO26" s="408">
        <v>0.59919582000000005</v>
      </c>
      <c r="AP26" s="408">
        <v>0.53770435000000005</v>
      </c>
      <c r="AQ26" s="408">
        <v>0.59686718999999999</v>
      </c>
      <c r="AR26" s="408">
        <v>0.57056680999999998</v>
      </c>
      <c r="AS26" s="408">
        <v>0.64092413000000004</v>
      </c>
      <c r="AT26" s="408">
        <v>0.62536221000000003</v>
      </c>
      <c r="AU26" s="408">
        <v>0.56632313999999995</v>
      </c>
      <c r="AV26" s="408">
        <v>0.57103280000000001</v>
      </c>
      <c r="AW26" s="408">
        <v>0.56029530000000005</v>
      </c>
      <c r="AX26" s="408">
        <v>0.60380343000000003</v>
      </c>
      <c r="AY26" s="925">
        <v>0.63381189999999998</v>
      </c>
      <c r="AZ26" s="925">
        <v>0.58964693268000001</v>
      </c>
      <c r="BA26" s="925">
        <v>0.55691052917999995</v>
      </c>
      <c r="BB26" s="380">
        <v>0.51810350000000005</v>
      </c>
      <c r="BC26" s="380">
        <v>0.51215580000000005</v>
      </c>
      <c r="BD26" s="380">
        <v>0.53027820000000003</v>
      </c>
      <c r="BE26" s="380">
        <v>0.55298480000000005</v>
      </c>
      <c r="BF26" s="380">
        <v>0.54640580000000005</v>
      </c>
      <c r="BG26" s="380">
        <v>0.53888550000000002</v>
      </c>
      <c r="BH26" s="380">
        <v>0.52530449999999995</v>
      </c>
      <c r="BI26" s="380">
        <v>0.51467209999999997</v>
      </c>
      <c r="BJ26" s="380">
        <v>0.56050469999999997</v>
      </c>
      <c r="BK26" s="380">
        <v>0.58298159999999999</v>
      </c>
      <c r="BL26" s="380">
        <v>0.56827870000000003</v>
      </c>
      <c r="BM26" s="380">
        <v>0.55525769999999997</v>
      </c>
      <c r="BN26" s="380">
        <v>0.51826749999999999</v>
      </c>
      <c r="BO26" s="380">
        <v>0.51215449999999996</v>
      </c>
      <c r="BP26" s="380">
        <v>0.53021149999999995</v>
      </c>
      <c r="BQ26" s="380">
        <v>0.55292589999999997</v>
      </c>
      <c r="BR26" s="380">
        <v>0.54638509999999996</v>
      </c>
      <c r="BS26" s="380">
        <v>0.53889600000000004</v>
      </c>
      <c r="BT26" s="380">
        <v>0.52532590000000001</v>
      </c>
      <c r="BU26" s="380">
        <v>0.5146792</v>
      </c>
      <c r="BV26" s="380">
        <v>0.56046989999999997</v>
      </c>
    </row>
    <row r="27" spans="1:74" s="296" customFormat="1" ht="11.1" customHeight="1" x14ac:dyDescent="0.2">
      <c r="A27" s="470" t="s">
        <v>587</v>
      </c>
      <c r="B27" s="755" t="s">
        <v>1398</v>
      </c>
      <c r="C27" s="108">
        <v>12.480054089999999</v>
      </c>
      <c r="D27" s="108">
        <v>10.11824884</v>
      </c>
      <c r="E27" s="108">
        <v>10.927655061999999</v>
      </c>
      <c r="F27" s="108">
        <v>10.55009328</v>
      </c>
      <c r="G27" s="108">
        <v>11.061689824</v>
      </c>
      <c r="H27" s="108">
        <v>11.7838893</v>
      </c>
      <c r="I27" s="108">
        <v>12.6776236</v>
      </c>
      <c r="J27" s="108">
        <v>12.58863779</v>
      </c>
      <c r="K27" s="108">
        <v>11.3882823</v>
      </c>
      <c r="L27" s="108">
        <v>11.485871380000001</v>
      </c>
      <c r="M27" s="108">
        <v>11.705065980000001</v>
      </c>
      <c r="N27" s="108">
        <v>12.147956484</v>
      </c>
      <c r="O27" s="108">
        <v>12.39712568</v>
      </c>
      <c r="P27" s="108">
        <v>10.831032799999999</v>
      </c>
      <c r="Q27" s="108">
        <v>11.586595929</v>
      </c>
      <c r="R27" s="108">
        <v>10.85468148</v>
      </c>
      <c r="S27" s="108">
        <v>11.466940548</v>
      </c>
      <c r="T27" s="108">
        <v>11.689508099999999</v>
      </c>
      <c r="U27" s="108">
        <v>12.56746045</v>
      </c>
      <c r="V27" s="108">
        <v>12.559585520000001</v>
      </c>
      <c r="W27" s="108">
        <v>11.3087103</v>
      </c>
      <c r="X27" s="108">
        <v>11.166979618999999</v>
      </c>
      <c r="Y27" s="108">
        <v>11.55459714</v>
      </c>
      <c r="Z27" s="108">
        <v>11.7424838</v>
      </c>
      <c r="AA27" s="108">
        <v>11.415647079999999</v>
      </c>
      <c r="AB27" s="108">
        <v>10.62492256</v>
      </c>
      <c r="AC27" s="108">
        <v>11.387756783</v>
      </c>
      <c r="AD27" s="108">
        <v>10.070378249999999</v>
      </c>
      <c r="AE27" s="108">
        <v>11.050964846999999</v>
      </c>
      <c r="AF27" s="108">
        <v>11.5313739</v>
      </c>
      <c r="AG27" s="108">
        <v>12.184198459999999</v>
      </c>
      <c r="AH27" s="108">
        <v>12.269862310000001</v>
      </c>
      <c r="AI27" s="108">
        <v>11.60772</v>
      </c>
      <c r="AJ27" s="108">
        <v>11.210262222000001</v>
      </c>
      <c r="AK27" s="108">
        <v>11.43074421</v>
      </c>
      <c r="AL27" s="108">
        <v>12.13432504</v>
      </c>
      <c r="AM27" s="108">
        <v>12.464948136</v>
      </c>
      <c r="AN27" s="108">
        <v>11.027920508999999</v>
      </c>
      <c r="AO27" s="108">
        <v>11.035667160999999</v>
      </c>
      <c r="AP27" s="108">
        <v>10.848130569</v>
      </c>
      <c r="AQ27" s="108">
        <v>11.152848837000001</v>
      </c>
      <c r="AR27" s="108">
        <v>10.927488477000001</v>
      </c>
      <c r="AS27" s="108">
        <v>11.756679508</v>
      </c>
      <c r="AT27" s="108">
        <v>12.202911917</v>
      </c>
      <c r="AU27" s="108">
        <v>11.052839378</v>
      </c>
      <c r="AV27" s="108">
        <v>10.173388519</v>
      </c>
      <c r="AW27" s="108">
        <v>10.800513350999999</v>
      </c>
      <c r="AX27" s="108">
        <v>12.061407722</v>
      </c>
      <c r="AY27" s="661">
        <v>12.232986931999999</v>
      </c>
      <c r="AZ27" s="661">
        <v>10.965479999999999</v>
      </c>
      <c r="BA27" s="661">
        <v>11.56775</v>
      </c>
      <c r="BB27" s="418">
        <v>11.154030000000001</v>
      </c>
      <c r="BC27" s="418">
        <v>11.674049999999999</v>
      </c>
      <c r="BD27" s="418">
        <v>11.86464</v>
      </c>
      <c r="BE27" s="418">
        <v>12.59848</v>
      </c>
      <c r="BF27" s="418">
        <v>12.642530000000001</v>
      </c>
      <c r="BG27" s="418">
        <v>11.551130000000001</v>
      </c>
      <c r="BH27" s="418">
        <v>11.135820000000001</v>
      </c>
      <c r="BI27" s="418">
        <v>11.524789999999999</v>
      </c>
      <c r="BJ27" s="418">
        <v>12.36252</v>
      </c>
      <c r="BK27" s="418">
        <v>12.15169</v>
      </c>
      <c r="BL27" s="418">
        <v>10.83234</v>
      </c>
      <c r="BM27" s="418">
        <v>11.43493</v>
      </c>
      <c r="BN27" s="418">
        <v>11.05495</v>
      </c>
      <c r="BO27" s="418">
        <v>11.59015</v>
      </c>
      <c r="BP27" s="418">
        <v>11.79218</v>
      </c>
      <c r="BQ27" s="418">
        <v>12.52074</v>
      </c>
      <c r="BR27" s="418">
        <v>12.567959999999999</v>
      </c>
      <c r="BS27" s="418">
        <v>11.49062</v>
      </c>
      <c r="BT27" s="418">
        <v>11.09313</v>
      </c>
      <c r="BU27" s="418">
        <v>11.503769999999999</v>
      </c>
      <c r="BV27" s="418">
        <v>12.33047</v>
      </c>
    </row>
    <row r="28" spans="1:74" ht="11.1" customHeight="1" x14ac:dyDescent="0.2">
      <c r="A28" s="52"/>
      <c r="B28" s="757"/>
      <c r="C28" s="451"/>
      <c r="D28" s="451"/>
      <c r="E28" s="451"/>
      <c r="F28" s="451"/>
      <c r="G28" s="451"/>
      <c r="H28" s="451"/>
      <c r="I28" s="451"/>
      <c r="J28" s="451"/>
      <c r="K28" s="451"/>
      <c r="L28" s="451"/>
      <c r="M28" s="451"/>
      <c r="N28" s="451"/>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451"/>
      <c r="AL28" s="451"/>
      <c r="AM28" s="451"/>
      <c r="AN28" s="451"/>
      <c r="AO28" s="451"/>
      <c r="AP28" s="451"/>
      <c r="AQ28" s="451"/>
      <c r="AR28" s="451"/>
      <c r="AS28" s="451"/>
      <c r="AT28" s="451"/>
      <c r="AU28" s="451"/>
      <c r="AV28" s="451"/>
      <c r="AW28" s="451"/>
      <c r="AX28" s="451"/>
      <c r="AY28" s="919"/>
      <c r="AZ28" s="919"/>
      <c r="BA28" s="919"/>
      <c r="BB28" s="374"/>
      <c r="BC28" s="374"/>
      <c r="BD28" s="374"/>
      <c r="BE28" s="374"/>
      <c r="BF28" s="374"/>
      <c r="BG28" s="374"/>
      <c r="BH28" s="374"/>
      <c r="BI28" s="374"/>
      <c r="BJ28" s="374"/>
      <c r="BK28" s="374"/>
      <c r="BL28" s="374"/>
      <c r="BM28" s="374"/>
      <c r="BN28" s="374"/>
      <c r="BO28" s="374"/>
      <c r="BP28" s="374"/>
      <c r="BQ28" s="374"/>
      <c r="BR28" s="374"/>
      <c r="BS28" s="374"/>
      <c r="BT28" s="374"/>
      <c r="BU28" s="374"/>
      <c r="BV28" s="374"/>
    </row>
    <row r="29" spans="1:74" ht="11.1" customHeight="1" x14ac:dyDescent="0.2">
      <c r="A29" s="52" t="s">
        <v>103</v>
      </c>
      <c r="B29" s="467" t="s">
        <v>1399</v>
      </c>
      <c r="C29" s="408">
        <v>988.24148424999998</v>
      </c>
      <c r="D29" s="408">
        <v>914.97930079000002</v>
      </c>
      <c r="E29" s="408">
        <v>826.94737537000003</v>
      </c>
      <c r="F29" s="408">
        <v>678.85035352</v>
      </c>
      <c r="G29" s="408">
        <v>731.40971125999999</v>
      </c>
      <c r="H29" s="408">
        <v>955.49685385999999</v>
      </c>
      <c r="I29" s="408">
        <v>1117.0274965000001</v>
      </c>
      <c r="J29" s="408">
        <v>1140.8669325000001</v>
      </c>
      <c r="K29" s="408">
        <v>947.96166438</v>
      </c>
      <c r="L29" s="408">
        <v>751.88507666999999</v>
      </c>
      <c r="M29" s="408">
        <v>727.29335479999997</v>
      </c>
      <c r="N29" s="408">
        <v>850.96268384999996</v>
      </c>
      <c r="O29" s="408">
        <v>1004.647624</v>
      </c>
      <c r="P29" s="408">
        <v>896.23629764999998</v>
      </c>
      <c r="Q29" s="408">
        <v>796.82044255999995</v>
      </c>
      <c r="R29" s="408">
        <v>696.66787033000003</v>
      </c>
      <c r="S29" s="408">
        <v>787.03984975000003</v>
      </c>
      <c r="T29" s="408">
        <v>974.66078830000004</v>
      </c>
      <c r="U29" s="408">
        <v>1174.6284261000001</v>
      </c>
      <c r="V29" s="408">
        <v>1145.990642</v>
      </c>
      <c r="W29" s="408">
        <v>924.11546627999996</v>
      </c>
      <c r="X29" s="408">
        <v>713.54508363000002</v>
      </c>
      <c r="Y29" s="408">
        <v>737.56931316999999</v>
      </c>
      <c r="Z29" s="408">
        <v>939.56288246999998</v>
      </c>
      <c r="AA29" s="408">
        <v>934.77675526999997</v>
      </c>
      <c r="AB29" s="408">
        <v>796.07348996999997</v>
      </c>
      <c r="AC29" s="408">
        <v>784.08495264999999</v>
      </c>
      <c r="AD29" s="408">
        <v>683.09932785000001</v>
      </c>
      <c r="AE29" s="408">
        <v>711.74992698000005</v>
      </c>
      <c r="AF29" s="408">
        <v>861.50635870999997</v>
      </c>
      <c r="AG29" s="408">
        <v>1134.1558345999999</v>
      </c>
      <c r="AH29" s="408">
        <v>1146.5498520000001</v>
      </c>
      <c r="AI29" s="408">
        <v>943.07984909000004</v>
      </c>
      <c r="AJ29" s="408">
        <v>733.64456640000003</v>
      </c>
      <c r="AK29" s="408">
        <v>723.65194952000002</v>
      </c>
      <c r="AL29" s="408">
        <v>844.44482430000005</v>
      </c>
      <c r="AM29" s="408">
        <v>1003.4834957</v>
      </c>
      <c r="AN29" s="408">
        <v>815.08793894999997</v>
      </c>
      <c r="AO29" s="408">
        <v>720.42087151999999</v>
      </c>
      <c r="AP29" s="408">
        <v>667.26924106000001</v>
      </c>
      <c r="AQ29" s="408">
        <v>757.18349654999997</v>
      </c>
      <c r="AR29" s="408">
        <v>976.81827899999996</v>
      </c>
      <c r="AS29" s="408">
        <v>1162.4472593</v>
      </c>
      <c r="AT29" s="408">
        <v>1120.6875754</v>
      </c>
      <c r="AU29" s="408">
        <v>900.83932041000003</v>
      </c>
      <c r="AV29" s="408">
        <v>750.25180479999995</v>
      </c>
      <c r="AW29" s="408">
        <v>697.47144307999997</v>
      </c>
      <c r="AX29" s="408">
        <v>884.99326798000004</v>
      </c>
      <c r="AY29" s="925">
        <v>1061.4295810000001</v>
      </c>
      <c r="AZ29" s="925">
        <v>880.67864099999997</v>
      </c>
      <c r="BA29" s="925">
        <v>733.66990222000004</v>
      </c>
      <c r="BB29" s="380">
        <v>672.57820000000004</v>
      </c>
      <c r="BC29" s="380">
        <v>743.70669999999996</v>
      </c>
      <c r="BD29" s="380">
        <v>941.6943</v>
      </c>
      <c r="BE29" s="380">
        <v>1167.6030000000001</v>
      </c>
      <c r="BF29" s="380">
        <v>1154.7760000000001</v>
      </c>
      <c r="BG29" s="380">
        <v>908.97370000000001</v>
      </c>
      <c r="BH29" s="380">
        <v>746.98599999999999</v>
      </c>
      <c r="BI29" s="380">
        <v>709.86670000000004</v>
      </c>
      <c r="BJ29" s="380">
        <v>897.29250000000002</v>
      </c>
      <c r="BK29" s="380">
        <v>974.63610000000006</v>
      </c>
      <c r="BL29" s="380">
        <v>823.73590000000002</v>
      </c>
      <c r="BM29" s="380">
        <v>748.96230000000003</v>
      </c>
      <c r="BN29" s="380">
        <v>677.7817</v>
      </c>
      <c r="BO29" s="380">
        <v>742.19839999999999</v>
      </c>
      <c r="BP29" s="380">
        <v>943.49919999999997</v>
      </c>
      <c r="BQ29" s="380">
        <v>1171.4659999999999</v>
      </c>
      <c r="BR29" s="380">
        <v>1159.047</v>
      </c>
      <c r="BS29" s="380">
        <v>912.43920000000003</v>
      </c>
      <c r="BT29" s="380">
        <v>749.79240000000004</v>
      </c>
      <c r="BU29" s="380">
        <v>711.34320000000002</v>
      </c>
      <c r="BV29" s="380">
        <v>898.22889999999995</v>
      </c>
    </row>
    <row r="30" spans="1:74" ht="11.1" customHeight="1" x14ac:dyDescent="0.2">
      <c r="A30" s="52"/>
      <c r="B30" s="756"/>
      <c r="C30" s="463"/>
      <c r="D30" s="463"/>
      <c r="E30" s="463"/>
      <c r="F30" s="463"/>
      <c r="G30" s="463"/>
      <c r="H30" s="463"/>
      <c r="I30" s="463"/>
      <c r="J30" s="463"/>
      <c r="K30" s="463"/>
      <c r="L30" s="463"/>
      <c r="M30" s="463"/>
      <c r="N30" s="463"/>
      <c r="O30" s="463"/>
      <c r="P30" s="463"/>
      <c r="Q30" s="463"/>
      <c r="R30" s="463"/>
      <c r="S30" s="463"/>
      <c r="T30" s="463"/>
      <c r="U30" s="463"/>
      <c r="V30" s="463"/>
      <c r="W30" s="463"/>
      <c r="X30" s="463"/>
      <c r="Y30" s="463"/>
      <c r="Z30" s="463"/>
      <c r="AA30" s="463"/>
      <c r="AB30" s="463"/>
      <c r="AC30" s="463"/>
      <c r="AD30" s="463"/>
      <c r="AE30" s="463"/>
      <c r="AF30" s="463"/>
      <c r="AG30" s="463"/>
      <c r="AH30" s="463"/>
      <c r="AI30" s="463"/>
      <c r="AJ30" s="463"/>
      <c r="AK30" s="463"/>
      <c r="AL30" s="463"/>
      <c r="AM30" s="463"/>
      <c r="AN30" s="463"/>
      <c r="AO30" s="463"/>
      <c r="AP30" s="463"/>
      <c r="AQ30" s="463"/>
      <c r="AR30" s="463"/>
      <c r="AS30" s="463"/>
      <c r="AT30" s="463"/>
      <c r="AU30" s="463"/>
      <c r="AV30" s="463"/>
      <c r="AW30" s="463"/>
      <c r="AX30" s="463"/>
      <c r="AY30" s="962"/>
      <c r="AZ30" s="962"/>
      <c r="BA30" s="962"/>
      <c r="BB30" s="466"/>
      <c r="BC30" s="466"/>
      <c r="BD30" s="466"/>
      <c r="BE30" s="466"/>
      <c r="BF30" s="466"/>
      <c r="BG30" s="466"/>
      <c r="BH30" s="466"/>
      <c r="BI30" s="466"/>
      <c r="BJ30" s="466"/>
      <c r="BK30" s="466"/>
      <c r="BL30" s="466"/>
      <c r="BM30" s="466"/>
      <c r="BN30" s="466"/>
      <c r="BO30" s="466"/>
      <c r="BP30" s="466"/>
      <c r="BQ30" s="466"/>
      <c r="BR30" s="466"/>
      <c r="BS30" s="466"/>
      <c r="BT30" s="466"/>
      <c r="BU30" s="466"/>
      <c r="BV30" s="466"/>
    </row>
    <row r="31" spans="1:74" ht="11.1" customHeight="1" x14ac:dyDescent="0.2">
      <c r="A31" s="52"/>
      <c r="B31" s="53" t="s">
        <v>1400</v>
      </c>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3"/>
      <c r="AL31" s="463"/>
      <c r="AM31" s="463"/>
      <c r="AN31" s="463"/>
      <c r="AO31" s="463"/>
      <c r="AP31" s="463"/>
      <c r="AQ31" s="463"/>
      <c r="AR31" s="463"/>
      <c r="AS31" s="463"/>
      <c r="AT31" s="463"/>
      <c r="AU31" s="463"/>
      <c r="AV31" s="463"/>
      <c r="AW31" s="463"/>
      <c r="AX31" s="463"/>
      <c r="AY31" s="962"/>
      <c r="AZ31" s="962"/>
      <c r="BA31" s="962"/>
      <c r="BB31" s="466"/>
      <c r="BC31" s="466"/>
      <c r="BD31" s="466"/>
      <c r="BE31" s="466"/>
      <c r="BF31" s="466"/>
      <c r="BG31" s="466"/>
      <c r="BH31" s="466"/>
      <c r="BI31" s="466"/>
      <c r="BJ31" s="466"/>
      <c r="BK31" s="466"/>
      <c r="BL31" s="466"/>
      <c r="BM31" s="466"/>
      <c r="BN31" s="466"/>
      <c r="BO31" s="466"/>
      <c r="BP31" s="466"/>
      <c r="BQ31" s="466"/>
      <c r="BR31" s="466"/>
      <c r="BS31" s="466"/>
      <c r="BT31" s="466"/>
      <c r="BU31" s="466"/>
      <c r="BV31" s="466"/>
    </row>
    <row r="32" spans="1:74" ht="11.1" customHeight="1" x14ac:dyDescent="0.2">
      <c r="A32" s="52" t="s">
        <v>40</v>
      </c>
      <c r="B32" s="467" t="s">
        <v>1401</v>
      </c>
      <c r="C32" s="365">
        <v>123.70493999999999</v>
      </c>
      <c r="D32" s="365">
        <v>107.697982</v>
      </c>
      <c r="E32" s="365">
        <v>109.613539</v>
      </c>
      <c r="F32" s="365">
        <v>115.50493</v>
      </c>
      <c r="G32" s="365">
        <v>117.93173899999999</v>
      </c>
      <c r="H32" s="365">
        <v>108.678173</v>
      </c>
      <c r="I32" s="365">
        <v>94.974288000000001</v>
      </c>
      <c r="J32" s="365">
        <v>81.761792</v>
      </c>
      <c r="K32" s="365">
        <v>77.475972999999996</v>
      </c>
      <c r="L32" s="365">
        <v>81.879538999999994</v>
      </c>
      <c r="M32" s="365">
        <v>89.191877000000005</v>
      </c>
      <c r="N32" s="365">
        <v>91.884252000000004</v>
      </c>
      <c r="O32" s="365">
        <v>84.541109000000006</v>
      </c>
      <c r="P32" s="365">
        <v>81.034187000000003</v>
      </c>
      <c r="Q32" s="365">
        <v>86.143270000000001</v>
      </c>
      <c r="R32" s="365">
        <v>90.746359999999996</v>
      </c>
      <c r="S32" s="365">
        <v>92.692076</v>
      </c>
      <c r="T32" s="365">
        <v>86.868606</v>
      </c>
      <c r="U32" s="365">
        <v>79.171988999999996</v>
      </c>
      <c r="V32" s="365">
        <v>75.569913999999997</v>
      </c>
      <c r="W32" s="365">
        <v>79.354139000000004</v>
      </c>
      <c r="X32" s="365">
        <v>87.342115000000007</v>
      </c>
      <c r="Y32" s="365">
        <v>93.202696000000003</v>
      </c>
      <c r="Z32" s="365">
        <v>88.860583000000005</v>
      </c>
      <c r="AA32" s="365">
        <v>92.713750000000005</v>
      </c>
      <c r="AB32" s="365">
        <v>99.759538000000006</v>
      </c>
      <c r="AC32" s="365">
        <v>109.04113700000001</v>
      </c>
      <c r="AD32" s="365">
        <v>119.67088800000001</v>
      </c>
      <c r="AE32" s="365">
        <v>128.00072900000001</v>
      </c>
      <c r="AF32" s="365">
        <v>129.40445399999999</v>
      </c>
      <c r="AG32" s="365">
        <v>123.131169</v>
      </c>
      <c r="AH32" s="365">
        <v>118.11288999999999</v>
      </c>
      <c r="AI32" s="365">
        <v>118.27091799999999</v>
      </c>
      <c r="AJ32" s="365">
        <v>123.265111</v>
      </c>
      <c r="AK32" s="365">
        <v>131.20806200000001</v>
      </c>
      <c r="AL32" s="365">
        <v>133.253379</v>
      </c>
      <c r="AM32" s="365">
        <v>124.057294</v>
      </c>
      <c r="AN32" s="365">
        <v>129.33088100000001</v>
      </c>
      <c r="AO32" s="365">
        <v>135.669072</v>
      </c>
      <c r="AP32" s="365">
        <v>138.90826100000001</v>
      </c>
      <c r="AQ32" s="365">
        <v>139.97145499999999</v>
      </c>
      <c r="AR32" s="365">
        <v>135.367682</v>
      </c>
      <c r="AS32" s="365">
        <v>127.494179</v>
      </c>
      <c r="AT32" s="365">
        <v>121.858366</v>
      </c>
      <c r="AU32" s="365">
        <v>122.66909699999999</v>
      </c>
      <c r="AV32" s="365">
        <v>127.81634699999999</v>
      </c>
      <c r="AW32" s="365">
        <v>131.111864</v>
      </c>
      <c r="AX32" s="365">
        <v>127.910898</v>
      </c>
      <c r="AY32" s="921">
        <v>113.635012</v>
      </c>
      <c r="AZ32" s="921">
        <v>105.7303</v>
      </c>
      <c r="BA32" s="921">
        <v>116.0909</v>
      </c>
      <c r="BB32" s="376">
        <v>123.74290000000001</v>
      </c>
      <c r="BC32" s="376">
        <v>129.81979999999999</v>
      </c>
      <c r="BD32" s="376">
        <v>127.4649</v>
      </c>
      <c r="BE32" s="376">
        <v>117.9709</v>
      </c>
      <c r="BF32" s="376">
        <v>111.7114</v>
      </c>
      <c r="BG32" s="376">
        <v>110.4821</v>
      </c>
      <c r="BH32" s="376">
        <v>112.7587</v>
      </c>
      <c r="BI32" s="376">
        <v>112.0228</v>
      </c>
      <c r="BJ32" s="376">
        <v>103.874</v>
      </c>
      <c r="BK32" s="376">
        <v>97.835239999999999</v>
      </c>
      <c r="BL32" s="376">
        <v>93.240020000000001</v>
      </c>
      <c r="BM32" s="376">
        <v>99.030739999999994</v>
      </c>
      <c r="BN32" s="376">
        <v>106.9753</v>
      </c>
      <c r="BO32" s="376">
        <v>112.8279</v>
      </c>
      <c r="BP32" s="376">
        <v>110.6337</v>
      </c>
      <c r="BQ32" s="376">
        <v>101.77760000000001</v>
      </c>
      <c r="BR32" s="376">
        <v>96.337180000000004</v>
      </c>
      <c r="BS32" s="376">
        <v>95.447490000000002</v>
      </c>
      <c r="BT32" s="376">
        <v>100.04859999999999</v>
      </c>
      <c r="BU32" s="376">
        <v>102.1241</v>
      </c>
      <c r="BV32" s="376">
        <v>95.460030000000003</v>
      </c>
    </row>
    <row r="33" spans="1:74" ht="11.1" customHeight="1" x14ac:dyDescent="0.2">
      <c r="A33" s="52" t="s">
        <v>51</v>
      </c>
      <c r="B33" s="467" t="s">
        <v>1402</v>
      </c>
      <c r="C33" s="365">
        <v>8.0139870000000002</v>
      </c>
      <c r="D33" s="365">
        <v>7.8190679999999997</v>
      </c>
      <c r="E33" s="365">
        <v>7.8152920000000003</v>
      </c>
      <c r="F33" s="365">
        <v>7.628304</v>
      </c>
      <c r="G33" s="365">
        <v>7.4646879999999998</v>
      </c>
      <c r="H33" s="365">
        <v>7.2810249999999996</v>
      </c>
      <c r="I33" s="365">
        <v>6.8498919999999996</v>
      </c>
      <c r="J33" s="365">
        <v>6.4293389999999997</v>
      </c>
      <c r="K33" s="365">
        <v>6.8187860000000002</v>
      </c>
      <c r="L33" s="365">
        <v>6.8283170000000002</v>
      </c>
      <c r="M33" s="365">
        <v>6.9512080000000003</v>
      </c>
      <c r="N33" s="365">
        <v>7.0380089999999997</v>
      </c>
      <c r="O33" s="365">
        <v>6.1079480000000004</v>
      </c>
      <c r="P33" s="365">
        <v>6.1064449999999999</v>
      </c>
      <c r="Q33" s="365">
        <v>5.7715449999999997</v>
      </c>
      <c r="R33" s="365">
        <v>5.9196619999999998</v>
      </c>
      <c r="S33" s="365">
        <v>5.8159359999999998</v>
      </c>
      <c r="T33" s="365">
        <v>6.1194959999999998</v>
      </c>
      <c r="U33" s="365">
        <v>6.0701780000000003</v>
      </c>
      <c r="V33" s="365">
        <v>5.8338599999999996</v>
      </c>
      <c r="W33" s="365">
        <v>5.7754669999999999</v>
      </c>
      <c r="X33" s="365">
        <v>6.0141840000000002</v>
      </c>
      <c r="Y33" s="365">
        <v>6.1916849999999997</v>
      </c>
      <c r="Z33" s="365">
        <v>5.7772490000000003</v>
      </c>
      <c r="AA33" s="365">
        <v>6.115723</v>
      </c>
      <c r="AB33" s="365">
        <v>6.1896829999999996</v>
      </c>
      <c r="AC33" s="365">
        <v>6.0560299999999998</v>
      </c>
      <c r="AD33" s="365">
        <v>6.1028659999999997</v>
      </c>
      <c r="AE33" s="365">
        <v>5.9953589999999997</v>
      </c>
      <c r="AF33" s="365">
        <v>5.9767929999999998</v>
      </c>
      <c r="AG33" s="365">
        <v>6.1440720000000004</v>
      </c>
      <c r="AH33" s="365">
        <v>6.1195950000000003</v>
      </c>
      <c r="AI33" s="365">
        <v>6.1150029999999997</v>
      </c>
      <c r="AJ33" s="365">
        <v>5.9440819999999999</v>
      </c>
      <c r="AK33" s="365">
        <v>5.9071160000000003</v>
      </c>
      <c r="AL33" s="365">
        <v>6.0576800000000004</v>
      </c>
      <c r="AM33" s="365">
        <v>5.8451120000000003</v>
      </c>
      <c r="AN33" s="365">
        <v>5.9400870000000001</v>
      </c>
      <c r="AO33" s="365">
        <v>5.9647889999999997</v>
      </c>
      <c r="AP33" s="365">
        <v>5.988105</v>
      </c>
      <c r="AQ33" s="365">
        <v>5.91723</v>
      </c>
      <c r="AR33" s="365">
        <v>5.7918469999999997</v>
      </c>
      <c r="AS33" s="365">
        <v>5.5584160000000002</v>
      </c>
      <c r="AT33" s="365">
        <v>5.4173039999999997</v>
      </c>
      <c r="AU33" s="365">
        <v>5.3185609999999999</v>
      </c>
      <c r="AV33" s="365">
        <v>5.2948940000000002</v>
      </c>
      <c r="AW33" s="365">
        <v>5.2477419999999997</v>
      </c>
      <c r="AX33" s="365">
        <v>5.0584179999999996</v>
      </c>
      <c r="AY33" s="921">
        <v>4.5414539999999999</v>
      </c>
      <c r="AZ33" s="921">
        <v>4.5476369999999999</v>
      </c>
      <c r="BA33" s="921">
        <v>4.8609869999999997</v>
      </c>
      <c r="BB33" s="376">
        <v>5.3458550000000002</v>
      </c>
      <c r="BC33" s="376">
        <v>5.2741199999999999</v>
      </c>
      <c r="BD33" s="376">
        <v>5.078678</v>
      </c>
      <c r="BE33" s="376">
        <v>4.713069</v>
      </c>
      <c r="BF33" s="376">
        <v>4.2297320000000003</v>
      </c>
      <c r="BG33" s="376">
        <v>4.2428970000000001</v>
      </c>
      <c r="BH33" s="376">
        <v>4.1858550000000001</v>
      </c>
      <c r="BI33" s="376">
        <v>4.3401560000000003</v>
      </c>
      <c r="BJ33" s="376">
        <v>4.317374</v>
      </c>
      <c r="BK33" s="376">
        <v>3.7414969999999999</v>
      </c>
      <c r="BL33" s="376">
        <v>3.8772199999999999</v>
      </c>
      <c r="BM33" s="376">
        <v>4.1540549999999996</v>
      </c>
      <c r="BN33" s="376">
        <v>4.3405680000000002</v>
      </c>
      <c r="BO33" s="376">
        <v>4.2413489999999996</v>
      </c>
      <c r="BP33" s="376">
        <v>4.1121800000000004</v>
      </c>
      <c r="BQ33" s="376">
        <v>3.7810299999999999</v>
      </c>
      <c r="BR33" s="376">
        <v>3.3210570000000001</v>
      </c>
      <c r="BS33" s="376">
        <v>3.3600479999999999</v>
      </c>
      <c r="BT33" s="376">
        <v>3.3377539999999999</v>
      </c>
      <c r="BU33" s="376">
        <v>3.515158</v>
      </c>
      <c r="BV33" s="376">
        <v>3.4127969999999999</v>
      </c>
    </row>
    <row r="34" spans="1:74" ht="11.1" customHeight="1" x14ac:dyDescent="0.2">
      <c r="A34" s="52" t="s">
        <v>52</v>
      </c>
      <c r="B34" s="467" t="s">
        <v>1403</v>
      </c>
      <c r="C34" s="365">
        <v>17.225940000000001</v>
      </c>
      <c r="D34" s="365">
        <v>16.792300000000001</v>
      </c>
      <c r="E34" s="365">
        <v>16.734099000000001</v>
      </c>
      <c r="F34" s="365">
        <v>16.538263000000001</v>
      </c>
      <c r="G34" s="365">
        <v>16.648731000000002</v>
      </c>
      <c r="H34" s="365">
        <v>16.584071000000002</v>
      </c>
      <c r="I34" s="365">
        <v>16.486293</v>
      </c>
      <c r="J34" s="365">
        <v>16.506284999999998</v>
      </c>
      <c r="K34" s="365">
        <v>16.620201000000002</v>
      </c>
      <c r="L34" s="365">
        <v>16.879719000000001</v>
      </c>
      <c r="M34" s="365">
        <v>17.230983999999999</v>
      </c>
      <c r="N34" s="365">
        <v>18.220188</v>
      </c>
      <c r="O34" s="365">
        <v>17.369537000000001</v>
      </c>
      <c r="P34" s="365">
        <v>17.448029999999999</v>
      </c>
      <c r="Q34" s="365">
        <v>17.331572000000001</v>
      </c>
      <c r="R34" s="365">
        <v>17.184718</v>
      </c>
      <c r="S34" s="365">
        <v>17.529952000000002</v>
      </c>
      <c r="T34" s="365">
        <v>17.297056000000001</v>
      </c>
      <c r="U34" s="365">
        <v>19.049918999999999</v>
      </c>
      <c r="V34" s="365">
        <v>16.459589000000001</v>
      </c>
      <c r="W34" s="365">
        <v>16.218233000000001</v>
      </c>
      <c r="X34" s="365">
        <v>16.263347</v>
      </c>
      <c r="Y34" s="365">
        <v>16.969798999999998</v>
      </c>
      <c r="Z34" s="365">
        <v>16.520990000000001</v>
      </c>
      <c r="AA34" s="365">
        <v>17.716260999999999</v>
      </c>
      <c r="AB34" s="365">
        <v>17.878634999999999</v>
      </c>
      <c r="AC34" s="365">
        <v>17.474688</v>
      </c>
      <c r="AD34" s="365">
        <v>17.418696000000001</v>
      </c>
      <c r="AE34" s="365">
        <v>17.331206999999999</v>
      </c>
      <c r="AF34" s="365">
        <v>17.535737000000001</v>
      </c>
      <c r="AG34" s="365">
        <v>17.393391999999999</v>
      </c>
      <c r="AH34" s="365">
        <v>16.776799</v>
      </c>
      <c r="AI34" s="365">
        <v>16.837015000000001</v>
      </c>
      <c r="AJ34" s="365">
        <v>16.796182999999999</v>
      </c>
      <c r="AK34" s="365">
        <v>16.887785000000001</v>
      </c>
      <c r="AL34" s="365">
        <v>17.627693000000001</v>
      </c>
      <c r="AM34" s="365">
        <v>17.338474999999999</v>
      </c>
      <c r="AN34" s="365">
        <v>17.235434000000001</v>
      </c>
      <c r="AO34" s="365">
        <v>17.045126</v>
      </c>
      <c r="AP34" s="365">
        <v>16.678822</v>
      </c>
      <c r="AQ34" s="365">
        <v>16.520264999999998</v>
      </c>
      <c r="AR34" s="365">
        <v>16.776371000000001</v>
      </c>
      <c r="AS34" s="365">
        <v>16.630541000000001</v>
      </c>
      <c r="AT34" s="365">
        <v>16.180945999999999</v>
      </c>
      <c r="AU34" s="365">
        <v>16.456513999999999</v>
      </c>
      <c r="AV34" s="365">
        <v>16.106508999999999</v>
      </c>
      <c r="AW34" s="365">
        <v>16.157025000000001</v>
      </c>
      <c r="AX34" s="365">
        <v>16.048452999999999</v>
      </c>
      <c r="AY34" s="921">
        <v>15.206765000000001</v>
      </c>
      <c r="AZ34" s="921">
        <v>15.18604</v>
      </c>
      <c r="BA34" s="921">
        <v>15.169700000000001</v>
      </c>
      <c r="BB34" s="376">
        <v>15.0938</v>
      </c>
      <c r="BC34" s="376">
        <v>15.08197</v>
      </c>
      <c r="BD34" s="376">
        <v>15.21381</v>
      </c>
      <c r="BE34" s="376">
        <v>15.218909999999999</v>
      </c>
      <c r="BF34" s="376">
        <v>15.281029999999999</v>
      </c>
      <c r="BG34" s="376">
        <v>15.331950000000001</v>
      </c>
      <c r="BH34" s="376">
        <v>15.442130000000001</v>
      </c>
      <c r="BI34" s="376">
        <v>15.645350000000001</v>
      </c>
      <c r="BJ34" s="376">
        <v>15.71481</v>
      </c>
      <c r="BK34" s="376">
        <v>15.80395</v>
      </c>
      <c r="BL34" s="376">
        <v>15.77027</v>
      </c>
      <c r="BM34" s="376">
        <v>15.6892</v>
      </c>
      <c r="BN34" s="376">
        <v>15.573980000000001</v>
      </c>
      <c r="BO34" s="376">
        <v>15.517289999999999</v>
      </c>
      <c r="BP34" s="376">
        <v>15.60101</v>
      </c>
      <c r="BQ34" s="376">
        <v>15.563499999999999</v>
      </c>
      <c r="BR34" s="376">
        <v>15.564970000000001</v>
      </c>
      <c r="BS34" s="376">
        <v>15.587199999999999</v>
      </c>
      <c r="BT34" s="376">
        <v>15.67348</v>
      </c>
      <c r="BU34" s="376">
        <v>15.85538</v>
      </c>
      <c r="BV34" s="376">
        <v>15.90208</v>
      </c>
    </row>
    <row r="35" spans="1:74" ht="11.1" customHeight="1" x14ac:dyDescent="0.2">
      <c r="A35" s="52"/>
      <c r="B35" s="756"/>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3"/>
      <c r="AD35" s="463"/>
      <c r="AE35" s="463"/>
      <c r="AF35" s="463"/>
      <c r="AG35" s="463"/>
      <c r="AH35" s="463"/>
      <c r="AI35" s="463"/>
      <c r="AJ35" s="463"/>
      <c r="AK35" s="463"/>
      <c r="AL35" s="463"/>
      <c r="AM35" s="463"/>
      <c r="AN35" s="463"/>
      <c r="AO35" s="463"/>
      <c r="AP35" s="463"/>
      <c r="AQ35" s="463"/>
      <c r="AR35" s="463"/>
      <c r="AS35" s="463"/>
      <c r="AT35" s="463"/>
      <c r="AU35" s="463"/>
      <c r="AV35" s="463"/>
      <c r="AW35" s="463"/>
      <c r="AX35" s="463"/>
      <c r="AY35" s="962"/>
      <c r="AZ35" s="962"/>
      <c r="BA35" s="962"/>
      <c r="BB35" s="466"/>
      <c r="BC35" s="466"/>
      <c r="BD35" s="466"/>
      <c r="BE35" s="466"/>
      <c r="BF35" s="466"/>
      <c r="BG35" s="466"/>
      <c r="BH35" s="466"/>
      <c r="BI35" s="466"/>
      <c r="BJ35" s="466"/>
      <c r="BK35" s="466"/>
      <c r="BL35" s="466"/>
      <c r="BM35" s="466"/>
      <c r="BN35" s="466"/>
      <c r="BO35" s="466"/>
      <c r="BP35" s="466"/>
      <c r="BQ35" s="466"/>
      <c r="BR35" s="466"/>
      <c r="BS35" s="466"/>
      <c r="BT35" s="466"/>
      <c r="BU35" s="466"/>
      <c r="BV35" s="466"/>
    </row>
    <row r="36" spans="1:74" ht="11.1" customHeight="1" x14ac:dyDescent="0.2">
      <c r="A36" s="52"/>
      <c r="B36" s="759" t="s">
        <v>68</v>
      </c>
      <c r="C36" s="463"/>
      <c r="D36" s="463"/>
      <c r="E36" s="463"/>
      <c r="F36" s="463"/>
      <c r="G36" s="463"/>
      <c r="H36" s="463"/>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3"/>
      <c r="AI36" s="463"/>
      <c r="AJ36" s="463"/>
      <c r="AK36" s="463"/>
      <c r="AL36" s="463"/>
      <c r="AM36" s="463"/>
      <c r="AN36" s="463"/>
      <c r="AO36" s="463"/>
      <c r="AP36" s="463"/>
      <c r="AQ36" s="463"/>
      <c r="AR36" s="463"/>
      <c r="AS36" s="463"/>
      <c r="AT36" s="463"/>
      <c r="AU36" s="463"/>
      <c r="AV36" s="463"/>
      <c r="AW36" s="463"/>
      <c r="AX36" s="463"/>
      <c r="AY36" s="962"/>
      <c r="AZ36" s="962"/>
      <c r="BA36" s="962"/>
      <c r="BB36" s="466"/>
      <c r="BC36" s="466"/>
      <c r="BD36" s="466"/>
      <c r="BE36" s="466"/>
      <c r="BF36" s="466"/>
      <c r="BG36" s="466"/>
      <c r="BH36" s="466"/>
      <c r="BI36" s="466"/>
      <c r="BJ36" s="466"/>
      <c r="BK36" s="466"/>
      <c r="BL36" s="466"/>
      <c r="BM36" s="466"/>
      <c r="BN36" s="466"/>
      <c r="BO36" s="466"/>
      <c r="BP36" s="466"/>
      <c r="BQ36" s="466"/>
      <c r="BR36" s="466"/>
      <c r="BS36" s="466"/>
      <c r="BT36" s="466"/>
      <c r="BU36" s="466"/>
      <c r="BV36" s="466"/>
    </row>
    <row r="37" spans="1:74" ht="11.1" customHeight="1" x14ac:dyDescent="0.2">
      <c r="A37" s="52"/>
      <c r="B37" s="404" t="s">
        <v>1404</v>
      </c>
      <c r="C37" s="463"/>
      <c r="D37" s="463"/>
      <c r="E37" s="463"/>
      <c r="F37" s="463"/>
      <c r="G37" s="463"/>
      <c r="H37" s="463"/>
      <c r="I37" s="463"/>
      <c r="J37" s="463"/>
      <c r="K37" s="463"/>
      <c r="L37" s="463"/>
      <c r="M37" s="463"/>
      <c r="N37" s="463"/>
      <c r="O37" s="463"/>
      <c r="P37" s="463"/>
      <c r="Q37" s="463"/>
      <c r="R37" s="463"/>
      <c r="S37" s="463"/>
      <c r="T37" s="463"/>
      <c r="U37" s="463"/>
      <c r="V37" s="463"/>
      <c r="W37" s="463"/>
      <c r="X37" s="463"/>
      <c r="Y37" s="463"/>
      <c r="Z37" s="463"/>
      <c r="AA37" s="463"/>
      <c r="AB37" s="463"/>
      <c r="AC37" s="463"/>
      <c r="AD37" s="463"/>
      <c r="AE37" s="463"/>
      <c r="AF37" s="463"/>
      <c r="AG37" s="463"/>
      <c r="AH37" s="463"/>
      <c r="AI37" s="463"/>
      <c r="AJ37" s="463"/>
      <c r="AK37" s="463"/>
      <c r="AL37" s="463"/>
      <c r="AM37" s="463"/>
      <c r="AN37" s="463"/>
      <c r="AO37" s="463"/>
      <c r="AP37" s="463"/>
      <c r="AQ37" s="463"/>
      <c r="AR37" s="463"/>
      <c r="AS37" s="463"/>
      <c r="AT37" s="463"/>
      <c r="AU37" s="463"/>
      <c r="AV37" s="463"/>
      <c r="AW37" s="463"/>
      <c r="AX37" s="463"/>
      <c r="AY37" s="962"/>
      <c r="AZ37" s="962"/>
      <c r="BA37" s="962"/>
      <c r="BB37" s="466"/>
      <c r="BC37" s="466"/>
      <c r="BD37" s="466"/>
      <c r="BE37" s="466"/>
      <c r="BF37" s="466"/>
      <c r="BG37" s="466"/>
      <c r="BH37" s="466"/>
      <c r="BI37" s="466"/>
      <c r="BJ37" s="466"/>
      <c r="BK37" s="466"/>
      <c r="BL37" s="466"/>
      <c r="BM37" s="466"/>
      <c r="BN37" s="466"/>
      <c r="BO37" s="466"/>
      <c r="BP37" s="466"/>
      <c r="BQ37" s="466"/>
      <c r="BR37" s="466"/>
      <c r="BS37" s="466"/>
      <c r="BT37" s="466"/>
      <c r="BU37" s="466"/>
      <c r="BV37" s="466"/>
    </row>
    <row r="38" spans="1:74" ht="11.1" customHeight="1" x14ac:dyDescent="0.2">
      <c r="A38" s="29" t="s">
        <v>255</v>
      </c>
      <c r="B38" s="468" t="s">
        <v>474</v>
      </c>
      <c r="C38" s="451">
        <v>1.9002439028</v>
      </c>
      <c r="D38" s="451">
        <v>1.9264737038999999</v>
      </c>
      <c r="E38" s="451">
        <v>1.8933881796000001</v>
      </c>
      <c r="F38" s="451">
        <v>1.8952856568000001</v>
      </c>
      <c r="G38" s="451">
        <v>1.8931579256</v>
      </c>
      <c r="H38" s="451">
        <v>1.9520854196999999</v>
      </c>
      <c r="I38" s="451">
        <v>2.0075843822000001</v>
      </c>
      <c r="J38" s="451">
        <v>2.0562939591</v>
      </c>
      <c r="K38" s="451">
        <v>2.0089532846</v>
      </c>
      <c r="L38" s="451">
        <v>2.0282229179</v>
      </c>
      <c r="M38" s="451">
        <v>2.0357982250000002</v>
      </c>
      <c r="N38" s="451">
        <v>2.0715358930000001</v>
      </c>
      <c r="O38" s="451">
        <v>2.1999997519000001</v>
      </c>
      <c r="P38" s="451">
        <v>2.1699923609999998</v>
      </c>
      <c r="Q38" s="451">
        <v>2.1519612245999999</v>
      </c>
      <c r="R38" s="451">
        <v>2.1814958866</v>
      </c>
      <c r="S38" s="451">
        <v>2.2321288404000001</v>
      </c>
      <c r="T38" s="451">
        <v>2.3155552371999999</v>
      </c>
      <c r="U38" s="451">
        <v>2.4693298204</v>
      </c>
      <c r="V38" s="451">
        <v>2.5065243406</v>
      </c>
      <c r="W38" s="451">
        <v>2.5078223408000002</v>
      </c>
      <c r="X38" s="451">
        <v>2.4609091750999998</v>
      </c>
      <c r="Y38" s="451">
        <v>2.4777312747</v>
      </c>
      <c r="Z38" s="451">
        <v>2.6450427794000002</v>
      </c>
      <c r="AA38" s="451">
        <v>2.5903686218000002</v>
      </c>
      <c r="AB38" s="451">
        <v>2.5892527438999999</v>
      </c>
      <c r="AC38" s="451">
        <v>2.4979914435000001</v>
      </c>
      <c r="AD38" s="451">
        <v>2.4713572313999999</v>
      </c>
      <c r="AE38" s="451">
        <v>2.5092990619000002</v>
      </c>
      <c r="AF38" s="451">
        <v>2.4623011391</v>
      </c>
      <c r="AG38" s="451">
        <v>2.4738063500999998</v>
      </c>
      <c r="AH38" s="451">
        <v>2.4908998937</v>
      </c>
      <c r="AI38" s="451">
        <v>2.5303277523999999</v>
      </c>
      <c r="AJ38" s="451">
        <v>2.5308087511999999</v>
      </c>
      <c r="AK38" s="451">
        <v>2.5057355774999999</v>
      </c>
      <c r="AL38" s="451">
        <v>2.4743834294</v>
      </c>
      <c r="AM38" s="451">
        <v>2.4909272786000001</v>
      </c>
      <c r="AN38" s="451">
        <v>2.4934334855000002</v>
      </c>
      <c r="AO38" s="451">
        <v>2.5104000980999999</v>
      </c>
      <c r="AP38" s="451">
        <v>2.5468755035999999</v>
      </c>
      <c r="AQ38" s="451">
        <v>2.5722163308999999</v>
      </c>
      <c r="AR38" s="451">
        <v>2.5185120647999999</v>
      </c>
      <c r="AS38" s="451">
        <v>2.4822476193999998</v>
      </c>
      <c r="AT38" s="451">
        <v>2.4492336242000001</v>
      </c>
      <c r="AU38" s="451">
        <v>2.4219474131999998</v>
      </c>
      <c r="AV38" s="451">
        <v>2.4798309039999999</v>
      </c>
      <c r="AW38" s="451">
        <v>2.4268331958</v>
      </c>
      <c r="AX38" s="451">
        <v>2.4091985770000002</v>
      </c>
      <c r="AY38" s="919">
        <v>2.409516435</v>
      </c>
      <c r="AZ38" s="919">
        <v>2.4083350000000001</v>
      </c>
      <c r="BA38" s="919">
        <v>2.4138600000000001</v>
      </c>
      <c r="BB38" s="374">
        <v>2.414517</v>
      </c>
      <c r="BC38" s="374">
        <v>2.4110659999999999</v>
      </c>
      <c r="BD38" s="374">
        <v>2.3952650000000002</v>
      </c>
      <c r="BE38" s="374">
        <v>2.3981750000000002</v>
      </c>
      <c r="BF38" s="374">
        <v>2.403718</v>
      </c>
      <c r="BG38" s="374">
        <v>2.3857870000000001</v>
      </c>
      <c r="BH38" s="374">
        <v>2.3632629999999999</v>
      </c>
      <c r="BI38" s="374">
        <v>2.3657870000000001</v>
      </c>
      <c r="BJ38" s="374">
        <v>2.3695149999999998</v>
      </c>
      <c r="BK38" s="374">
        <v>2.3903889999999999</v>
      </c>
      <c r="BL38" s="374">
        <v>2.3855430000000002</v>
      </c>
      <c r="BM38" s="374">
        <v>2.3901330000000001</v>
      </c>
      <c r="BN38" s="374">
        <v>2.3950450000000001</v>
      </c>
      <c r="BO38" s="374">
        <v>2.3925990000000001</v>
      </c>
      <c r="BP38" s="374">
        <v>2.377119</v>
      </c>
      <c r="BQ38" s="374">
        <v>2.3801960000000002</v>
      </c>
      <c r="BR38" s="374">
        <v>2.3854489999999999</v>
      </c>
      <c r="BS38" s="374">
        <v>2.3673320000000002</v>
      </c>
      <c r="BT38" s="374">
        <v>2.3445529999999999</v>
      </c>
      <c r="BU38" s="374">
        <v>2.3452649999999999</v>
      </c>
      <c r="BV38" s="374">
        <v>2.3469199999999999</v>
      </c>
    </row>
    <row r="39" spans="1:74" ht="11.1" customHeight="1" x14ac:dyDescent="0.2">
      <c r="A39" s="52" t="s">
        <v>257</v>
      </c>
      <c r="B39" s="468" t="s">
        <v>1042</v>
      </c>
      <c r="C39" s="451">
        <v>3.1977611457999999</v>
      </c>
      <c r="D39" s="451">
        <v>17.116937833000001</v>
      </c>
      <c r="E39" s="451">
        <v>3.2898487968999999</v>
      </c>
      <c r="F39" s="451">
        <v>3.0609751839000001</v>
      </c>
      <c r="G39" s="451">
        <v>3.2649187951999998</v>
      </c>
      <c r="H39" s="451">
        <v>3.5273612002000001</v>
      </c>
      <c r="I39" s="451">
        <v>4.0759460535000001</v>
      </c>
      <c r="J39" s="451">
        <v>4.4214561622000002</v>
      </c>
      <c r="K39" s="451">
        <v>5.0391088985000003</v>
      </c>
      <c r="L39" s="451">
        <v>5.6943245552999997</v>
      </c>
      <c r="M39" s="451">
        <v>5.7666940913999998</v>
      </c>
      <c r="N39" s="451">
        <v>5.6411029529999999</v>
      </c>
      <c r="O39" s="451">
        <v>6.5615685707000004</v>
      </c>
      <c r="P39" s="451">
        <v>5.9972804982000003</v>
      </c>
      <c r="Q39" s="451">
        <v>5.0999950249000001</v>
      </c>
      <c r="R39" s="451">
        <v>6.2112152114999999</v>
      </c>
      <c r="S39" s="451">
        <v>7.5658022316000002</v>
      </c>
      <c r="T39" s="451">
        <v>8.0109598412</v>
      </c>
      <c r="U39" s="451">
        <v>7.5251204563999998</v>
      </c>
      <c r="V39" s="451">
        <v>9.0036781665000003</v>
      </c>
      <c r="W39" s="451">
        <v>8.1459769853000008</v>
      </c>
      <c r="X39" s="451">
        <v>5.8016812475000004</v>
      </c>
      <c r="Y39" s="451">
        <v>5.7086230943</v>
      </c>
      <c r="Z39" s="451">
        <v>8.9206060783000005</v>
      </c>
      <c r="AA39" s="451">
        <v>7.0480798877000002</v>
      </c>
      <c r="AB39" s="451">
        <v>4.3766906663</v>
      </c>
      <c r="AC39" s="451">
        <v>3.3688401705</v>
      </c>
      <c r="AD39" s="451">
        <v>2.6996565491000002</v>
      </c>
      <c r="AE39" s="451">
        <v>2.5466016362000001</v>
      </c>
      <c r="AF39" s="451">
        <v>2.5965598186999999</v>
      </c>
      <c r="AG39" s="451">
        <v>2.9999010815</v>
      </c>
      <c r="AH39" s="451">
        <v>2.9442115459</v>
      </c>
      <c r="AI39" s="451">
        <v>2.8748364672000002</v>
      </c>
      <c r="AJ39" s="451">
        <v>2.9244336025000002</v>
      </c>
      <c r="AK39" s="451">
        <v>3.3889108793</v>
      </c>
      <c r="AL39" s="451">
        <v>3.2818352851000001</v>
      </c>
      <c r="AM39" s="451">
        <v>4.7991157464</v>
      </c>
      <c r="AN39" s="451">
        <v>2.8795072332</v>
      </c>
      <c r="AO39" s="451">
        <v>2.1837854232999998</v>
      </c>
      <c r="AP39" s="451">
        <v>2.0492770471999999</v>
      </c>
      <c r="AQ39" s="451">
        <v>2.2589358399999999</v>
      </c>
      <c r="AR39" s="451">
        <v>2.6880632759999998</v>
      </c>
      <c r="AS39" s="451">
        <v>2.5058749342</v>
      </c>
      <c r="AT39" s="451">
        <v>2.2265367460999999</v>
      </c>
      <c r="AU39" s="451">
        <v>2.3706793393000001</v>
      </c>
      <c r="AV39" s="451">
        <v>2.6152309279999999</v>
      </c>
      <c r="AW39" s="451">
        <v>2.6325289676999999</v>
      </c>
      <c r="AX39" s="451">
        <v>3.8452634283</v>
      </c>
      <c r="AY39" s="919">
        <v>5.7491976685999999</v>
      </c>
      <c r="AZ39" s="919">
        <v>5.0213200000000002</v>
      </c>
      <c r="BA39" s="919">
        <v>4.576562</v>
      </c>
      <c r="BB39" s="374">
        <v>4.1721620000000001</v>
      </c>
      <c r="BC39" s="374">
        <v>4.0936219999999999</v>
      </c>
      <c r="BD39" s="374">
        <v>4.0159409999999998</v>
      </c>
      <c r="BE39" s="374">
        <v>4.221889</v>
      </c>
      <c r="BF39" s="374">
        <v>4.4511830000000003</v>
      </c>
      <c r="BG39" s="374">
        <v>4.4131539999999996</v>
      </c>
      <c r="BH39" s="374">
        <v>4.4976479999999999</v>
      </c>
      <c r="BI39" s="374">
        <v>4.8641430000000003</v>
      </c>
      <c r="BJ39" s="374">
        <v>5.4546460000000003</v>
      </c>
      <c r="BK39" s="374">
        <v>5.8305119999999997</v>
      </c>
      <c r="BL39" s="374">
        <v>5.5008530000000002</v>
      </c>
      <c r="BM39" s="374">
        <v>4.8479530000000004</v>
      </c>
      <c r="BN39" s="374">
        <v>4.4843820000000001</v>
      </c>
      <c r="BO39" s="374">
        <v>4.2911070000000002</v>
      </c>
      <c r="BP39" s="374">
        <v>4.1963410000000003</v>
      </c>
      <c r="BQ39" s="374">
        <v>4.3809420000000001</v>
      </c>
      <c r="BR39" s="374">
        <v>4.7900179999999999</v>
      </c>
      <c r="BS39" s="374">
        <v>4.6889000000000003</v>
      </c>
      <c r="BT39" s="374">
        <v>4.5939040000000002</v>
      </c>
      <c r="BU39" s="374">
        <v>4.7521019999999998</v>
      </c>
      <c r="BV39" s="374">
        <v>5.3381850000000002</v>
      </c>
    </row>
    <row r="40" spans="1:74" ht="11.1" customHeight="1" x14ac:dyDescent="0.2">
      <c r="A40" s="29" t="s">
        <v>256</v>
      </c>
      <c r="B40" s="468" t="s">
        <v>1131</v>
      </c>
      <c r="C40" s="451">
        <v>10.33</v>
      </c>
      <c r="D40" s="451">
        <v>11.38</v>
      </c>
      <c r="E40" s="451">
        <v>12.41</v>
      </c>
      <c r="F40" s="451">
        <v>12.81</v>
      </c>
      <c r="G40" s="451">
        <v>12.82</v>
      </c>
      <c r="H40" s="451">
        <v>13.56</v>
      </c>
      <c r="I40" s="451">
        <v>14.34</v>
      </c>
      <c r="J40" s="451">
        <v>14.47</v>
      </c>
      <c r="K40" s="451">
        <v>13.8</v>
      </c>
      <c r="L40" s="451">
        <v>15.05</v>
      </c>
      <c r="M40" s="451">
        <v>17.02</v>
      </c>
      <c r="N40" s="451">
        <v>16.350000000000001</v>
      </c>
      <c r="O40" s="451">
        <v>15.49</v>
      </c>
      <c r="P40" s="451">
        <v>16.489999999999998</v>
      </c>
      <c r="Q40" s="451">
        <v>20.329999999999998</v>
      </c>
      <c r="R40" s="451">
        <v>25.06</v>
      </c>
      <c r="S40" s="451">
        <v>26.15</v>
      </c>
      <c r="T40" s="451">
        <v>26.3</v>
      </c>
      <c r="U40" s="451">
        <v>30.36</v>
      </c>
      <c r="V40" s="451">
        <v>25.72</v>
      </c>
      <c r="W40" s="451">
        <v>23.76</v>
      </c>
      <c r="X40" s="451">
        <v>21.76</v>
      </c>
      <c r="Y40" s="451">
        <v>23.74</v>
      </c>
      <c r="Z40" s="451">
        <v>19.86</v>
      </c>
      <c r="AA40" s="451">
        <v>19.440000000000001</v>
      </c>
      <c r="AB40" s="451">
        <v>18.559999999999999</v>
      </c>
      <c r="AC40" s="451">
        <v>19.920000000000002</v>
      </c>
      <c r="AD40" s="451">
        <v>18.77</v>
      </c>
      <c r="AE40" s="451">
        <v>18.11</v>
      </c>
      <c r="AF40" s="451">
        <v>16.82</v>
      </c>
      <c r="AG40" s="451">
        <v>16.739999999999998</v>
      </c>
      <c r="AH40" s="451">
        <v>19.03</v>
      </c>
      <c r="AI40" s="451">
        <v>22.2</v>
      </c>
      <c r="AJ40" s="451">
        <v>21.47</v>
      </c>
      <c r="AK40" s="451">
        <v>20.75</v>
      </c>
      <c r="AL40" s="451">
        <v>20.25</v>
      </c>
      <c r="AM40" s="451">
        <v>18.220823993</v>
      </c>
      <c r="AN40" s="451">
        <v>18.942277035</v>
      </c>
      <c r="AO40" s="451">
        <v>19.671952385000001</v>
      </c>
      <c r="AP40" s="451">
        <v>19.237759646000001</v>
      </c>
      <c r="AQ40" s="451">
        <v>18.813742873999999</v>
      </c>
      <c r="AR40" s="451">
        <v>17.680751310000002</v>
      </c>
      <c r="AS40" s="451">
        <v>18.148456761999999</v>
      </c>
      <c r="AT40" s="451">
        <v>18.232807884</v>
      </c>
      <c r="AU40" s="451">
        <v>17.078631563999998</v>
      </c>
      <c r="AV40" s="451">
        <v>15.764364335</v>
      </c>
      <c r="AW40" s="451">
        <v>16.247507491</v>
      </c>
      <c r="AX40" s="451">
        <v>16.434261816999999</v>
      </c>
      <c r="AY40" s="919">
        <v>16.074723416000001</v>
      </c>
      <c r="AZ40" s="919">
        <v>15.145949999999999</v>
      </c>
      <c r="BA40" s="919">
        <v>14.735290000000001</v>
      </c>
      <c r="BB40" s="374">
        <v>14.626720000000001</v>
      </c>
      <c r="BC40" s="374">
        <v>13.39819</v>
      </c>
      <c r="BD40" s="374">
        <v>13.373139999999999</v>
      </c>
      <c r="BE40" s="374">
        <v>12.758800000000001</v>
      </c>
      <c r="BF40" s="374">
        <v>12.362830000000001</v>
      </c>
      <c r="BG40" s="374">
        <v>12.19402</v>
      </c>
      <c r="BH40" s="374">
        <v>12.09796</v>
      </c>
      <c r="BI40" s="374">
        <v>12.04857</v>
      </c>
      <c r="BJ40" s="374">
        <v>12.52511</v>
      </c>
      <c r="BK40" s="374">
        <v>12.680260000000001</v>
      </c>
      <c r="BL40" s="374">
        <v>12.316599999999999</v>
      </c>
      <c r="BM40" s="374">
        <v>12.673030000000001</v>
      </c>
      <c r="BN40" s="374">
        <v>13.24385</v>
      </c>
      <c r="BO40" s="374">
        <v>12.740629999999999</v>
      </c>
      <c r="BP40" s="374">
        <v>13.08677</v>
      </c>
      <c r="BQ40" s="374">
        <v>12.63998</v>
      </c>
      <c r="BR40" s="374">
        <v>12.26946</v>
      </c>
      <c r="BS40" s="374">
        <v>12.07785</v>
      </c>
      <c r="BT40" s="374">
        <v>12.00151</v>
      </c>
      <c r="BU40" s="374">
        <v>11.899699999999999</v>
      </c>
      <c r="BV40" s="374">
        <v>12.23152</v>
      </c>
    </row>
    <row r="41" spans="1:74" ht="11.1" customHeight="1" x14ac:dyDescent="0.2">
      <c r="A41" s="29" t="s">
        <v>7</v>
      </c>
      <c r="B41" s="468" t="s">
        <v>1130</v>
      </c>
      <c r="C41" s="451">
        <v>12.39</v>
      </c>
      <c r="D41" s="451">
        <v>13.05</v>
      </c>
      <c r="E41" s="451">
        <v>14.72</v>
      </c>
      <c r="F41" s="451">
        <v>15.14</v>
      </c>
      <c r="G41" s="451">
        <v>15.55</v>
      </c>
      <c r="H41" s="451">
        <v>16.260000000000002</v>
      </c>
      <c r="I41" s="451">
        <v>16.05</v>
      </c>
      <c r="J41" s="451">
        <v>16.04</v>
      </c>
      <c r="K41" s="451">
        <v>16.78</v>
      </c>
      <c r="L41" s="451">
        <v>18.100000000000001</v>
      </c>
      <c r="M41" s="451">
        <v>18.46</v>
      </c>
      <c r="N41" s="451">
        <v>17.87</v>
      </c>
      <c r="O41" s="451">
        <v>20.100000000000001</v>
      </c>
      <c r="P41" s="451">
        <v>20.79</v>
      </c>
      <c r="Q41" s="451">
        <v>25.68</v>
      </c>
      <c r="R41" s="451">
        <v>28.32</v>
      </c>
      <c r="S41" s="451">
        <v>30.12</v>
      </c>
      <c r="T41" s="451">
        <v>33.020000000000003</v>
      </c>
      <c r="U41" s="451">
        <v>27.38</v>
      </c>
      <c r="V41" s="451">
        <v>26.9</v>
      </c>
      <c r="W41" s="451">
        <v>25.57</v>
      </c>
      <c r="X41" s="451">
        <v>27.81</v>
      </c>
      <c r="Y41" s="451">
        <v>29.28</v>
      </c>
      <c r="Z41" s="451">
        <v>23.17</v>
      </c>
      <c r="AA41" s="451">
        <v>24.09</v>
      </c>
      <c r="AB41" s="451">
        <v>23.1</v>
      </c>
      <c r="AC41" s="451">
        <v>21.42</v>
      </c>
      <c r="AD41" s="451">
        <v>20.9</v>
      </c>
      <c r="AE41" s="451">
        <v>19.87</v>
      </c>
      <c r="AF41" s="451">
        <v>19.21</v>
      </c>
      <c r="AG41" s="451">
        <v>19.84</v>
      </c>
      <c r="AH41" s="451">
        <v>23</v>
      </c>
      <c r="AI41" s="451">
        <v>24.18</v>
      </c>
      <c r="AJ41" s="451">
        <v>24.23</v>
      </c>
      <c r="AK41" s="451">
        <v>21.75</v>
      </c>
      <c r="AL41" s="451">
        <v>20.74</v>
      </c>
      <c r="AM41" s="451">
        <v>19.707022044999999</v>
      </c>
      <c r="AN41" s="451">
        <v>20.808160357999999</v>
      </c>
      <c r="AO41" s="451">
        <v>20.659194764999999</v>
      </c>
      <c r="AP41" s="451">
        <v>20.701164221999999</v>
      </c>
      <c r="AQ41" s="451">
        <v>19.339235605999999</v>
      </c>
      <c r="AR41" s="451">
        <v>18.437649697000001</v>
      </c>
      <c r="AS41" s="451">
        <v>19.355938856000002</v>
      </c>
      <c r="AT41" s="451">
        <v>18.176779959000001</v>
      </c>
      <c r="AU41" s="451">
        <v>17.714676723</v>
      </c>
      <c r="AV41" s="451">
        <v>17.175030597999999</v>
      </c>
      <c r="AW41" s="451">
        <v>18.382190243</v>
      </c>
      <c r="AX41" s="451">
        <v>17.542714582999999</v>
      </c>
      <c r="AY41" s="919">
        <v>18.869903867000001</v>
      </c>
      <c r="AZ41" s="919">
        <v>18.927330000000001</v>
      </c>
      <c r="BA41" s="919">
        <v>17.982510000000001</v>
      </c>
      <c r="BB41" s="374">
        <v>16.176130000000001</v>
      </c>
      <c r="BC41" s="374">
        <v>15.328519999999999</v>
      </c>
      <c r="BD41" s="374">
        <v>15.474819999999999</v>
      </c>
      <c r="BE41" s="374">
        <v>15.63241</v>
      </c>
      <c r="BF41" s="374">
        <v>15.698930000000001</v>
      </c>
      <c r="BG41" s="374">
        <v>15.85643</v>
      </c>
      <c r="BH41" s="374">
        <v>16.17651</v>
      </c>
      <c r="BI41" s="374">
        <v>16.773029999999999</v>
      </c>
      <c r="BJ41" s="374">
        <v>16.732340000000001</v>
      </c>
      <c r="BK41" s="374">
        <v>16.879169999999998</v>
      </c>
      <c r="BL41" s="374">
        <v>16.96143</v>
      </c>
      <c r="BM41" s="374">
        <v>17.414539999999999</v>
      </c>
      <c r="BN41" s="374">
        <v>16.778729999999999</v>
      </c>
      <c r="BO41" s="374">
        <v>16.622520000000002</v>
      </c>
      <c r="BP41" s="374">
        <v>16.876729999999998</v>
      </c>
      <c r="BQ41" s="374">
        <v>17.047799999999999</v>
      </c>
      <c r="BR41" s="374">
        <v>17.257159999999999</v>
      </c>
      <c r="BS41" s="374">
        <v>17.35454</v>
      </c>
      <c r="BT41" s="374">
        <v>17.44821</v>
      </c>
      <c r="BU41" s="374">
        <v>17.71527</v>
      </c>
      <c r="BV41" s="374">
        <v>17.03903</v>
      </c>
    </row>
    <row r="42" spans="1:74" ht="11.1" customHeight="1" x14ac:dyDescent="0.2">
      <c r="A42" s="29"/>
      <c r="B42" s="404" t="s">
        <v>1405</v>
      </c>
      <c r="C42" s="451"/>
      <c r="D42" s="451"/>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1"/>
      <c r="AP42" s="451"/>
      <c r="AQ42" s="451"/>
      <c r="AR42" s="451"/>
      <c r="AS42" s="451"/>
      <c r="AT42" s="451"/>
      <c r="AU42" s="451"/>
      <c r="AV42" s="451"/>
      <c r="AW42" s="451"/>
      <c r="AX42" s="451"/>
      <c r="AY42" s="919"/>
      <c r="AZ42" s="919"/>
      <c r="BA42" s="919"/>
      <c r="BB42" s="374"/>
      <c r="BC42" s="374"/>
      <c r="BD42" s="374"/>
      <c r="BE42" s="374"/>
      <c r="BF42" s="374"/>
      <c r="BG42" s="374"/>
      <c r="BH42" s="374"/>
      <c r="BI42" s="374"/>
      <c r="BJ42" s="374"/>
      <c r="BK42" s="374"/>
      <c r="BL42" s="374"/>
      <c r="BM42" s="374"/>
      <c r="BN42" s="374"/>
      <c r="BO42" s="374"/>
      <c r="BP42" s="374"/>
      <c r="BQ42" s="374"/>
      <c r="BR42" s="374"/>
      <c r="BS42" s="374"/>
      <c r="BT42" s="374"/>
      <c r="BU42" s="374"/>
      <c r="BV42" s="374"/>
    </row>
    <row r="43" spans="1:74" ht="11.1" customHeight="1" x14ac:dyDescent="0.2">
      <c r="A43" s="29" t="s">
        <v>259</v>
      </c>
      <c r="B43" s="468" t="s">
        <v>1059</v>
      </c>
      <c r="C43" s="451">
        <v>12.62</v>
      </c>
      <c r="D43" s="451">
        <v>13.01</v>
      </c>
      <c r="E43" s="451">
        <v>13.24</v>
      </c>
      <c r="F43" s="451">
        <v>13.73</v>
      </c>
      <c r="G43" s="451">
        <v>13.86</v>
      </c>
      <c r="H43" s="451">
        <v>13.83</v>
      </c>
      <c r="I43" s="451">
        <v>13.83</v>
      </c>
      <c r="J43" s="451">
        <v>13.92</v>
      </c>
      <c r="K43" s="451">
        <v>14.14</v>
      </c>
      <c r="L43" s="451">
        <v>14.06</v>
      </c>
      <c r="M43" s="451">
        <v>14.07</v>
      </c>
      <c r="N43" s="451">
        <v>13.72</v>
      </c>
      <c r="O43" s="451">
        <v>13.64</v>
      </c>
      <c r="P43" s="451">
        <v>13.76</v>
      </c>
      <c r="Q43" s="451">
        <v>14.41</v>
      </c>
      <c r="R43" s="451">
        <v>14.57</v>
      </c>
      <c r="S43" s="451">
        <v>14.89</v>
      </c>
      <c r="T43" s="451">
        <v>15.3</v>
      </c>
      <c r="U43" s="451">
        <v>15.31</v>
      </c>
      <c r="V43" s="451">
        <v>15.82</v>
      </c>
      <c r="W43" s="451">
        <v>16.190000000000001</v>
      </c>
      <c r="X43" s="451">
        <v>15.99</v>
      </c>
      <c r="Y43" s="451">
        <v>15.55</v>
      </c>
      <c r="Z43" s="451">
        <v>14.94</v>
      </c>
      <c r="AA43" s="451">
        <v>15.47</v>
      </c>
      <c r="AB43" s="451">
        <v>15.98</v>
      </c>
      <c r="AC43" s="451">
        <v>16.04</v>
      </c>
      <c r="AD43" s="451">
        <v>16.100000000000001</v>
      </c>
      <c r="AE43" s="451">
        <v>16.14</v>
      </c>
      <c r="AF43" s="451">
        <v>16.09</v>
      </c>
      <c r="AG43" s="451">
        <v>15.86</v>
      </c>
      <c r="AH43" s="451">
        <v>15.91</v>
      </c>
      <c r="AI43" s="451">
        <v>16.27</v>
      </c>
      <c r="AJ43" s="451">
        <v>16.48</v>
      </c>
      <c r="AK43" s="451">
        <v>16.190000000000001</v>
      </c>
      <c r="AL43" s="451">
        <v>15.69</v>
      </c>
      <c r="AM43" s="451">
        <v>15.44</v>
      </c>
      <c r="AN43" s="451">
        <v>16.11</v>
      </c>
      <c r="AO43" s="451">
        <v>16.68</v>
      </c>
      <c r="AP43" s="451">
        <v>16.86</v>
      </c>
      <c r="AQ43" s="451">
        <v>16.41</v>
      </c>
      <c r="AR43" s="451">
        <v>16.39</v>
      </c>
      <c r="AS43" s="451">
        <v>16.61</v>
      </c>
      <c r="AT43" s="451">
        <v>16.61</v>
      </c>
      <c r="AU43" s="451">
        <v>16.82</v>
      </c>
      <c r="AV43" s="451">
        <v>16.93</v>
      </c>
      <c r="AW43" s="451">
        <v>17</v>
      </c>
      <c r="AX43" s="451">
        <v>16.260000000000002</v>
      </c>
      <c r="AY43" s="919">
        <v>15.95</v>
      </c>
      <c r="AZ43" s="919">
        <v>16.383990000000001</v>
      </c>
      <c r="BA43" s="919">
        <v>17.21998</v>
      </c>
      <c r="BB43" s="374">
        <v>17.540970000000002</v>
      </c>
      <c r="BC43" s="374">
        <v>17.08541</v>
      </c>
      <c r="BD43" s="374">
        <v>17.087890000000002</v>
      </c>
      <c r="BE43" s="374">
        <v>17.101009999999999</v>
      </c>
      <c r="BF43" s="374">
        <v>17.140650000000001</v>
      </c>
      <c r="BG43" s="374">
        <v>17.48424</v>
      </c>
      <c r="BH43" s="374">
        <v>17.485859999999999</v>
      </c>
      <c r="BI43" s="374">
        <v>17.550920000000001</v>
      </c>
      <c r="BJ43" s="374">
        <v>16.784520000000001</v>
      </c>
      <c r="BK43" s="374">
        <v>16.771799999999999</v>
      </c>
      <c r="BL43" s="374">
        <v>17.14115</v>
      </c>
      <c r="BM43" s="374">
        <v>17.695709999999998</v>
      </c>
      <c r="BN43" s="374">
        <v>18.191770000000002</v>
      </c>
      <c r="BO43" s="374">
        <v>17.686910000000001</v>
      </c>
      <c r="BP43" s="374">
        <v>17.698049999999999</v>
      </c>
      <c r="BQ43" s="374">
        <v>17.692049999999998</v>
      </c>
      <c r="BR43" s="374">
        <v>17.716010000000001</v>
      </c>
      <c r="BS43" s="374">
        <v>17.99624</v>
      </c>
      <c r="BT43" s="374">
        <v>17.853649999999998</v>
      </c>
      <c r="BU43" s="374">
        <v>17.983820000000001</v>
      </c>
      <c r="BV43" s="374">
        <v>17.193180000000002</v>
      </c>
    </row>
    <row r="44" spans="1:74" ht="11.1" customHeight="1" x14ac:dyDescent="0.2">
      <c r="A44" s="29" t="s">
        <v>2</v>
      </c>
      <c r="B44" s="468" t="s">
        <v>1006</v>
      </c>
      <c r="C44" s="451">
        <v>10.27</v>
      </c>
      <c r="D44" s="451">
        <v>11.36</v>
      </c>
      <c r="E44" s="451">
        <v>11.08</v>
      </c>
      <c r="F44" s="451">
        <v>10.87</v>
      </c>
      <c r="G44" s="451">
        <v>10.86</v>
      </c>
      <c r="H44" s="451">
        <v>11.33</v>
      </c>
      <c r="I44" s="451">
        <v>11.46</v>
      </c>
      <c r="J44" s="451">
        <v>11.52</v>
      </c>
      <c r="K44" s="451">
        <v>11.65</v>
      </c>
      <c r="L44" s="451">
        <v>11.52</v>
      </c>
      <c r="M44" s="451">
        <v>11.29</v>
      </c>
      <c r="N44" s="451">
        <v>11.15</v>
      </c>
      <c r="O44" s="451">
        <v>11.26</v>
      </c>
      <c r="P44" s="451">
        <v>11.66</v>
      </c>
      <c r="Q44" s="451">
        <v>11.65</v>
      </c>
      <c r="R44" s="451">
        <v>11.82</v>
      </c>
      <c r="S44" s="451">
        <v>12</v>
      </c>
      <c r="T44" s="451">
        <v>12.75</v>
      </c>
      <c r="U44" s="451">
        <v>13.02</v>
      </c>
      <c r="V44" s="451">
        <v>13.41</v>
      </c>
      <c r="W44" s="451">
        <v>13.28</v>
      </c>
      <c r="X44" s="451">
        <v>12.89</v>
      </c>
      <c r="Y44" s="451">
        <v>12.33</v>
      </c>
      <c r="Z44" s="451">
        <v>12.28</v>
      </c>
      <c r="AA44" s="451">
        <v>12.61</v>
      </c>
      <c r="AB44" s="451">
        <v>12.53</v>
      </c>
      <c r="AC44" s="451">
        <v>12.36</v>
      </c>
      <c r="AD44" s="451">
        <v>12.08</v>
      </c>
      <c r="AE44" s="451">
        <v>12.16</v>
      </c>
      <c r="AF44" s="451">
        <v>12.63</v>
      </c>
      <c r="AG44" s="451">
        <v>12.91</v>
      </c>
      <c r="AH44" s="451">
        <v>13.08</v>
      </c>
      <c r="AI44" s="451">
        <v>13.07</v>
      </c>
      <c r="AJ44" s="451">
        <v>12.73</v>
      </c>
      <c r="AK44" s="451">
        <v>12.43</v>
      </c>
      <c r="AL44" s="451">
        <v>12.24</v>
      </c>
      <c r="AM44" s="451">
        <v>12.52</v>
      </c>
      <c r="AN44" s="451">
        <v>12.65</v>
      </c>
      <c r="AO44" s="451">
        <v>12.59</v>
      </c>
      <c r="AP44" s="451">
        <v>12.49</v>
      </c>
      <c r="AQ44" s="451">
        <v>12.42</v>
      </c>
      <c r="AR44" s="451">
        <v>13.01</v>
      </c>
      <c r="AS44" s="451">
        <v>13.5</v>
      </c>
      <c r="AT44" s="451">
        <v>13.29</v>
      </c>
      <c r="AU44" s="451">
        <v>13.38</v>
      </c>
      <c r="AV44" s="451">
        <v>13.12</v>
      </c>
      <c r="AW44" s="451">
        <v>12.15</v>
      </c>
      <c r="AX44" s="451">
        <v>12.76</v>
      </c>
      <c r="AY44" s="919">
        <v>12.89</v>
      </c>
      <c r="AZ44" s="919">
        <v>13.022130000000001</v>
      </c>
      <c r="BA44" s="919">
        <v>12.99004</v>
      </c>
      <c r="BB44" s="374">
        <v>12.89531</v>
      </c>
      <c r="BC44" s="374">
        <v>12.914960000000001</v>
      </c>
      <c r="BD44" s="374">
        <v>13.569699999999999</v>
      </c>
      <c r="BE44" s="374">
        <v>14.004</v>
      </c>
      <c r="BF44" s="374">
        <v>13.82602</v>
      </c>
      <c r="BG44" s="374">
        <v>13.9193</v>
      </c>
      <c r="BH44" s="374">
        <v>13.599460000000001</v>
      </c>
      <c r="BI44" s="374">
        <v>12.599309999999999</v>
      </c>
      <c r="BJ44" s="374">
        <v>13.181710000000001</v>
      </c>
      <c r="BK44" s="374">
        <v>13.30903</v>
      </c>
      <c r="BL44" s="374">
        <v>13.32902</v>
      </c>
      <c r="BM44" s="374">
        <v>13.29364</v>
      </c>
      <c r="BN44" s="374">
        <v>13.23643</v>
      </c>
      <c r="BO44" s="374">
        <v>13.25352</v>
      </c>
      <c r="BP44" s="374">
        <v>13.89941</v>
      </c>
      <c r="BQ44" s="374">
        <v>14.32277</v>
      </c>
      <c r="BR44" s="374">
        <v>14.118980000000001</v>
      </c>
      <c r="BS44" s="374">
        <v>14.18296</v>
      </c>
      <c r="BT44" s="374">
        <v>13.839119999999999</v>
      </c>
      <c r="BU44" s="374">
        <v>12.780340000000001</v>
      </c>
      <c r="BV44" s="374">
        <v>13.402749999999999</v>
      </c>
    </row>
    <row r="45" spans="1:74" ht="11.1" customHeight="1" x14ac:dyDescent="0.2">
      <c r="A45" s="29" t="s">
        <v>1</v>
      </c>
      <c r="B45" s="468" t="s">
        <v>1005</v>
      </c>
      <c r="C45" s="451">
        <v>6.32</v>
      </c>
      <c r="D45" s="451">
        <v>7.75</v>
      </c>
      <c r="E45" s="451">
        <v>6.98</v>
      </c>
      <c r="F45" s="451">
        <v>6.7</v>
      </c>
      <c r="G45" s="451">
        <v>6.65</v>
      </c>
      <c r="H45" s="451">
        <v>7.22</v>
      </c>
      <c r="I45" s="451">
        <v>7.42</v>
      </c>
      <c r="J45" s="451">
        <v>7.54</v>
      </c>
      <c r="K45" s="451">
        <v>7.61</v>
      </c>
      <c r="L45" s="451">
        <v>7.44</v>
      </c>
      <c r="M45" s="451">
        <v>7.37</v>
      </c>
      <c r="N45" s="451">
        <v>7.06</v>
      </c>
      <c r="O45" s="451">
        <v>7.19</v>
      </c>
      <c r="P45" s="451">
        <v>7.28</v>
      </c>
      <c r="Q45" s="451">
        <v>7.37</v>
      </c>
      <c r="R45" s="451">
        <v>7.7</v>
      </c>
      <c r="S45" s="451">
        <v>8.25</v>
      </c>
      <c r="T45" s="451">
        <v>8.85</v>
      </c>
      <c r="U45" s="451">
        <v>9.31</v>
      </c>
      <c r="V45" s="451">
        <v>9.3800000000000008</v>
      </c>
      <c r="W45" s="451">
        <v>9.06</v>
      </c>
      <c r="X45" s="451">
        <v>8.4499999999999993</v>
      </c>
      <c r="Y45" s="451">
        <v>8.14</v>
      </c>
      <c r="Z45" s="451">
        <v>8.5</v>
      </c>
      <c r="AA45" s="451">
        <v>8.18</v>
      </c>
      <c r="AB45" s="451">
        <v>8.01</v>
      </c>
      <c r="AC45" s="451">
        <v>7.8</v>
      </c>
      <c r="AD45" s="451">
        <v>7.51</v>
      </c>
      <c r="AE45" s="451">
        <v>7.64</v>
      </c>
      <c r="AF45" s="451">
        <v>8.11</v>
      </c>
      <c r="AG45" s="451">
        <v>8.36</v>
      </c>
      <c r="AH45" s="451">
        <v>8.9</v>
      </c>
      <c r="AI45" s="451">
        <v>8.43</v>
      </c>
      <c r="AJ45" s="451">
        <v>8.01</v>
      </c>
      <c r="AK45" s="451">
        <v>7.79</v>
      </c>
      <c r="AL45" s="451">
        <v>7.61</v>
      </c>
      <c r="AM45" s="451">
        <v>8.1</v>
      </c>
      <c r="AN45" s="451">
        <v>7.8</v>
      </c>
      <c r="AO45" s="451">
        <v>7.71</v>
      </c>
      <c r="AP45" s="451">
        <v>7.79</v>
      </c>
      <c r="AQ45" s="451">
        <v>7.89</v>
      </c>
      <c r="AR45" s="451">
        <v>8.43</v>
      </c>
      <c r="AS45" s="451">
        <v>8.75</v>
      </c>
      <c r="AT45" s="451">
        <v>8.68</v>
      </c>
      <c r="AU45" s="451">
        <v>8.4700000000000006</v>
      </c>
      <c r="AV45" s="451">
        <v>8.15</v>
      </c>
      <c r="AW45" s="451">
        <v>7.87</v>
      </c>
      <c r="AX45" s="451">
        <v>8.01</v>
      </c>
      <c r="AY45" s="919">
        <v>8.32</v>
      </c>
      <c r="AZ45" s="919">
        <v>8.4553480000000008</v>
      </c>
      <c r="BA45" s="919">
        <v>8.0908770000000008</v>
      </c>
      <c r="BB45" s="374">
        <v>8.2381510000000002</v>
      </c>
      <c r="BC45" s="374">
        <v>8.0784579999999995</v>
      </c>
      <c r="BD45" s="374">
        <v>8.6077849999999998</v>
      </c>
      <c r="BE45" s="374">
        <v>8.9049139999999998</v>
      </c>
      <c r="BF45" s="374">
        <v>8.852957</v>
      </c>
      <c r="BG45" s="374">
        <v>8.6260630000000003</v>
      </c>
      <c r="BH45" s="374">
        <v>8.2687530000000002</v>
      </c>
      <c r="BI45" s="374">
        <v>8.1206890000000005</v>
      </c>
      <c r="BJ45" s="374">
        <v>8.3190449999999991</v>
      </c>
      <c r="BK45" s="374">
        <v>8.4367180000000008</v>
      </c>
      <c r="BL45" s="374">
        <v>8.5304529999999996</v>
      </c>
      <c r="BM45" s="374">
        <v>8.3387370000000001</v>
      </c>
      <c r="BN45" s="374">
        <v>8.2855799999999995</v>
      </c>
      <c r="BO45" s="374">
        <v>8.1465639999999997</v>
      </c>
      <c r="BP45" s="374">
        <v>8.6669870000000007</v>
      </c>
      <c r="BQ45" s="374">
        <v>8.9866220000000006</v>
      </c>
      <c r="BR45" s="374">
        <v>8.8992900000000006</v>
      </c>
      <c r="BS45" s="374">
        <v>8.6882339999999996</v>
      </c>
      <c r="BT45" s="374">
        <v>8.2394429999999996</v>
      </c>
      <c r="BU45" s="374">
        <v>8.2143060000000006</v>
      </c>
      <c r="BV45" s="374">
        <v>8.2828520000000001</v>
      </c>
    </row>
    <row r="46" spans="1:74" ht="11.1" customHeight="1" x14ac:dyDescent="0.2">
      <c r="A46" s="29"/>
      <c r="B46" s="404" t="s">
        <v>1406</v>
      </c>
      <c r="C46" s="451"/>
      <c r="D46" s="451"/>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c r="AM46" s="451"/>
      <c r="AN46" s="451"/>
      <c r="AO46" s="451"/>
      <c r="AP46" s="451"/>
      <c r="AQ46" s="451"/>
      <c r="AR46" s="451"/>
      <c r="AS46" s="451"/>
      <c r="AT46" s="451"/>
      <c r="AU46" s="451"/>
      <c r="AV46" s="451"/>
      <c r="AW46" s="451"/>
      <c r="AX46" s="451"/>
      <c r="AY46" s="919"/>
      <c r="AZ46" s="919"/>
      <c r="BA46" s="919"/>
      <c r="BB46" s="374"/>
      <c r="BC46" s="374"/>
      <c r="BD46" s="374"/>
      <c r="BE46" s="374"/>
      <c r="BF46" s="374"/>
      <c r="BG46" s="374"/>
      <c r="BH46" s="374"/>
      <c r="BI46" s="374"/>
      <c r="BJ46" s="374"/>
      <c r="BK46" s="374"/>
      <c r="BL46" s="374"/>
      <c r="BM46" s="374"/>
      <c r="BN46" s="374"/>
      <c r="BO46" s="374"/>
      <c r="BP46" s="374"/>
      <c r="BQ46" s="374"/>
      <c r="BR46" s="374"/>
      <c r="BS46" s="374"/>
      <c r="BT46" s="374"/>
      <c r="BU46" s="374"/>
      <c r="BV46" s="374"/>
    </row>
    <row r="47" spans="1:74" ht="11.1" customHeight="1" x14ac:dyDescent="0.2">
      <c r="A47" s="29" t="s">
        <v>589</v>
      </c>
      <c r="B47" s="468" t="s">
        <v>1010</v>
      </c>
      <c r="C47" s="451">
        <v>24.018750000000001</v>
      </c>
      <c r="D47" s="451">
        <v>1799.8074375000001</v>
      </c>
      <c r="E47" s="451">
        <v>25.184999999999999</v>
      </c>
      <c r="F47" s="451">
        <v>34.378835227000003</v>
      </c>
      <c r="G47" s="451">
        <v>27.785406250000001</v>
      </c>
      <c r="H47" s="451">
        <v>57.045994317999998</v>
      </c>
      <c r="I47" s="451">
        <v>53.374345237999997</v>
      </c>
      <c r="J47" s="451">
        <v>50.332357954999999</v>
      </c>
      <c r="K47" s="451">
        <v>53.211666667000003</v>
      </c>
      <c r="L47" s="451">
        <v>68.042708332999993</v>
      </c>
      <c r="M47" s="451">
        <v>47.288184524000002</v>
      </c>
      <c r="N47" s="451">
        <v>34.028016303999998</v>
      </c>
      <c r="O47" s="451">
        <v>37.020238095000003</v>
      </c>
      <c r="P47" s="451">
        <v>45.358343750000003</v>
      </c>
      <c r="Q47" s="451">
        <v>45.798532608999999</v>
      </c>
      <c r="R47" s="451">
        <v>61.274136904999999</v>
      </c>
      <c r="S47" s="451">
        <v>89.660505951999994</v>
      </c>
      <c r="T47" s="451">
        <v>98.627159090999996</v>
      </c>
      <c r="U47" s="451">
        <v>181.97046875000001</v>
      </c>
      <c r="V47" s="451">
        <v>128.60089674</v>
      </c>
      <c r="W47" s="451">
        <v>81.564553571000005</v>
      </c>
      <c r="X47" s="451">
        <v>55.301666666999999</v>
      </c>
      <c r="Y47" s="451">
        <v>50.543125000000003</v>
      </c>
      <c r="Z47" s="451">
        <v>53.196369048000001</v>
      </c>
      <c r="AA47" s="451">
        <v>31.211279762</v>
      </c>
      <c r="AB47" s="451">
        <v>25.3151875</v>
      </c>
      <c r="AC47" s="451">
        <v>27.626005435</v>
      </c>
      <c r="AD47" s="451">
        <v>27.627031250000002</v>
      </c>
      <c r="AE47" s="451">
        <v>34.649261363999997</v>
      </c>
      <c r="AF47" s="451">
        <v>109.52284091</v>
      </c>
      <c r="AG47" s="451">
        <v>73.906562500000007</v>
      </c>
      <c r="AH47" s="451">
        <v>377.17500000000001</v>
      </c>
      <c r="AI47" s="451">
        <v>115.35753124999999</v>
      </c>
      <c r="AJ47" s="451">
        <v>42.604119318000002</v>
      </c>
      <c r="AK47" s="451">
        <v>36.419196429000003</v>
      </c>
      <c r="AL47" s="451">
        <v>22.53034375</v>
      </c>
      <c r="AM47" s="451">
        <v>57.936250000000001</v>
      </c>
      <c r="AN47" s="451">
        <v>16.405684524000002</v>
      </c>
      <c r="AO47" s="451">
        <v>23.238630952000001</v>
      </c>
      <c r="AP47" s="451">
        <v>25.823977273000001</v>
      </c>
      <c r="AQ47" s="451">
        <v>58.941960227000003</v>
      </c>
      <c r="AR47" s="451">
        <v>35.060281250000003</v>
      </c>
      <c r="AS47" s="451">
        <v>26.182159090999999</v>
      </c>
      <c r="AT47" s="451">
        <v>47.939232955000001</v>
      </c>
      <c r="AU47" s="451">
        <v>26.499749999999999</v>
      </c>
      <c r="AV47" s="451">
        <v>31.440353260999998</v>
      </c>
      <c r="AW47" s="451">
        <v>26.479375000000001</v>
      </c>
      <c r="AX47" s="451">
        <v>27.689196428999999</v>
      </c>
      <c r="AY47" s="919">
        <v>36.455198864000003</v>
      </c>
      <c r="AZ47" s="919">
        <v>39.538687500000002</v>
      </c>
      <c r="BA47" s="919">
        <v>31.157559524</v>
      </c>
      <c r="BB47" s="374">
        <v>30.120159999999998</v>
      </c>
      <c r="BC47" s="374">
        <v>28.306550000000001</v>
      </c>
      <c r="BD47" s="374">
        <v>30.018699999999999</v>
      </c>
      <c r="BE47" s="374">
        <v>30.056619999999999</v>
      </c>
      <c r="BF47" s="374">
        <v>39.514620000000001</v>
      </c>
      <c r="BG47" s="374">
        <v>30.986750000000001</v>
      </c>
      <c r="BH47" s="374">
        <v>46.934130000000003</v>
      </c>
      <c r="BI47" s="374">
        <v>47.352359999999997</v>
      </c>
      <c r="BJ47" s="374">
        <v>62.536270000000002</v>
      </c>
      <c r="BK47" s="374">
        <v>87.532039999999995</v>
      </c>
      <c r="BL47" s="374">
        <v>52.238460000000003</v>
      </c>
      <c r="BM47" s="374">
        <v>55.676360000000003</v>
      </c>
      <c r="BN47" s="374">
        <v>25.547339999999998</v>
      </c>
      <c r="BO47" s="374">
        <v>29.262599999999999</v>
      </c>
      <c r="BP47" s="374">
        <v>28.212350000000001</v>
      </c>
      <c r="BQ47" s="374">
        <v>31.28434</v>
      </c>
      <c r="BR47" s="374">
        <v>36.115490000000001</v>
      </c>
      <c r="BS47" s="374">
        <v>29.576789999999999</v>
      </c>
      <c r="BT47" s="374">
        <v>24.423259999999999</v>
      </c>
      <c r="BU47" s="374">
        <v>65.299319999999994</v>
      </c>
      <c r="BV47" s="374">
        <v>29.590810000000001</v>
      </c>
    </row>
    <row r="48" spans="1:74" ht="11.1" customHeight="1" x14ac:dyDescent="0.2">
      <c r="A48" s="29" t="s">
        <v>590</v>
      </c>
      <c r="B48" s="468" t="s">
        <v>1011</v>
      </c>
      <c r="C48" s="451">
        <v>33.217081425000003</v>
      </c>
      <c r="D48" s="451">
        <v>71.090110207999999</v>
      </c>
      <c r="E48" s="451">
        <v>29.914477175999998</v>
      </c>
      <c r="F48" s="451">
        <v>28.044656562</v>
      </c>
      <c r="G48" s="451">
        <v>26.591761300000002</v>
      </c>
      <c r="H48" s="451">
        <v>56.061992861</v>
      </c>
      <c r="I48" s="451">
        <v>78.892639183</v>
      </c>
      <c r="J48" s="451">
        <v>65.082290889000006</v>
      </c>
      <c r="K48" s="451">
        <v>72.090007025000006</v>
      </c>
      <c r="L48" s="451">
        <v>57.888162043000001</v>
      </c>
      <c r="M48" s="451">
        <v>60.137516400000003</v>
      </c>
      <c r="N48" s="451">
        <v>63.397979542999998</v>
      </c>
      <c r="O48" s="451">
        <v>52.502912774999999</v>
      </c>
      <c r="P48" s="451">
        <v>42.160836432000004</v>
      </c>
      <c r="Q48" s="451">
        <v>40.941233681</v>
      </c>
      <c r="R48" s="451">
        <v>53.028571587000002</v>
      </c>
      <c r="S48" s="451">
        <v>57.101920649999997</v>
      </c>
      <c r="T48" s="451">
        <v>70.883371827000005</v>
      </c>
      <c r="U48" s="451">
        <v>82.301034999999999</v>
      </c>
      <c r="V48" s="451">
        <v>113.88414014</v>
      </c>
      <c r="W48" s="451">
        <v>133.89192188000001</v>
      </c>
      <c r="X48" s="451">
        <v>65.326257956999996</v>
      </c>
      <c r="Y48" s="451">
        <v>82.952213325000002</v>
      </c>
      <c r="Z48" s="451">
        <v>257.10885553000003</v>
      </c>
      <c r="AA48" s="451">
        <v>144.56550315000001</v>
      </c>
      <c r="AB48" s="451">
        <v>68.92131474</v>
      </c>
      <c r="AC48" s="451">
        <v>64.127105301</v>
      </c>
      <c r="AD48" s="451">
        <v>46.354542950000003</v>
      </c>
      <c r="AE48" s="451">
        <v>18.098112667999999</v>
      </c>
      <c r="AF48" s="451">
        <v>25.537256058000001</v>
      </c>
      <c r="AG48" s="451">
        <v>79.269368025000006</v>
      </c>
      <c r="AH48" s="451">
        <v>87.155469397999994</v>
      </c>
      <c r="AI48" s="451">
        <v>36.350401325</v>
      </c>
      <c r="AJ48" s="451">
        <v>54.557046538000002</v>
      </c>
      <c r="AK48" s="451">
        <v>51.697415024999998</v>
      </c>
      <c r="AL48" s="451">
        <v>45.374193124999998</v>
      </c>
      <c r="AM48" s="451">
        <v>62.807229904000003</v>
      </c>
      <c r="AN48" s="451">
        <v>29.2941401</v>
      </c>
      <c r="AO48" s="451">
        <v>8.1378612260000001</v>
      </c>
      <c r="AP48" s="451">
        <v>-8.0206129808000001E-2</v>
      </c>
      <c r="AQ48" s="451">
        <v>3.3027552644</v>
      </c>
      <c r="AR48" s="451">
        <v>20.680497825</v>
      </c>
      <c r="AS48" s="451">
        <v>51.756776682999998</v>
      </c>
      <c r="AT48" s="451">
        <v>39.827738101999998</v>
      </c>
      <c r="AU48" s="451">
        <v>37.786145832999999</v>
      </c>
      <c r="AV48" s="451">
        <v>35.272231898000001</v>
      </c>
      <c r="AW48" s="451">
        <v>30.885471800000001</v>
      </c>
      <c r="AX48" s="451">
        <v>39.797897775000003</v>
      </c>
      <c r="AY48" s="919">
        <v>36.709777860999999</v>
      </c>
      <c r="AZ48" s="919">
        <v>25.114275521</v>
      </c>
      <c r="BA48" s="919">
        <v>17.563313917999999</v>
      </c>
      <c r="BB48" s="374">
        <v>30.989660000000001</v>
      </c>
      <c r="BC48" s="374">
        <v>30.119969999999999</v>
      </c>
      <c r="BD48" s="374">
        <v>32.731459999999998</v>
      </c>
      <c r="BE48" s="374">
        <v>37.294589999999999</v>
      </c>
      <c r="BF48" s="374">
        <v>41.547260000000001</v>
      </c>
      <c r="BG48" s="374">
        <v>38.588709999999999</v>
      </c>
      <c r="BH48" s="374">
        <v>37.187289999999997</v>
      </c>
      <c r="BI48" s="374">
        <v>39.545760000000001</v>
      </c>
      <c r="BJ48" s="374">
        <v>45.007100000000001</v>
      </c>
      <c r="BK48" s="374">
        <v>47.474260000000001</v>
      </c>
      <c r="BL48" s="374">
        <v>41.573009999999996</v>
      </c>
      <c r="BM48" s="374">
        <v>35.032690000000002</v>
      </c>
      <c r="BN48" s="374">
        <v>32.811909999999997</v>
      </c>
      <c r="BO48" s="374">
        <v>30.951450000000001</v>
      </c>
      <c r="BP48" s="374">
        <v>33.198619999999998</v>
      </c>
      <c r="BQ48" s="374">
        <v>38.413330000000002</v>
      </c>
      <c r="BR48" s="374">
        <v>41.202019999999997</v>
      </c>
      <c r="BS48" s="374">
        <v>39.030470000000001</v>
      </c>
      <c r="BT48" s="374">
        <v>37.886429999999997</v>
      </c>
      <c r="BU48" s="374">
        <v>40.18168</v>
      </c>
      <c r="BV48" s="374">
        <v>44.60324</v>
      </c>
    </row>
    <row r="49" spans="1:74" ht="11.1" customHeight="1" x14ac:dyDescent="0.2">
      <c r="A49" s="29" t="s">
        <v>591</v>
      </c>
      <c r="B49" s="468" t="s">
        <v>1012</v>
      </c>
      <c r="C49" s="451">
        <v>44.719406249999999</v>
      </c>
      <c r="D49" s="451">
        <v>82.899968749999999</v>
      </c>
      <c r="E49" s="451">
        <v>38.155190216999998</v>
      </c>
      <c r="F49" s="451">
        <v>28.054403408999999</v>
      </c>
      <c r="G49" s="451">
        <v>27.8174375</v>
      </c>
      <c r="H49" s="451">
        <v>45.140852273</v>
      </c>
      <c r="I49" s="451">
        <v>43.933898810000002</v>
      </c>
      <c r="J49" s="451">
        <v>59.844772726999999</v>
      </c>
      <c r="K49" s="451">
        <v>53.940982142999999</v>
      </c>
      <c r="L49" s="451">
        <v>65.724791667000005</v>
      </c>
      <c r="M49" s="451">
        <v>60.772500000000001</v>
      </c>
      <c r="N49" s="451">
        <v>70.740190217000006</v>
      </c>
      <c r="O49" s="451">
        <v>159.59824405000001</v>
      </c>
      <c r="P49" s="451">
        <v>121.0331875</v>
      </c>
      <c r="Q49" s="451">
        <v>68.807554347999996</v>
      </c>
      <c r="R49" s="451">
        <v>67.538928571</v>
      </c>
      <c r="S49" s="451">
        <v>78.202351190000002</v>
      </c>
      <c r="T49" s="451">
        <v>74.099318182000005</v>
      </c>
      <c r="U49" s="451">
        <v>109.34878125</v>
      </c>
      <c r="V49" s="451">
        <v>116.34991848</v>
      </c>
      <c r="W49" s="451">
        <v>71.719553571000006</v>
      </c>
      <c r="X49" s="451">
        <v>58.917619047999999</v>
      </c>
      <c r="Y49" s="451">
        <v>66.569880952000005</v>
      </c>
      <c r="Z49" s="451">
        <v>116.82470238000001</v>
      </c>
      <c r="AA49" s="451">
        <v>55.820833333000003</v>
      </c>
      <c r="AB49" s="451">
        <v>64.519656249999997</v>
      </c>
      <c r="AC49" s="451">
        <v>37.555407609</v>
      </c>
      <c r="AD49" s="451">
        <v>31.68103125</v>
      </c>
      <c r="AE49" s="451">
        <v>28.045767045000002</v>
      </c>
      <c r="AF49" s="451">
        <v>37.936647727</v>
      </c>
      <c r="AG49" s="451">
        <v>54.796999999999997</v>
      </c>
      <c r="AH49" s="451">
        <v>29.175000000000001</v>
      </c>
      <c r="AI49" s="451">
        <v>37.270031250000002</v>
      </c>
      <c r="AJ49" s="451">
        <v>30.244857955000001</v>
      </c>
      <c r="AK49" s="451">
        <v>43.701071429000002</v>
      </c>
      <c r="AL49" s="451">
        <v>45.577468750000001</v>
      </c>
      <c r="AM49" s="451">
        <v>77.437670455000003</v>
      </c>
      <c r="AN49" s="451">
        <v>38.760684523999998</v>
      </c>
      <c r="AO49" s="451">
        <v>26.311726190000002</v>
      </c>
      <c r="AP49" s="451">
        <v>28.124318182</v>
      </c>
      <c r="AQ49" s="451">
        <v>30.207954545</v>
      </c>
      <c r="AR49" s="451">
        <v>45.17</v>
      </c>
      <c r="AS49" s="451">
        <v>60.639744317999998</v>
      </c>
      <c r="AT49" s="451">
        <v>41.292301135999999</v>
      </c>
      <c r="AU49" s="451">
        <v>35.66765625</v>
      </c>
      <c r="AV49" s="451">
        <v>40.456086956999997</v>
      </c>
      <c r="AW49" s="451">
        <v>44.303531249999999</v>
      </c>
      <c r="AX49" s="451">
        <v>90.745148810000003</v>
      </c>
      <c r="AY49" s="919">
        <v>147.42207386000001</v>
      </c>
      <c r="AZ49" s="919">
        <v>131.17384375</v>
      </c>
      <c r="BA49" s="919">
        <v>47.905535714000003</v>
      </c>
      <c r="BB49" s="374">
        <v>66.828320000000005</v>
      </c>
      <c r="BC49" s="374">
        <v>43.222990000000003</v>
      </c>
      <c r="BD49" s="374">
        <v>60.94849</v>
      </c>
      <c r="BE49" s="374">
        <v>59.082320000000003</v>
      </c>
      <c r="BF49" s="374">
        <v>57.927709999999998</v>
      </c>
      <c r="BG49" s="374">
        <v>55.226550000000003</v>
      </c>
      <c r="BH49" s="374">
        <v>45.625729999999997</v>
      </c>
      <c r="BI49" s="374">
        <v>42.930950000000003</v>
      </c>
      <c r="BJ49" s="374">
        <v>68.940460000000002</v>
      </c>
      <c r="BK49" s="374">
        <v>89.484030000000004</v>
      </c>
      <c r="BL49" s="374">
        <v>69.551419999999993</v>
      </c>
      <c r="BM49" s="374">
        <v>47.513159999999999</v>
      </c>
      <c r="BN49" s="374">
        <v>44.87294</v>
      </c>
      <c r="BO49" s="374">
        <v>36.55668</v>
      </c>
      <c r="BP49" s="374">
        <v>55.538460000000001</v>
      </c>
      <c r="BQ49" s="374">
        <v>54.774749999999997</v>
      </c>
      <c r="BR49" s="374">
        <v>54.787320000000001</v>
      </c>
      <c r="BS49" s="374">
        <v>51.311390000000003</v>
      </c>
      <c r="BT49" s="374">
        <v>48.871879999999997</v>
      </c>
      <c r="BU49" s="374">
        <v>41.810420000000001</v>
      </c>
      <c r="BV49" s="374">
        <v>61.494929999999997</v>
      </c>
    </row>
    <row r="50" spans="1:74" ht="11.1" customHeight="1" x14ac:dyDescent="0.2">
      <c r="A50" s="29" t="s">
        <v>592</v>
      </c>
      <c r="B50" s="468" t="s">
        <v>1013</v>
      </c>
      <c r="C50" s="451">
        <v>36.211437500000002</v>
      </c>
      <c r="D50" s="451">
        <v>67.407843749999998</v>
      </c>
      <c r="E50" s="451">
        <v>30.600923912999999</v>
      </c>
      <c r="F50" s="451">
        <v>26.744034091</v>
      </c>
      <c r="G50" s="451">
        <v>29.335249999999998</v>
      </c>
      <c r="H50" s="451">
        <v>39.475852273000001</v>
      </c>
      <c r="I50" s="451">
        <v>46.411815476000001</v>
      </c>
      <c r="J50" s="451">
        <v>52.350539773000001</v>
      </c>
      <c r="K50" s="451">
        <v>52.482916666999998</v>
      </c>
      <c r="L50" s="451">
        <v>60.011577381000002</v>
      </c>
      <c r="M50" s="451">
        <v>61.935952381</v>
      </c>
      <c r="N50" s="451">
        <v>50.659864130000003</v>
      </c>
      <c r="O50" s="451">
        <v>143.98764881</v>
      </c>
      <c r="P50" s="451">
        <v>93.698125000000005</v>
      </c>
      <c r="Q50" s="451">
        <v>62.611195651999999</v>
      </c>
      <c r="R50" s="451">
        <v>71.077767856999998</v>
      </c>
      <c r="S50" s="451">
        <v>84.392351189999999</v>
      </c>
      <c r="T50" s="451">
        <v>83.691988636000005</v>
      </c>
      <c r="U50" s="451">
        <v>109.76190625</v>
      </c>
      <c r="V50" s="451">
        <v>118.97173913</v>
      </c>
      <c r="W50" s="451">
        <v>85.382202380999999</v>
      </c>
      <c r="X50" s="451">
        <v>61.397172619000003</v>
      </c>
      <c r="Y50" s="451">
        <v>64.492410714000002</v>
      </c>
      <c r="Z50" s="451">
        <v>105.61160714</v>
      </c>
      <c r="AA50" s="451">
        <v>46.809613095000003</v>
      </c>
      <c r="AB50" s="451">
        <v>50.390749999999997</v>
      </c>
      <c r="AC50" s="451">
        <v>36.755652173999998</v>
      </c>
      <c r="AD50" s="451">
        <v>34.021312500000001</v>
      </c>
      <c r="AE50" s="451">
        <v>28.061335227000001</v>
      </c>
      <c r="AF50" s="451">
        <v>32.064772726999998</v>
      </c>
      <c r="AG50" s="451">
        <v>51.214218750000001</v>
      </c>
      <c r="AH50" s="451">
        <v>31.028614130000001</v>
      </c>
      <c r="AI50" s="451">
        <v>36.109781249999997</v>
      </c>
      <c r="AJ50" s="451">
        <v>31.933551135999998</v>
      </c>
      <c r="AK50" s="451">
        <v>39.123065476000001</v>
      </c>
      <c r="AL50" s="451">
        <v>37.979125000000003</v>
      </c>
      <c r="AM50" s="451">
        <v>70.201789773000002</v>
      </c>
      <c r="AN50" s="451">
        <v>31.658541667000001</v>
      </c>
      <c r="AO50" s="451">
        <v>28.572053571000001</v>
      </c>
      <c r="AP50" s="451">
        <v>28.287784090999999</v>
      </c>
      <c r="AQ50" s="451">
        <v>30.684232954999999</v>
      </c>
      <c r="AR50" s="451">
        <v>42.490906250000002</v>
      </c>
      <c r="AS50" s="451">
        <v>51.186846590999998</v>
      </c>
      <c r="AT50" s="451">
        <v>39.458238635999997</v>
      </c>
      <c r="AU50" s="451">
        <v>35.528093749999996</v>
      </c>
      <c r="AV50" s="451">
        <v>37.723858696000001</v>
      </c>
      <c r="AW50" s="451">
        <v>37.497812500000002</v>
      </c>
      <c r="AX50" s="451">
        <v>77.181339285999996</v>
      </c>
      <c r="AY50" s="919">
        <v>141.15593749999999</v>
      </c>
      <c r="AZ50" s="919">
        <v>108.72253125</v>
      </c>
      <c r="BA50" s="919">
        <v>49.370327381000003</v>
      </c>
      <c r="BB50" s="374">
        <v>48.262369999999997</v>
      </c>
      <c r="BC50" s="374">
        <v>47.527949999999997</v>
      </c>
      <c r="BD50" s="374">
        <v>52.833620000000003</v>
      </c>
      <c r="BE50" s="374">
        <v>57.64573</v>
      </c>
      <c r="BF50" s="374">
        <v>60.24456</v>
      </c>
      <c r="BG50" s="374">
        <v>52.686010000000003</v>
      </c>
      <c r="BH50" s="374">
        <v>48.886000000000003</v>
      </c>
      <c r="BI50" s="374">
        <v>57.210900000000002</v>
      </c>
      <c r="BJ50" s="374">
        <v>63.269919999999999</v>
      </c>
      <c r="BK50" s="374">
        <v>82.976439999999997</v>
      </c>
      <c r="BL50" s="374">
        <v>76.584320000000005</v>
      </c>
      <c r="BM50" s="374">
        <v>53.123899999999999</v>
      </c>
      <c r="BN50" s="374">
        <v>50.786140000000003</v>
      </c>
      <c r="BO50" s="374">
        <v>46.511009999999999</v>
      </c>
      <c r="BP50" s="374">
        <v>50.968060000000001</v>
      </c>
      <c r="BQ50" s="374">
        <v>57.138199999999998</v>
      </c>
      <c r="BR50" s="374">
        <v>61.600119999999997</v>
      </c>
      <c r="BS50" s="374">
        <v>52.570689999999999</v>
      </c>
      <c r="BT50" s="374">
        <v>47.465119999999999</v>
      </c>
      <c r="BU50" s="374">
        <v>53.87359</v>
      </c>
      <c r="BV50" s="374">
        <v>63.141840000000002</v>
      </c>
    </row>
    <row r="51" spans="1:74" ht="11.1" customHeight="1" x14ac:dyDescent="0.2">
      <c r="A51" s="29" t="s">
        <v>593</v>
      </c>
      <c r="B51" s="468" t="s">
        <v>1014</v>
      </c>
      <c r="C51" s="451">
        <v>28.593237188</v>
      </c>
      <c r="D51" s="451">
        <v>49.918575562999997</v>
      </c>
      <c r="E51" s="451">
        <v>26.751535841999999</v>
      </c>
      <c r="F51" s="451">
        <v>30.871029118999999</v>
      </c>
      <c r="G51" s="451">
        <v>33.684832499999999</v>
      </c>
      <c r="H51" s="451">
        <v>36.574307585</v>
      </c>
      <c r="I51" s="451">
        <v>44.989227292000002</v>
      </c>
      <c r="J51" s="451">
        <v>54.367788834999999</v>
      </c>
      <c r="K51" s="451">
        <v>54.615349850999998</v>
      </c>
      <c r="L51" s="451">
        <v>70.979155356999996</v>
      </c>
      <c r="M51" s="451">
        <v>72.749910744000005</v>
      </c>
      <c r="N51" s="451">
        <v>43.993958206999999</v>
      </c>
      <c r="O51" s="451">
        <v>73.319438422999994</v>
      </c>
      <c r="P51" s="451">
        <v>53.101617406000003</v>
      </c>
      <c r="Q51" s="451">
        <v>48.560714457000003</v>
      </c>
      <c r="R51" s="451">
        <v>75.350930356999996</v>
      </c>
      <c r="S51" s="451">
        <v>93.500499583000007</v>
      </c>
      <c r="T51" s="451">
        <v>110.14373630999999</v>
      </c>
      <c r="U51" s="451">
        <v>115.37026849999999</v>
      </c>
      <c r="V51" s="451">
        <v>120.03855383</v>
      </c>
      <c r="W51" s="451">
        <v>97.575998987999995</v>
      </c>
      <c r="X51" s="451">
        <v>73.648034374999995</v>
      </c>
      <c r="Y51" s="451">
        <v>61.698989613000002</v>
      </c>
      <c r="Z51" s="451">
        <v>79.460300267999997</v>
      </c>
      <c r="AA51" s="451">
        <v>42.697725505999998</v>
      </c>
      <c r="AB51" s="451">
        <v>35.472524968999998</v>
      </c>
      <c r="AC51" s="451">
        <v>31.303521629999999</v>
      </c>
      <c r="AD51" s="451">
        <v>35.541890905999999</v>
      </c>
      <c r="AE51" s="451">
        <v>36.463730312999999</v>
      </c>
      <c r="AF51" s="451">
        <v>34.214656335000001</v>
      </c>
      <c r="AG51" s="451">
        <v>53.027761593999998</v>
      </c>
      <c r="AH51" s="451">
        <v>36.061768125</v>
      </c>
      <c r="AI51" s="451">
        <v>40.728821406000002</v>
      </c>
      <c r="AJ51" s="451">
        <v>45.312962186999997</v>
      </c>
      <c r="AK51" s="451">
        <v>43.942413274000003</v>
      </c>
      <c r="AL51" s="451">
        <v>37.257233280999998</v>
      </c>
      <c r="AM51" s="451">
        <v>53.034599346999997</v>
      </c>
      <c r="AN51" s="451">
        <v>26.815823244000001</v>
      </c>
      <c r="AO51" s="451">
        <v>27.419240119000001</v>
      </c>
      <c r="AP51" s="451">
        <v>32.152011874999999</v>
      </c>
      <c r="AQ51" s="451">
        <v>40.813777784000003</v>
      </c>
      <c r="AR51" s="451">
        <v>40.277638437</v>
      </c>
      <c r="AS51" s="451">
        <v>62.776141676000002</v>
      </c>
      <c r="AT51" s="451">
        <v>47.141407159000003</v>
      </c>
      <c r="AU51" s="451">
        <v>39.171070530999998</v>
      </c>
      <c r="AV51" s="451">
        <v>41.899773478</v>
      </c>
      <c r="AW51" s="451">
        <v>35.916607499999998</v>
      </c>
      <c r="AX51" s="451">
        <v>41.609876280000002</v>
      </c>
      <c r="AY51" s="919">
        <v>76.040869290000003</v>
      </c>
      <c r="AZ51" s="919">
        <v>54.730237625000001</v>
      </c>
      <c r="BA51" s="919">
        <v>49.721589137000002</v>
      </c>
      <c r="BB51" s="374">
        <v>43.656610000000001</v>
      </c>
      <c r="BC51" s="374">
        <v>42.372549999999997</v>
      </c>
      <c r="BD51" s="374">
        <v>46.040860000000002</v>
      </c>
      <c r="BE51" s="374">
        <v>53.741950000000003</v>
      </c>
      <c r="BF51" s="374">
        <v>56.890329999999999</v>
      </c>
      <c r="BG51" s="374">
        <v>45.970089999999999</v>
      </c>
      <c r="BH51" s="374">
        <v>41.938519999999997</v>
      </c>
      <c r="BI51" s="374">
        <v>44.65596</v>
      </c>
      <c r="BJ51" s="374">
        <v>53.727539999999998</v>
      </c>
      <c r="BK51" s="374">
        <v>62.250360000000001</v>
      </c>
      <c r="BL51" s="374">
        <v>59.266179999999999</v>
      </c>
      <c r="BM51" s="374">
        <v>47.180439999999997</v>
      </c>
      <c r="BN51" s="374">
        <v>43.278840000000002</v>
      </c>
      <c r="BO51" s="374">
        <v>42.886969999999998</v>
      </c>
      <c r="BP51" s="374">
        <v>46.15307</v>
      </c>
      <c r="BQ51" s="374">
        <v>51.950600000000001</v>
      </c>
      <c r="BR51" s="374">
        <v>55.93394</v>
      </c>
      <c r="BS51" s="374">
        <v>46.785290000000003</v>
      </c>
      <c r="BT51" s="374">
        <v>41.983699999999999</v>
      </c>
      <c r="BU51" s="374">
        <v>44.7468</v>
      </c>
      <c r="BV51" s="374">
        <v>54.174999999999997</v>
      </c>
    </row>
    <row r="52" spans="1:74" ht="11.1" customHeight="1" x14ac:dyDescent="0.2">
      <c r="A52" s="29" t="s">
        <v>594</v>
      </c>
      <c r="B52" s="468" t="s">
        <v>1015</v>
      </c>
      <c r="C52" s="451">
        <v>28.408124999999998</v>
      </c>
      <c r="D52" s="451">
        <v>81.056468749999993</v>
      </c>
      <c r="E52" s="451">
        <v>25.448315217000001</v>
      </c>
      <c r="F52" s="451">
        <v>30.087386364</v>
      </c>
      <c r="G52" s="451">
        <v>32.031718750000003</v>
      </c>
      <c r="H52" s="451">
        <v>39.354431818000002</v>
      </c>
      <c r="I52" s="451">
        <v>44.794166666999999</v>
      </c>
      <c r="J52" s="451">
        <v>51.973778408999998</v>
      </c>
      <c r="K52" s="451">
        <v>51.308690476000002</v>
      </c>
      <c r="L52" s="451">
        <v>67.471726189999998</v>
      </c>
      <c r="M52" s="451">
        <v>63.977946428999999</v>
      </c>
      <c r="N52" s="451">
        <v>41.694565216999997</v>
      </c>
      <c r="O52" s="451">
        <v>51.535863095000003</v>
      </c>
      <c r="P52" s="451">
        <v>48.197031250000002</v>
      </c>
      <c r="Q52" s="451">
        <v>43.903233696000001</v>
      </c>
      <c r="R52" s="451">
        <v>68.639732143000003</v>
      </c>
      <c r="S52" s="451">
        <v>91.160416667000007</v>
      </c>
      <c r="T52" s="451">
        <v>107.8190625</v>
      </c>
      <c r="U52" s="451">
        <v>106.0715</v>
      </c>
      <c r="V52" s="451">
        <v>110.22307065</v>
      </c>
      <c r="W52" s="451">
        <v>89.092619048000003</v>
      </c>
      <c r="X52" s="451">
        <v>59.216011905000002</v>
      </c>
      <c r="Y52" s="451">
        <v>53.040148809999998</v>
      </c>
      <c r="Z52" s="451">
        <v>61.347232142999999</v>
      </c>
      <c r="AA52" s="451">
        <v>37.986398809999997</v>
      </c>
      <c r="AB52" s="451">
        <v>29.38415625</v>
      </c>
      <c r="AC52" s="451">
        <v>26.801711956999998</v>
      </c>
      <c r="AD52" s="451">
        <v>26.878562500000001</v>
      </c>
      <c r="AE52" s="451">
        <v>33.739943181999998</v>
      </c>
      <c r="AF52" s="451">
        <v>35.762840908999998</v>
      </c>
      <c r="AG52" s="451">
        <v>46.551218749999997</v>
      </c>
      <c r="AH52" s="451">
        <v>40.552853261000003</v>
      </c>
      <c r="AI52" s="451">
        <v>34.6983125</v>
      </c>
      <c r="AJ52" s="451">
        <v>37.238636364000001</v>
      </c>
      <c r="AK52" s="451">
        <v>33.091041666999999</v>
      </c>
      <c r="AL52" s="451">
        <v>30.4088125</v>
      </c>
      <c r="AM52" s="451">
        <v>50.084630681999997</v>
      </c>
      <c r="AN52" s="451">
        <v>25.216488094999999</v>
      </c>
      <c r="AO52" s="451">
        <v>22.253958333</v>
      </c>
      <c r="AP52" s="451">
        <v>22.691448864000002</v>
      </c>
      <c r="AQ52" s="451">
        <v>29.754289773</v>
      </c>
      <c r="AR52" s="451">
        <v>38.706812499999998</v>
      </c>
      <c r="AS52" s="451">
        <v>41.814034091000003</v>
      </c>
      <c r="AT52" s="451">
        <v>37.952187500000001</v>
      </c>
      <c r="AU52" s="451">
        <v>34.087687500000001</v>
      </c>
      <c r="AV52" s="451">
        <v>30.176902173999999</v>
      </c>
      <c r="AW52" s="451">
        <v>29.287812500000001</v>
      </c>
      <c r="AX52" s="451">
        <v>35.237559523999998</v>
      </c>
      <c r="AY52" s="919">
        <v>52.514857954999997</v>
      </c>
      <c r="AZ52" s="919">
        <v>51.134687499999998</v>
      </c>
      <c r="BA52" s="919">
        <v>33.974404761999999</v>
      </c>
      <c r="BB52" s="374">
        <v>36.248570000000001</v>
      </c>
      <c r="BC52" s="374">
        <v>36.36365</v>
      </c>
      <c r="BD52" s="374">
        <v>39.57282</v>
      </c>
      <c r="BE52" s="374">
        <v>42.68356</v>
      </c>
      <c r="BF52" s="374">
        <v>44.72081</v>
      </c>
      <c r="BG52" s="374">
        <v>37.852049999999998</v>
      </c>
      <c r="BH52" s="374">
        <v>35.192410000000002</v>
      </c>
      <c r="BI52" s="374">
        <v>36.892060000000001</v>
      </c>
      <c r="BJ52" s="374">
        <v>40.692329999999998</v>
      </c>
      <c r="BK52" s="374">
        <v>43.285330000000002</v>
      </c>
      <c r="BL52" s="374">
        <v>40.984050000000003</v>
      </c>
      <c r="BM52" s="374">
        <v>36.72551</v>
      </c>
      <c r="BN52" s="374">
        <v>35.124099999999999</v>
      </c>
      <c r="BO52" s="374">
        <v>35.563940000000002</v>
      </c>
      <c r="BP52" s="374">
        <v>38.409950000000002</v>
      </c>
      <c r="BQ52" s="374">
        <v>41.796759999999999</v>
      </c>
      <c r="BR52" s="374">
        <v>43.541240000000002</v>
      </c>
      <c r="BS52" s="374">
        <v>38.083849999999998</v>
      </c>
      <c r="BT52" s="374">
        <v>35.27299</v>
      </c>
      <c r="BU52" s="374">
        <v>36.301740000000002</v>
      </c>
      <c r="BV52" s="374">
        <v>39.683590000000002</v>
      </c>
    </row>
    <row r="53" spans="1:74" ht="11.1" customHeight="1" x14ac:dyDescent="0.2">
      <c r="A53" s="29" t="s">
        <v>595</v>
      </c>
      <c r="B53" s="468" t="s">
        <v>1016</v>
      </c>
      <c r="C53" s="451">
        <v>26.218775938</v>
      </c>
      <c r="D53" s="451">
        <v>705.47958313000004</v>
      </c>
      <c r="E53" s="451">
        <v>19.218120652</v>
      </c>
      <c r="F53" s="451">
        <v>23.329173864000001</v>
      </c>
      <c r="G53" s="451">
        <v>28.610441250000001</v>
      </c>
      <c r="H53" s="451">
        <v>40.653478976999999</v>
      </c>
      <c r="I53" s="451">
        <v>46.486033333000002</v>
      </c>
      <c r="J53" s="451">
        <v>47.203752272999999</v>
      </c>
      <c r="K53" s="451">
        <v>52.208252975999997</v>
      </c>
      <c r="L53" s="451">
        <v>59.186798512000003</v>
      </c>
      <c r="M53" s="451">
        <v>46.908223810000003</v>
      </c>
      <c r="N53" s="451">
        <v>31.072285054000002</v>
      </c>
      <c r="O53" s="451">
        <v>39.692211905000001</v>
      </c>
      <c r="P53" s="451">
        <v>39.732824375</v>
      </c>
      <c r="Q53" s="451">
        <v>32.312095380000002</v>
      </c>
      <c r="R53" s="451">
        <v>40.189811012</v>
      </c>
      <c r="S53" s="451">
        <v>79.637198511999998</v>
      </c>
      <c r="T53" s="451">
        <v>98.716374148</v>
      </c>
      <c r="U53" s="451">
        <v>119.30634563</v>
      </c>
      <c r="V53" s="451">
        <v>115.77019375</v>
      </c>
      <c r="W53" s="451">
        <v>94.832144345000003</v>
      </c>
      <c r="X53" s="451">
        <v>60.747954167000003</v>
      </c>
      <c r="Y53" s="451">
        <v>56.417576189999998</v>
      </c>
      <c r="Z53" s="451">
        <v>50.458671373999998</v>
      </c>
      <c r="AA53" s="451">
        <v>35.781913095</v>
      </c>
      <c r="AB53" s="451">
        <v>27.201062188000002</v>
      </c>
      <c r="AC53" s="451">
        <v>23.896104958999999</v>
      </c>
      <c r="AD53" s="451">
        <v>30.696065624999999</v>
      </c>
      <c r="AE53" s="451">
        <v>34.502565625000003</v>
      </c>
      <c r="AF53" s="451">
        <v>38.493171023000002</v>
      </c>
      <c r="AG53" s="451">
        <v>44.559060313000003</v>
      </c>
      <c r="AH53" s="451">
        <v>57.052853571</v>
      </c>
      <c r="AI53" s="451">
        <v>39.253269688000003</v>
      </c>
      <c r="AJ53" s="451">
        <v>30.175610510999999</v>
      </c>
      <c r="AK53" s="451">
        <v>29.229162202000001</v>
      </c>
      <c r="AL53" s="451">
        <v>26.088739062999998</v>
      </c>
      <c r="AM53" s="451">
        <v>61.353395739</v>
      </c>
      <c r="AN53" s="451">
        <v>16.651892262</v>
      </c>
      <c r="AO53" s="451">
        <v>16.984853570999999</v>
      </c>
      <c r="AP53" s="451">
        <v>29.314342898</v>
      </c>
      <c r="AQ53" s="451">
        <v>31.093550568000001</v>
      </c>
      <c r="AR53" s="451">
        <v>41.439533437999998</v>
      </c>
      <c r="AS53" s="451">
        <v>43.406281249999999</v>
      </c>
      <c r="AT53" s="451">
        <v>48.202319318000001</v>
      </c>
      <c r="AU53" s="451">
        <v>52.138098438</v>
      </c>
      <c r="AV53" s="451">
        <v>68.601395108999995</v>
      </c>
      <c r="AW53" s="451">
        <v>39.175595313000002</v>
      </c>
      <c r="AX53" s="451">
        <v>31.790829887000001</v>
      </c>
      <c r="AY53" s="919">
        <v>48.382975567999999</v>
      </c>
      <c r="AZ53" s="919">
        <v>45.148195938000001</v>
      </c>
      <c r="BA53" s="919">
        <v>21.698301189999999</v>
      </c>
      <c r="BB53" s="374">
        <v>43.896569999999997</v>
      </c>
      <c r="BC53" s="374">
        <v>44.892969999999998</v>
      </c>
      <c r="BD53" s="374">
        <v>50.113030000000002</v>
      </c>
      <c r="BE53" s="374">
        <v>55.771520000000002</v>
      </c>
      <c r="BF53" s="374">
        <v>62.93177</v>
      </c>
      <c r="BG53" s="374">
        <v>51.564259999999997</v>
      </c>
      <c r="BH53" s="374">
        <v>48.114429999999999</v>
      </c>
      <c r="BI53" s="374">
        <v>47.068809999999999</v>
      </c>
      <c r="BJ53" s="374">
        <v>49.865769999999998</v>
      </c>
      <c r="BK53" s="374">
        <v>49.698610000000002</v>
      </c>
      <c r="BL53" s="374">
        <v>47.651200000000003</v>
      </c>
      <c r="BM53" s="374">
        <v>46.039639999999999</v>
      </c>
      <c r="BN53" s="374">
        <v>44.241489999999999</v>
      </c>
      <c r="BO53" s="374">
        <v>45.870010000000001</v>
      </c>
      <c r="BP53" s="374">
        <v>51.213590000000003</v>
      </c>
      <c r="BQ53" s="374">
        <v>56.743780000000001</v>
      </c>
      <c r="BR53" s="374">
        <v>60.85642</v>
      </c>
      <c r="BS53" s="374">
        <v>52.350160000000002</v>
      </c>
      <c r="BT53" s="374">
        <v>46.192320000000002</v>
      </c>
      <c r="BU53" s="374">
        <v>46.771659999999997</v>
      </c>
      <c r="BV53" s="374">
        <v>49.038469999999997</v>
      </c>
    </row>
    <row r="54" spans="1:74" ht="11.1" customHeight="1" x14ac:dyDescent="0.2">
      <c r="A54" s="52" t="s">
        <v>596</v>
      </c>
      <c r="B54" s="468" t="s">
        <v>1017</v>
      </c>
      <c r="C54" s="451">
        <v>25.552631579</v>
      </c>
      <c r="D54" s="451">
        <v>71.671052631999999</v>
      </c>
      <c r="E54" s="451">
        <v>26.086956522000001</v>
      </c>
      <c r="F54" s="451">
        <v>28.321428570999998</v>
      </c>
      <c r="G54" s="451">
        <v>30.65</v>
      </c>
      <c r="H54" s="451">
        <v>39.829545455000002</v>
      </c>
      <c r="I54" s="451">
        <v>40.869047619</v>
      </c>
      <c r="J54" s="451">
        <v>46.863636364000001</v>
      </c>
      <c r="K54" s="451">
        <v>44.821428570999998</v>
      </c>
      <c r="L54" s="451">
        <v>56.880952381</v>
      </c>
      <c r="M54" s="451">
        <v>53.487499999999997</v>
      </c>
      <c r="N54" s="451">
        <v>43.642857143000001</v>
      </c>
      <c r="O54" s="451">
        <v>41.612499999999997</v>
      </c>
      <c r="P54" s="451">
        <v>41.171052631999999</v>
      </c>
      <c r="Q54" s="451">
        <v>44.554347825999997</v>
      </c>
      <c r="R54" s="451">
        <v>64.537499999999994</v>
      </c>
      <c r="S54" s="451">
        <v>82.916666667000001</v>
      </c>
      <c r="T54" s="451">
        <v>107.41666667</v>
      </c>
      <c r="U54" s="451">
        <v>97.4375</v>
      </c>
      <c r="V54" s="451">
        <v>98.476086957000007</v>
      </c>
      <c r="W54" s="451">
        <v>88.559523810000002</v>
      </c>
      <c r="X54" s="451">
        <v>58.940476189999998</v>
      </c>
      <c r="Y54" s="451">
        <v>57.421052631999999</v>
      </c>
      <c r="Z54" s="451">
        <v>61.619047619</v>
      </c>
      <c r="AA54" s="451">
        <v>35.962499999999999</v>
      </c>
      <c r="AB54" s="451">
        <v>26.907894736999999</v>
      </c>
      <c r="AC54" s="451">
        <v>28.72826087</v>
      </c>
      <c r="AD54" s="451">
        <v>31.631578947000001</v>
      </c>
      <c r="AE54" s="451">
        <v>30.965909091</v>
      </c>
      <c r="AF54" s="451">
        <v>32.386363635999999</v>
      </c>
      <c r="AG54" s="451">
        <v>39.75</v>
      </c>
      <c r="AH54" s="451">
        <v>37.836956522000001</v>
      </c>
      <c r="AI54" s="451">
        <v>31.75</v>
      </c>
      <c r="AJ54" s="451">
        <v>32.545454544999998</v>
      </c>
      <c r="AK54" s="451">
        <v>31.592105263000001</v>
      </c>
      <c r="AL54" s="451">
        <v>27.074999999999999</v>
      </c>
      <c r="AM54" s="451">
        <v>40.678571429000002</v>
      </c>
      <c r="AN54" s="451">
        <v>21.287500000000001</v>
      </c>
      <c r="AO54" s="451">
        <v>21.9</v>
      </c>
      <c r="AP54" s="451">
        <v>25.159090909</v>
      </c>
      <c r="AQ54" s="451">
        <v>31.761363635999999</v>
      </c>
      <c r="AR54" s="451">
        <v>30.684210526000001</v>
      </c>
      <c r="AS54" s="451">
        <v>31.202380951999999</v>
      </c>
      <c r="AT54" s="451">
        <v>32.306818182000001</v>
      </c>
      <c r="AU54" s="451">
        <v>31.087499999999999</v>
      </c>
      <c r="AV54" s="451">
        <v>31.397727273000001</v>
      </c>
      <c r="AW54" s="451">
        <v>27.291666667000001</v>
      </c>
      <c r="AX54" s="451">
        <v>30.869047619</v>
      </c>
      <c r="AY54" s="919">
        <v>46.607142856999999</v>
      </c>
      <c r="AZ54" s="919">
        <v>46.210526315999999</v>
      </c>
      <c r="BA54" s="919">
        <v>37.023809524000001</v>
      </c>
      <c r="BB54" s="374">
        <v>33.817459999999997</v>
      </c>
      <c r="BC54" s="374">
        <v>33.616169999999997</v>
      </c>
      <c r="BD54" s="374">
        <v>34.506630000000001</v>
      </c>
      <c r="BE54" s="374">
        <v>36.86477</v>
      </c>
      <c r="BF54" s="374">
        <v>39.1952</v>
      </c>
      <c r="BG54" s="374">
        <v>34.767569999999999</v>
      </c>
      <c r="BH54" s="374">
        <v>33.080480000000001</v>
      </c>
      <c r="BI54" s="374">
        <v>33.405180000000001</v>
      </c>
      <c r="BJ54" s="374">
        <v>36.308309999999999</v>
      </c>
      <c r="BK54" s="374">
        <v>38.113860000000003</v>
      </c>
      <c r="BL54" s="374">
        <v>36.296129999999998</v>
      </c>
      <c r="BM54" s="374">
        <v>33.811630000000001</v>
      </c>
      <c r="BN54" s="374">
        <v>31.955939999999998</v>
      </c>
      <c r="BO54" s="374">
        <v>32.619129999999998</v>
      </c>
      <c r="BP54" s="374">
        <v>33.793909999999997</v>
      </c>
      <c r="BQ54" s="374">
        <v>36.214910000000003</v>
      </c>
      <c r="BR54" s="374">
        <v>38.021380000000001</v>
      </c>
      <c r="BS54" s="374">
        <v>34.351399999999998</v>
      </c>
      <c r="BT54" s="374">
        <v>32.268259999999998</v>
      </c>
      <c r="BU54" s="374">
        <v>32.18282</v>
      </c>
      <c r="BV54" s="374">
        <v>34.68909</v>
      </c>
    </row>
    <row r="55" spans="1:74" ht="11.1" customHeight="1" x14ac:dyDescent="0.2">
      <c r="A55" s="29" t="s">
        <v>597</v>
      </c>
      <c r="B55" s="468" t="s">
        <v>1018</v>
      </c>
      <c r="C55" s="451">
        <v>29.368421052999999</v>
      </c>
      <c r="D55" s="451">
        <v>28.171052631999999</v>
      </c>
      <c r="E55" s="451">
        <v>25.652173912999999</v>
      </c>
      <c r="F55" s="451">
        <v>27.857142856999999</v>
      </c>
      <c r="G55" s="451">
        <v>29.9</v>
      </c>
      <c r="H55" s="451">
        <v>38.75</v>
      </c>
      <c r="I55" s="451">
        <v>39.214285713999999</v>
      </c>
      <c r="J55" s="451">
        <v>45.75</v>
      </c>
      <c r="K55" s="451">
        <v>43.309523810000002</v>
      </c>
      <c r="L55" s="451">
        <v>53.928571429000002</v>
      </c>
      <c r="M55" s="451">
        <v>50.987499999999997</v>
      </c>
      <c r="N55" s="451">
        <v>42.130952381</v>
      </c>
      <c r="O55" s="451">
        <v>40.262500000000003</v>
      </c>
      <c r="P55" s="451">
        <v>39.486842105000001</v>
      </c>
      <c r="Q55" s="451">
        <v>43.586956522000001</v>
      </c>
      <c r="R55" s="451">
        <v>62.287500000000001</v>
      </c>
      <c r="S55" s="451">
        <v>75.714285713999999</v>
      </c>
      <c r="T55" s="451">
        <v>98.107142856999999</v>
      </c>
      <c r="U55" s="451">
        <v>92.775000000000006</v>
      </c>
      <c r="V55" s="451">
        <v>94.641304348000006</v>
      </c>
      <c r="W55" s="451">
        <v>90.726190475999999</v>
      </c>
      <c r="X55" s="451">
        <v>59.297619048000001</v>
      </c>
      <c r="Y55" s="451">
        <v>57.3</v>
      </c>
      <c r="Z55" s="451">
        <v>59.035714286000001</v>
      </c>
      <c r="AA55" s="451">
        <v>34.075000000000003</v>
      </c>
      <c r="AB55" s="451">
        <v>27.921052631999999</v>
      </c>
      <c r="AC55" s="451">
        <v>28.934782608999999</v>
      </c>
      <c r="AD55" s="451">
        <v>33.828947368000001</v>
      </c>
      <c r="AE55" s="451">
        <v>31.954545455000002</v>
      </c>
      <c r="AF55" s="451">
        <v>33.386363635999999</v>
      </c>
      <c r="AG55" s="451">
        <v>39.328947368000001</v>
      </c>
      <c r="AH55" s="451">
        <v>38.793478260999997</v>
      </c>
      <c r="AI55" s="451">
        <v>32.237499999999997</v>
      </c>
      <c r="AJ55" s="451">
        <v>34.272727273000001</v>
      </c>
      <c r="AK55" s="451">
        <v>33.276315789000002</v>
      </c>
      <c r="AL55" s="451">
        <v>28.6</v>
      </c>
      <c r="AM55" s="451">
        <v>42.023809524000001</v>
      </c>
      <c r="AN55" s="451">
        <v>24.3125</v>
      </c>
      <c r="AO55" s="451">
        <v>23.7</v>
      </c>
      <c r="AP55" s="451">
        <v>27.397727273000001</v>
      </c>
      <c r="AQ55" s="451">
        <v>35.477272726999999</v>
      </c>
      <c r="AR55" s="451">
        <v>32.565789473999999</v>
      </c>
      <c r="AS55" s="451">
        <v>33.035714286000001</v>
      </c>
      <c r="AT55" s="451">
        <v>34.295454544999998</v>
      </c>
      <c r="AU55" s="451">
        <v>32.450000000000003</v>
      </c>
      <c r="AV55" s="451">
        <v>31.295454544999998</v>
      </c>
      <c r="AW55" s="451">
        <v>29.097222221999999</v>
      </c>
      <c r="AX55" s="451">
        <v>32.273809524000001</v>
      </c>
      <c r="AY55" s="919">
        <v>49.226190475999999</v>
      </c>
      <c r="AZ55" s="919">
        <v>49.236842105000001</v>
      </c>
      <c r="BA55" s="919">
        <v>39.845238094999999</v>
      </c>
      <c r="BB55" s="374">
        <v>33.347149999999999</v>
      </c>
      <c r="BC55" s="374">
        <v>33.886940000000003</v>
      </c>
      <c r="BD55" s="374">
        <v>35.544370000000001</v>
      </c>
      <c r="BE55" s="374">
        <v>37.55509</v>
      </c>
      <c r="BF55" s="374">
        <v>40.561529999999998</v>
      </c>
      <c r="BG55" s="374">
        <v>38.664760000000001</v>
      </c>
      <c r="BH55" s="374">
        <v>38.696069999999999</v>
      </c>
      <c r="BI55" s="374">
        <v>37.65766</v>
      </c>
      <c r="BJ55" s="374">
        <v>38.999479999999998</v>
      </c>
      <c r="BK55" s="374">
        <v>40.568069999999999</v>
      </c>
      <c r="BL55" s="374">
        <v>37.251759999999997</v>
      </c>
      <c r="BM55" s="374">
        <v>37.047539999999998</v>
      </c>
      <c r="BN55" s="374">
        <v>36.526560000000003</v>
      </c>
      <c r="BO55" s="374">
        <v>35.91704</v>
      </c>
      <c r="BP55" s="374">
        <v>37.948749999999997</v>
      </c>
      <c r="BQ55" s="374">
        <v>39.384430000000002</v>
      </c>
      <c r="BR55" s="374">
        <v>42.749420000000001</v>
      </c>
      <c r="BS55" s="374">
        <v>40.691049999999997</v>
      </c>
      <c r="BT55" s="374">
        <v>38.054920000000003</v>
      </c>
      <c r="BU55" s="374">
        <v>36.334449999999997</v>
      </c>
      <c r="BV55" s="374">
        <v>37.53248</v>
      </c>
    </row>
    <row r="56" spans="1:74" ht="11.1" customHeight="1" x14ac:dyDescent="0.2">
      <c r="A56" s="52" t="s">
        <v>598</v>
      </c>
      <c r="B56" s="468" t="s">
        <v>1019</v>
      </c>
      <c r="C56" s="451">
        <v>26.026842105</v>
      </c>
      <c r="D56" s="451">
        <v>49.866315788999998</v>
      </c>
      <c r="E56" s="451">
        <v>27.795217391000001</v>
      </c>
      <c r="F56" s="451">
        <v>39.368095238000002</v>
      </c>
      <c r="G56" s="451">
        <v>36.319499999999998</v>
      </c>
      <c r="H56" s="451">
        <v>78.83</v>
      </c>
      <c r="I56" s="451">
        <v>119.33142857</v>
      </c>
      <c r="J56" s="451">
        <v>74.305000000000007</v>
      </c>
      <c r="K56" s="451">
        <v>81.195238094999993</v>
      </c>
      <c r="L56" s="451">
        <v>67.879047619000005</v>
      </c>
      <c r="M56" s="451">
        <v>50.607500000000002</v>
      </c>
      <c r="N56" s="451">
        <v>62.890476190000001</v>
      </c>
      <c r="O56" s="451">
        <v>43.232500000000002</v>
      </c>
      <c r="P56" s="451">
        <v>40.961578947</v>
      </c>
      <c r="Q56" s="451">
        <v>35.341739130000001</v>
      </c>
      <c r="R56" s="451">
        <v>75.004999999999995</v>
      </c>
      <c r="S56" s="451">
        <v>62.478571428999999</v>
      </c>
      <c r="T56" s="451">
        <v>40.696190475999998</v>
      </c>
      <c r="U56" s="451">
        <v>75.810500000000005</v>
      </c>
      <c r="V56" s="451">
        <v>113.55869565</v>
      </c>
      <c r="W56" s="451">
        <v>224.09428571000001</v>
      </c>
      <c r="X56" s="451">
        <v>75.009523810000005</v>
      </c>
      <c r="Y56" s="451">
        <v>95.880526316000001</v>
      </c>
      <c r="Z56" s="451">
        <v>283.27142857000001</v>
      </c>
      <c r="AA56" s="451">
        <v>132.94999999999999</v>
      </c>
      <c r="AB56" s="451">
        <v>97.488421052999996</v>
      </c>
      <c r="AC56" s="451">
        <v>87.541304347999997</v>
      </c>
      <c r="AD56" s="451">
        <v>105.29052632</v>
      </c>
      <c r="AE56" s="451">
        <v>20.886818181999999</v>
      </c>
      <c r="AF56" s="451">
        <v>49.663181817999998</v>
      </c>
      <c r="AG56" s="451">
        <v>94.384210526000004</v>
      </c>
      <c r="AH56" s="451">
        <v>90.652608696000001</v>
      </c>
      <c r="AI56" s="451">
        <v>62.055</v>
      </c>
      <c r="AJ56" s="451">
        <v>100.48272727</v>
      </c>
      <c r="AK56" s="451">
        <v>82.177368420999997</v>
      </c>
      <c r="AL56" s="451">
        <v>55.805500000000002</v>
      </c>
      <c r="AM56" s="451">
        <v>209.24809524</v>
      </c>
      <c r="AN56" s="451">
        <v>52.073</v>
      </c>
      <c r="AO56" s="451">
        <v>37.895499999999998</v>
      </c>
      <c r="AP56" s="451">
        <v>32.375909090999997</v>
      </c>
      <c r="AQ56" s="451">
        <v>32.343636363999998</v>
      </c>
      <c r="AR56" s="451">
        <v>34.020526316000002</v>
      </c>
      <c r="AS56" s="451">
        <v>70.551428571000002</v>
      </c>
      <c r="AT56" s="451">
        <v>50.288181817999998</v>
      </c>
      <c r="AU56" s="451">
        <v>62.106499999999997</v>
      </c>
      <c r="AV56" s="451">
        <v>52.388636364</v>
      </c>
      <c r="AW56" s="451">
        <v>37.519444444000001</v>
      </c>
      <c r="AX56" s="451">
        <v>45.374761905</v>
      </c>
      <c r="AY56" s="919">
        <v>50.754285713999998</v>
      </c>
      <c r="AZ56" s="919">
        <v>73.842105262999993</v>
      </c>
      <c r="BA56" s="919">
        <v>36.567142857</v>
      </c>
      <c r="BB56" s="374">
        <v>45.936689999999999</v>
      </c>
      <c r="BC56" s="374">
        <v>44.105269999999997</v>
      </c>
      <c r="BD56" s="374">
        <v>45.49906</v>
      </c>
      <c r="BE56" s="374">
        <v>51.718359999999997</v>
      </c>
      <c r="BF56" s="374">
        <v>59.213729999999998</v>
      </c>
      <c r="BG56" s="374">
        <v>55.75047</v>
      </c>
      <c r="BH56" s="374">
        <v>54.530070000000002</v>
      </c>
      <c r="BI56" s="374">
        <v>56.447719999999997</v>
      </c>
      <c r="BJ56" s="374">
        <v>64.997619999999998</v>
      </c>
      <c r="BK56" s="374">
        <v>70.686719999999994</v>
      </c>
      <c r="BL56" s="374">
        <v>64.274469999999994</v>
      </c>
      <c r="BM56" s="374">
        <v>48.814309999999999</v>
      </c>
      <c r="BN56" s="374">
        <v>45.040410000000001</v>
      </c>
      <c r="BO56" s="374">
        <v>40.47824</v>
      </c>
      <c r="BP56" s="374">
        <v>43.434289999999997</v>
      </c>
      <c r="BQ56" s="374">
        <v>52.39114</v>
      </c>
      <c r="BR56" s="374">
        <v>59.663029999999999</v>
      </c>
      <c r="BS56" s="374">
        <v>57.199649999999998</v>
      </c>
      <c r="BT56" s="374">
        <v>55.152239999999999</v>
      </c>
      <c r="BU56" s="374">
        <v>58.629669999999997</v>
      </c>
      <c r="BV56" s="374">
        <v>68.458460000000002</v>
      </c>
    </row>
    <row r="57" spans="1:74" ht="11.1" customHeight="1" x14ac:dyDescent="0.2">
      <c r="A57" s="54" t="s">
        <v>599</v>
      </c>
      <c r="B57" s="469" t="s">
        <v>1020</v>
      </c>
      <c r="C57" s="453">
        <v>29.092105263000001</v>
      </c>
      <c r="D57" s="453">
        <v>69.842105262999993</v>
      </c>
      <c r="E57" s="453">
        <v>26.22826087</v>
      </c>
      <c r="F57" s="453">
        <v>27.761904762</v>
      </c>
      <c r="G57" s="453">
        <v>26.827500000000001</v>
      </c>
      <c r="H57" s="453">
        <v>85.125909090999997</v>
      </c>
      <c r="I57" s="453">
        <v>92.735238095</v>
      </c>
      <c r="J57" s="453">
        <v>67.405000000000001</v>
      </c>
      <c r="K57" s="453">
        <v>79.432380952000003</v>
      </c>
      <c r="L57" s="453">
        <v>57.714285713999999</v>
      </c>
      <c r="M57" s="453">
        <v>49.194000000000003</v>
      </c>
      <c r="N57" s="453">
        <v>53.904761905000001</v>
      </c>
      <c r="O57" s="453">
        <v>39.200000000000003</v>
      </c>
      <c r="P57" s="453">
        <v>41.792105263000003</v>
      </c>
      <c r="Q57" s="453">
        <v>36.076086957000001</v>
      </c>
      <c r="R57" s="453">
        <v>54.552500000000002</v>
      </c>
      <c r="S57" s="453">
        <v>55.416666667000001</v>
      </c>
      <c r="T57" s="453">
        <v>71.521428571000001</v>
      </c>
      <c r="U57" s="453">
        <v>84.98</v>
      </c>
      <c r="V57" s="453">
        <v>113.96391303999999</v>
      </c>
      <c r="W57" s="453">
        <v>185.8</v>
      </c>
      <c r="X57" s="453">
        <v>63.321428570999998</v>
      </c>
      <c r="Y57" s="453">
        <v>74.605263158</v>
      </c>
      <c r="Z57" s="453">
        <v>252.42047618999999</v>
      </c>
      <c r="AA57" s="453">
        <v>128.33750000000001</v>
      </c>
      <c r="AB57" s="453">
        <v>64.715789474000005</v>
      </c>
      <c r="AC57" s="453">
        <v>59.52173913</v>
      </c>
      <c r="AD57" s="453">
        <v>50.842105263000001</v>
      </c>
      <c r="AE57" s="453">
        <v>19.155454545000001</v>
      </c>
      <c r="AF57" s="453">
        <v>24.795454544999998</v>
      </c>
      <c r="AG57" s="453">
        <v>96.09</v>
      </c>
      <c r="AH57" s="453">
        <v>82.195652174000003</v>
      </c>
      <c r="AI57" s="453">
        <v>37.575000000000003</v>
      </c>
      <c r="AJ57" s="453">
        <v>52.988636364000001</v>
      </c>
      <c r="AK57" s="453">
        <v>55.592631578999999</v>
      </c>
      <c r="AL57" s="453">
        <v>41.725000000000001</v>
      </c>
      <c r="AM57" s="453">
        <v>51.699047618999998</v>
      </c>
      <c r="AN57" s="453">
        <v>27.398</v>
      </c>
      <c r="AO57" s="453">
        <v>9.75</v>
      </c>
      <c r="AP57" s="453">
        <v>0.82954545454999995</v>
      </c>
      <c r="AQ57" s="453">
        <v>5.375</v>
      </c>
      <c r="AR57" s="453">
        <v>27.457368421000002</v>
      </c>
      <c r="AS57" s="453">
        <v>65</v>
      </c>
      <c r="AT57" s="453">
        <v>45.765000000000001</v>
      </c>
      <c r="AU57" s="453">
        <v>39.75</v>
      </c>
      <c r="AV57" s="453">
        <v>36.840909091</v>
      </c>
      <c r="AW57" s="453">
        <v>29.861111111</v>
      </c>
      <c r="AX57" s="453">
        <v>38.238095238</v>
      </c>
      <c r="AY57" s="932">
        <v>38.75</v>
      </c>
      <c r="AZ57" s="932">
        <v>25.342105263000001</v>
      </c>
      <c r="BA57" s="932">
        <v>19.535714286000001</v>
      </c>
      <c r="BB57" s="400">
        <v>29.820419999999999</v>
      </c>
      <c r="BC57" s="400">
        <v>32.28248</v>
      </c>
      <c r="BD57" s="400">
        <v>36.720199999999998</v>
      </c>
      <c r="BE57" s="400">
        <v>44.975679999999997</v>
      </c>
      <c r="BF57" s="400">
        <v>47.747790000000002</v>
      </c>
      <c r="BG57" s="400">
        <v>42.873170000000002</v>
      </c>
      <c r="BH57" s="400">
        <v>38.811320000000002</v>
      </c>
      <c r="BI57" s="400">
        <v>40.94312</v>
      </c>
      <c r="BJ57" s="400">
        <v>47.350439999999999</v>
      </c>
      <c r="BK57" s="400">
        <v>49.678930000000001</v>
      </c>
      <c r="BL57" s="400">
        <v>42.677610000000001</v>
      </c>
      <c r="BM57" s="400">
        <v>33.319719999999997</v>
      </c>
      <c r="BN57" s="400">
        <v>32.439500000000002</v>
      </c>
      <c r="BO57" s="400">
        <v>34.397739999999999</v>
      </c>
      <c r="BP57" s="400">
        <v>37.166969999999999</v>
      </c>
      <c r="BQ57" s="400">
        <v>45.365850000000002</v>
      </c>
      <c r="BR57" s="400">
        <v>45.32629</v>
      </c>
      <c r="BS57" s="400">
        <v>40.312019999999997</v>
      </c>
      <c r="BT57" s="400">
        <v>36.266089999999998</v>
      </c>
      <c r="BU57" s="400">
        <v>38.897599999999997</v>
      </c>
      <c r="BV57" s="400">
        <v>45.324359999999999</v>
      </c>
    </row>
    <row r="58" spans="1:74" s="358" customFormat="1" ht="12" customHeight="1" x14ac:dyDescent="0.25">
      <c r="A58" s="357"/>
      <c r="B58" s="1094" t="s">
        <v>1449</v>
      </c>
      <c r="C58" s="1095"/>
      <c r="D58" s="1095"/>
      <c r="E58" s="1095"/>
      <c r="F58" s="1095"/>
      <c r="G58" s="1095"/>
      <c r="H58" s="1095"/>
      <c r="I58" s="1095"/>
      <c r="J58" s="1095"/>
      <c r="K58" s="1095"/>
      <c r="L58" s="1095"/>
      <c r="M58" s="1095"/>
      <c r="N58" s="1095"/>
      <c r="O58" s="1095"/>
      <c r="P58" s="1095"/>
      <c r="Q58" s="1095"/>
      <c r="R58" s="806"/>
      <c r="AY58" s="361"/>
      <c r="AZ58" s="361"/>
      <c r="BA58" s="361"/>
      <c r="BD58" s="361"/>
      <c r="BE58" s="361"/>
      <c r="BF58" s="361"/>
      <c r="BG58" s="361"/>
      <c r="BH58" s="361"/>
      <c r="BI58" s="361"/>
    </row>
    <row r="59" spans="1:74" s="182" customFormat="1" ht="12" customHeight="1" x14ac:dyDescent="0.25">
      <c r="A59" s="181"/>
      <c r="B59" s="1082" t="s">
        <v>1450</v>
      </c>
      <c r="C59" s="1023"/>
      <c r="D59" s="1023"/>
      <c r="E59" s="1023"/>
      <c r="F59" s="1023"/>
      <c r="G59" s="1023"/>
      <c r="H59" s="1023"/>
      <c r="I59" s="1023"/>
      <c r="J59" s="1023"/>
      <c r="K59" s="1023"/>
      <c r="L59" s="1023"/>
      <c r="M59" s="1023"/>
      <c r="N59" s="1023"/>
      <c r="O59" s="1023"/>
      <c r="P59" s="1023"/>
      <c r="Q59" s="1024"/>
      <c r="R59" s="806"/>
      <c r="AY59" s="695"/>
      <c r="AZ59" s="695"/>
      <c r="BA59" s="695"/>
      <c r="BB59" s="209"/>
      <c r="BC59" s="209"/>
      <c r="BD59" s="695"/>
      <c r="BE59" s="695"/>
      <c r="BF59" s="695"/>
      <c r="BG59" s="695"/>
      <c r="BH59" s="695"/>
      <c r="BI59" s="695"/>
      <c r="BJ59" s="209"/>
    </row>
    <row r="60" spans="1:74" s="182" customFormat="1" ht="12" customHeight="1" x14ac:dyDescent="0.2">
      <c r="A60" s="181"/>
      <c r="B60" s="1093" t="s">
        <v>1451</v>
      </c>
      <c r="C60" s="1093"/>
      <c r="D60" s="1093"/>
      <c r="E60" s="1093"/>
      <c r="F60" s="1093"/>
      <c r="G60" s="1093"/>
      <c r="H60" s="1093"/>
      <c r="I60" s="1093"/>
      <c r="J60" s="1093"/>
      <c r="K60" s="1093"/>
      <c r="L60" s="1093"/>
      <c r="M60" s="1093"/>
      <c r="N60" s="1093"/>
      <c r="O60" s="1093"/>
      <c r="P60" s="1093"/>
      <c r="Q60" s="1093"/>
      <c r="R60" s="806"/>
      <c r="AY60" s="695"/>
      <c r="AZ60" s="695"/>
      <c r="BA60" s="695"/>
      <c r="BB60" s="209"/>
      <c r="BC60" s="209"/>
      <c r="BD60" s="696"/>
      <c r="BE60" s="696"/>
      <c r="BF60" s="696"/>
      <c r="BG60" s="695"/>
      <c r="BH60" s="695"/>
      <c r="BI60" s="695"/>
      <c r="BJ60" s="209"/>
    </row>
    <row r="61" spans="1:74" s="182" customFormat="1" ht="24" customHeight="1" x14ac:dyDescent="0.25">
      <c r="A61" s="183"/>
      <c r="B61" s="1082" t="s">
        <v>1465</v>
      </c>
      <c r="C61" s="1023"/>
      <c r="D61" s="1023"/>
      <c r="E61" s="1023"/>
      <c r="F61" s="1023"/>
      <c r="G61" s="1023"/>
      <c r="H61" s="1023"/>
      <c r="I61" s="1023"/>
      <c r="J61" s="1023"/>
      <c r="K61" s="1023"/>
      <c r="L61" s="1023"/>
      <c r="M61" s="1023"/>
      <c r="N61" s="1023"/>
      <c r="O61" s="1023"/>
      <c r="P61" s="1023"/>
      <c r="Q61" s="1024"/>
      <c r="R61" s="806"/>
      <c r="AY61" s="695"/>
      <c r="AZ61" s="695"/>
      <c r="BA61" s="695"/>
      <c r="BB61" s="209"/>
      <c r="BC61" s="209"/>
      <c r="BD61" s="696"/>
      <c r="BE61" s="696"/>
      <c r="BF61" s="696"/>
      <c r="BG61" s="695"/>
      <c r="BH61" s="695"/>
      <c r="BI61" s="695"/>
      <c r="BJ61" s="209"/>
    </row>
    <row r="62" spans="1:74" s="182" customFormat="1" ht="12" customHeight="1" x14ac:dyDescent="0.2">
      <c r="A62" s="183"/>
      <c r="B62" s="799" t="s">
        <v>826</v>
      </c>
      <c r="C62" s="799"/>
      <c r="D62" s="799"/>
      <c r="E62" s="799"/>
      <c r="F62" s="799"/>
      <c r="G62" s="799"/>
      <c r="H62" s="800"/>
      <c r="I62" s="799"/>
      <c r="J62" s="799"/>
      <c r="K62" s="799"/>
      <c r="L62" s="799"/>
      <c r="M62" s="799"/>
      <c r="N62" s="799"/>
      <c r="O62" s="799"/>
      <c r="P62" s="799"/>
      <c r="Q62" s="799"/>
      <c r="R62" s="801"/>
      <c r="AY62" s="695"/>
      <c r="AZ62" s="695"/>
      <c r="BA62" s="695"/>
      <c r="BB62" s="209"/>
      <c r="BC62" s="209"/>
      <c r="BD62" s="696"/>
      <c r="BE62" s="696"/>
      <c r="BF62" s="696"/>
      <c r="BG62" s="695"/>
      <c r="BH62" s="695"/>
      <c r="BI62" s="695"/>
      <c r="BJ62" s="209"/>
    </row>
    <row r="63" spans="1:74" s="182" customFormat="1" ht="12" customHeight="1" x14ac:dyDescent="0.25">
      <c r="A63" s="183"/>
      <c r="B63" s="1018" t="str">
        <f>Dates!$G$2</f>
        <v>EIA completed modeling and analysis for this report on Monday, April 7, 2025.</v>
      </c>
      <c r="C63" s="1005"/>
      <c r="D63" s="1005"/>
      <c r="E63" s="1005"/>
      <c r="F63" s="1005"/>
      <c r="G63" s="1005"/>
      <c r="H63" s="1005"/>
      <c r="I63" s="1005"/>
      <c r="J63" s="1005"/>
      <c r="K63" s="1005"/>
      <c r="L63" s="1005"/>
      <c r="M63" s="1005"/>
      <c r="N63" s="1005"/>
      <c r="O63" s="1005"/>
      <c r="P63" s="1005"/>
      <c r="Q63" s="1005"/>
      <c r="R63" s="802"/>
      <c r="AY63" s="695"/>
      <c r="AZ63" s="695"/>
      <c r="BA63" s="695"/>
      <c r="BB63" s="209"/>
      <c r="BC63" s="209"/>
      <c r="BD63" s="696"/>
      <c r="BE63" s="696"/>
      <c r="BF63" s="696"/>
      <c r="BG63" s="695"/>
      <c r="BH63" s="695"/>
      <c r="BI63" s="695"/>
      <c r="BJ63" s="209"/>
    </row>
    <row r="64" spans="1:74" s="113" customFormat="1" ht="12" customHeight="1" x14ac:dyDescent="0.25">
      <c r="A64" s="51"/>
      <c r="B64" s="1027" t="s">
        <v>1435</v>
      </c>
      <c r="C64" s="1014"/>
      <c r="D64" s="1014"/>
      <c r="E64" s="1014"/>
      <c r="F64" s="1014"/>
      <c r="G64" s="1014"/>
      <c r="H64" s="1014"/>
      <c r="I64" s="1014"/>
      <c r="J64" s="1014"/>
      <c r="K64" s="1014"/>
      <c r="L64" s="1014"/>
      <c r="M64" s="1014"/>
      <c r="N64" s="1014"/>
      <c r="O64" s="1014"/>
      <c r="P64" s="1014"/>
      <c r="Q64" s="1014"/>
      <c r="R64" s="806"/>
      <c r="AY64" s="854"/>
      <c r="AZ64" s="854"/>
      <c r="BA64" s="854"/>
      <c r="BB64" s="208"/>
      <c r="BC64" s="208"/>
      <c r="BD64" s="694"/>
      <c r="BE64" s="694"/>
      <c r="BF64" s="694"/>
      <c r="BG64" s="854"/>
      <c r="BH64" s="854"/>
      <c r="BI64" s="854"/>
      <c r="BJ64" s="208"/>
    </row>
    <row r="65" spans="1:74" s="182" customFormat="1" ht="12" customHeight="1" x14ac:dyDescent="0.25">
      <c r="A65" s="183"/>
      <c r="B65" s="1013" t="s">
        <v>816</v>
      </c>
      <c r="C65" s="1014"/>
      <c r="D65" s="1014"/>
      <c r="E65" s="1014"/>
      <c r="F65" s="1014"/>
      <c r="G65" s="1014"/>
      <c r="H65" s="1014"/>
      <c r="I65" s="1014"/>
      <c r="J65" s="1014"/>
      <c r="K65" s="1014"/>
      <c r="L65" s="1014"/>
      <c r="M65" s="1014"/>
      <c r="N65" s="1014"/>
      <c r="O65" s="1014"/>
      <c r="P65" s="1014"/>
      <c r="Q65" s="1014"/>
      <c r="R65" s="806"/>
      <c r="AY65" s="695"/>
      <c r="AZ65" s="695"/>
      <c r="BA65" s="695"/>
      <c r="BB65" s="209"/>
      <c r="BC65" s="209"/>
      <c r="BD65" s="696"/>
      <c r="BE65" s="696"/>
      <c r="BF65" s="696"/>
      <c r="BG65" s="695"/>
      <c r="BH65" s="695"/>
      <c r="BI65" s="695"/>
      <c r="BJ65" s="209"/>
    </row>
    <row r="66" spans="1:74" s="182" customFormat="1" ht="13.2" x14ac:dyDescent="0.25">
      <c r="A66" s="183"/>
      <c r="B66" s="1013" t="s">
        <v>67</v>
      </c>
      <c r="C66" s="1014"/>
      <c r="D66" s="1014"/>
      <c r="E66" s="1014"/>
      <c r="F66" s="1014"/>
      <c r="G66" s="1014"/>
      <c r="H66" s="1014"/>
      <c r="I66" s="1014"/>
      <c r="J66" s="1014"/>
      <c r="K66" s="1014"/>
      <c r="L66" s="1014"/>
      <c r="M66" s="1014"/>
      <c r="N66" s="1014"/>
      <c r="O66" s="1014"/>
      <c r="P66" s="1014"/>
      <c r="Q66" s="1014"/>
      <c r="R66" s="806"/>
      <c r="AY66" s="695"/>
      <c r="AZ66" s="695"/>
      <c r="BA66" s="695"/>
      <c r="BB66" s="209"/>
      <c r="BC66" s="209"/>
      <c r="BD66" s="696"/>
      <c r="BE66" s="696"/>
      <c r="BF66" s="696"/>
      <c r="BG66" s="695"/>
      <c r="BH66" s="695"/>
      <c r="BI66" s="695"/>
      <c r="BJ66" s="209"/>
    </row>
    <row r="67" spans="1:74" s="182" customFormat="1" x14ac:dyDescent="0.2">
      <c r="A67" s="183"/>
      <c r="B67" s="1019" t="s">
        <v>840</v>
      </c>
      <c r="C67" s="1019"/>
      <c r="D67" s="1019"/>
      <c r="E67" s="1019"/>
      <c r="F67" s="1019"/>
      <c r="G67" s="1019"/>
      <c r="H67" s="1019"/>
      <c r="I67" s="1019"/>
      <c r="J67" s="1019"/>
      <c r="K67" s="1019"/>
      <c r="L67" s="1019"/>
      <c r="M67" s="1019"/>
      <c r="N67" s="1019"/>
      <c r="O67" s="1019"/>
      <c r="P67" s="1019"/>
      <c r="Q67" s="1019"/>
      <c r="R67" s="1019"/>
      <c r="AY67" s="695"/>
      <c r="AZ67" s="695"/>
      <c r="BA67" s="695"/>
      <c r="BB67" s="209"/>
      <c r="BC67" s="209"/>
      <c r="BD67" s="696"/>
      <c r="BE67" s="696"/>
      <c r="BF67" s="696"/>
      <c r="BG67" s="695"/>
      <c r="BH67" s="695"/>
      <c r="BI67" s="695"/>
      <c r="BJ67" s="209"/>
    </row>
    <row r="68" spans="1:74" s="182" customFormat="1" ht="12" customHeight="1" x14ac:dyDescent="0.25">
      <c r="A68" s="181"/>
      <c r="B68" s="1097" t="s">
        <v>1448</v>
      </c>
      <c r="C68" s="1023"/>
      <c r="D68" s="1023"/>
      <c r="E68" s="1023"/>
      <c r="F68" s="1023"/>
      <c r="G68" s="1023"/>
      <c r="H68" s="1023"/>
      <c r="I68" s="1023"/>
      <c r="J68" s="1023"/>
      <c r="K68" s="1023"/>
      <c r="L68" s="1023"/>
      <c r="M68" s="1023"/>
      <c r="N68" s="1023"/>
      <c r="O68" s="1023"/>
      <c r="P68" s="1023"/>
      <c r="Q68" s="1024"/>
      <c r="R68" s="806"/>
      <c r="AY68" s="695"/>
      <c r="AZ68" s="695"/>
      <c r="BA68" s="695"/>
      <c r="BB68" s="209"/>
      <c r="BC68" s="209"/>
      <c r="BD68" s="696"/>
      <c r="BE68" s="696"/>
      <c r="BF68" s="696"/>
      <c r="BG68" s="695"/>
      <c r="BH68" s="695"/>
      <c r="BI68" s="695"/>
      <c r="BJ68" s="209"/>
    </row>
    <row r="69" spans="1:74" s="182" customFormat="1" ht="13.8" x14ac:dyDescent="0.25">
      <c r="A69" s="181"/>
      <c r="B69" s="1022" t="s">
        <v>817</v>
      </c>
      <c r="C69" s="1024"/>
      <c r="D69" s="1024"/>
      <c r="E69" s="1024"/>
      <c r="F69" s="1024"/>
      <c r="G69" s="1024"/>
      <c r="H69" s="1024"/>
      <c r="I69" s="1024"/>
      <c r="J69" s="1024"/>
      <c r="K69" s="1024"/>
      <c r="L69" s="1024"/>
      <c r="M69" s="1024"/>
      <c r="N69" s="1024"/>
      <c r="O69" s="1024"/>
      <c r="P69" s="1024"/>
      <c r="Q69" s="1098"/>
      <c r="R69" s="806"/>
      <c r="AY69" s="695"/>
      <c r="AZ69" s="695"/>
      <c r="BA69" s="695"/>
      <c r="BB69" s="209"/>
      <c r="BC69" s="209"/>
      <c r="BD69" s="696"/>
      <c r="BE69" s="696"/>
      <c r="BF69" s="696"/>
      <c r="BG69" s="695"/>
      <c r="BH69" s="695"/>
      <c r="BI69" s="695"/>
      <c r="BJ69" s="209"/>
    </row>
    <row r="70" spans="1:74" s="182" customFormat="1" ht="12" customHeight="1" x14ac:dyDescent="0.25">
      <c r="A70" s="181"/>
      <c r="B70" s="1099" t="s">
        <v>842</v>
      </c>
      <c r="C70" s="1024"/>
      <c r="D70" s="1024"/>
      <c r="E70" s="1024"/>
      <c r="F70" s="1024"/>
      <c r="G70" s="1024"/>
      <c r="H70" s="1024"/>
      <c r="I70" s="1024"/>
      <c r="J70" s="1024"/>
      <c r="K70" s="1024"/>
      <c r="L70" s="1024"/>
      <c r="M70" s="1024"/>
      <c r="N70" s="1024"/>
      <c r="O70" s="1024"/>
      <c r="P70" s="1024"/>
      <c r="Q70" s="1024"/>
      <c r="R70" s="806"/>
      <c r="AY70" s="695"/>
      <c r="AZ70" s="695"/>
      <c r="BA70" s="695"/>
      <c r="BB70" s="209"/>
      <c r="BC70" s="209"/>
      <c r="BD70" s="696"/>
      <c r="BE70" s="696"/>
      <c r="BF70" s="696"/>
      <c r="BG70" s="695"/>
      <c r="BH70" s="695"/>
      <c r="BI70" s="695"/>
      <c r="BJ70" s="209"/>
    </row>
    <row r="71" spans="1:74" s="184" customFormat="1" ht="12" customHeight="1" x14ac:dyDescent="0.2">
      <c r="A71" s="50"/>
      <c r="B71" s="1039"/>
      <c r="C71" s="1096"/>
      <c r="D71" s="1096"/>
      <c r="E71" s="1096"/>
      <c r="F71" s="1096"/>
      <c r="G71" s="1096"/>
      <c r="H71" s="1096"/>
      <c r="I71" s="1096"/>
      <c r="J71" s="1096"/>
      <c r="K71" s="1096"/>
      <c r="L71" s="1096"/>
      <c r="M71" s="1096"/>
      <c r="N71" s="1096"/>
      <c r="O71" s="1096"/>
      <c r="P71" s="1096"/>
      <c r="Q71" s="1040"/>
      <c r="AY71" s="855"/>
      <c r="AZ71" s="855"/>
      <c r="BA71" s="855"/>
      <c r="BB71" s="205"/>
      <c r="BC71" s="205"/>
      <c r="BD71" s="697"/>
      <c r="BE71" s="697"/>
      <c r="BF71" s="697"/>
      <c r="BG71" s="855"/>
      <c r="BH71" s="855"/>
      <c r="BI71" s="855"/>
      <c r="BJ71" s="205"/>
    </row>
    <row r="72" spans="1:74" ht="12.6" customHeight="1" x14ac:dyDescent="0.2">
      <c r="B72" s="1039"/>
      <c r="C72" s="1040"/>
      <c r="D72" s="1040"/>
      <c r="E72" s="1040"/>
      <c r="F72" s="1040"/>
      <c r="G72" s="1040"/>
      <c r="H72" s="1040"/>
      <c r="I72" s="1040"/>
      <c r="J72" s="1040"/>
      <c r="K72" s="1040"/>
      <c r="L72" s="1040"/>
      <c r="M72" s="1040"/>
      <c r="N72" s="1040"/>
      <c r="O72" s="1040"/>
      <c r="P72" s="1040"/>
      <c r="Q72" s="1021"/>
      <c r="BK72" s="143"/>
      <c r="BL72" s="143"/>
      <c r="BM72" s="143"/>
      <c r="BN72" s="143"/>
      <c r="BO72" s="143"/>
      <c r="BP72" s="143"/>
      <c r="BQ72" s="143"/>
      <c r="BR72" s="143"/>
      <c r="BS72" s="143"/>
      <c r="BT72" s="143"/>
      <c r="BU72" s="143"/>
      <c r="BV72" s="143"/>
    </row>
    <row r="73" spans="1:74" ht="12.6" customHeight="1" x14ac:dyDescent="0.2">
      <c r="B73" s="1037"/>
      <c r="C73" s="1021"/>
      <c r="D73" s="1021"/>
      <c r="E73" s="1021"/>
      <c r="F73" s="1021"/>
      <c r="G73" s="1021"/>
      <c r="H73" s="1021"/>
      <c r="I73" s="1021"/>
      <c r="J73" s="1021"/>
      <c r="K73" s="1021"/>
      <c r="L73" s="1021"/>
      <c r="M73" s="1021"/>
      <c r="N73" s="1021"/>
      <c r="O73" s="1021"/>
      <c r="P73" s="1021"/>
      <c r="Q73" s="1021"/>
      <c r="BK73" s="143"/>
      <c r="BL73" s="143"/>
      <c r="BM73" s="143"/>
      <c r="BN73" s="143"/>
      <c r="BO73" s="143"/>
      <c r="BP73" s="143"/>
      <c r="BQ73" s="143"/>
      <c r="BR73" s="143"/>
      <c r="BS73" s="143"/>
      <c r="BT73" s="143"/>
      <c r="BU73" s="143"/>
      <c r="BV73" s="143"/>
    </row>
    <row r="74" spans="1:74" x14ac:dyDescent="0.2">
      <c r="BK74" s="143"/>
      <c r="BL74" s="143"/>
      <c r="BM74" s="143"/>
      <c r="BN74" s="143"/>
      <c r="BO74" s="143"/>
      <c r="BP74" s="143"/>
      <c r="BQ74" s="143"/>
      <c r="BR74" s="143"/>
      <c r="BS74" s="143"/>
      <c r="BT74" s="143"/>
      <c r="BU74" s="143"/>
      <c r="BV74" s="143"/>
    </row>
    <row r="75" spans="1:74" x14ac:dyDescent="0.2">
      <c r="BK75" s="143"/>
      <c r="BL75" s="143"/>
      <c r="BM75" s="143"/>
      <c r="BN75" s="143"/>
      <c r="BO75" s="143"/>
      <c r="BP75" s="143"/>
      <c r="BQ75" s="143"/>
      <c r="BR75" s="143"/>
      <c r="BS75" s="143"/>
      <c r="BT75" s="143"/>
      <c r="BU75" s="143"/>
      <c r="BV75" s="143"/>
    </row>
    <row r="76" spans="1:74" x14ac:dyDescent="0.2">
      <c r="BK76" s="143"/>
      <c r="BL76" s="143"/>
      <c r="BM76" s="143"/>
      <c r="BN76" s="143"/>
      <c r="BO76" s="143"/>
      <c r="BP76" s="143"/>
      <c r="BQ76" s="143"/>
      <c r="BR76" s="143"/>
      <c r="BS76" s="143"/>
      <c r="BT76" s="143"/>
      <c r="BU76" s="143"/>
      <c r="BV76" s="143"/>
    </row>
    <row r="77" spans="1:74" x14ac:dyDescent="0.2">
      <c r="BK77" s="143"/>
      <c r="BL77" s="143"/>
      <c r="BM77" s="143"/>
      <c r="BN77" s="143"/>
      <c r="BO77" s="143"/>
      <c r="BP77" s="143"/>
      <c r="BQ77" s="143"/>
      <c r="BR77" s="143"/>
      <c r="BS77" s="143"/>
      <c r="BT77" s="143"/>
      <c r="BU77" s="143"/>
      <c r="BV77" s="143"/>
    </row>
    <row r="78" spans="1:74" x14ac:dyDescent="0.2">
      <c r="BK78" s="143"/>
      <c r="BL78" s="143"/>
      <c r="BM78" s="143"/>
      <c r="BN78" s="143"/>
      <c r="BO78" s="143"/>
      <c r="BP78" s="143"/>
      <c r="BQ78" s="143"/>
      <c r="BR78" s="143"/>
      <c r="BS78" s="143"/>
      <c r="BT78" s="143"/>
      <c r="BU78" s="143"/>
      <c r="BV78" s="143"/>
    </row>
    <row r="79" spans="1:74" x14ac:dyDescent="0.2">
      <c r="BK79" s="143"/>
      <c r="BL79" s="143"/>
      <c r="BM79" s="143"/>
      <c r="BN79" s="143"/>
      <c r="BO79" s="143"/>
      <c r="BP79" s="143"/>
      <c r="BQ79" s="143"/>
      <c r="BR79" s="143"/>
      <c r="BS79" s="143"/>
      <c r="BT79" s="143"/>
      <c r="BU79" s="143"/>
      <c r="BV79" s="143"/>
    </row>
    <row r="80" spans="1:74" x14ac:dyDescent="0.2">
      <c r="BK80" s="143"/>
      <c r="BL80" s="143"/>
      <c r="BM80" s="143"/>
      <c r="BN80" s="143"/>
      <c r="BO80" s="143"/>
      <c r="BP80" s="143"/>
      <c r="BQ80" s="143"/>
      <c r="BR80" s="143"/>
      <c r="BS80" s="143"/>
      <c r="BT80" s="143"/>
      <c r="BU80" s="143"/>
      <c r="BV80" s="143"/>
    </row>
    <row r="81" spans="63:74" x14ac:dyDescent="0.2">
      <c r="BK81" s="143"/>
      <c r="BL81" s="143"/>
      <c r="BM81" s="143"/>
      <c r="BN81" s="143"/>
      <c r="BO81" s="143"/>
      <c r="BP81" s="143"/>
      <c r="BQ81" s="143"/>
      <c r="BR81" s="143"/>
      <c r="BS81" s="143"/>
      <c r="BT81" s="143"/>
      <c r="BU81" s="143"/>
      <c r="BV81" s="143"/>
    </row>
    <row r="82" spans="63:74" x14ac:dyDescent="0.2">
      <c r="BK82" s="143"/>
      <c r="BL82" s="143"/>
      <c r="BM82" s="143"/>
      <c r="BN82" s="143"/>
      <c r="BO82" s="143"/>
      <c r="BP82" s="143"/>
      <c r="BQ82" s="143"/>
      <c r="BR82" s="143"/>
      <c r="BS82" s="143"/>
      <c r="BT82" s="143"/>
      <c r="BU82" s="143"/>
      <c r="BV82" s="143"/>
    </row>
    <row r="83" spans="63:74" x14ac:dyDescent="0.2">
      <c r="BK83" s="143"/>
      <c r="BL83" s="143"/>
      <c r="BM83" s="143"/>
      <c r="BN83" s="143"/>
      <c r="BO83" s="143"/>
      <c r="BP83" s="143"/>
      <c r="BQ83" s="143"/>
      <c r="BR83" s="143"/>
      <c r="BS83" s="143"/>
      <c r="BT83" s="143"/>
      <c r="BU83" s="143"/>
      <c r="BV83" s="143"/>
    </row>
    <row r="84" spans="63:74" x14ac:dyDescent="0.2">
      <c r="BK84" s="143"/>
      <c r="BL84" s="143"/>
      <c r="BM84" s="143"/>
      <c r="BN84" s="143"/>
      <c r="BO84" s="143"/>
      <c r="BP84" s="143"/>
      <c r="BQ84" s="143"/>
      <c r="BR84" s="143"/>
      <c r="BS84" s="143"/>
      <c r="BT84" s="143"/>
      <c r="BU84" s="143"/>
      <c r="BV84" s="143"/>
    </row>
    <row r="85" spans="63:74" x14ac:dyDescent="0.2">
      <c r="BK85" s="143"/>
      <c r="BL85" s="143"/>
      <c r="BM85" s="143"/>
      <c r="BN85" s="143"/>
      <c r="BO85" s="143"/>
      <c r="BP85" s="143"/>
      <c r="BQ85" s="143"/>
      <c r="BR85" s="143"/>
      <c r="BS85" s="143"/>
      <c r="BT85" s="143"/>
      <c r="BU85" s="143"/>
      <c r="BV85" s="143"/>
    </row>
    <row r="86" spans="63:74" x14ac:dyDescent="0.2">
      <c r="BK86" s="143"/>
      <c r="BL86" s="143"/>
      <c r="BM86" s="143"/>
      <c r="BN86" s="143"/>
      <c r="BO86" s="143"/>
      <c r="BP86" s="143"/>
      <c r="BQ86" s="143"/>
      <c r="BR86" s="143"/>
      <c r="BS86" s="143"/>
      <c r="BT86" s="143"/>
      <c r="BU86" s="143"/>
      <c r="BV86" s="143"/>
    </row>
    <row r="87" spans="63:74" x14ac:dyDescent="0.2">
      <c r="BK87" s="143"/>
      <c r="BL87" s="143"/>
      <c r="BM87" s="143"/>
      <c r="BN87" s="143"/>
      <c r="BO87" s="143"/>
      <c r="BP87" s="143"/>
      <c r="BQ87" s="143"/>
      <c r="BR87" s="143"/>
      <c r="BS87" s="143"/>
      <c r="BT87" s="143"/>
      <c r="BU87" s="143"/>
      <c r="BV87" s="143"/>
    </row>
    <row r="88" spans="63:74" x14ac:dyDescent="0.2">
      <c r="BK88" s="143"/>
      <c r="BL88" s="143"/>
      <c r="BM88" s="143"/>
      <c r="BN88" s="143"/>
      <c r="BO88" s="143"/>
      <c r="BP88" s="143"/>
      <c r="BQ88" s="143"/>
      <c r="BR88" s="143"/>
      <c r="BS88" s="143"/>
      <c r="BT88" s="143"/>
      <c r="BU88" s="143"/>
      <c r="BV88" s="143"/>
    </row>
    <row r="89" spans="63:74" x14ac:dyDescent="0.2">
      <c r="BK89" s="143"/>
      <c r="BL89" s="143"/>
      <c r="BM89" s="143"/>
      <c r="BN89" s="143"/>
      <c r="BO89" s="143"/>
      <c r="BP89" s="143"/>
      <c r="BQ89" s="143"/>
      <c r="BR89" s="143"/>
      <c r="BS89" s="143"/>
      <c r="BT89" s="143"/>
      <c r="BU89" s="143"/>
      <c r="BV89" s="143"/>
    </row>
    <row r="90" spans="63:74" x14ac:dyDescent="0.2">
      <c r="BK90" s="143"/>
      <c r="BL90" s="143"/>
      <c r="BM90" s="143"/>
      <c r="BN90" s="143"/>
      <c r="BO90" s="143"/>
      <c r="BP90" s="143"/>
      <c r="BQ90" s="143"/>
      <c r="BR90" s="143"/>
      <c r="BS90" s="143"/>
      <c r="BT90" s="143"/>
      <c r="BU90" s="143"/>
      <c r="BV90" s="143"/>
    </row>
    <row r="91" spans="63:74" x14ac:dyDescent="0.2">
      <c r="BK91" s="143"/>
      <c r="BL91" s="143"/>
      <c r="BM91" s="143"/>
      <c r="BN91" s="143"/>
      <c r="BO91" s="143"/>
      <c r="BP91" s="143"/>
      <c r="BQ91" s="143"/>
      <c r="BR91" s="143"/>
      <c r="BS91" s="143"/>
      <c r="BT91" s="143"/>
      <c r="BU91" s="143"/>
      <c r="BV91" s="143"/>
    </row>
    <row r="92" spans="63:74" x14ac:dyDescent="0.2">
      <c r="BK92" s="143"/>
      <c r="BL92" s="143"/>
      <c r="BM92" s="143"/>
      <c r="BN92" s="143"/>
      <c r="BO92" s="143"/>
      <c r="BP92" s="143"/>
      <c r="BQ92" s="143"/>
      <c r="BR92" s="143"/>
      <c r="BS92" s="143"/>
      <c r="BT92" s="143"/>
      <c r="BU92" s="143"/>
      <c r="BV92" s="143"/>
    </row>
    <row r="93" spans="63:74" x14ac:dyDescent="0.2">
      <c r="BK93" s="143"/>
      <c r="BL93" s="143"/>
      <c r="BM93" s="143"/>
      <c r="BN93" s="143"/>
      <c r="BO93" s="143"/>
      <c r="BP93" s="143"/>
      <c r="BQ93" s="143"/>
      <c r="BR93" s="143"/>
      <c r="BS93" s="143"/>
      <c r="BT93" s="143"/>
      <c r="BU93" s="143"/>
      <c r="BV93" s="143"/>
    </row>
    <row r="94" spans="63:74" x14ac:dyDescent="0.2">
      <c r="BK94" s="143"/>
      <c r="BL94" s="143"/>
      <c r="BM94" s="143"/>
      <c r="BN94" s="143"/>
      <c r="BO94" s="143"/>
      <c r="BP94" s="143"/>
      <c r="BQ94" s="143"/>
      <c r="BR94" s="143"/>
      <c r="BS94" s="143"/>
      <c r="BT94" s="143"/>
      <c r="BU94" s="143"/>
      <c r="BV94" s="143"/>
    </row>
    <row r="95" spans="63:74" x14ac:dyDescent="0.2">
      <c r="BK95" s="143"/>
      <c r="BL95" s="143"/>
      <c r="BM95" s="143"/>
      <c r="BN95" s="143"/>
      <c r="BO95" s="143"/>
      <c r="BP95" s="143"/>
      <c r="BQ95" s="143"/>
      <c r="BR95" s="143"/>
      <c r="BS95" s="143"/>
      <c r="BT95" s="143"/>
      <c r="BU95" s="143"/>
      <c r="BV95" s="143"/>
    </row>
    <row r="96" spans="63:74" x14ac:dyDescent="0.2">
      <c r="BK96" s="143"/>
      <c r="BL96" s="143"/>
      <c r="BM96" s="143"/>
      <c r="BN96" s="143"/>
      <c r="BO96" s="143"/>
      <c r="BP96" s="143"/>
      <c r="BQ96" s="143"/>
      <c r="BR96" s="143"/>
      <c r="BS96" s="143"/>
      <c r="BT96" s="143"/>
      <c r="BU96" s="143"/>
      <c r="BV96" s="143"/>
    </row>
    <row r="97" spans="63:74" x14ac:dyDescent="0.2">
      <c r="BK97" s="143"/>
      <c r="BL97" s="143"/>
      <c r="BM97" s="143"/>
      <c r="BN97" s="143"/>
      <c r="BO97" s="143"/>
      <c r="BP97" s="143"/>
      <c r="BQ97" s="143"/>
      <c r="BR97" s="143"/>
      <c r="BS97" s="143"/>
      <c r="BT97" s="143"/>
      <c r="BU97" s="143"/>
      <c r="BV97" s="143"/>
    </row>
    <row r="98" spans="63:74" x14ac:dyDescent="0.2">
      <c r="BK98" s="143"/>
      <c r="BL98" s="143"/>
      <c r="BM98" s="143"/>
      <c r="BN98" s="143"/>
      <c r="BO98" s="143"/>
      <c r="BP98" s="143"/>
      <c r="BQ98" s="143"/>
      <c r="BR98" s="143"/>
      <c r="BS98" s="143"/>
      <c r="BT98" s="143"/>
      <c r="BU98" s="143"/>
      <c r="BV98" s="143"/>
    </row>
    <row r="99" spans="63:74" x14ac:dyDescent="0.2">
      <c r="BK99" s="143"/>
      <c r="BL99" s="143"/>
      <c r="BM99" s="143"/>
      <c r="BN99" s="143"/>
      <c r="BO99" s="143"/>
      <c r="BP99" s="143"/>
      <c r="BQ99" s="143"/>
      <c r="BR99" s="143"/>
      <c r="BS99" s="143"/>
      <c r="BT99" s="143"/>
      <c r="BU99" s="143"/>
      <c r="BV99" s="143"/>
    </row>
    <row r="100" spans="63:74" x14ac:dyDescent="0.2">
      <c r="BK100" s="143"/>
      <c r="BL100" s="143"/>
      <c r="BM100" s="143"/>
      <c r="BN100" s="143"/>
      <c r="BO100" s="143"/>
      <c r="BP100" s="143"/>
      <c r="BQ100" s="143"/>
      <c r="BR100" s="143"/>
      <c r="BS100" s="143"/>
      <c r="BT100" s="143"/>
      <c r="BU100" s="143"/>
      <c r="BV100" s="143"/>
    </row>
    <row r="101" spans="63:74" x14ac:dyDescent="0.2">
      <c r="BK101" s="143"/>
      <c r="BL101" s="143"/>
      <c r="BM101" s="143"/>
      <c r="BN101" s="143"/>
      <c r="BO101" s="143"/>
      <c r="BP101" s="143"/>
      <c r="BQ101" s="143"/>
      <c r="BR101" s="143"/>
      <c r="BS101" s="143"/>
      <c r="BT101" s="143"/>
      <c r="BU101" s="143"/>
      <c r="BV101" s="143"/>
    </row>
    <row r="102" spans="63:74" x14ac:dyDescent="0.2">
      <c r="BK102" s="143"/>
      <c r="BL102" s="143"/>
      <c r="BM102" s="143"/>
      <c r="BN102" s="143"/>
      <c r="BO102" s="143"/>
      <c r="BP102" s="143"/>
      <c r="BQ102" s="143"/>
      <c r="BR102" s="143"/>
      <c r="BS102" s="143"/>
      <c r="BT102" s="143"/>
      <c r="BU102" s="143"/>
      <c r="BV102" s="143"/>
    </row>
    <row r="103" spans="63:74" x14ac:dyDescent="0.2">
      <c r="BK103" s="143"/>
      <c r="BL103" s="143"/>
      <c r="BM103" s="143"/>
      <c r="BN103" s="143"/>
      <c r="BO103" s="143"/>
      <c r="BP103" s="143"/>
      <c r="BQ103" s="143"/>
      <c r="BR103" s="143"/>
      <c r="BS103" s="143"/>
      <c r="BT103" s="143"/>
      <c r="BU103" s="143"/>
      <c r="BV103" s="143"/>
    </row>
    <row r="104" spans="63:74" x14ac:dyDescent="0.2">
      <c r="BK104" s="143"/>
      <c r="BL104" s="143"/>
      <c r="BM104" s="143"/>
      <c r="BN104" s="143"/>
      <c r="BO104" s="143"/>
      <c r="BP104" s="143"/>
      <c r="BQ104" s="143"/>
      <c r="BR104" s="143"/>
      <c r="BS104" s="143"/>
      <c r="BT104" s="143"/>
      <c r="BU104" s="143"/>
      <c r="BV104" s="143"/>
    </row>
    <row r="105" spans="63:74" x14ac:dyDescent="0.2">
      <c r="BK105" s="143"/>
      <c r="BL105" s="143"/>
      <c r="BM105" s="143"/>
      <c r="BN105" s="143"/>
      <c r="BO105" s="143"/>
      <c r="BP105" s="143"/>
      <c r="BQ105" s="143"/>
      <c r="BR105" s="143"/>
      <c r="BS105" s="143"/>
      <c r="BT105" s="143"/>
      <c r="BU105" s="143"/>
      <c r="BV105" s="143"/>
    </row>
    <row r="106" spans="63:74" x14ac:dyDescent="0.2">
      <c r="BK106" s="143"/>
      <c r="BL106" s="143"/>
      <c r="BM106" s="143"/>
      <c r="BN106" s="143"/>
      <c r="BO106" s="143"/>
      <c r="BP106" s="143"/>
      <c r="BQ106" s="143"/>
      <c r="BR106" s="143"/>
      <c r="BS106" s="143"/>
      <c r="BT106" s="143"/>
      <c r="BU106" s="143"/>
      <c r="BV106" s="143"/>
    </row>
    <row r="107" spans="63:74" x14ac:dyDescent="0.2">
      <c r="BK107" s="143"/>
      <c r="BL107" s="143"/>
      <c r="BM107" s="143"/>
      <c r="BN107" s="143"/>
      <c r="BO107" s="143"/>
      <c r="BP107" s="143"/>
      <c r="BQ107" s="143"/>
      <c r="BR107" s="143"/>
      <c r="BS107" s="143"/>
      <c r="BT107" s="143"/>
      <c r="BU107" s="143"/>
      <c r="BV107" s="143"/>
    </row>
    <row r="108" spans="63:74" x14ac:dyDescent="0.2">
      <c r="BK108" s="143"/>
      <c r="BL108" s="143"/>
      <c r="BM108" s="143"/>
      <c r="BN108" s="143"/>
      <c r="BO108" s="143"/>
      <c r="BP108" s="143"/>
      <c r="BQ108" s="143"/>
      <c r="BR108" s="143"/>
      <c r="BS108" s="143"/>
      <c r="BT108" s="143"/>
      <c r="BU108" s="143"/>
      <c r="BV108" s="143"/>
    </row>
    <row r="109" spans="63:74" x14ac:dyDescent="0.2">
      <c r="BK109" s="143"/>
      <c r="BL109" s="143"/>
      <c r="BM109" s="143"/>
      <c r="BN109" s="143"/>
      <c r="BO109" s="143"/>
      <c r="BP109" s="143"/>
      <c r="BQ109" s="143"/>
      <c r="BR109" s="143"/>
      <c r="BS109" s="143"/>
      <c r="BT109" s="143"/>
      <c r="BU109" s="143"/>
      <c r="BV109" s="143"/>
    </row>
    <row r="110" spans="63:74" x14ac:dyDescent="0.2">
      <c r="BK110" s="143"/>
      <c r="BL110" s="143"/>
      <c r="BM110" s="143"/>
      <c r="BN110" s="143"/>
      <c r="BO110" s="143"/>
      <c r="BP110" s="143"/>
      <c r="BQ110" s="143"/>
      <c r="BR110" s="143"/>
      <c r="BS110" s="143"/>
      <c r="BT110" s="143"/>
      <c r="BU110" s="143"/>
      <c r="BV110" s="143"/>
    </row>
    <row r="111" spans="63:74" x14ac:dyDescent="0.2">
      <c r="BK111" s="143"/>
      <c r="BL111" s="143"/>
      <c r="BM111" s="143"/>
      <c r="BN111" s="143"/>
      <c r="BO111" s="143"/>
      <c r="BP111" s="143"/>
      <c r="BQ111" s="143"/>
      <c r="BR111" s="143"/>
      <c r="BS111" s="143"/>
      <c r="BT111" s="143"/>
      <c r="BU111" s="143"/>
      <c r="BV111" s="143"/>
    </row>
    <row r="112" spans="63:74" x14ac:dyDescent="0.2">
      <c r="BK112" s="143"/>
      <c r="BL112" s="143"/>
      <c r="BM112" s="143"/>
      <c r="BN112" s="143"/>
      <c r="BO112" s="143"/>
      <c r="BP112" s="143"/>
      <c r="BQ112" s="143"/>
      <c r="BR112" s="143"/>
      <c r="BS112" s="143"/>
      <c r="BT112" s="143"/>
      <c r="BU112" s="143"/>
      <c r="BV112" s="143"/>
    </row>
    <row r="113" spans="63:74" x14ac:dyDescent="0.2">
      <c r="BK113" s="143"/>
      <c r="BL113" s="143"/>
      <c r="BM113" s="143"/>
      <c r="BN113" s="143"/>
      <c r="BO113" s="143"/>
      <c r="BP113" s="143"/>
      <c r="BQ113" s="143"/>
      <c r="BR113" s="143"/>
      <c r="BS113" s="143"/>
      <c r="BT113" s="143"/>
      <c r="BU113" s="143"/>
      <c r="BV113" s="143"/>
    </row>
    <row r="114" spans="63:74" x14ac:dyDescent="0.2">
      <c r="BK114" s="143"/>
      <c r="BL114" s="143"/>
      <c r="BM114" s="143"/>
      <c r="BN114" s="143"/>
      <c r="BO114" s="143"/>
      <c r="BP114" s="143"/>
      <c r="BQ114" s="143"/>
      <c r="BR114" s="143"/>
      <c r="BS114" s="143"/>
      <c r="BT114" s="143"/>
      <c r="BU114" s="143"/>
      <c r="BV114" s="143"/>
    </row>
    <row r="115" spans="63:74" x14ac:dyDescent="0.2">
      <c r="BK115" s="143"/>
      <c r="BL115" s="143"/>
      <c r="BM115" s="143"/>
      <c r="BN115" s="143"/>
      <c r="BO115" s="143"/>
      <c r="BP115" s="143"/>
      <c r="BQ115" s="143"/>
      <c r="BR115" s="143"/>
      <c r="BS115" s="143"/>
      <c r="BT115" s="143"/>
      <c r="BU115" s="143"/>
      <c r="BV115" s="143"/>
    </row>
    <row r="116" spans="63:74" x14ac:dyDescent="0.2">
      <c r="BK116" s="143"/>
      <c r="BL116" s="143"/>
      <c r="BM116" s="143"/>
      <c r="BN116" s="143"/>
      <c r="BO116" s="143"/>
      <c r="BP116" s="143"/>
      <c r="BQ116" s="143"/>
      <c r="BR116" s="143"/>
      <c r="BS116" s="143"/>
      <c r="BT116" s="143"/>
      <c r="BU116" s="143"/>
      <c r="BV116" s="143"/>
    </row>
    <row r="117" spans="63:74" x14ac:dyDescent="0.2">
      <c r="BK117" s="143"/>
      <c r="BL117" s="143"/>
      <c r="BM117" s="143"/>
      <c r="BN117" s="143"/>
      <c r="BO117" s="143"/>
      <c r="BP117" s="143"/>
      <c r="BQ117" s="143"/>
      <c r="BR117" s="143"/>
      <c r="BS117" s="143"/>
      <c r="BT117" s="143"/>
      <c r="BU117" s="143"/>
      <c r="BV117" s="143"/>
    </row>
    <row r="118" spans="63:74" x14ac:dyDescent="0.2">
      <c r="BK118" s="143"/>
      <c r="BL118" s="143"/>
      <c r="BM118" s="143"/>
      <c r="BN118" s="143"/>
      <c r="BO118" s="143"/>
      <c r="BP118" s="143"/>
      <c r="BQ118" s="143"/>
      <c r="BR118" s="143"/>
      <c r="BS118" s="143"/>
      <c r="BT118" s="143"/>
      <c r="BU118" s="143"/>
      <c r="BV118" s="143"/>
    </row>
    <row r="119" spans="63:74" x14ac:dyDescent="0.2">
      <c r="BK119" s="143"/>
      <c r="BL119" s="143"/>
      <c r="BM119" s="143"/>
      <c r="BN119" s="143"/>
      <c r="BO119" s="143"/>
      <c r="BP119" s="143"/>
      <c r="BQ119" s="143"/>
      <c r="BR119" s="143"/>
      <c r="BS119" s="143"/>
      <c r="BT119" s="143"/>
      <c r="BU119" s="143"/>
      <c r="BV119" s="143"/>
    </row>
    <row r="120" spans="63:74" x14ac:dyDescent="0.2">
      <c r="BK120" s="143"/>
      <c r="BL120" s="143"/>
      <c r="BM120" s="143"/>
      <c r="BN120" s="143"/>
      <c r="BO120" s="143"/>
      <c r="BP120" s="143"/>
      <c r="BQ120" s="143"/>
      <c r="BR120" s="143"/>
      <c r="BS120" s="143"/>
      <c r="BT120" s="143"/>
      <c r="BU120" s="143"/>
      <c r="BV120" s="143"/>
    </row>
    <row r="121" spans="63:74" x14ac:dyDescent="0.2">
      <c r="BK121" s="143"/>
      <c r="BL121" s="143"/>
      <c r="BM121" s="143"/>
      <c r="BN121" s="143"/>
      <c r="BO121" s="143"/>
      <c r="BP121" s="143"/>
      <c r="BQ121" s="143"/>
      <c r="BR121" s="143"/>
      <c r="BS121" s="143"/>
      <c r="BT121" s="143"/>
      <c r="BU121" s="143"/>
      <c r="BV121" s="143"/>
    </row>
    <row r="122" spans="63:74" x14ac:dyDescent="0.2">
      <c r="BK122" s="143"/>
      <c r="BL122" s="143"/>
      <c r="BM122" s="143"/>
      <c r="BN122" s="143"/>
      <c r="BO122" s="143"/>
      <c r="BP122" s="143"/>
      <c r="BQ122" s="143"/>
      <c r="BR122" s="143"/>
      <c r="BS122" s="143"/>
      <c r="BT122" s="143"/>
      <c r="BU122" s="143"/>
      <c r="BV122" s="143"/>
    </row>
    <row r="123" spans="63:74" x14ac:dyDescent="0.2">
      <c r="BK123" s="143"/>
      <c r="BL123" s="143"/>
      <c r="BM123" s="143"/>
      <c r="BN123" s="143"/>
      <c r="BO123" s="143"/>
      <c r="BP123" s="143"/>
      <c r="BQ123" s="143"/>
      <c r="BR123" s="143"/>
      <c r="BS123" s="143"/>
      <c r="BT123" s="143"/>
      <c r="BU123" s="143"/>
      <c r="BV123" s="143"/>
    </row>
    <row r="124" spans="63:74" x14ac:dyDescent="0.2">
      <c r="BK124" s="143"/>
      <c r="BL124" s="143"/>
      <c r="BM124" s="143"/>
      <c r="BN124" s="143"/>
      <c r="BO124" s="143"/>
      <c r="BP124" s="143"/>
      <c r="BQ124" s="143"/>
      <c r="BR124" s="143"/>
      <c r="BS124" s="143"/>
      <c r="BT124" s="143"/>
      <c r="BU124" s="143"/>
      <c r="BV124" s="143"/>
    </row>
    <row r="125" spans="63:74" x14ac:dyDescent="0.2">
      <c r="BK125" s="143"/>
      <c r="BL125" s="143"/>
      <c r="BM125" s="143"/>
      <c r="BN125" s="143"/>
      <c r="BO125" s="143"/>
      <c r="BP125" s="143"/>
      <c r="BQ125" s="143"/>
      <c r="BR125" s="143"/>
      <c r="BS125" s="143"/>
      <c r="BT125" s="143"/>
      <c r="BU125" s="143"/>
      <c r="BV125" s="143"/>
    </row>
    <row r="126" spans="63:74" x14ac:dyDescent="0.2">
      <c r="BK126" s="143"/>
      <c r="BL126" s="143"/>
      <c r="BM126" s="143"/>
      <c r="BN126" s="143"/>
      <c r="BO126" s="143"/>
      <c r="BP126" s="143"/>
      <c r="BQ126" s="143"/>
      <c r="BR126" s="143"/>
      <c r="BS126" s="143"/>
      <c r="BT126" s="143"/>
      <c r="BU126" s="143"/>
      <c r="BV126" s="143"/>
    </row>
    <row r="127" spans="63:74" x14ac:dyDescent="0.2">
      <c r="BK127" s="143"/>
      <c r="BL127" s="143"/>
      <c r="BM127" s="143"/>
      <c r="BN127" s="143"/>
      <c r="BO127" s="143"/>
      <c r="BP127" s="143"/>
      <c r="BQ127" s="143"/>
      <c r="BR127" s="143"/>
      <c r="BS127" s="143"/>
      <c r="BT127" s="143"/>
      <c r="BU127" s="143"/>
      <c r="BV127" s="143"/>
    </row>
    <row r="128" spans="63:74" x14ac:dyDescent="0.2">
      <c r="BK128" s="143"/>
      <c r="BL128" s="143"/>
      <c r="BM128" s="143"/>
      <c r="BN128" s="143"/>
      <c r="BO128" s="143"/>
      <c r="BP128" s="143"/>
      <c r="BQ128" s="143"/>
      <c r="BR128" s="143"/>
      <c r="BS128" s="143"/>
      <c r="BT128" s="143"/>
      <c r="BU128" s="143"/>
      <c r="BV128" s="143"/>
    </row>
    <row r="129" spans="63:74" x14ac:dyDescent="0.2">
      <c r="BK129" s="143"/>
      <c r="BL129" s="143"/>
      <c r="BM129" s="143"/>
      <c r="BN129" s="143"/>
      <c r="BO129" s="143"/>
      <c r="BP129" s="143"/>
      <c r="BQ129" s="143"/>
      <c r="BR129" s="143"/>
      <c r="BS129" s="143"/>
      <c r="BT129" s="143"/>
      <c r="BU129" s="143"/>
      <c r="BV129" s="143"/>
    </row>
    <row r="130" spans="63:74" x14ac:dyDescent="0.2">
      <c r="BK130" s="143"/>
      <c r="BL130" s="143"/>
      <c r="BM130" s="143"/>
      <c r="BN130" s="143"/>
      <c r="BO130" s="143"/>
      <c r="BP130" s="143"/>
      <c r="BQ130" s="143"/>
      <c r="BR130" s="143"/>
      <c r="BS130" s="143"/>
      <c r="BT130" s="143"/>
      <c r="BU130" s="143"/>
      <c r="BV130" s="143"/>
    </row>
    <row r="131" spans="63:74" x14ac:dyDescent="0.2">
      <c r="BK131" s="143"/>
      <c r="BL131" s="143"/>
      <c r="BM131" s="143"/>
      <c r="BN131" s="143"/>
      <c r="BO131" s="143"/>
      <c r="BP131" s="143"/>
      <c r="BQ131" s="143"/>
      <c r="BR131" s="143"/>
      <c r="BS131" s="143"/>
      <c r="BT131" s="143"/>
      <c r="BU131" s="143"/>
      <c r="BV131" s="143"/>
    </row>
    <row r="132" spans="63:74" x14ac:dyDescent="0.2">
      <c r="BK132" s="143"/>
      <c r="BL132" s="143"/>
      <c r="BM132" s="143"/>
      <c r="BN132" s="143"/>
      <c r="BO132" s="143"/>
      <c r="BP132" s="143"/>
      <c r="BQ132" s="143"/>
      <c r="BR132" s="143"/>
      <c r="BS132" s="143"/>
      <c r="BT132" s="143"/>
      <c r="BU132" s="143"/>
      <c r="BV132" s="143"/>
    </row>
    <row r="133" spans="63:74" x14ac:dyDescent="0.2">
      <c r="BK133" s="143"/>
      <c r="BL133" s="143"/>
      <c r="BM133" s="143"/>
      <c r="BN133" s="143"/>
      <c r="BO133" s="143"/>
      <c r="BP133" s="143"/>
      <c r="BQ133" s="143"/>
      <c r="BR133" s="143"/>
      <c r="BS133" s="143"/>
      <c r="BT133" s="143"/>
      <c r="BU133" s="143"/>
      <c r="BV133" s="143"/>
    </row>
    <row r="134" spans="63:74" x14ac:dyDescent="0.2">
      <c r="BK134" s="143"/>
      <c r="BL134" s="143"/>
      <c r="BM134" s="143"/>
      <c r="BN134" s="143"/>
      <c r="BO134" s="143"/>
      <c r="BP134" s="143"/>
      <c r="BQ134" s="143"/>
      <c r="BR134" s="143"/>
      <c r="BS134" s="143"/>
      <c r="BT134" s="143"/>
      <c r="BU134" s="143"/>
      <c r="BV134" s="143"/>
    </row>
    <row r="135" spans="63:74" x14ac:dyDescent="0.2">
      <c r="BK135" s="143"/>
      <c r="BL135" s="143"/>
      <c r="BM135" s="143"/>
      <c r="BN135" s="143"/>
      <c r="BO135" s="143"/>
      <c r="BP135" s="143"/>
      <c r="BQ135" s="143"/>
      <c r="BR135" s="143"/>
      <c r="BS135" s="143"/>
      <c r="BT135" s="143"/>
      <c r="BU135" s="143"/>
      <c r="BV135" s="143"/>
    </row>
    <row r="136" spans="63:74" x14ac:dyDescent="0.2">
      <c r="BK136" s="143"/>
      <c r="BL136" s="143"/>
      <c r="BM136" s="143"/>
      <c r="BN136" s="143"/>
      <c r="BO136" s="143"/>
      <c r="BP136" s="143"/>
      <c r="BQ136" s="143"/>
      <c r="BR136" s="143"/>
      <c r="BS136" s="143"/>
      <c r="BT136" s="143"/>
      <c r="BU136" s="143"/>
      <c r="BV136" s="143"/>
    </row>
    <row r="137" spans="63:74" x14ac:dyDescent="0.2">
      <c r="BK137" s="143"/>
      <c r="BL137" s="143"/>
      <c r="BM137" s="143"/>
      <c r="BN137" s="143"/>
      <c r="BO137" s="143"/>
      <c r="BP137" s="143"/>
      <c r="BQ137" s="143"/>
      <c r="BR137" s="143"/>
      <c r="BS137" s="143"/>
      <c r="BT137" s="143"/>
      <c r="BU137" s="143"/>
      <c r="BV137" s="143"/>
    </row>
    <row r="138" spans="63:74" x14ac:dyDescent="0.2">
      <c r="BK138" s="143"/>
      <c r="BL138" s="143"/>
      <c r="BM138" s="143"/>
      <c r="BN138" s="143"/>
      <c r="BO138" s="143"/>
      <c r="BP138" s="143"/>
      <c r="BQ138" s="143"/>
      <c r="BR138" s="143"/>
      <c r="BS138" s="143"/>
      <c r="BT138" s="143"/>
      <c r="BU138" s="143"/>
      <c r="BV138" s="143"/>
    </row>
    <row r="139" spans="63:74" x14ac:dyDescent="0.2">
      <c r="BK139" s="143"/>
      <c r="BL139" s="143"/>
      <c r="BM139" s="143"/>
      <c r="BN139" s="143"/>
      <c r="BO139" s="143"/>
      <c r="BP139" s="143"/>
      <c r="BQ139" s="143"/>
      <c r="BR139" s="143"/>
      <c r="BS139" s="143"/>
      <c r="BT139" s="143"/>
      <c r="BU139" s="143"/>
      <c r="BV139" s="143"/>
    </row>
    <row r="140" spans="63:74" x14ac:dyDescent="0.2">
      <c r="BK140" s="143"/>
      <c r="BL140" s="143"/>
      <c r="BM140" s="143"/>
      <c r="BN140" s="143"/>
      <c r="BO140" s="143"/>
      <c r="BP140" s="143"/>
      <c r="BQ140" s="143"/>
      <c r="BR140" s="143"/>
      <c r="BS140" s="143"/>
      <c r="BT140" s="143"/>
      <c r="BU140" s="143"/>
      <c r="BV140" s="143"/>
    </row>
    <row r="141" spans="63:74" x14ac:dyDescent="0.2">
      <c r="BK141" s="143"/>
      <c r="BL141" s="143"/>
      <c r="BM141" s="143"/>
      <c r="BN141" s="143"/>
      <c r="BO141" s="143"/>
      <c r="BP141" s="143"/>
      <c r="BQ141" s="143"/>
      <c r="BR141" s="143"/>
      <c r="BS141" s="143"/>
      <c r="BT141" s="143"/>
      <c r="BU141" s="143"/>
      <c r="BV141" s="143"/>
    </row>
    <row r="142" spans="63:74" x14ac:dyDescent="0.2">
      <c r="BK142" s="143"/>
      <c r="BL142" s="143"/>
      <c r="BM142" s="143"/>
      <c r="BN142" s="143"/>
      <c r="BO142" s="143"/>
      <c r="BP142" s="143"/>
      <c r="BQ142" s="143"/>
      <c r="BR142" s="143"/>
      <c r="BS142" s="143"/>
      <c r="BT142" s="143"/>
      <c r="BU142" s="143"/>
      <c r="BV142" s="143"/>
    </row>
    <row r="143" spans="63:74" x14ac:dyDescent="0.2">
      <c r="BK143" s="143"/>
      <c r="BL143" s="143"/>
      <c r="BM143" s="143"/>
      <c r="BN143" s="143"/>
      <c r="BO143" s="143"/>
      <c r="BP143" s="143"/>
      <c r="BQ143" s="143"/>
      <c r="BR143" s="143"/>
      <c r="BS143" s="143"/>
      <c r="BT143" s="143"/>
      <c r="BU143" s="143"/>
      <c r="BV143" s="143"/>
    </row>
    <row r="144" spans="63:74" x14ac:dyDescent="0.2">
      <c r="BK144" s="143"/>
      <c r="BL144" s="143"/>
      <c r="BM144" s="143"/>
      <c r="BN144" s="143"/>
      <c r="BO144" s="143"/>
      <c r="BP144" s="143"/>
      <c r="BQ144" s="143"/>
      <c r="BR144" s="143"/>
      <c r="BS144" s="143"/>
      <c r="BT144" s="143"/>
      <c r="BU144" s="143"/>
      <c r="BV144" s="143"/>
    </row>
    <row r="145" spans="63:74" x14ac:dyDescent="0.2">
      <c r="BK145" s="143"/>
      <c r="BL145" s="143"/>
      <c r="BM145" s="143"/>
      <c r="BN145" s="143"/>
      <c r="BO145" s="143"/>
      <c r="BP145" s="143"/>
      <c r="BQ145" s="143"/>
      <c r="BR145" s="143"/>
      <c r="BS145" s="143"/>
      <c r="BT145" s="143"/>
      <c r="BU145" s="143"/>
      <c r="BV145" s="143"/>
    </row>
    <row r="146" spans="63:74" x14ac:dyDescent="0.2">
      <c r="BK146" s="143"/>
      <c r="BL146" s="143"/>
      <c r="BM146" s="143"/>
      <c r="BN146" s="143"/>
      <c r="BO146" s="143"/>
      <c r="BP146" s="143"/>
      <c r="BQ146" s="143"/>
      <c r="BR146" s="143"/>
      <c r="BS146" s="143"/>
      <c r="BT146" s="143"/>
      <c r="BU146" s="143"/>
      <c r="BV146" s="143"/>
    </row>
    <row r="147" spans="63:74" x14ac:dyDescent="0.2">
      <c r="BK147" s="143"/>
      <c r="BL147" s="143"/>
      <c r="BM147" s="143"/>
      <c r="BN147" s="143"/>
      <c r="BO147" s="143"/>
      <c r="BP147" s="143"/>
      <c r="BQ147" s="143"/>
      <c r="BR147" s="143"/>
      <c r="BS147" s="143"/>
      <c r="BT147" s="143"/>
      <c r="BU147" s="143"/>
      <c r="BV147" s="143"/>
    </row>
    <row r="148" spans="63:74" x14ac:dyDescent="0.2">
      <c r="BK148" s="143"/>
      <c r="BL148" s="143"/>
      <c r="BM148" s="143"/>
      <c r="BN148" s="143"/>
      <c r="BO148" s="143"/>
      <c r="BP148" s="143"/>
      <c r="BQ148" s="143"/>
      <c r="BR148" s="143"/>
      <c r="BS148" s="143"/>
      <c r="BT148" s="143"/>
      <c r="BU148" s="143"/>
      <c r="BV148" s="143"/>
    </row>
    <row r="149" spans="63:74" x14ac:dyDescent="0.2">
      <c r="BK149" s="143"/>
      <c r="BL149" s="143"/>
      <c r="BM149" s="143"/>
      <c r="BN149" s="143"/>
      <c r="BO149" s="143"/>
      <c r="BP149" s="143"/>
      <c r="BQ149" s="143"/>
      <c r="BR149" s="143"/>
      <c r="BS149" s="143"/>
      <c r="BT149" s="143"/>
      <c r="BU149" s="143"/>
      <c r="BV149" s="143"/>
    </row>
    <row r="150" spans="63:74" x14ac:dyDescent="0.2">
      <c r="BK150" s="143"/>
      <c r="BL150" s="143"/>
      <c r="BM150" s="143"/>
      <c r="BN150" s="143"/>
      <c r="BO150" s="143"/>
      <c r="BP150" s="143"/>
      <c r="BQ150" s="143"/>
      <c r="BR150" s="143"/>
      <c r="BS150" s="143"/>
      <c r="BT150" s="143"/>
      <c r="BU150" s="143"/>
      <c r="BV150" s="143"/>
    </row>
    <row r="151" spans="63:74" x14ac:dyDescent="0.2">
      <c r="BK151" s="143"/>
      <c r="BL151" s="143"/>
      <c r="BM151" s="143"/>
      <c r="BN151" s="143"/>
      <c r="BO151" s="143"/>
      <c r="BP151" s="143"/>
      <c r="BQ151" s="143"/>
      <c r="BR151" s="143"/>
      <c r="BS151" s="143"/>
      <c r="BT151" s="143"/>
      <c r="BU151" s="143"/>
      <c r="BV151" s="143"/>
    </row>
    <row r="152" spans="63:74" x14ac:dyDescent="0.2">
      <c r="BK152" s="143"/>
      <c r="BL152" s="143"/>
      <c r="BM152" s="143"/>
      <c r="BN152" s="143"/>
      <c r="BO152" s="143"/>
      <c r="BP152" s="143"/>
      <c r="BQ152" s="143"/>
      <c r="BR152" s="143"/>
      <c r="BS152" s="143"/>
      <c r="BT152" s="143"/>
      <c r="BU152" s="143"/>
      <c r="BV152" s="143"/>
    </row>
    <row r="153" spans="63:74" x14ac:dyDescent="0.2">
      <c r="BK153" s="143"/>
      <c r="BL153" s="143"/>
      <c r="BM153" s="143"/>
      <c r="BN153" s="143"/>
      <c r="BO153" s="143"/>
      <c r="BP153" s="143"/>
      <c r="BQ153" s="143"/>
      <c r="BR153" s="143"/>
      <c r="BS153" s="143"/>
      <c r="BT153" s="143"/>
      <c r="BU153" s="143"/>
      <c r="BV153" s="143"/>
    </row>
    <row r="154" spans="63:74" x14ac:dyDescent="0.2">
      <c r="BK154" s="143"/>
      <c r="BL154" s="143"/>
      <c r="BM154" s="143"/>
      <c r="BN154" s="143"/>
      <c r="BO154" s="143"/>
      <c r="BP154" s="143"/>
      <c r="BQ154" s="143"/>
      <c r="BR154" s="143"/>
      <c r="BS154" s="143"/>
      <c r="BT154" s="143"/>
      <c r="BU154" s="143"/>
      <c r="BV154" s="143"/>
    </row>
    <row r="155" spans="63:74" x14ac:dyDescent="0.2">
      <c r="BK155" s="143"/>
      <c r="BL155" s="143"/>
      <c r="BM155" s="143"/>
      <c r="BN155" s="143"/>
      <c r="BO155" s="143"/>
      <c r="BP155" s="143"/>
      <c r="BQ155" s="143"/>
      <c r="BR155" s="143"/>
      <c r="BS155" s="143"/>
      <c r="BT155" s="143"/>
      <c r="BU155" s="143"/>
      <c r="BV155" s="143"/>
    </row>
    <row r="156" spans="63:74" x14ac:dyDescent="0.2">
      <c r="BK156" s="143"/>
      <c r="BL156" s="143"/>
      <c r="BM156" s="143"/>
      <c r="BN156" s="143"/>
      <c r="BO156" s="143"/>
      <c r="BP156" s="143"/>
      <c r="BQ156" s="143"/>
      <c r="BR156" s="143"/>
      <c r="BS156" s="143"/>
      <c r="BT156" s="143"/>
      <c r="BU156" s="143"/>
      <c r="BV156" s="143"/>
    </row>
    <row r="157" spans="63:74" x14ac:dyDescent="0.2">
      <c r="BK157" s="143"/>
      <c r="BL157" s="143"/>
      <c r="BM157" s="143"/>
      <c r="BN157" s="143"/>
      <c r="BO157" s="143"/>
      <c r="BP157" s="143"/>
      <c r="BQ157" s="143"/>
      <c r="BR157" s="143"/>
      <c r="BS157" s="143"/>
      <c r="BT157" s="143"/>
      <c r="BU157" s="143"/>
      <c r="BV157" s="143"/>
    </row>
    <row r="158" spans="63:74" x14ac:dyDescent="0.2">
      <c r="BK158" s="143"/>
      <c r="BL158" s="143"/>
      <c r="BM158" s="143"/>
      <c r="BN158" s="143"/>
      <c r="BO158" s="143"/>
      <c r="BP158" s="143"/>
      <c r="BQ158" s="143"/>
      <c r="BR158" s="143"/>
      <c r="BS158" s="143"/>
      <c r="BT158" s="143"/>
      <c r="BU158" s="143"/>
      <c r="BV158" s="143"/>
    </row>
    <row r="159" spans="63:74" x14ac:dyDescent="0.2">
      <c r="BK159" s="143"/>
      <c r="BL159" s="143"/>
      <c r="BM159" s="143"/>
      <c r="BN159" s="143"/>
      <c r="BO159" s="143"/>
      <c r="BP159" s="143"/>
      <c r="BQ159" s="143"/>
      <c r="BR159" s="143"/>
      <c r="BS159" s="143"/>
      <c r="BT159" s="143"/>
      <c r="BU159" s="143"/>
      <c r="BV159" s="143"/>
    </row>
    <row r="160" spans="63:74" x14ac:dyDescent="0.2">
      <c r="BK160" s="143"/>
      <c r="BL160" s="143"/>
      <c r="BM160" s="143"/>
      <c r="BN160" s="143"/>
      <c r="BO160" s="143"/>
      <c r="BP160" s="143"/>
      <c r="BQ160" s="143"/>
      <c r="BR160" s="143"/>
      <c r="BS160" s="143"/>
      <c r="BT160" s="143"/>
      <c r="BU160" s="143"/>
      <c r="BV160" s="143"/>
    </row>
    <row r="161" spans="63:74" x14ac:dyDescent="0.2">
      <c r="BK161" s="143"/>
      <c r="BL161" s="143"/>
      <c r="BM161" s="143"/>
      <c r="BN161" s="143"/>
      <c r="BO161" s="143"/>
      <c r="BP161" s="143"/>
      <c r="BQ161" s="143"/>
      <c r="BR161" s="143"/>
      <c r="BS161" s="143"/>
      <c r="BT161" s="143"/>
      <c r="BU161" s="143"/>
      <c r="BV161" s="143"/>
    </row>
    <row r="162" spans="63:74" x14ac:dyDescent="0.2">
      <c r="BK162" s="143"/>
      <c r="BL162" s="143"/>
      <c r="BM162" s="143"/>
      <c r="BN162" s="143"/>
      <c r="BO162" s="143"/>
      <c r="BP162" s="143"/>
      <c r="BQ162" s="143"/>
      <c r="BR162" s="143"/>
      <c r="BS162" s="143"/>
      <c r="BT162" s="143"/>
      <c r="BU162" s="143"/>
      <c r="BV162" s="143"/>
    </row>
    <row r="163" spans="63:74" x14ac:dyDescent="0.2">
      <c r="BK163" s="143"/>
      <c r="BL163" s="143"/>
      <c r="BM163" s="143"/>
      <c r="BN163" s="143"/>
      <c r="BO163" s="143"/>
      <c r="BP163" s="143"/>
      <c r="BQ163" s="143"/>
      <c r="BR163" s="143"/>
      <c r="BS163" s="143"/>
      <c r="BT163" s="143"/>
      <c r="BU163" s="143"/>
      <c r="BV163" s="143"/>
    </row>
    <row r="164" spans="63:74" x14ac:dyDescent="0.2">
      <c r="BK164" s="143"/>
      <c r="BL164" s="143"/>
      <c r="BM164" s="143"/>
      <c r="BN164" s="143"/>
      <c r="BO164" s="143"/>
      <c r="BP164" s="143"/>
      <c r="BQ164" s="143"/>
      <c r="BR164" s="143"/>
      <c r="BS164" s="143"/>
      <c r="BT164" s="143"/>
      <c r="BU164" s="143"/>
      <c r="BV164" s="143"/>
    </row>
    <row r="165" spans="63:74" x14ac:dyDescent="0.2">
      <c r="BK165" s="143"/>
      <c r="BL165" s="143"/>
      <c r="BM165" s="143"/>
      <c r="BN165" s="143"/>
      <c r="BO165" s="143"/>
      <c r="BP165" s="143"/>
      <c r="BQ165" s="143"/>
      <c r="BR165" s="143"/>
      <c r="BS165" s="143"/>
      <c r="BT165" s="143"/>
      <c r="BU165" s="143"/>
      <c r="BV165" s="143"/>
    </row>
    <row r="166" spans="63:74" x14ac:dyDescent="0.2">
      <c r="BK166" s="143"/>
      <c r="BL166" s="143"/>
      <c r="BM166" s="143"/>
      <c r="BN166" s="143"/>
      <c r="BO166" s="143"/>
      <c r="BP166" s="143"/>
      <c r="BQ166" s="143"/>
      <c r="BR166" s="143"/>
      <c r="BS166" s="143"/>
      <c r="BT166" s="143"/>
      <c r="BU166" s="143"/>
      <c r="BV166" s="143"/>
    </row>
    <row r="167" spans="63:74" x14ac:dyDescent="0.2">
      <c r="BK167" s="143"/>
      <c r="BL167" s="143"/>
      <c r="BM167" s="143"/>
      <c r="BN167" s="143"/>
      <c r="BO167" s="143"/>
      <c r="BP167" s="143"/>
      <c r="BQ167" s="143"/>
      <c r="BR167" s="143"/>
      <c r="BS167" s="143"/>
      <c r="BT167" s="143"/>
      <c r="BU167" s="143"/>
      <c r="BV167" s="143"/>
    </row>
  </sheetData>
  <mergeCells count="23">
    <mergeCell ref="B67:R67"/>
    <mergeCell ref="AM3:AX3"/>
    <mergeCell ref="B72:Q72"/>
    <mergeCell ref="B73:Q73"/>
    <mergeCell ref="A1:A2"/>
    <mergeCell ref="B71:Q71"/>
    <mergeCell ref="B63:Q63"/>
    <mergeCell ref="B68:Q68"/>
    <mergeCell ref="B69:Q69"/>
    <mergeCell ref="B70:Q70"/>
    <mergeCell ref="B64:Q64"/>
    <mergeCell ref="B59:Q59"/>
    <mergeCell ref="B61:Q61"/>
    <mergeCell ref="B66:Q66"/>
    <mergeCell ref="B1:AL1"/>
    <mergeCell ref="C3:N3"/>
    <mergeCell ref="AY3:BJ3"/>
    <mergeCell ref="BK3:BV3"/>
    <mergeCell ref="B65:Q65"/>
    <mergeCell ref="B60:Q60"/>
    <mergeCell ref="B58:Q58"/>
    <mergeCell ref="O3:Z3"/>
    <mergeCell ref="AA3:AL3"/>
  </mergeCells>
  <phoneticPr fontId="7" type="noConversion"/>
  <conditionalFormatting sqref="C58:P58">
    <cfRule type="cellIs" dxfId="6" priority="1" stopIfTrue="1" operator="notEqual">
      <formula>0</formula>
    </cfRule>
  </conditionalFormatting>
  <hyperlinks>
    <hyperlink ref="A1:A2" location="Contents!A1" display="Table of Contents" xr:uid="{00000000-0004-0000-0E00-000000000000}"/>
  </hyperlinks>
  <pageMargins left="0.25" right="0.25" top="0.25" bottom="0.25" header="0.5" footer="0.5"/>
  <pageSetup scale="84"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ransitionEntry="1" codeName="Sheet16">
    <pageSetUpPr fitToPage="1"/>
  </sheetPr>
  <dimension ref="A1:BV144"/>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1" sqref="B1:AL1"/>
    </sheetView>
  </sheetViews>
  <sheetFormatPr defaultColWidth="9.5546875" defaultRowHeight="10.199999999999999" x14ac:dyDescent="0.2"/>
  <cols>
    <col min="1" max="1" width="11.44140625" style="56" customWidth="1"/>
    <col min="2" max="2" width="25.5546875" style="56" customWidth="1"/>
    <col min="3" max="50" width="6.5546875" style="56" customWidth="1"/>
    <col min="51" max="53" width="6.5546875" style="856" customWidth="1"/>
    <col min="54" max="55" width="6.5546875" style="142" customWidth="1"/>
    <col min="56" max="58" width="6.5546875" style="698" customWidth="1"/>
    <col min="59" max="61" width="6.5546875" style="856" customWidth="1"/>
    <col min="62" max="62" width="6.5546875" style="142" customWidth="1"/>
    <col min="63" max="74" width="6.5546875" style="56" customWidth="1"/>
    <col min="75" max="16384" width="9.5546875" style="56"/>
  </cols>
  <sheetData>
    <row r="1" spans="1:74" ht="15.6" customHeight="1" x14ac:dyDescent="0.25">
      <c r="A1" s="1002" t="s">
        <v>479</v>
      </c>
      <c r="B1" s="1102" t="s">
        <v>774</v>
      </c>
      <c r="C1" s="1103"/>
      <c r="D1" s="1103"/>
      <c r="E1" s="1103"/>
      <c r="F1" s="1103"/>
      <c r="G1" s="1103"/>
      <c r="H1" s="1103"/>
      <c r="I1" s="1103"/>
      <c r="J1" s="1103"/>
      <c r="K1" s="1103"/>
      <c r="L1" s="1103"/>
      <c r="M1" s="1103"/>
      <c r="N1" s="1103"/>
      <c r="O1" s="1103"/>
      <c r="P1" s="1103"/>
      <c r="Q1" s="1103"/>
      <c r="R1" s="1103"/>
      <c r="S1" s="1103"/>
      <c r="T1" s="1103"/>
      <c r="U1" s="1103"/>
      <c r="V1" s="1103"/>
      <c r="W1" s="1103"/>
      <c r="X1" s="1103"/>
      <c r="Y1" s="1103"/>
      <c r="Z1" s="1103"/>
      <c r="AA1" s="1103"/>
      <c r="AB1" s="1103"/>
      <c r="AC1" s="1103"/>
      <c r="AD1" s="1103"/>
      <c r="AE1" s="1103"/>
      <c r="AF1" s="1103"/>
      <c r="AG1" s="1103"/>
      <c r="AH1" s="1103"/>
      <c r="AI1" s="1103"/>
      <c r="AJ1" s="1103"/>
      <c r="AK1" s="1103"/>
      <c r="AL1" s="1103"/>
    </row>
    <row r="2" spans="1:74" ht="13.35" customHeight="1" x14ac:dyDescent="0.25">
      <c r="A2" s="1003"/>
      <c r="B2" s="228" t="str">
        <f>"U.S. Energy Information Administration  |  Short-Term Energy Outlook  - "&amp;Dates!D1</f>
        <v>U.S. Energy Information Administration  |  Short-Term Energy Outlook  - April 2025</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row>
    <row r="3" spans="1:74" s="7" customFormat="1" ht="13.2" x14ac:dyDescent="0.25">
      <c r="A3" s="338" t="s">
        <v>777</v>
      </c>
      <c r="B3" s="9"/>
      <c r="C3" s="1006">
        <f>Dates!D3</f>
        <v>2021</v>
      </c>
      <c r="D3" s="1007"/>
      <c r="E3" s="1007"/>
      <c r="F3" s="1007"/>
      <c r="G3" s="1007"/>
      <c r="H3" s="1007"/>
      <c r="I3" s="1007"/>
      <c r="J3" s="1007"/>
      <c r="K3" s="1007"/>
      <c r="L3" s="1007"/>
      <c r="M3" s="1007"/>
      <c r="N3" s="1008"/>
      <c r="O3" s="1006">
        <f>C3+1</f>
        <v>2022</v>
      </c>
      <c r="P3" s="1009"/>
      <c r="Q3" s="1009"/>
      <c r="R3" s="1009"/>
      <c r="S3" s="1009"/>
      <c r="T3" s="1009"/>
      <c r="U3" s="1009"/>
      <c r="V3" s="1009"/>
      <c r="W3" s="1009"/>
      <c r="X3" s="1007"/>
      <c r="Y3" s="1007"/>
      <c r="Z3" s="1008"/>
      <c r="AA3" s="1010">
        <f>O3+1</f>
        <v>2023</v>
      </c>
      <c r="AB3" s="1007"/>
      <c r="AC3" s="1007"/>
      <c r="AD3" s="1007"/>
      <c r="AE3" s="1007"/>
      <c r="AF3" s="1007"/>
      <c r="AG3" s="1007"/>
      <c r="AH3" s="1007"/>
      <c r="AI3" s="1007"/>
      <c r="AJ3" s="1007"/>
      <c r="AK3" s="1007"/>
      <c r="AL3" s="1008"/>
      <c r="AM3" s="1010">
        <f>AA3+1</f>
        <v>2024</v>
      </c>
      <c r="AN3" s="1007"/>
      <c r="AO3" s="1007"/>
      <c r="AP3" s="1007"/>
      <c r="AQ3" s="1007"/>
      <c r="AR3" s="1007"/>
      <c r="AS3" s="1007"/>
      <c r="AT3" s="1007"/>
      <c r="AU3" s="1007"/>
      <c r="AV3" s="1007"/>
      <c r="AW3" s="1007"/>
      <c r="AX3" s="1008"/>
      <c r="AY3" s="1010">
        <f>AM3+1</f>
        <v>2025</v>
      </c>
      <c r="AZ3" s="1011"/>
      <c r="BA3" s="1011"/>
      <c r="BB3" s="1011"/>
      <c r="BC3" s="1011"/>
      <c r="BD3" s="1011"/>
      <c r="BE3" s="1011"/>
      <c r="BF3" s="1011"/>
      <c r="BG3" s="1011"/>
      <c r="BH3" s="1011"/>
      <c r="BI3" s="1011"/>
      <c r="BJ3" s="1012"/>
      <c r="BK3" s="1010">
        <f>AY3+1</f>
        <v>2026</v>
      </c>
      <c r="BL3" s="1007"/>
      <c r="BM3" s="1007"/>
      <c r="BN3" s="1007"/>
      <c r="BO3" s="1007"/>
      <c r="BP3" s="1007"/>
      <c r="BQ3" s="1007"/>
      <c r="BR3" s="1007"/>
      <c r="BS3" s="1007"/>
      <c r="BT3" s="1007"/>
      <c r="BU3" s="1007"/>
      <c r="BV3" s="1008"/>
    </row>
    <row r="4" spans="1:74" s="7" customFormat="1" x14ac:dyDescent="0.2">
      <c r="A4" s="344" t="str">
        <f>TEXT(Dates!$D$2,"dddd, mmmm d, yyyy")</f>
        <v>Monday, April 7,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656"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55"/>
      <c r="B5" s="58"/>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6"/>
      <c r="AE5" s="476"/>
      <c r="AF5" s="476"/>
      <c r="AG5" s="476"/>
      <c r="AH5" s="476"/>
      <c r="AI5" s="476"/>
      <c r="AJ5" s="476"/>
      <c r="AK5" s="476"/>
      <c r="AL5" s="476"/>
      <c r="AM5" s="476"/>
      <c r="AN5" s="476"/>
      <c r="AO5" s="476"/>
      <c r="AP5" s="476"/>
      <c r="AQ5" s="476"/>
      <c r="AR5" s="476"/>
      <c r="AS5" s="476"/>
      <c r="AT5" s="476"/>
      <c r="AU5" s="476"/>
      <c r="AV5" s="476"/>
      <c r="AW5" s="476"/>
      <c r="AX5" s="476"/>
      <c r="AY5" s="963"/>
      <c r="AZ5" s="963"/>
      <c r="BA5" s="963"/>
      <c r="BB5" s="480"/>
      <c r="BC5" s="480"/>
      <c r="BD5" s="480"/>
      <c r="BE5" s="480"/>
      <c r="BF5" s="480"/>
      <c r="BG5" s="480"/>
      <c r="BH5" s="480"/>
      <c r="BI5" s="480"/>
      <c r="BJ5" s="480"/>
      <c r="BK5" s="480"/>
      <c r="BL5" s="480"/>
      <c r="BM5" s="480"/>
      <c r="BN5" s="480"/>
      <c r="BO5" s="480"/>
      <c r="BP5" s="480"/>
      <c r="BQ5" s="480"/>
      <c r="BR5" s="480"/>
      <c r="BS5" s="480"/>
      <c r="BT5" s="480"/>
      <c r="BU5" s="480"/>
      <c r="BV5" s="480"/>
    </row>
    <row r="6" spans="1:74" s="58" customFormat="1" ht="11.1" customHeight="1" x14ac:dyDescent="0.2">
      <c r="A6" s="482" t="s">
        <v>643</v>
      </c>
      <c r="B6" s="764" t="s">
        <v>1407</v>
      </c>
      <c r="C6" s="320">
        <v>321.49647594999999</v>
      </c>
      <c r="D6" s="320">
        <v>299.69803164000001</v>
      </c>
      <c r="E6" s="320">
        <v>295.34499951999999</v>
      </c>
      <c r="F6" s="320">
        <v>272.77869724999999</v>
      </c>
      <c r="G6" s="320">
        <v>290.06060062</v>
      </c>
      <c r="H6" s="320">
        <v>338.41538329000002</v>
      </c>
      <c r="I6" s="320">
        <v>373.94829795999999</v>
      </c>
      <c r="J6" s="320">
        <v>381.03930319</v>
      </c>
      <c r="K6" s="320">
        <v>336.44400996000002</v>
      </c>
      <c r="L6" s="320">
        <v>302.12747094000002</v>
      </c>
      <c r="M6" s="320">
        <v>287.13380081999998</v>
      </c>
      <c r="N6" s="320">
        <v>307.38717817000003</v>
      </c>
      <c r="O6" s="320">
        <v>338.65604765</v>
      </c>
      <c r="P6" s="320">
        <v>305.86307081000001</v>
      </c>
      <c r="Q6" s="320">
        <v>304.30002737000001</v>
      </c>
      <c r="R6" s="320">
        <v>284.93286511999997</v>
      </c>
      <c r="S6" s="320">
        <v>309.69695281999998</v>
      </c>
      <c r="T6" s="320">
        <v>347.10633182999999</v>
      </c>
      <c r="U6" s="320">
        <v>389.21417422000002</v>
      </c>
      <c r="V6" s="320">
        <v>389.62627773999998</v>
      </c>
      <c r="W6" s="320">
        <v>340.54384024000001</v>
      </c>
      <c r="X6" s="320">
        <v>297.19594481000001</v>
      </c>
      <c r="Y6" s="320">
        <v>292.25774618999998</v>
      </c>
      <c r="Z6" s="320">
        <v>327.77578431000001</v>
      </c>
      <c r="AA6" s="320">
        <v>325.41464459000002</v>
      </c>
      <c r="AB6" s="320">
        <v>292.94566495999999</v>
      </c>
      <c r="AC6" s="320">
        <v>306.45394307999999</v>
      </c>
      <c r="AD6" s="320">
        <v>280.81114563</v>
      </c>
      <c r="AE6" s="320">
        <v>298.70556714999998</v>
      </c>
      <c r="AF6" s="320">
        <v>328.79808223999999</v>
      </c>
      <c r="AG6" s="320">
        <v>387.25610575000002</v>
      </c>
      <c r="AH6" s="320">
        <v>392.43603512999999</v>
      </c>
      <c r="AI6" s="320">
        <v>346.47644131999999</v>
      </c>
      <c r="AJ6" s="320">
        <v>308.06540884999998</v>
      </c>
      <c r="AK6" s="320">
        <v>294.24848335000001</v>
      </c>
      <c r="AL6" s="320">
        <v>312.64183413000001</v>
      </c>
      <c r="AM6" s="320">
        <v>343.71815958000002</v>
      </c>
      <c r="AN6" s="320">
        <v>302.44064559999998</v>
      </c>
      <c r="AO6" s="320">
        <v>296.19116071000002</v>
      </c>
      <c r="AP6" s="320">
        <v>285.07487085000002</v>
      </c>
      <c r="AQ6" s="320">
        <v>312.57294135000001</v>
      </c>
      <c r="AR6" s="320">
        <v>354.28685763999999</v>
      </c>
      <c r="AS6" s="320">
        <v>396.79957106000001</v>
      </c>
      <c r="AT6" s="320">
        <v>392.87723145000001</v>
      </c>
      <c r="AU6" s="320">
        <v>342.64299743999999</v>
      </c>
      <c r="AV6" s="320">
        <v>315.38912964000002</v>
      </c>
      <c r="AW6" s="320">
        <v>293.54861599999998</v>
      </c>
      <c r="AX6" s="320">
        <v>326.34767822999999</v>
      </c>
      <c r="AY6" s="964">
        <v>361.12290732000002</v>
      </c>
      <c r="AZ6" s="964">
        <v>318.46290902999999</v>
      </c>
      <c r="BA6" s="964">
        <v>305.96977068000001</v>
      </c>
      <c r="BB6" s="484">
        <v>292.94909999999999</v>
      </c>
      <c r="BC6" s="484">
        <v>315.27420000000001</v>
      </c>
      <c r="BD6" s="484">
        <v>353.18509999999998</v>
      </c>
      <c r="BE6" s="484">
        <v>404.32400000000001</v>
      </c>
      <c r="BF6" s="484">
        <v>405.85610000000003</v>
      </c>
      <c r="BG6" s="484">
        <v>349.61930000000001</v>
      </c>
      <c r="BH6" s="484">
        <v>319.89749999999998</v>
      </c>
      <c r="BI6" s="484">
        <v>300.49919999999997</v>
      </c>
      <c r="BJ6" s="484">
        <v>332.63240000000002</v>
      </c>
      <c r="BK6" s="484">
        <v>350.41030000000001</v>
      </c>
      <c r="BL6" s="484">
        <v>313.92840000000001</v>
      </c>
      <c r="BM6" s="484">
        <v>313.63060000000002</v>
      </c>
      <c r="BN6" s="484">
        <v>298.36349999999999</v>
      </c>
      <c r="BO6" s="484">
        <v>320.19779999999997</v>
      </c>
      <c r="BP6" s="484">
        <v>359.0899</v>
      </c>
      <c r="BQ6" s="484">
        <v>411.01530000000002</v>
      </c>
      <c r="BR6" s="484">
        <v>412.70350000000002</v>
      </c>
      <c r="BS6" s="484">
        <v>355.56209999999999</v>
      </c>
      <c r="BT6" s="484">
        <v>325.55130000000003</v>
      </c>
      <c r="BU6" s="484">
        <v>305.2604</v>
      </c>
      <c r="BV6" s="484">
        <v>337.80669999999998</v>
      </c>
    </row>
    <row r="7" spans="1:74" ht="11.1" customHeight="1" x14ac:dyDescent="0.2">
      <c r="A7" s="55" t="s">
        <v>633</v>
      </c>
      <c r="B7" s="762" t="s">
        <v>1025</v>
      </c>
      <c r="C7" s="474">
        <v>10.07082366</v>
      </c>
      <c r="D7" s="474">
        <v>9.4179753000000002</v>
      </c>
      <c r="E7" s="474">
        <v>9.1195763799999998</v>
      </c>
      <c r="F7" s="474">
        <v>8.32449978</v>
      </c>
      <c r="G7" s="474">
        <v>8.2873172799999999</v>
      </c>
      <c r="H7" s="474">
        <v>10.123395049999999</v>
      </c>
      <c r="I7" s="474">
        <v>10.480734829999999</v>
      </c>
      <c r="J7" s="474">
        <v>11.38460555</v>
      </c>
      <c r="K7" s="474">
        <v>9.9672660299999993</v>
      </c>
      <c r="L7" s="474">
        <v>8.5879007999999999</v>
      </c>
      <c r="M7" s="474">
        <v>8.6506506699999992</v>
      </c>
      <c r="N7" s="474">
        <v>9.3838887999999994</v>
      </c>
      <c r="O7" s="474">
        <v>10.41702776</v>
      </c>
      <c r="P7" s="474">
        <v>9.5267438900000005</v>
      </c>
      <c r="Q7" s="474">
        <v>9.3516091299999999</v>
      </c>
      <c r="R7" s="474">
        <v>8.6710053400000007</v>
      </c>
      <c r="S7" s="474">
        <v>8.7275764099999993</v>
      </c>
      <c r="T7" s="474">
        <v>9.0606487700000002</v>
      </c>
      <c r="U7" s="474">
        <v>11.1310389</v>
      </c>
      <c r="V7" s="474">
        <v>11.481671860000001</v>
      </c>
      <c r="W7" s="474">
        <v>9.5333639100000003</v>
      </c>
      <c r="X7" s="474">
        <v>8.4980085400000007</v>
      </c>
      <c r="Y7" s="474">
        <v>8.5209244399999999</v>
      </c>
      <c r="Z7" s="474">
        <v>9.5715591500000006</v>
      </c>
      <c r="AA7" s="474">
        <v>9.7749188700000005</v>
      </c>
      <c r="AB7" s="474">
        <v>9.1573613900000002</v>
      </c>
      <c r="AC7" s="474">
        <v>9.1614414800000006</v>
      </c>
      <c r="AD7" s="474">
        <v>8.0779504200000005</v>
      </c>
      <c r="AE7" s="474">
        <v>8.2633916500000009</v>
      </c>
      <c r="AF7" s="474">
        <v>8.8696297299999998</v>
      </c>
      <c r="AG7" s="474">
        <v>11.301378120000001</v>
      </c>
      <c r="AH7" s="474">
        <v>10.549009160000001</v>
      </c>
      <c r="AI7" s="474">
        <v>9.7467153599999996</v>
      </c>
      <c r="AJ7" s="474">
        <v>8.5939703900000008</v>
      </c>
      <c r="AK7" s="474">
        <v>8.6649270600000001</v>
      </c>
      <c r="AL7" s="474">
        <v>9.1685984699999992</v>
      </c>
      <c r="AM7" s="474">
        <v>10.10260456</v>
      </c>
      <c r="AN7" s="474">
        <v>9.3775296400000006</v>
      </c>
      <c r="AO7" s="474">
        <v>9.0777536300000001</v>
      </c>
      <c r="AP7" s="474">
        <v>8.4104780699999999</v>
      </c>
      <c r="AQ7" s="474">
        <v>8.5338234899999996</v>
      </c>
      <c r="AR7" s="474">
        <v>9.4024927100000006</v>
      </c>
      <c r="AS7" s="474">
        <v>11.03826282</v>
      </c>
      <c r="AT7" s="474">
        <v>10.354101310000001</v>
      </c>
      <c r="AU7" s="474">
        <v>8.8623797199999998</v>
      </c>
      <c r="AV7" s="474">
        <v>8.4855799800000007</v>
      </c>
      <c r="AW7" s="474">
        <v>8.3190364999999993</v>
      </c>
      <c r="AX7" s="474">
        <v>9.6049299700000006</v>
      </c>
      <c r="AY7" s="939">
        <v>10.691974099999999</v>
      </c>
      <c r="AZ7" s="939">
        <v>9.6879970395000008</v>
      </c>
      <c r="BA7" s="939">
        <v>9.1194403879999992</v>
      </c>
      <c r="BB7" s="478">
        <v>8.417071</v>
      </c>
      <c r="BC7" s="478">
        <v>8.5378509999999999</v>
      </c>
      <c r="BD7" s="478">
        <v>9.1702670000000008</v>
      </c>
      <c r="BE7" s="478">
        <v>10.76313</v>
      </c>
      <c r="BF7" s="478">
        <v>10.822430000000001</v>
      </c>
      <c r="BG7" s="478">
        <v>9.1081269999999996</v>
      </c>
      <c r="BH7" s="478">
        <v>8.5490049999999993</v>
      </c>
      <c r="BI7" s="478">
        <v>8.4169900000000002</v>
      </c>
      <c r="BJ7" s="478">
        <v>9.4885090000000005</v>
      </c>
      <c r="BK7" s="478">
        <v>10.39231</v>
      </c>
      <c r="BL7" s="478">
        <v>9.4158290000000004</v>
      </c>
      <c r="BM7" s="478">
        <v>9.1473189999999995</v>
      </c>
      <c r="BN7" s="478">
        <v>8.4539069999999992</v>
      </c>
      <c r="BO7" s="478">
        <v>8.5583810000000007</v>
      </c>
      <c r="BP7" s="478">
        <v>9.2226169999999996</v>
      </c>
      <c r="BQ7" s="478">
        <v>10.851789999999999</v>
      </c>
      <c r="BR7" s="478">
        <v>10.911</v>
      </c>
      <c r="BS7" s="478">
        <v>9.1561409999999999</v>
      </c>
      <c r="BT7" s="478">
        <v>8.5804189999999991</v>
      </c>
      <c r="BU7" s="478">
        <v>8.4460610000000003</v>
      </c>
      <c r="BV7" s="478">
        <v>9.5254220000000007</v>
      </c>
    </row>
    <row r="8" spans="1:74" ht="11.1" customHeight="1" x14ac:dyDescent="0.2">
      <c r="A8" s="55" t="s">
        <v>634</v>
      </c>
      <c r="B8" s="763" t="s">
        <v>1026</v>
      </c>
      <c r="C8" s="474">
        <v>30.936513430000002</v>
      </c>
      <c r="D8" s="474">
        <v>29.877462940000001</v>
      </c>
      <c r="E8" s="474">
        <v>28.510473040000001</v>
      </c>
      <c r="F8" s="474">
        <v>25.54396105</v>
      </c>
      <c r="G8" s="474">
        <v>26.07610348</v>
      </c>
      <c r="H8" s="474">
        <v>30.88832326</v>
      </c>
      <c r="I8" s="474">
        <v>35.224455890000002</v>
      </c>
      <c r="J8" s="474">
        <v>35.768170339999998</v>
      </c>
      <c r="K8" s="474">
        <v>31.071005339999999</v>
      </c>
      <c r="L8" s="474">
        <v>27.3499278</v>
      </c>
      <c r="M8" s="474">
        <v>27.027322170000001</v>
      </c>
      <c r="N8" s="474">
        <v>29.56067951</v>
      </c>
      <c r="O8" s="474">
        <v>32.889607669999997</v>
      </c>
      <c r="P8" s="474">
        <v>29.473402579999998</v>
      </c>
      <c r="Q8" s="474">
        <v>28.528399579999999</v>
      </c>
      <c r="R8" s="474">
        <v>26.50325582</v>
      </c>
      <c r="S8" s="474">
        <v>26.812190180000002</v>
      </c>
      <c r="T8" s="474">
        <v>30.38978169</v>
      </c>
      <c r="U8" s="474">
        <v>35.811473280000001</v>
      </c>
      <c r="V8" s="474">
        <v>36.981242469999998</v>
      </c>
      <c r="W8" s="474">
        <v>30.981694310000002</v>
      </c>
      <c r="X8" s="474">
        <v>26.756537779999999</v>
      </c>
      <c r="Y8" s="474">
        <v>26.489209450000001</v>
      </c>
      <c r="Z8" s="474">
        <v>31.081046390000001</v>
      </c>
      <c r="AA8" s="474">
        <v>30.50256757</v>
      </c>
      <c r="AB8" s="474">
        <v>27.655944529999999</v>
      </c>
      <c r="AC8" s="474">
        <v>28.543037779999999</v>
      </c>
      <c r="AD8" s="474">
        <v>25.422525390000001</v>
      </c>
      <c r="AE8" s="474">
        <v>25.817637009999999</v>
      </c>
      <c r="AF8" s="474">
        <v>28.07117959</v>
      </c>
      <c r="AG8" s="474">
        <v>35.374502980000003</v>
      </c>
      <c r="AH8" s="474">
        <v>34.024166270000002</v>
      </c>
      <c r="AI8" s="474">
        <v>30.699005570000001</v>
      </c>
      <c r="AJ8" s="474">
        <v>26.778923899999999</v>
      </c>
      <c r="AK8" s="474">
        <v>27.02582718</v>
      </c>
      <c r="AL8" s="474">
        <v>29.31454931</v>
      </c>
      <c r="AM8" s="474">
        <v>31.387288130000002</v>
      </c>
      <c r="AN8" s="474">
        <v>27.830886410000002</v>
      </c>
      <c r="AO8" s="474">
        <v>27.93740275</v>
      </c>
      <c r="AP8" s="474">
        <v>26.087711219999999</v>
      </c>
      <c r="AQ8" s="474">
        <v>26.57841487</v>
      </c>
      <c r="AR8" s="474">
        <v>30.97269322</v>
      </c>
      <c r="AS8" s="474">
        <v>37.438074669999999</v>
      </c>
      <c r="AT8" s="474">
        <v>35.022785059999997</v>
      </c>
      <c r="AU8" s="474">
        <v>29.278069339999998</v>
      </c>
      <c r="AV8" s="474">
        <v>26.486368070000001</v>
      </c>
      <c r="AW8" s="474">
        <v>25.879251150000002</v>
      </c>
      <c r="AX8" s="474">
        <v>30.626830460000001</v>
      </c>
      <c r="AY8" s="939">
        <v>33.498972510000002</v>
      </c>
      <c r="AZ8" s="939">
        <v>29.820009129999999</v>
      </c>
      <c r="BA8" s="939">
        <v>28.483142512000001</v>
      </c>
      <c r="BB8" s="478">
        <v>26.544429999999998</v>
      </c>
      <c r="BC8" s="478">
        <v>26.890460000000001</v>
      </c>
      <c r="BD8" s="478">
        <v>30.53792</v>
      </c>
      <c r="BE8" s="478">
        <v>37.008330000000001</v>
      </c>
      <c r="BF8" s="478">
        <v>36.418900000000001</v>
      </c>
      <c r="BG8" s="478">
        <v>30.454450000000001</v>
      </c>
      <c r="BH8" s="478">
        <v>27.082660000000001</v>
      </c>
      <c r="BI8" s="478">
        <v>26.513280000000002</v>
      </c>
      <c r="BJ8" s="478">
        <v>30.594180000000001</v>
      </c>
      <c r="BK8" s="478">
        <v>32.648679999999999</v>
      </c>
      <c r="BL8" s="478">
        <v>29.406559999999999</v>
      </c>
      <c r="BM8" s="478">
        <v>29.156289999999998</v>
      </c>
      <c r="BN8" s="478">
        <v>27.074950000000001</v>
      </c>
      <c r="BO8" s="478">
        <v>27.282080000000001</v>
      </c>
      <c r="BP8" s="478">
        <v>31.022379999999998</v>
      </c>
      <c r="BQ8" s="478">
        <v>37.634329999999999</v>
      </c>
      <c r="BR8" s="478">
        <v>37.032710000000002</v>
      </c>
      <c r="BS8" s="478">
        <v>30.927759999999999</v>
      </c>
      <c r="BT8" s="478">
        <v>27.47514</v>
      </c>
      <c r="BU8" s="478">
        <v>26.87743</v>
      </c>
      <c r="BV8" s="478">
        <v>31.004349999999999</v>
      </c>
    </row>
    <row r="9" spans="1:74" ht="11.1" customHeight="1" x14ac:dyDescent="0.2">
      <c r="A9" s="55" t="s">
        <v>635</v>
      </c>
      <c r="B9" s="762" t="s">
        <v>1027</v>
      </c>
      <c r="C9" s="474">
        <v>47.15432405</v>
      </c>
      <c r="D9" s="474">
        <v>45.67794044</v>
      </c>
      <c r="E9" s="474">
        <v>43.387342959999998</v>
      </c>
      <c r="F9" s="474">
        <v>39.832566360000001</v>
      </c>
      <c r="G9" s="474">
        <v>42.390371450000004</v>
      </c>
      <c r="H9" s="474">
        <v>49.209132930000003</v>
      </c>
      <c r="I9" s="474">
        <v>52.581252050000003</v>
      </c>
      <c r="J9" s="474">
        <v>55.19925224</v>
      </c>
      <c r="K9" s="474">
        <v>45.874984449999999</v>
      </c>
      <c r="L9" s="474">
        <v>43.164289770000003</v>
      </c>
      <c r="M9" s="474">
        <v>42.665297340000002</v>
      </c>
      <c r="N9" s="474">
        <v>45.249886959999998</v>
      </c>
      <c r="O9" s="474">
        <v>49.957606210000002</v>
      </c>
      <c r="P9" s="474">
        <v>44.804513929999999</v>
      </c>
      <c r="Q9" s="474">
        <v>45.122487360000001</v>
      </c>
      <c r="R9" s="474">
        <v>40.761284570000001</v>
      </c>
      <c r="S9" s="474">
        <v>43.677433999999998</v>
      </c>
      <c r="T9" s="474">
        <v>49.015164900000002</v>
      </c>
      <c r="U9" s="474">
        <v>53.455370430000002</v>
      </c>
      <c r="V9" s="474">
        <v>53.228968340000002</v>
      </c>
      <c r="W9" s="474">
        <v>45.474497339999999</v>
      </c>
      <c r="X9" s="474">
        <v>40.967489870000001</v>
      </c>
      <c r="Y9" s="474">
        <v>41.906779290000003</v>
      </c>
      <c r="Z9" s="474">
        <v>47.55926479</v>
      </c>
      <c r="AA9" s="474">
        <v>46.772814529999998</v>
      </c>
      <c r="AB9" s="474">
        <v>42.041455120000002</v>
      </c>
      <c r="AC9" s="474">
        <v>44.910349789999998</v>
      </c>
      <c r="AD9" s="474">
        <v>39.896091679999998</v>
      </c>
      <c r="AE9" s="474">
        <v>41.893136200000001</v>
      </c>
      <c r="AF9" s="474">
        <v>45.75967138</v>
      </c>
      <c r="AG9" s="474">
        <v>52.552421500000001</v>
      </c>
      <c r="AH9" s="474">
        <v>51.31759916</v>
      </c>
      <c r="AI9" s="474">
        <v>44.936551969999996</v>
      </c>
      <c r="AJ9" s="474">
        <v>42.486266520000001</v>
      </c>
      <c r="AK9" s="474">
        <v>42.156323380000003</v>
      </c>
      <c r="AL9" s="474">
        <v>44.644464990000003</v>
      </c>
      <c r="AM9" s="474">
        <v>49.242884410000002</v>
      </c>
      <c r="AN9" s="474">
        <v>43.187461659999997</v>
      </c>
      <c r="AO9" s="474">
        <v>43.712772610000002</v>
      </c>
      <c r="AP9" s="474">
        <v>40.714658300000004</v>
      </c>
      <c r="AQ9" s="474">
        <v>43.953811539999997</v>
      </c>
      <c r="AR9" s="474">
        <v>49.393152970000003</v>
      </c>
      <c r="AS9" s="474">
        <v>53.310742210000001</v>
      </c>
      <c r="AT9" s="474">
        <v>53.66562476</v>
      </c>
      <c r="AU9" s="474">
        <v>46.200712039999999</v>
      </c>
      <c r="AV9" s="474">
        <v>42.235980329999997</v>
      </c>
      <c r="AW9" s="474">
        <v>41.722691249999997</v>
      </c>
      <c r="AX9" s="474">
        <v>47.269602140000003</v>
      </c>
      <c r="AY9" s="939">
        <v>51.180891080000002</v>
      </c>
      <c r="AZ9" s="939">
        <v>45.751995837000003</v>
      </c>
      <c r="BA9" s="939">
        <v>44.540420771999997</v>
      </c>
      <c r="BB9" s="478">
        <v>41.553269999999998</v>
      </c>
      <c r="BC9" s="478">
        <v>43.698349999999998</v>
      </c>
      <c r="BD9" s="478">
        <v>48.834299999999999</v>
      </c>
      <c r="BE9" s="478">
        <v>55.79166</v>
      </c>
      <c r="BF9" s="478">
        <v>55.183970000000002</v>
      </c>
      <c r="BG9" s="478">
        <v>46.032539999999997</v>
      </c>
      <c r="BH9" s="478">
        <v>42.8904</v>
      </c>
      <c r="BI9" s="478">
        <v>42.902940000000001</v>
      </c>
      <c r="BJ9" s="478">
        <v>47.78546</v>
      </c>
      <c r="BK9" s="478">
        <v>50.144739999999999</v>
      </c>
      <c r="BL9" s="478">
        <v>45.117989999999999</v>
      </c>
      <c r="BM9" s="478">
        <v>45.458689999999997</v>
      </c>
      <c r="BN9" s="478">
        <v>41.995370000000001</v>
      </c>
      <c r="BO9" s="478">
        <v>44.142099999999999</v>
      </c>
      <c r="BP9" s="478">
        <v>49.370350000000002</v>
      </c>
      <c r="BQ9" s="478">
        <v>56.370489999999997</v>
      </c>
      <c r="BR9" s="478">
        <v>55.741410000000002</v>
      </c>
      <c r="BS9" s="478">
        <v>46.501449999999998</v>
      </c>
      <c r="BT9" s="478">
        <v>43.34892</v>
      </c>
      <c r="BU9" s="478">
        <v>43.379579999999997</v>
      </c>
      <c r="BV9" s="478">
        <v>48.3217</v>
      </c>
    </row>
    <row r="10" spans="1:74" ht="11.1" customHeight="1" x14ac:dyDescent="0.2">
      <c r="A10" s="55" t="s">
        <v>636</v>
      </c>
      <c r="B10" s="762" t="s">
        <v>1028</v>
      </c>
      <c r="C10" s="474">
        <v>26.397853210000001</v>
      </c>
      <c r="D10" s="474">
        <v>26.422873689999999</v>
      </c>
      <c r="E10" s="474">
        <v>24.169642150000001</v>
      </c>
      <c r="F10" s="474">
        <v>21.930829809999999</v>
      </c>
      <c r="G10" s="474">
        <v>22.682536989999999</v>
      </c>
      <c r="H10" s="474">
        <v>27.034916549999998</v>
      </c>
      <c r="I10" s="474">
        <v>29.230533999999999</v>
      </c>
      <c r="J10" s="474">
        <v>29.764321670000001</v>
      </c>
      <c r="K10" s="474">
        <v>25.632094930000001</v>
      </c>
      <c r="L10" s="474">
        <v>23.561476800000001</v>
      </c>
      <c r="M10" s="474">
        <v>23.520253960000002</v>
      </c>
      <c r="N10" s="474">
        <v>25.635598349999999</v>
      </c>
      <c r="O10" s="474">
        <v>28.41722</v>
      </c>
      <c r="P10" s="474">
        <v>25.88279197</v>
      </c>
      <c r="Q10" s="474">
        <v>25.552410259999998</v>
      </c>
      <c r="R10" s="474">
        <v>22.91070487</v>
      </c>
      <c r="S10" s="474">
        <v>24.20940079</v>
      </c>
      <c r="T10" s="474">
        <v>26.979452810000002</v>
      </c>
      <c r="U10" s="474">
        <v>30.351028339999999</v>
      </c>
      <c r="V10" s="474">
        <v>29.921976740000002</v>
      </c>
      <c r="W10" s="474">
        <v>26.258264780000001</v>
      </c>
      <c r="X10" s="474">
        <v>23.29116775</v>
      </c>
      <c r="Y10" s="474">
        <v>24.363266190000001</v>
      </c>
      <c r="Z10" s="474">
        <v>27.673071709999999</v>
      </c>
      <c r="AA10" s="474">
        <v>28.118940779999999</v>
      </c>
      <c r="AB10" s="474">
        <v>24.56230502</v>
      </c>
      <c r="AC10" s="474">
        <v>25.680400989999999</v>
      </c>
      <c r="AD10" s="474">
        <v>23.047498340000001</v>
      </c>
      <c r="AE10" s="474">
        <v>24.242167070000001</v>
      </c>
      <c r="AF10" s="474">
        <v>27.212395180000001</v>
      </c>
      <c r="AG10" s="474">
        <v>29.498256909999998</v>
      </c>
      <c r="AH10" s="474">
        <v>30.404318849999999</v>
      </c>
      <c r="AI10" s="474">
        <v>26.40418335</v>
      </c>
      <c r="AJ10" s="474">
        <v>24.16660439</v>
      </c>
      <c r="AK10" s="474">
        <v>24.270304589999999</v>
      </c>
      <c r="AL10" s="474">
        <v>26.31586575</v>
      </c>
      <c r="AM10" s="474">
        <v>29.469934670000001</v>
      </c>
      <c r="AN10" s="474">
        <v>24.917231860000001</v>
      </c>
      <c r="AO10" s="474">
        <v>24.79985005</v>
      </c>
      <c r="AP10" s="474">
        <v>23.288969720000001</v>
      </c>
      <c r="AQ10" s="474">
        <v>24.645012879999999</v>
      </c>
      <c r="AR10" s="474">
        <v>27.699253039999999</v>
      </c>
      <c r="AS10" s="474">
        <v>30.216530729999999</v>
      </c>
      <c r="AT10" s="474">
        <v>30.150108509999999</v>
      </c>
      <c r="AU10" s="474">
        <v>26.578509870000001</v>
      </c>
      <c r="AV10" s="474">
        <v>24.538246189999999</v>
      </c>
      <c r="AW10" s="474">
        <v>24.2355093</v>
      </c>
      <c r="AX10" s="474">
        <v>27.817090409999999</v>
      </c>
      <c r="AY10" s="939">
        <v>30.020166700000001</v>
      </c>
      <c r="AZ10" s="939">
        <v>26.823996510000001</v>
      </c>
      <c r="BA10" s="939">
        <v>26.10324396</v>
      </c>
      <c r="BB10" s="478">
        <v>24.0061</v>
      </c>
      <c r="BC10" s="478">
        <v>25.126709999999999</v>
      </c>
      <c r="BD10" s="478">
        <v>27.946850000000001</v>
      </c>
      <c r="BE10" s="478">
        <v>32.275060000000003</v>
      </c>
      <c r="BF10" s="478">
        <v>31.870950000000001</v>
      </c>
      <c r="BG10" s="478">
        <v>26.909890000000001</v>
      </c>
      <c r="BH10" s="478">
        <v>25.240469999999998</v>
      </c>
      <c r="BI10" s="478">
        <v>25.16208</v>
      </c>
      <c r="BJ10" s="478">
        <v>28.70722</v>
      </c>
      <c r="BK10" s="478">
        <v>29.93328</v>
      </c>
      <c r="BL10" s="478">
        <v>26.29401</v>
      </c>
      <c r="BM10" s="478">
        <v>27.070820000000001</v>
      </c>
      <c r="BN10" s="478">
        <v>24.569769999999998</v>
      </c>
      <c r="BO10" s="478">
        <v>25.63335</v>
      </c>
      <c r="BP10" s="478">
        <v>28.545459999999999</v>
      </c>
      <c r="BQ10" s="478">
        <v>32.941020000000002</v>
      </c>
      <c r="BR10" s="478">
        <v>32.519649999999999</v>
      </c>
      <c r="BS10" s="478">
        <v>27.467279999999999</v>
      </c>
      <c r="BT10" s="478">
        <v>25.76971</v>
      </c>
      <c r="BU10" s="478">
        <v>25.689209999999999</v>
      </c>
      <c r="BV10" s="478">
        <v>29.294709999999998</v>
      </c>
    </row>
    <row r="11" spans="1:74" ht="11.1" customHeight="1" x14ac:dyDescent="0.2">
      <c r="A11" s="55" t="s">
        <v>637</v>
      </c>
      <c r="B11" s="762" t="s">
        <v>1029</v>
      </c>
      <c r="C11" s="474">
        <v>71.120623589999994</v>
      </c>
      <c r="D11" s="474">
        <v>65.848828929999996</v>
      </c>
      <c r="E11" s="474">
        <v>62.88029933</v>
      </c>
      <c r="F11" s="474">
        <v>59.745815989999997</v>
      </c>
      <c r="G11" s="474">
        <v>65.076213010000004</v>
      </c>
      <c r="H11" s="474">
        <v>73.890154019999997</v>
      </c>
      <c r="I11" s="474">
        <v>82.305390970000005</v>
      </c>
      <c r="J11" s="474">
        <v>83.843196550000002</v>
      </c>
      <c r="K11" s="474">
        <v>73.574302110000005</v>
      </c>
      <c r="L11" s="474">
        <v>66.973599059999998</v>
      </c>
      <c r="M11" s="474">
        <v>62.266035100000003</v>
      </c>
      <c r="N11" s="474">
        <v>65.776972630000003</v>
      </c>
      <c r="O11" s="474">
        <v>75.058636879999995</v>
      </c>
      <c r="P11" s="474">
        <v>66.869598909999993</v>
      </c>
      <c r="Q11" s="474">
        <v>64.440902890000004</v>
      </c>
      <c r="R11" s="474">
        <v>61.475465849999999</v>
      </c>
      <c r="S11" s="474">
        <v>70.119828990000002</v>
      </c>
      <c r="T11" s="474">
        <v>77.671634190000006</v>
      </c>
      <c r="U11" s="474">
        <v>87.324520519999993</v>
      </c>
      <c r="V11" s="474">
        <v>84.930460049999994</v>
      </c>
      <c r="W11" s="474">
        <v>73.543933730000006</v>
      </c>
      <c r="X11" s="474">
        <v>64.34216807</v>
      </c>
      <c r="Y11" s="474">
        <v>64.665444890000003</v>
      </c>
      <c r="Z11" s="474">
        <v>72.093031229999994</v>
      </c>
      <c r="AA11" s="474">
        <v>68.678702259999994</v>
      </c>
      <c r="AB11" s="474">
        <v>61.778998129999998</v>
      </c>
      <c r="AC11" s="474">
        <v>66.363760429999999</v>
      </c>
      <c r="AD11" s="474">
        <v>61.782112230000003</v>
      </c>
      <c r="AE11" s="474">
        <v>66.624851379999996</v>
      </c>
      <c r="AF11" s="474">
        <v>73.145840019999994</v>
      </c>
      <c r="AG11" s="474">
        <v>87.026292549999994</v>
      </c>
      <c r="AH11" s="474">
        <v>88.042743400000006</v>
      </c>
      <c r="AI11" s="474">
        <v>76.678779879999993</v>
      </c>
      <c r="AJ11" s="474">
        <v>66.918262290000001</v>
      </c>
      <c r="AK11" s="474">
        <v>64.123833759999997</v>
      </c>
      <c r="AL11" s="474">
        <v>68.481819920000007</v>
      </c>
      <c r="AM11" s="474">
        <v>74.874675620000005</v>
      </c>
      <c r="AN11" s="474">
        <v>65.241549730000003</v>
      </c>
      <c r="AO11" s="474">
        <v>63.753083050000001</v>
      </c>
      <c r="AP11" s="474">
        <v>62.018970070000002</v>
      </c>
      <c r="AQ11" s="474">
        <v>71.184719329999993</v>
      </c>
      <c r="AR11" s="474">
        <v>80.985176780000003</v>
      </c>
      <c r="AS11" s="474">
        <v>88.982677190000004</v>
      </c>
      <c r="AT11" s="474">
        <v>86.989134140000004</v>
      </c>
      <c r="AU11" s="474">
        <v>74.597941520000006</v>
      </c>
      <c r="AV11" s="474">
        <v>67.594614550000003</v>
      </c>
      <c r="AW11" s="474">
        <v>64.013048830000002</v>
      </c>
      <c r="AX11" s="474">
        <v>71.587292790000006</v>
      </c>
      <c r="AY11" s="939">
        <v>82.000451690000006</v>
      </c>
      <c r="AZ11" s="939">
        <v>69.412013051000002</v>
      </c>
      <c r="BA11" s="939">
        <v>64.671102657000006</v>
      </c>
      <c r="BB11" s="478">
        <v>63.979610000000001</v>
      </c>
      <c r="BC11" s="478">
        <v>70.961609999999993</v>
      </c>
      <c r="BD11" s="478">
        <v>80.842879999999994</v>
      </c>
      <c r="BE11" s="478">
        <v>89.808359999999993</v>
      </c>
      <c r="BF11" s="478">
        <v>90.362610000000004</v>
      </c>
      <c r="BG11" s="478">
        <v>76.672489999999996</v>
      </c>
      <c r="BH11" s="478">
        <v>69.136830000000003</v>
      </c>
      <c r="BI11" s="478">
        <v>65.979950000000002</v>
      </c>
      <c r="BJ11" s="478">
        <v>71.46902</v>
      </c>
      <c r="BK11" s="478">
        <v>76.002009999999999</v>
      </c>
      <c r="BL11" s="478">
        <v>67.5381</v>
      </c>
      <c r="BM11" s="478">
        <v>66.622010000000003</v>
      </c>
      <c r="BN11" s="478">
        <v>64.892740000000003</v>
      </c>
      <c r="BO11" s="478">
        <v>71.86533</v>
      </c>
      <c r="BP11" s="478">
        <v>81.941929999999999</v>
      </c>
      <c r="BQ11" s="478">
        <v>91.020110000000003</v>
      </c>
      <c r="BR11" s="478">
        <v>91.581909999999993</v>
      </c>
      <c r="BS11" s="478">
        <v>77.779250000000005</v>
      </c>
      <c r="BT11" s="478">
        <v>70.151309999999995</v>
      </c>
      <c r="BU11" s="478">
        <v>66.872799999999998</v>
      </c>
      <c r="BV11" s="478">
        <v>72.294250000000005</v>
      </c>
    </row>
    <row r="12" spans="1:74" ht="11.1" customHeight="1" x14ac:dyDescent="0.2">
      <c r="A12" s="55" t="s">
        <v>638</v>
      </c>
      <c r="B12" s="762" t="s">
        <v>1030</v>
      </c>
      <c r="C12" s="474">
        <v>27.338835060000001</v>
      </c>
      <c r="D12" s="474">
        <v>25.932997629999999</v>
      </c>
      <c r="E12" s="474">
        <v>24.192792180000001</v>
      </c>
      <c r="F12" s="474">
        <v>22.050368550000002</v>
      </c>
      <c r="G12" s="474">
        <v>22.93158236</v>
      </c>
      <c r="H12" s="474">
        <v>26.441782799999999</v>
      </c>
      <c r="I12" s="474">
        <v>29.428280659999999</v>
      </c>
      <c r="J12" s="474">
        <v>30.489883259999999</v>
      </c>
      <c r="K12" s="474">
        <v>27.408300059999998</v>
      </c>
      <c r="L12" s="474">
        <v>24.111391019999999</v>
      </c>
      <c r="M12" s="474">
        <v>23.146115300000002</v>
      </c>
      <c r="N12" s="474">
        <v>24.266324210000001</v>
      </c>
      <c r="O12" s="474">
        <v>27.69491313</v>
      </c>
      <c r="P12" s="474">
        <v>26.189213299999999</v>
      </c>
      <c r="Q12" s="474">
        <v>24.165119650000001</v>
      </c>
      <c r="R12" s="474">
        <v>22.53403793</v>
      </c>
      <c r="S12" s="474">
        <v>24.747686250000001</v>
      </c>
      <c r="T12" s="474">
        <v>28.406758409999998</v>
      </c>
      <c r="U12" s="474">
        <v>31.65167778</v>
      </c>
      <c r="V12" s="474">
        <v>30.523013200000001</v>
      </c>
      <c r="W12" s="474">
        <v>26.904153820000001</v>
      </c>
      <c r="X12" s="474">
        <v>22.9687375</v>
      </c>
      <c r="Y12" s="474">
        <v>22.377659130000001</v>
      </c>
      <c r="Z12" s="474">
        <v>25.294901029999998</v>
      </c>
      <c r="AA12" s="474">
        <v>26.22859437</v>
      </c>
      <c r="AB12" s="474">
        <v>23.657800980000001</v>
      </c>
      <c r="AC12" s="474">
        <v>23.109394739999999</v>
      </c>
      <c r="AD12" s="474">
        <v>22.09972818</v>
      </c>
      <c r="AE12" s="474">
        <v>22.982955799999999</v>
      </c>
      <c r="AF12" s="474">
        <v>25.96702732</v>
      </c>
      <c r="AG12" s="474">
        <v>29.756647149999999</v>
      </c>
      <c r="AH12" s="474">
        <v>30.963100019999999</v>
      </c>
      <c r="AI12" s="474">
        <v>28.08419288</v>
      </c>
      <c r="AJ12" s="474">
        <v>23.566587309999999</v>
      </c>
      <c r="AK12" s="474">
        <v>22.633681540000001</v>
      </c>
      <c r="AL12" s="474">
        <v>24.5214368</v>
      </c>
      <c r="AM12" s="474">
        <v>28.642461239999999</v>
      </c>
      <c r="AN12" s="474">
        <v>25.255846389999999</v>
      </c>
      <c r="AO12" s="474">
        <v>22.943485920000001</v>
      </c>
      <c r="AP12" s="474">
        <v>22.14655325</v>
      </c>
      <c r="AQ12" s="474">
        <v>24.798984839999999</v>
      </c>
      <c r="AR12" s="474">
        <v>27.836512989999999</v>
      </c>
      <c r="AS12" s="474">
        <v>31.023285189999999</v>
      </c>
      <c r="AT12" s="474">
        <v>31.256114610000001</v>
      </c>
      <c r="AU12" s="474">
        <v>27.540072469999998</v>
      </c>
      <c r="AV12" s="474">
        <v>24.264819960000001</v>
      </c>
      <c r="AW12" s="474">
        <v>22.500371390000002</v>
      </c>
      <c r="AX12" s="474">
        <v>25.610209609999998</v>
      </c>
      <c r="AY12" s="939">
        <v>29.632202729999999</v>
      </c>
      <c r="AZ12" s="939">
        <v>26.684000000000001</v>
      </c>
      <c r="BA12" s="939">
        <v>23.764023399999999</v>
      </c>
      <c r="BB12" s="478">
        <v>22.681850000000001</v>
      </c>
      <c r="BC12" s="478">
        <v>24.841159999999999</v>
      </c>
      <c r="BD12" s="478">
        <v>27.577670000000001</v>
      </c>
      <c r="BE12" s="478">
        <v>31.34619</v>
      </c>
      <c r="BF12" s="478">
        <v>31.826540000000001</v>
      </c>
      <c r="BG12" s="478">
        <v>27.853359999999999</v>
      </c>
      <c r="BH12" s="478">
        <v>24.428129999999999</v>
      </c>
      <c r="BI12" s="478">
        <v>23.205030000000001</v>
      </c>
      <c r="BJ12" s="478">
        <v>26.19154</v>
      </c>
      <c r="BK12" s="478">
        <v>27.854959999999998</v>
      </c>
      <c r="BL12" s="478">
        <v>25.621279999999999</v>
      </c>
      <c r="BM12" s="478">
        <v>24.269030000000001</v>
      </c>
      <c r="BN12" s="478">
        <v>22.971689999999999</v>
      </c>
      <c r="BO12" s="478">
        <v>24.925889999999999</v>
      </c>
      <c r="BP12" s="478">
        <v>27.782119999999999</v>
      </c>
      <c r="BQ12" s="478">
        <v>31.585760000000001</v>
      </c>
      <c r="BR12" s="478">
        <v>32.06635</v>
      </c>
      <c r="BS12" s="478">
        <v>28.03847</v>
      </c>
      <c r="BT12" s="478">
        <v>24.561589999999999</v>
      </c>
      <c r="BU12" s="478">
        <v>23.319389999999999</v>
      </c>
      <c r="BV12" s="478">
        <v>26.321899999999999</v>
      </c>
    </row>
    <row r="13" spans="1:74" ht="11.1" customHeight="1" x14ac:dyDescent="0.2">
      <c r="A13" s="55" t="s">
        <v>639</v>
      </c>
      <c r="B13" s="762" t="s">
        <v>1031</v>
      </c>
      <c r="C13" s="474">
        <v>52.876892490000003</v>
      </c>
      <c r="D13" s="474">
        <v>46.253105259999998</v>
      </c>
      <c r="E13" s="474">
        <v>46.569717509999997</v>
      </c>
      <c r="F13" s="474">
        <v>46.547124250000003</v>
      </c>
      <c r="G13" s="474">
        <v>48.759313519999999</v>
      </c>
      <c r="H13" s="474">
        <v>57.198268339999998</v>
      </c>
      <c r="I13" s="474">
        <v>64.304796210000006</v>
      </c>
      <c r="J13" s="474">
        <v>65.474984660000004</v>
      </c>
      <c r="K13" s="474">
        <v>61.392409479999998</v>
      </c>
      <c r="L13" s="474">
        <v>53.52930164</v>
      </c>
      <c r="M13" s="474">
        <v>47.352202460000001</v>
      </c>
      <c r="N13" s="474">
        <v>49.377387280000001</v>
      </c>
      <c r="O13" s="474">
        <v>54.559522430000001</v>
      </c>
      <c r="P13" s="474">
        <v>51.488855979999997</v>
      </c>
      <c r="Q13" s="474">
        <v>51.15879683</v>
      </c>
      <c r="R13" s="474">
        <v>49.037681290000002</v>
      </c>
      <c r="S13" s="474">
        <v>56.217021760000002</v>
      </c>
      <c r="T13" s="474">
        <v>64.278962949999993</v>
      </c>
      <c r="U13" s="474">
        <v>70.162222209999996</v>
      </c>
      <c r="V13" s="474">
        <v>70.472637000000006</v>
      </c>
      <c r="W13" s="474">
        <v>62.564259419999999</v>
      </c>
      <c r="X13" s="474">
        <v>53.774439149999999</v>
      </c>
      <c r="Y13" s="474">
        <v>49.973976370000003</v>
      </c>
      <c r="Z13" s="474">
        <v>55.336420799999999</v>
      </c>
      <c r="AA13" s="474">
        <v>55.054031850000001</v>
      </c>
      <c r="AB13" s="474">
        <v>50.802891629999998</v>
      </c>
      <c r="AC13" s="474">
        <v>51.463543739999999</v>
      </c>
      <c r="AD13" s="474">
        <v>49.274781470000001</v>
      </c>
      <c r="AE13" s="474">
        <v>54.263267949999999</v>
      </c>
      <c r="AF13" s="474">
        <v>62.83218943</v>
      </c>
      <c r="AG13" s="474">
        <v>72.729408559999996</v>
      </c>
      <c r="AH13" s="474">
        <v>76.820459349999993</v>
      </c>
      <c r="AI13" s="474">
        <v>69.149214920000006</v>
      </c>
      <c r="AJ13" s="474">
        <v>58.990481920000001</v>
      </c>
      <c r="AK13" s="474">
        <v>51.587756849999998</v>
      </c>
      <c r="AL13" s="474">
        <v>52.854954399999997</v>
      </c>
      <c r="AM13" s="474">
        <v>59.172003910000001</v>
      </c>
      <c r="AN13" s="474">
        <v>52.441211019999997</v>
      </c>
      <c r="AO13" s="474">
        <v>49.721881699999997</v>
      </c>
      <c r="AP13" s="474">
        <v>50.18442898</v>
      </c>
      <c r="AQ13" s="474">
        <v>57.931166009999998</v>
      </c>
      <c r="AR13" s="474">
        <v>66.065898759999996</v>
      </c>
      <c r="AS13" s="474">
        <v>71.668772730000001</v>
      </c>
      <c r="AT13" s="474">
        <v>73.682567199999994</v>
      </c>
      <c r="AU13" s="474">
        <v>66.025808569999995</v>
      </c>
      <c r="AV13" s="474">
        <v>61.951857490000002</v>
      </c>
      <c r="AW13" s="474">
        <v>52.772724410000002</v>
      </c>
      <c r="AX13" s="474">
        <v>54.342357450000002</v>
      </c>
      <c r="AY13" s="939">
        <v>61.959742009999999</v>
      </c>
      <c r="AZ13" s="939">
        <v>55.832010771</v>
      </c>
      <c r="BA13" s="939">
        <v>53.548223053999997</v>
      </c>
      <c r="BB13" s="478">
        <v>52.638420000000004</v>
      </c>
      <c r="BC13" s="478">
        <v>59.199739999999998</v>
      </c>
      <c r="BD13" s="478">
        <v>66.750129999999999</v>
      </c>
      <c r="BE13" s="478">
        <v>75.535250000000005</v>
      </c>
      <c r="BF13" s="478">
        <v>77.222359999999995</v>
      </c>
      <c r="BG13" s="478">
        <v>68.424769999999995</v>
      </c>
      <c r="BH13" s="478">
        <v>62.916600000000003</v>
      </c>
      <c r="BI13" s="478">
        <v>54.436509999999998</v>
      </c>
      <c r="BJ13" s="478">
        <v>57.386620000000001</v>
      </c>
      <c r="BK13" s="478">
        <v>61.262419999999999</v>
      </c>
      <c r="BL13" s="478">
        <v>55.790430000000001</v>
      </c>
      <c r="BM13" s="478">
        <v>55.72439</v>
      </c>
      <c r="BN13" s="478">
        <v>54.734409999999997</v>
      </c>
      <c r="BO13" s="478">
        <v>61.178040000000003</v>
      </c>
      <c r="BP13" s="478">
        <v>69.046430000000001</v>
      </c>
      <c r="BQ13" s="478">
        <v>78.017849999999996</v>
      </c>
      <c r="BR13" s="478">
        <v>79.886480000000006</v>
      </c>
      <c r="BS13" s="478">
        <v>70.867270000000005</v>
      </c>
      <c r="BT13" s="478">
        <v>65.403030000000001</v>
      </c>
      <c r="BU13" s="478">
        <v>56.305329999999998</v>
      </c>
      <c r="BV13" s="478">
        <v>59.490160000000003</v>
      </c>
    </row>
    <row r="14" spans="1:74" ht="11.1" customHeight="1" x14ac:dyDescent="0.2">
      <c r="A14" s="55" t="s">
        <v>640</v>
      </c>
      <c r="B14" s="762" t="s">
        <v>1032</v>
      </c>
      <c r="C14" s="474">
        <v>22.864448400000001</v>
      </c>
      <c r="D14" s="474">
        <v>20.558169790000001</v>
      </c>
      <c r="E14" s="474">
        <v>21.33119524</v>
      </c>
      <c r="F14" s="474">
        <v>21.191101700000001</v>
      </c>
      <c r="G14" s="474">
        <v>23.40799633</v>
      </c>
      <c r="H14" s="474">
        <v>28.522769879999998</v>
      </c>
      <c r="I14" s="474">
        <v>31.076993099999999</v>
      </c>
      <c r="J14" s="474">
        <v>29.84752353</v>
      </c>
      <c r="K14" s="474">
        <v>26.055819880000001</v>
      </c>
      <c r="L14" s="474">
        <v>22.048355740000002</v>
      </c>
      <c r="M14" s="474">
        <v>20.940602219999999</v>
      </c>
      <c r="N14" s="474">
        <v>22.861521410000002</v>
      </c>
      <c r="O14" s="474">
        <v>23.613109089999998</v>
      </c>
      <c r="P14" s="474">
        <v>21.271334329999998</v>
      </c>
      <c r="Q14" s="474">
        <v>22.16789631</v>
      </c>
      <c r="R14" s="474">
        <v>21.73903404</v>
      </c>
      <c r="S14" s="474">
        <v>23.89464456</v>
      </c>
      <c r="T14" s="474">
        <v>27.59036746</v>
      </c>
      <c r="U14" s="474">
        <v>31.836720669999998</v>
      </c>
      <c r="V14" s="474">
        <v>30.688264329999999</v>
      </c>
      <c r="W14" s="474">
        <v>26.9831343</v>
      </c>
      <c r="X14" s="474">
        <v>22.94175907</v>
      </c>
      <c r="Y14" s="474">
        <v>22.001403379999999</v>
      </c>
      <c r="Z14" s="474">
        <v>24.35791751</v>
      </c>
      <c r="AA14" s="474">
        <v>24.239766840000001</v>
      </c>
      <c r="AB14" s="474">
        <v>21.851105180000001</v>
      </c>
      <c r="AC14" s="474">
        <v>22.74200312</v>
      </c>
      <c r="AD14" s="474">
        <v>21.853937309999999</v>
      </c>
      <c r="AE14" s="474">
        <v>23.87592386</v>
      </c>
      <c r="AF14" s="474">
        <v>25.27995576</v>
      </c>
      <c r="AG14" s="474">
        <v>32.694032559999997</v>
      </c>
      <c r="AH14" s="474">
        <v>31.469789049999999</v>
      </c>
      <c r="AI14" s="474">
        <v>26.160440390000002</v>
      </c>
      <c r="AJ14" s="474">
        <v>23.5890737</v>
      </c>
      <c r="AK14" s="474">
        <v>21.82553806</v>
      </c>
      <c r="AL14" s="474">
        <v>23.8122243</v>
      </c>
      <c r="AM14" s="474">
        <v>24.739075289999999</v>
      </c>
      <c r="AN14" s="474">
        <v>22.44102947</v>
      </c>
      <c r="AO14" s="474">
        <v>22.5709953</v>
      </c>
      <c r="AP14" s="474">
        <v>21.92362687</v>
      </c>
      <c r="AQ14" s="474">
        <v>24.601476810000001</v>
      </c>
      <c r="AR14" s="474">
        <v>29.451622140000001</v>
      </c>
      <c r="AS14" s="474">
        <v>33.610367490000002</v>
      </c>
      <c r="AT14" s="474">
        <v>32.556054400000001</v>
      </c>
      <c r="AU14" s="474">
        <v>28.00015848</v>
      </c>
      <c r="AV14" s="474">
        <v>25.139081950000001</v>
      </c>
      <c r="AW14" s="474">
        <v>22.640875260000001</v>
      </c>
      <c r="AX14" s="474">
        <v>24.049300800000001</v>
      </c>
      <c r="AY14" s="939">
        <v>25.395893789999999</v>
      </c>
      <c r="AZ14" s="939">
        <v>22.652001347999999</v>
      </c>
      <c r="BA14" s="939">
        <v>23.229137819999998</v>
      </c>
      <c r="BB14" s="478">
        <v>22.678750000000001</v>
      </c>
      <c r="BC14" s="478">
        <v>25.279419999999998</v>
      </c>
      <c r="BD14" s="478">
        <v>28.871009999999998</v>
      </c>
      <c r="BE14" s="478">
        <v>33.453180000000003</v>
      </c>
      <c r="BF14" s="478">
        <v>32.980379999999997</v>
      </c>
      <c r="BG14" s="478">
        <v>27.860520000000001</v>
      </c>
      <c r="BH14" s="478">
        <v>24.938469999999999</v>
      </c>
      <c r="BI14" s="478">
        <v>22.812919999999998</v>
      </c>
      <c r="BJ14" s="478">
        <v>24.91133</v>
      </c>
      <c r="BK14" s="478">
        <v>25.31793</v>
      </c>
      <c r="BL14" s="478">
        <v>22.838170000000002</v>
      </c>
      <c r="BM14" s="478">
        <v>23.652100000000001</v>
      </c>
      <c r="BN14" s="478">
        <v>23.120270000000001</v>
      </c>
      <c r="BO14" s="478">
        <v>25.69257</v>
      </c>
      <c r="BP14" s="478">
        <v>29.346889999999998</v>
      </c>
      <c r="BQ14" s="478">
        <v>34.041980000000002</v>
      </c>
      <c r="BR14" s="478">
        <v>33.566949999999999</v>
      </c>
      <c r="BS14" s="478">
        <v>28.332509999999999</v>
      </c>
      <c r="BT14" s="478">
        <v>25.34722</v>
      </c>
      <c r="BU14" s="478">
        <v>23.186409999999999</v>
      </c>
      <c r="BV14" s="478">
        <v>25.325659999999999</v>
      </c>
    </row>
    <row r="15" spans="1:74" ht="11.1" customHeight="1" x14ac:dyDescent="0.2">
      <c r="A15" s="55" t="s">
        <v>641</v>
      </c>
      <c r="B15" s="762" t="s">
        <v>1033</v>
      </c>
      <c r="C15" s="474">
        <v>31.469344199999998</v>
      </c>
      <c r="D15" s="474">
        <v>28.563137220000002</v>
      </c>
      <c r="E15" s="474">
        <v>33.935256340000002</v>
      </c>
      <c r="F15" s="474">
        <v>26.435921990000001</v>
      </c>
      <c r="G15" s="474">
        <v>29.234760510000001</v>
      </c>
      <c r="H15" s="474">
        <v>33.911278930000002</v>
      </c>
      <c r="I15" s="474">
        <v>38.05901574</v>
      </c>
      <c r="J15" s="474">
        <v>37.990281359999997</v>
      </c>
      <c r="K15" s="474">
        <v>34.248257379999998</v>
      </c>
      <c r="L15" s="474">
        <v>31.532458890000001</v>
      </c>
      <c r="M15" s="474">
        <v>30.27043943</v>
      </c>
      <c r="N15" s="474">
        <v>33.933586060000003</v>
      </c>
      <c r="O15" s="474">
        <v>34.741069289999999</v>
      </c>
      <c r="P15" s="474">
        <v>29.192845510000001</v>
      </c>
      <c r="Q15" s="474">
        <v>32.55102995</v>
      </c>
      <c r="R15" s="474">
        <v>30.10539447</v>
      </c>
      <c r="S15" s="474">
        <v>30.07199018</v>
      </c>
      <c r="T15" s="474">
        <v>32.521636229999999</v>
      </c>
      <c r="U15" s="474">
        <v>36.237569059999998</v>
      </c>
      <c r="V15" s="474">
        <v>40.115421040000001</v>
      </c>
      <c r="W15" s="474">
        <v>37.039209239999998</v>
      </c>
      <c r="X15" s="474">
        <v>32.354657060000001</v>
      </c>
      <c r="Y15" s="474">
        <v>30.681157370000001</v>
      </c>
      <c r="Z15" s="474">
        <v>33.481373589999997</v>
      </c>
      <c r="AA15" s="474">
        <v>34.726282920000003</v>
      </c>
      <c r="AB15" s="474">
        <v>30.289797350000001</v>
      </c>
      <c r="AC15" s="474">
        <v>33.219393930000003</v>
      </c>
      <c r="AD15" s="474">
        <v>28.14654599</v>
      </c>
      <c r="AE15" s="474">
        <v>29.542860829999999</v>
      </c>
      <c r="AF15" s="474">
        <v>30.484069000000002</v>
      </c>
      <c r="AG15" s="474">
        <v>35.065682870000003</v>
      </c>
      <c r="AH15" s="474">
        <v>37.571488010000003</v>
      </c>
      <c r="AI15" s="474">
        <v>33.387443820000001</v>
      </c>
      <c r="AJ15" s="474">
        <v>31.68726401</v>
      </c>
      <c r="AK15" s="474">
        <v>30.68883095</v>
      </c>
      <c r="AL15" s="474">
        <v>32.208384359999997</v>
      </c>
      <c r="AM15" s="474">
        <v>34.785060629999997</v>
      </c>
      <c r="AN15" s="474">
        <v>30.53542006</v>
      </c>
      <c r="AO15" s="474">
        <v>30.447404089999999</v>
      </c>
      <c r="AP15" s="474">
        <v>29.126218130000002</v>
      </c>
      <c r="AQ15" s="474">
        <v>29.148347950000002</v>
      </c>
      <c r="AR15" s="474">
        <v>31.285825110000001</v>
      </c>
      <c r="AS15" s="474">
        <v>38.267389289999997</v>
      </c>
      <c r="AT15" s="474">
        <v>37.920811280000002</v>
      </c>
      <c r="AU15" s="474">
        <v>34.29292272</v>
      </c>
      <c r="AV15" s="474">
        <v>33.400222739999997</v>
      </c>
      <c r="AW15" s="474">
        <v>30.178492729999999</v>
      </c>
      <c r="AX15" s="474">
        <v>34.115562230000002</v>
      </c>
      <c r="AY15" s="939">
        <v>35.424197820000003</v>
      </c>
      <c r="AZ15" s="939">
        <v>30.603985904999998</v>
      </c>
      <c r="BA15" s="939">
        <v>31.265918638999999</v>
      </c>
      <c r="BB15" s="478">
        <v>29.24738</v>
      </c>
      <c r="BC15" s="478">
        <v>29.515429999999999</v>
      </c>
      <c r="BD15" s="478">
        <v>31.432700000000001</v>
      </c>
      <c r="BE15" s="478">
        <v>37.069029999999998</v>
      </c>
      <c r="BF15" s="478">
        <v>37.867669999999997</v>
      </c>
      <c r="BG15" s="478">
        <v>35.018160000000002</v>
      </c>
      <c r="BH15" s="478">
        <v>33.39922</v>
      </c>
      <c r="BI15" s="478">
        <v>29.760210000000001</v>
      </c>
      <c r="BJ15" s="478">
        <v>34.753360000000001</v>
      </c>
      <c r="BK15" s="478">
        <v>35.520569999999999</v>
      </c>
      <c r="BL15" s="478">
        <v>30.70147</v>
      </c>
      <c r="BM15" s="478">
        <v>31.27835</v>
      </c>
      <c r="BN15" s="478">
        <v>29.34468</v>
      </c>
      <c r="BO15" s="478">
        <v>29.694890000000001</v>
      </c>
      <c r="BP15" s="478">
        <v>31.590140000000002</v>
      </c>
      <c r="BQ15" s="478">
        <v>37.280419999999999</v>
      </c>
      <c r="BR15" s="478">
        <v>38.100409999999997</v>
      </c>
      <c r="BS15" s="478">
        <v>35.211449999999999</v>
      </c>
      <c r="BT15" s="478">
        <v>33.603369999999998</v>
      </c>
      <c r="BU15" s="478">
        <v>29.88034</v>
      </c>
      <c r="BV15" s="478">
        <v>34.889020000000002</v>
      </c>
    </row>
    <row r="16" spans="1:74" ht="11.25" customHeight="1" x14ac:dyDescent="0.2">
      <c r="A16" s="55" t="s">
        <v>642</v>
      </c>
      <c r="B16" s="762" t="s">
        <v>1034</v>
      </c>
      <c r="C16" s="474">
        <v>1.26681786</v>
      </c>
      <c r="D16" s="474">
        <v>1.14554044</v>
      </c>
      <c r="E16" s="474">
        <v>1.2487043900000001</v>
      </c>
      <c r="F16" s="474">
        <v>1.17650777</v>
      </c>
      <c r="G16" s="474">
        <v>1.21440569</v>
      </c>
      <c r="H16" s="474">
        <v>1.19536153</v>
      </c>
      <c r="I16" s="474">
        <v>1.2568445100000001</v>
      </c>
      <c r="J16" s="474">
        <v>1.2770840299999999</v>
      </c>
      <c r="K16" s="474">
        <v>1.2195703</v>
      </c>
      <c r="L16" s="474">
        <v>1.2687694199999999</v>
      </c>
      <c r="M16" s="474">
        <v>1.2948821699999999</v>
      </c>
      <c r="N16" s="474">
        <v>1.3413329599999999</v>
      </c>
      <c r="O16" s="474">
        <v>1.3073351900000001</v>
      </c>
      <c r="P16" s="474">
        <v>1.1637704099999999</v>
      </c>
      <c r="Q16" s="474">
        <v>1.2613754100000001</v>
      </c>
      <c r="R16" s="474">
        <v>1.1950009399999999</v>
      </c>
      <c r="S16" s="474">
        <v>1.2191797</v>
      </c>
      <c r="T16" s="474">
        <v>1.1919244200000001</v>
      </c>
      <c r="U16" s="474">
        <v>1.2525530300000001</v>
      </c>
      <c r="V16" s="474">
        <v>1.2826227100000001</v>
      </c>
      <c r="W16" s="474">
        <v>1.26132939</v>
      </c>
      <c r="X16" s="474">
        <v>1.3009800199999999</v>
      </c>
      <c r="Y16" s="474">
        <v>1.2779256800000001</v>
      </c>
      <c r="Z16" s="474">
        <v>1.3271981100000001</v>
      </c>
      <c r="AA16" s="474">
        <v>1.3180246</v>
      </c>
      <c r="AB16" s="474">
        <v>1.1480056300000001</v>
      </c>
      <c r="AC16" s="474">
        <v>1.2606170800000001</v>
      </c>
      <c r="AD16" s="474">
        <v>1.2099746199999999</v>
      </c>
      <c r="AE16" s="474">
        <v>1.1993754000000001</v>
      </c>
      <c r="AF16" s="474">
        <v>1.17612483</v>
      </c>
      <c r="AG16" s="474">
        <v>1.25748255</v>
      </c>
      <c r="AH16" s="474">
        <v>1.2733618600000001</v>
      </c>
      <c r="AI16" s="474">
        <v>1.2299131800000001</v>
      </c>
      <c r="AJ16" s="474">
        <v>1.2879744200000001</v>
      </c>
      <c r="AK16" s="474">
        <v>1.2714599799999999</v>
      </c>
      <c r="AL16" s="474">
        <v>1.31953583</v>
      </c>
      <c r="AM16" s="474">
        <v>1.3021711300000001</v>
      </c>
      <c r="AN16" s="474">
        <v>1.2124793599999999</v>
      </c>
      <c r="AO16" s="474">
        <v>1.22653163</v>
      </c>
      <c r="AP16" s="474">
        <v>1.1732562499999999</v>
      </c>
      <c r="AQ16" s="474">
        <v>1.1971836300000001</v>
      </c>
      <c r="AR16" s="474">
        <v>1.1942299199999999</v>
      </c>
      <c r="AS16" s="474">
        <v>1.2434687499999999</v>
      </c>
      <c r="AT16" s="474">
        <v>1.27993019</v>
      </c>
      <c r="AU16" s="474">
        <v>1.26642272</v>
      </c>
      <c r="AV16" s="474">
        <v>1.2923583700000001</v>
      </c>
      <c r="AW16" s="474">
        <v>1.2866151699999999</v>
      </c>
      <c r="AX16" s="474">
        <v>1.32450237</v>
      </c>
      <c r="AY16" s="939">
        <v>1.3184149000000001</v>
      </c>
      <c r="AZ16" s="939">
        <v>1.19489972</v>
      </c>
      <c r="BA16" s="939">
        <v>1.2451171700000001</v>
      </c>
      <c r="BB16" s="478">
        <v>1.202267</v>
      </c>
      <c r="BC16" s="478">
        <v>1.223481</v>
      </c>
      <c r="BD16" s="478">
        <v>1.221398</v>
      </c>
      <c r="BE16" s="478">
        <v>1.2738370000000001</v>
      </c>
      <c r="BF16" s="478">
        <v>1.3002629999999999</v>
      </c>
      <c r="BG16" s="478">
        <v>1.2849520000000001</v>
      </c>
      <c r="BH16" s="478">
        <v>1.315742</v>
      </c>
      <c r="BI16" s="478">
        <v>1.309266</v>
      </c>
      <c r="BJ16" s="478">
        <v>1.345202</v>
      </c>
      <c r="BK16" s="478">
        <v>1.3333870000000001</v>
      </c>
      <c r="BL16" s="478">
        <v>1.204507</v>
      </c>
      <c r="BM16" s="478">
        <v>1.2516039999999999</v>
      </c>
      <c r="BN16" s="478">
        <v>1.2057370000000001</v>
      </c>
      <c r="BO16" s="478">
        <v>1.2251780000000001</v>
      </c>
      <c r="BP16" s="478">
        <v>1.2215419999999999</v>
      </c>
      <c r="BQ16" s="478">
        <v>1.2714939999999999</v>
      </c>
      <c r="BR16" s="478">
        <v>1.296581</v>
      </c>
      <c r="BS16" s="478">
        <v>1.2804739999999999</v>
      </c>
      <c r="BT16" s="478">
        <v>1.310635</v>
      </c>
      <c r="BU16" s="478">
        <v>1.3038179999999999</v>
      </c>
      <c r="BV16" s="478">
        <v>1.339537</v>
      </c>
    </row>
    <row r="17" spans="1:74" ht="11.1" customHeight="1" x14ac:dyDescent="0.2">
      <c r="A17" s="55"/>
      <c r="B17" s="58"/>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473"/>
      <c r="AD17" s="473"/>
      <c r="AE17" s="473"/>
      <c r="AF17" s="473"/>
      <c r="AG17" s="473"/>
      <c r="AH17" s="473"/>
      <c r="AI17" s="473"/>
      <c r="AJ17" s="473"/>
      <c r="AK17" s="473"/>
      <c r="AL17" s="473"/>
      <c r="AM17" s="473"/>
      <c r="AN17" s="473"/>
      <c r="AO17" s="473"/>
      <c r="AP17" s="473"/>
      <c r="AQ17" s="473"/>
      <c r="AR17" s="473"/>
      <c r="AS17" s="473"/>
      <c r="AT17" s="473"/>
      <c r="AU17" s="473"/>
      <c r="AV17" s="473"/>
      <c r="AW17" s="473"/>
      <c r="AX17" s="473"/>
      <c r="AY17" s="965"/>
      <c r="AZ17" s="965"/>
      <c r="BA17" s="965"/>
      <c r="BB17" s="898"/>
      <c r="BC17" s="898"/>
      <c r="BD17" s="899"/>
      <c r="BE17" s="899"/>
      <c r="BF17" s="899"/>
      <c r="BG17" s="899"/>
      <c r="BH17" s="899"/>
      <c r="BI17" s="477"/>
      <c r="BJ17" s="477"/>
      <c r="BK17" s="477"/>
      <c r="BL17" s="477"/>
      <c r="BM17" s="477"/>
      <c r="BN17" s="477"/>
      <c r="BO17" s="477"/>
      <c r="BP17" s="477"/>
      <c r="BQ17" s="477"/>
      <c r="BR17" s="477"/>
      <c r="BS17" s="477"/>
      <c r="BT17" s="477"/>
      <c r="BU17" s="477"/>
      <c r="BV17" s="477"/>
    </row>
    <row r="18" spans="1:74" s="58" customFormat="1" ht="11.1" customHeight="1" x14ac:dyDescent="0.2">
      <c r="A18" s="482" t="s">
        <v>610</v>
      </c>
      <c r="B18" s="764" t="s">
        <v>1059</v>
      </c>
      <c r="C18" s="320">
        <v>136.68235149</v>
      </c>
      <c r="D18" s="320">
        <v>126.54955735999999</v>
      </c>
      <c r="E18" s="320">
        <v>114.37398007</v>
      </c>
      <c r="F18" s="320">
        <v>93.890880019999997</v>
      </c>
      <c r="G18" s="320">
        <v>101.16029415</v>
      </c>
      <c r="H18" s="320">
        <v>132.15348567000001</v>
      </c>
      <c r="I18" s="320">
        <v>154.49457176000001</v>
      </c>
      <c r="J18" s="320">
        <v>157.79177211000001</v>
      </c>
      <c r="K18" s="320">
        <v>131.11130374000001</v>
      </c>
      <c r="L18" s="320">
        <v>103.99221442</v>
      </c>
      <c r="M18" s="320">
        <v>100.59096642</v>
      </c>
      <c r="N18" s="320">
        <v>117.69550511</v>
      </c>
      <c r="O18" s="320">
        <v>140.50406917999999</v>
      </c>
      <c r="P18" s="320">
        <v>125.34230287</v>
      </c>
      <c r="Q18" s="320">
        <v>111.43858992</v>
      </c>
      <c r="R18" s="320">
        <v>97.431844069999997</v>
      </c>
      <c r="S18" s="320">
        <v>110.07073411</v>
      </c>
      <c r="T18" s="320">
        <v>136.31028785999999</v>
      </c>
      <c r="U18" s="320">
        <v>164.27657787999999</v>
      </c>
      <c r="V18" s="320">
        <v>160.27146691999999</v>
      </c>
      <c r="W18" s="320">
        <v>129.24131835</v>
      </c>
      <c r="X18" s="320">
        <v>99.792191209999999</v>
      </c>
      <c r="Y18" s="320">
        <v>103.15207773</v>
      </c>
      <c r="Z18" s="320">
        <v>131.40170252999999</v>
      </c>
      <c r="AA18" s="320">
        <v>131.63774264</v>
      </c>
      <c r="AB18" s="320">
        <v>112.10518084</v>
      </c>
      <c r="AC18" s="320">
        <v>110.41692320999999</v>
      </c>
      <c r="AD18" s="320">
        <v>96.195859609999999</v>
      </c>
      <c r="AE18" s="320">
        <v>100.23051298999999</v>
      </c>
      <c r="AF18" s="320">
        <v>121.31961101</v>
      </c>
      <c r="AG18" s="320">
        <v>159.71483354</v>
      </c>
      <c r="AH18" s="320">
        <v>161.46019195</v>
      </c>
      <c r="AI18" s="320">
        <v>132.80700633999999</v>
      </c>
      <c r="AJ18" s="320">
        <v>103.3137742</v>
      </c>
      <c r="AK18" s="320">
        <v>101.90658738</v>
      </c>
      <c r="AL18" s="320">
        <v>118.91696047000001</v>
      </c>
      <c r="AM18" s="320">
        <v>142.94754574000001</v>
      </c>
      <c r="AN18" s="320">
        <v>116.11035053000001</v>
      </c>
      <c r="AO18" s="320">
        <v>102.62490208</v>
      </c>
      <c r="AP18" s="320">
        <v>95.053382310000003</v>
      </c>
      <c r="AQ18" s="320">
        <v>107.86178644</v>
      </c>
      <c r="AR18" s="320">
        <v>139.14905049999999</v>
      </c>
      <c r="AS18" s="320">
        <v>165.59214324999999</v>
      </c>
      <c r="AT18" s="320">
        <v>159.64342127</v>
      </c>
      <c r="AU18" s="320">
        <v>128.32574776999999</v>
      </c>
      <c r="AV18" s="320">
        <v>106.87435782</v>
      </c>
      <c r="AW18" s="320">
        <v>99.355725770000006</v>
      </c>
      <c r="AX18" s="320">
        <v>126.06845672999999</v>
      </c>
      <c r="AY18" s="964">
        <v>152.64799194</v>
      </c>
      <c r="AZ18" s="964">
        <v>126.65355149</v>
      </c>
      <c r="BA18" s="964">
        <v>105.51169792</v>
      </c>
      <c r="BB18" s="484">
        <v>96.725890000000007</v>
      </c>
      <c r="BC18" s="484">
        <v>106.9551</v>
      </c>
      <c r="BD18" s="484">
        <v>135.42840000000001</v>
      </c>
      <c r="BE18" s="484">
        <v>167.9171</v>
      </c>
      <c r="BF18" s="484">
        <v>166.07249999999999</v>
      </c>
      <c r="BG18" s="484">
        <v>130.72280000000001</v>
      </c>
      <c r="BH18" s="484">
        <v>107.4267</v>
      </c>
      <c r="BI18" s="484">
        <v>102.0885</v>
      </c>
      <c r="BJ18" s="484">
        <v>129.0429</v>
      </c>
      <c r="BK18" s="484">
        <v>141.2296</v>
      </c>
      <c r="BL18" s="484">
        <v>119.3634</v>
      </c>
      <c r="BM18" s="484">
        <v>108.5284</v>
      </c>
      <c r="BN18" s="484">
        <v>98.213939999999994</v>
      </c>
      <c r="BO18" s="484">
        <v>107.54819999999999</v>
      </c>
      <c r="BP18" s="484">
        <v>136.71770000000001</v>
      </c>
      <c r="BQ18" s="484">
        <v>169.75120000000001</v>
      </c>
      <c r="BR18" s="484">
        <v>167.95160000000001</v>
      </c>
      <c r="BS18" s="484">
        <v>132.21700000000001</v>
      </c>
      <c r="BT18" s="484">
        <v>108.6486</v>
      </c>
      <c r="BU18" s="484">
        <v>103.0772</v>
      </c>
      <c r="BV18" s="484">
        <v>130.15780000000001</v>
      </c>
    </row>
    <row r="19" spans="1:74" ht="11.1" customHeight="1" x14ac:dyDescent="0.2">
      <c r="A19" s="55" t="s">
        <v>600</v>
      </c>
      <c r="B19" s="762" t="s">
        <v>1025</v>
      </c>
      <c r="C19" s="474">
        <v>4.6696076599999996</v>
      </c>
      <c r="D19" s="474">
        <v>4.2965727899999999</v>
      </c>
      <c r="E19" s="474">
        <v>3.9359127300000001</v>
      </c>
      <c r="F19" s="474">
        <v>3.3493628599999998</v>
      </c>
      <c r="G19" s="474">
        <v>3.1944030200000002</v>
      </c>
      <c r="H19" s="474">
        <v>4.2510449699999997</v>
      </c>
      <c r="I19" s="474">
        <v>4.6606535600000001</v>
      </c>
      <c r="J19" s="474">
        <v>4.9628409800000002</v>
      </c>
      <c r="K19" s="474">
        <v>4.2913408100000003</v>
      </c>
      <c r="L19" s="474">
        <v>3.3258596800000002</v>
      </c>
      <c r="M19" s="474">
        <v>3.46888577</v>
      </c>
      <c r="N19" s="474">
        <v>4.1911112399999997</v>
      </c>
      <c r="O19" s="474">
        <v>4.8329048300000004</v>
      </c>
      <c r="P19" s="474">
        <v>4.3054023700000004</v>
      </c>
      <c r="Q19" s="474">
        <v>3.9777455800000001</v>
      </c>
      <c r="R19" s="474">
        <v>3.5102551900000001</v>
      </c>
      <c r="S19" s="474">
        <v>3.41191639</v>
      </c>
      <c r="T19" s="474">
        <v>3.6095034500000001</v>
      </c>
      <c r="U19" s="474">
        <v>4.8394245800000002</v>
      </c>
      <c r="V19" s="474">
        <v>5.1874436299999998</v>
      </c>
      <c r="W19" s="474">
        <v>3.9148201</v>
      </c>
      <c r="X19" s="474">
        <v>3.2861362299999999</v>
      </c>
      <c r="Y19" s="474">
        <v>3.3926311299999998</v>
      </c>
      <c r="Z19" s="474">
        <v>4.1835965599999998</v>
      </c>
      <c r="AA19" s="474">
        <v>4.4079490100000003</v>
      </c>
      <c r="AB19" s="474">
        <v>3.9818522700000001</v>
      </c>
      <c r="AC19" s="474">
        <v>3.8611461600000001</v>
      </c>
      <c r="AD19" s="474">
        <v>3.2383502399999999</v>
      </c>
      <c r="AE19" s="474">
        <v>3.0922194599999999</v>
      </c>
      <c r="AF19" s="474">
        <v>3.4515094300000002</v>
      </c>
      <c r="AG19" s="474">
        <v>5.0172512100000004</v>
      </c>
      <c r="AH19" s="474">
        <v>4.6741163200000004</v>
      </c>
      <c r="AI19" s="474">
        <v>4.0709217899999999</v>
      </c>
      <c r="AJ19" s="474">
        <v>3.26849714</v>
      </c>
      <c r="AK19" s="474">
        <v>3.5331312399999999</v>
      </c>
      <c r="AL19" s="474">
        <v>4.0673117200000002</v>
      </c>
      <c r="AM19" s="474">
        <v>4.6233180899999997</v>
      </c>
      <c r="AN19" s="474">
        <v>4.1667774299999998</v>
      </c>
      <c r="AO19" s="474">
        <v>3.9222072099999998</v>
      </c>
      <c r="AP19" s="474">
        <v>3.5169318700000001</v>
      </c>
      <c r="AQ19" s="474">
        <v>3.4063248399999999</v>
      </c>
      <c r="AR19" s="474">
        <v>3.9727327799999999</v>
      </c>
      <c r="AS19" s="474">
        <v>5.1400190200000004</v>
      </c>
      <c r="AT19" s="474">
        <v>4.6918103699999998</v>
      </c>
      <c r="AU19" s="474">
        <v>3.6130450500000002</v>
      </c>
      <c r="AV19" s="474">
        <v>3.3476805000000001</v>
      </c>
      <c r="AW19" s="474">
        <v>3.40712467</v>
      </c>
      <c r="AX19" s="474">
        <v>4.3628309400000003</v>
      </c>
      <c r="AY19" s="939">
        <v>4.94646439</v>
      </c>
      <c r="AZ19" s="939">
        <v>4.4550664487000002</v>
      </c>
      <c r="BA19" s="939">
        <v>4.0160825869999996</v>
      </c>
      <c r="BB19" s="478">
        <v>3.5379939999999999</v>
      </c>
      <c r="BC19" s="478">
        <v>3.4312499999999999</v>
      </c>
      <c r="BD19" s="478">
        <v>3.8484669999999999</v>
      </c>
      <c r="BE19" s="478">
        <v>4.9448689999999997</v>
      </c>
      <c r="BF19" s="478">
        <v>4.9923599999999997</v>
      </c>
      <c r="BG19" s="478">
        <v>3.8181590000000001</v>
      </c>
      <c r="BH19" s="478">
        <v>3.4091529999999999</v>
      </c>
      <c r="BI19" s="478">
        <v>3.4978929999999999</v>
      </c>
      <c r="BJ19" s="478">
        <v>4.3097770000000004</v>
      </c>
      <c r="BK19" s="478">
        <v>4.7274200000000004</v>
      </c>
      <c r="BL19" s="478">
        <v>4.2587359999999999</v>
      </c>
      <c r="BM19" s="478">
        <v>4.0453089999999996</v>
      </c>
      <c r="BN19" s="478">
        <v>3.5917870000000001</v>
      </c>
      <c r="BO19" s="478">
        <v>3.4676930000000001</v>
      </c>
      <c r="BP19" s="478">
        <v>3.912849</v>
      </c>
      <c r="BQ19" s="478">
        <v>5.0408689999999998</v>
      </c>
      <c r="BR19" s="478">
        <v>5.0896629999999998</v>
      </c>
      <c r="BS19" s="478">
        <v>3.8793449999999998</v>
      </c>
      <c r="BT19" s="478">
        <v>3.454644</v>
      </c>
      <c r="BU19" s="478">
        <v>3.5398350000000001</v>
      </c>
      <c r="BV19" s="478">
        <v>4.3585710000000004</v>
      </c>
    </row>
    <row r="20" spans="1:74" ht="11.1" customHeight="1" x14ac:dyDescent="0.2">
      <c r="A20" s="55" t="s">
        <v>601</v>
      </c>
      <c r="B20" s="763" t="s">
        <v>1026</v>
      </c>
      <c r="C20" s="474">
        <v>13.05314972</v>
      </c>
      <c r="D20" s="474">
        <v>11.91468061</v>
      </c>
      <c r="E20" s="474">
        <v>10.87397182</v>
      </c>
      <c r="F20" s="474">
        <v>8.8696567799999997</v>
      </c>
      <c r="G20" s="474">
        <v>9.0338431400000001</v>
      </c>
      <c r="H20" s="474">
        <v>12.33202936</v>
      </c>
      <c r="I20" s="474">
        <v>14.75280169</v>
      </c>
      <c r="J20" s="474">
        <v>14.96086575</v>
      </c>
      <c r="K20" s="474">
        <v>11.99280811</v>
      </c>
      <c r="L20" s="474">
        <v>9.2355291600000005</v>
      </c>
      <c r="M20" s="474">
        <v>9.7316635700000003</v>
      </c>
      <c r="N20" s="474">
        <v>11.441429279999999</v>
      </c>
      <c r="O20" s="474">
        <v>13.575983219999999</v>
      </c>
      <c r="P20" s="474">
        <v>11.73578451</v>
      </c>
      <c r="Q20" s="474">
        <v>10.6264126</v>
      </c>
      <c r="R20" s="474">
        <v>9.1255836899999991</v>
      </c>
      <c r="S20" s="474">
        <v>9.3802762099999999</v>
      </c>
      <c r="T20" s="474">
        <v>11.433852160000001</v>
      </c>
      <c r="U20" s="474">
        <v>15.30224812</v>
      </c>
      <c r="V20" s="474">
        <v>15.59741092</v>
      </c>
      <c r="W20" s="474">
        <v>11.629279329999999</v>
      </c>
      <c r="X20" s="474">
        <v>8.7896072000000007</v>
      </c>
      <c r="Y20" s="474">
        <v>9.29570556</v>
      </c>
      <c r="Z20" s="474">
        <v>12.21067964</v>
      </c>
      <c r="AA20" s="474">
        <v>12.053750640000001</v>
      </c>
      <c r="AB20" s="474">
        <v>10.51791989</v>
      </c>
      <c r="AC20" s="474">
        <v>10.567845650000001</v>
      </c>
      <c r="AD20" s="474">
        <v>8.6231642700000002</v>
      </c>
      <c r="AE20" s="474">
        <v>8.6866814399999992</v>
      </c>
      <c r="AF20" s="474">
        <v>10.13928376</v>
      </c>
      <c r="AG20" s="474">
        <v>14.854679000000001</v>
      </c>
      <c r="AH20" s="474">
        <v>13.709516819999999</v>
      </c>
      <c r="AI20" s="474">
        <v>11.51515442</v>
      </c>
      <c r="AJ20" s="474">
        <v>9.0601458899999994</v>
      </c>
      <c r="AK20" s="474">
        <v>9.6250589600000005</v>
      </c>
      <c r="AL20" s="474">
        <v>11.5025713</v>
      </c>
      <c r="AM20" s="474">
        <v>12.68866407</v>
      </c>
      <c r="AN20" s="474">
        <v>11.03896022</v>
      </c>
      <c r="AO20" s="474">
        <v>9.9659419899999993</v>
      </c>
      <c r="AP20" s="474">
        <v>9.09768914</v>
      </c>
      <c r="AQ20" s="474">
        <v>9.1185099300000001</v>
      </c>
      <c r="AR20" s="474">
        <v>12.366243649999999</v>
      </c>
      <c r="AS20" s="474">
        <v>16.315395479999999</v>
      </c>
      <c r="AT20" s="474">
        <v>14.5692875</v>
      </c>
      <c r="AU20" s="474">
        <v>10.31499839</v>
      </c>
      <c r="AV20" s="474">
        <v>8.69493969</v>
      </c>
      <c r="AW20" s="474">
        <v>9.0456048100000004</v>
      </c>
      <c r="AX20" s="474">
        <v>12.08365259</v>
      </c>
      <c r="AY20" s="939">
        <v>14.157351970000001</v>
      </c>
      <c r="AZ20" s="939">
        <v>12.174249582</v>
      </c>
      <c r="BA20" s="939">
        <v>10.194105692999999</v>
      </c>
      <c r="BB20" s="478">
        <v>9.1899759999999997</v>
      </c>
      <c r="BC20" s="478">
        <v>9.1895939999999996</v>
      </c>
      <c r="BD20" s="478">
        <v>11.86992</v>
      </c>
      <c r="BE20" s="478">
        <v>15.76444</v>
      </c>
      <c r="BF20" s="478">
        <v>15.33545</v>
      </c>
      <c r="BG20" s="478">
        <v>10.882099999999999</v>
      </c>
      <c r="BH20" s="478">
        <v>8.9135670000000005</v>
      </c>
      <c r="BI20" s="478">
        <v>9.3415110000000006</v>
      </c>
      <c r="BJ20" s="478">
        <v>11.893409999999999</v>
      </c>
      <c r="BK20" s="478">
        <v>13.24175</v>
      </c>
      <c r="BL20" s="478">
        <v>11.5951</v>
      </c>
      <c r="BM20" s="478">
        <v>10.455220000000001</v>
      </c>
      <c r="BN20" s="478">
        <v>9.3914650000000002</v>
      </c>
      <c r="BO20" s="478">
        <v>9.2610620000000008</v>
      </c>
      <c r="BP20" s="478">
        <v>12.008760000000001</v>
      </c>
      <c r="BQ20" s="478">
        <v>15.991770000000001</v>
      </c>
      <c r="BR20" s="478">
        <v>15.564970000000001</v>
      </c>
      <c r="BS20" s="478">
        <v>11.01788</v>
      </c>
      <c r="BT20" s="478">
        <v>9.0041049999999991</v>
      </c>
      <c r="BU20" s="478">
        <v>9.4265559999999997</v>
      </c>
      <c r="BV20" s="478">
        <v>11.995150000000001</v>
      </c>
    </row>
    <row r="21" spans="1:74" ht="11.1" customHeight="1" x14ac:dyDescent="0.2">
      <c r="A21" s="55" t="s">
        <v>602</v>
      </c>
      <c r="B21" s="762" t="s">
        <v>1027</v>
      </c>
      <c r="C21" s="474">
        <v>18.037086039999998</v>
      </c>
      <c r="D21" s="474">
        <v>17.545620750000001</v>
      </c>
      <c r="E21" s="474">
        <v>14.42360017</v>
      </c>
      <c r="F21" s="474">
        <v>12.22063254</v>
      </c>
      <c r="G21" s="474">
        <v>12.972647820000001</v>
      </c>
      <c r="H21" s="474">
        <v>17.782269150000001</v>
      </c>
      <c r="I21" s="474">
        <v>19.67947903</v>
      </c>
      <c r="J21" s="474">
        <v>21.155962590000001</v>
      </c>
      <c r="K21" s="474">
        <v>15.268629819999999</v>
      </c>
      <c r="L21" s="474">
        <v>13.143316970000001</v>
      </c>
      <c r="M21" s="474">
        <v>13.90108603</v>
      </c>
      <c r="N21" s="474">
        <v>16.058047070000001</v>
      </c>
      <c r="O21" s="474">
        <v>19.087698410000002</v>
      </c>
      <c r="P21" s="474">
        <v>16.646109899999999</v>
      </c>
      <c r="Q21" s="474">
        <v>14.881576219999999</v>
      </c>
      <c r="R21" s="474">
        <v>12.717495899999999</v>
      </c>
      <c r="S21" s="474">
        <v>13.75035883</v>
      </c>
      <c r="T21" s="474">
        <v>17.117122999999999</v>
      </c>
      <c r="U21" s="474">
        <v>20.474227689999999</v>
      </c>
      <c r="V21" s="474">
        <v>19.424876359999999</v>
      </c>
      <c r="W21" s="474">
        <v>14.729913760000001</v>
      </c>
      <c r="X21" s="474">
        <v>11.87844396</v>
      </c>
      <c r="Y21" s="474">
        <v>13.41658357</v>
      </c>
      <c r="Z21" s="474">
        <v>17.64840049</v>
      </c>
      <c r="AA21" s="474">
        <v>16.907525419999999</v>
      </c>
      <c r="AB21" s="474">
        <v>14.54268682</v>
      </c>
      <c r="AC21" s="474">
        <v>14.806650830000001</v>
      </c>
      <c r="AD21" s="474">
        <v>12.171921960000001</v>
      </c>
      <c r="AE21" s="474">
        <v>12.380638129999999</v>
      </c>
      <c r="AF21" s="474">
        <v>15.02054822</v>
      </c>
      <c r="AG21" s="474">
        <v>19.304691479999999</v>
      </c>
      <c r="AH21" s="474">
        <v>18.31551043</v>
      </c>
      <c r="AI21" s="474">
        <v>14.590996710000001</v>
      </c>
      <c r="AJ21" s="474">
        <v>12.590401740000001</v>
      </c>
      <c r="AK21" s="474">
        <v>13.38279616</v>
      </c>
      <c r="AL21" s="474">
        <v>15.51073813</v>
      </c>
      <c r="AM21" s="474">
        <v>18.474003239999998</v>
      </c>
      <c r="AN21" s="474">
        <v>14.85159329</v>
      </c>
      <c r="AO21" s="474">
        <v>13.550057949999999</v>
      </c>
      <c r="AP21" s="474">
        <v>12.199161699999999</v>
      </c>
      <c r="AQ21" s="474">
        <v>13.53851145</v>
      </c>
      <c r="AR21" s="474">
        <v>17.681394399999999</v>
      </c>
      <c r="AS21" s="474">
        <v>20.001766960000001</v>
      </c>
      <c r="AT21" s="474">
        <v>19.520308010000001</v>
      </c>
      <c r="AU21" s="474">
        <v>14.97411874</v>
      </c>
      <c r="AV21" s="474">
        <v>12.17264439</v>
      </c>
      <c r="AW21" s="474">
        <v>12.459310220000001</v>
      </c>
      <c r="AX21" s="474">
        <v>17.007849830000001</v>
      </c>
      <c r="AY21" s="939">
        <v>19.658679759999998</v>
      </c>
      <c r="AZ21" s="939">
        <v>16.730079821</v>
      </c>
      <c r="BA21" s="939">
        <v>14.005072879</v>
      </c>
      <c r="BB21" s="478">
        <v>12.54993</v>
      </c>
      <c r="BC21" s="478">
        <v>13.243930000000001</v>
      </c>
      <c r="BD21" s="478">
        <v>17.060669999999998</v>
      </c>
      <c r="BE21" s="478">
        <v>21.478259999999999</v>
      </c>
      <c r="BF21" s="478">
        <v>20.354220000000002</v>
      </c>
      <c r="BG21" s="478">
        <v>14.619479999999999</v>
      </c>
      <c r="BH21" s="478">
        <v>12.343730000000001</v>
      </c>
      <c r="BI21" s="478">
        <v>13.04149</v>
      </c>
      <c r="BJ21" s="478">
        <v>17.20946</v>
      </c>
      <c r="BK21" s="478">
        <v>18.581440000000001</v>
      </c>
      <c r="BL21" s="478">
        <v>16.002790000000001</v>
      </c>
      <c r="BM21" s="478">
        <v>14.48344</v>
      </c>
      <c r="BN21" s="478">
        <v>12.682539999999999</v>
      </c>
      <c r="BO21" s="478">
        <v>13.314959999999999</v>
      </c>
      <c r="BP21" s="478">
        <v>17.193819999999999</v>
      </c>
      <c r="BQ21" s="478">
        <v>21.65682</v>
      </c>
      <c r="BR21" s="478">
        <v>20.511749999999999</v>
      </c>
      <c r="BS21" s="478">
        <v>14.73259</v>
      </c>
      <c r="BT21" s="478">
        <v>12.4377</v>
      </c>
      <c r="BU21" s="478">
        <v>13.147019999999999</v>
      </c>
      <c r="BV21" s="478">
        <v>17.347090000000001</v>
      </c>
    </row>
    <row r="22" spans="1:74" ht="11.1" customHeight="1" x14ac:dyDescent="0.2">
      <c r="A22" s="55" t="s">
        <v>603</v>
      </c>
      <c r="B22" s="762" t="s">
        <v>1028</v>
      </c>
      <c r="C22" s="474">
        <v>10.516312080000001</v>
      </c>
      <c r="D22" s="474">
        <v>10.69020531</v>
      </c>
      <c r="E22" s="474">
        <v>8.4999005600000004</v>
      </c>
      <c r="F22" s="474">
        <v>6.9007056000000002</v>
      </c>
      <c r="G22" s="474">
        <v>6.8698765000000002</v>
      </c>
      <c r="H22" s="474">
        <v>9.7106758099999997</v>
      </c>
      <c r="I22" s="474">
        <v>10.963877889999999</v>
      </c>
      <c r="J22" s="474">
        <v>11.08201285</v>
      </c>
      <c r="K22" s="474">
        <v>8.7135616099999993</v>
      </c>
      <c r="L22" s="474">
        <v>7.0906489400000003</v>
      </c>
      <c r="M22" s="474">
        <v>7.4868347799999997</v>
      </c>
      <c r="N22" s="474">
        <v>9.2357511300000006</v>
      </c>
      <c r="O22" s="474">
        <v>11.48731579</v>
      </c>
      <c r="P22" s="474">
        <v>10.12490519</v>
      </c>
      <c r="Q22" s="474">
        <v>8.8695873800000005</v>
      </c>
      <c r="R22" s="474">
        <v>7.3911491700000003</v>
      </c>
      <c r="S22" s="474">
        <v>7.6342204499999999</v>
      </c>
      <c r="T22" s="474">
        <v>9.5612068099999998</v>
      </c>
      <c r="U22" s="474">
        <v>11.616510359999999</v>
      </c>
      <c r="V22" s="474">
        <v>11.10141342</v>
      </c>
      <c r="W22" s="474">
        <v>8.5188335100000003</v>
      </c>
      <c r="X22" s="474">
        <v>6.7750385499999997</v>
      </c>
      <c r="Y22" s="474">
        <v>7.8978867199999998</v>
      </c>
      <c r="Z22" s="474">
        <v>10.900055760000001</v>
      </c>
      <c r="AA22" s="474">
        <v>10.992469140000001</v>
      </c>
      <c r="AB22" s="474">
        <v>9.0309901999999997</v>
      </c>
      <c r="AC22" s="474">
        <v>9.0111930200000003</v>
      </c>
      <c r="AD22" s="474">
        <v>7.2363204300000001</v>
      </c>
      <c r="AE22" s="474">
        <v>7.28568222</v>
      </c>
      <c r="AF22" s="474">
        <v>9.3388051900000004</v>
      </c>
      <c r="AG22" s="474">
        <v>10.750720019999999</v>
      </c>
      <c r="AH22" s="474">
        <v>10.948567580000001</v>
      </c>
      <c r="AI22" s="474">
        <v>8.7867239799999997</v>
      </c>
      <c r="AJ22" s="474">
        <v>7.0678917600000002</v>
      </c>
      <c r="AK22" s="474">
        <v>7.61345531</v>
      </c>
      <c r="AL22" s="474">
        <v>9.3058331499999998</v>
      </c>
      <c r="AM22" s="474">
        <v>11.769100229999999</v>
      </c>
      <c r="AN22" s="474">
        <v>8.8291414800000005</v>
      </c>
      <c r="AO22" s="474">
        <v>7.9596037199999996</v>
      </c>
      <c r="AP22" s="474">
        <v>7.07279445</v>
      </c>
      <c r="AQ22" s="474">
        <v>7.2437719999999999</v>
      </c>
      <c r="AR22" s="474">
        <v>9.6155969799999994</v>
      </c>
      <c r="AS22" s="474">
        <v>11.045779509999999</v>
      </c>
      <c r="AT22" s="474">
        <v>10.71301716</v>
      </c>
      <c r="AU22" s="474">
        <v>8.5115812000000002</v>
      </c>
      <c r="AV22" s="474">
        <v>7.0544078299999997</v>
      </c>
      <c r="AW22" s="474">
        <v>7.3027233799999998</v>
      </c>
      <c r="AX22" s="474">
        <v>10.115780819999999</v>
      </c>
      <c r="AY22" s="939">
        <v>11.86461692</v>
      </c>
      <c r="AZ22" s="939">
        <v>10.292960235000001</v>
      </c>
      <c r="BA22" s="939">
        <v>8.5306649194999995</v>
      </c>
      <c r="BB22" s="478">
        <v>7.2887950000000004</v>
      </c>
      <c r="BC22" s="478">
        <v>7.361567</v>
      </c>
      <c r="BD22" s="478">
        <v>9.5313490000000005</v>
      </c>
      <c r="BE22" s="478">
        <v>12.199260000000001</v>
      </c>
      <c r="BF22" s="478">
        <v>11.70388</v>
      </c>
      <c r="BG22" s="478">
        <v>8.5106940000000009</v>
      </c>
      <c r="BH22" s="478">
        <v>7.2666459999999997</v>
      </c>
      <c r="BI22" s="478">
        <v>7.6988019999999997</v>
      </c>
      <c r="BJ22" s="478">
        <v>10.56344</v>
      </c>
      <c r="BK22" s="478">
        <v>11.52322</v>
      </c>
      <c r="BL22" s="478">
        <v>9.6067739999999997</v>
      </c>
      <c r="BM22" s="478">
        <v>8.9328190000000003</v>
      </c>
      <c r="BN22" s="478">
        <v>7.4707039999999996</v>
      </c>
      <c r="BO22" s="478">
        <v>7.44611</v>
      </c>
      <c r="BP22" s="478">
        <v>9.6891569999999998</v>
      </c>
      <c r="BQ22" s="478">
        <v>12.40526</v>
      </c>
      <c r="BR22" s="478">
        <v>11.89119</v>
      </c>
      <c r="BS22" s="478">
        <v>8.6466030000000007</v>
      </c>
      <c r="BT22" s="478">
        <v>7.3759730000000001</v>
      </c>
      <c r="BU22" s="478">
        <v>7.8132679999999999</v>
      </c>
      <c r="BV22" s="478">
        <v>10.72021</v>
      </c>
    </row>
    <row r="23" spans="1:74" ht="11.1" customHeight="1" x14ac:dyDescent="0.2">
      <c r="A23" s="55" t="s">
        <v>604</v>
      </c>
      <c r="B23" s="762" t="s">
        <v>1029</v>
      </c>
      <c r="C23" s="474">
        <v>35.05766655</v>
      </c>
      <c r="D23" s="474">
        <v>31.960977939999999</v>
      </c>
      <c r="E23" s="474">
        <v>28.17043838</v>
      </c>
      <c r="F23" s="474">
        <v>24.386527040000001</v>
      </c>
      <c r="G23" s="474">
        <v>27.294430089999999</v>
      </c>
      <c r="H23" s="474">
        <v>33.34331152</v>
      </c>
      <c r="I23" s="474">
        <v>38.533264619999997</v>
      </c>
      <c r="J23" s="474">
        <v>39.429423440000001</v>
      </c>
      <c r="K23" s="474">
        <v>33.449210469999997</v>
      </c>
      <c r="L23" s="474">
        <v>27.739347850000001</v>
      </c>
      <c r="M23" s="474">
        <v>25.928046049999999</v>
      </c>
      <c r="N23" s="474">
        <v>29.453352110000001</v>
      </c>
      <c r="O23" s="474">
        <v>35.378035689999997</v>
      </c>
      <c r="P23" s="474">
        <v>31.80400251</v>
      </c>
      <c r="Q23" s="474">
        <v>27.36628335</v>
      </c>
      <c r="R23" s="474">
        <v>24.61065</v>
      </c>
      <c r="S23" s="474">
        <v>29.26250014</v>
      </c>
      <c r="T23" s="474">
        <v>35.737463050000002</v>
      </c>
      <c r="U23" s="474">
        <v>41.472507839999999</v>
      </c>
      <c r="V23" s="474">
        <v>39.866808599999999</v>
      </c>
      <c r="W23" s="474">
        <v>32.403803189999998</v>
      </c>
      <c r="X23" s="474">
        <v>25.64963054</v>
      </c>
      <c r="Y23" s="474">
        <v>26.497871119999999</v>
      </c>
      <c r="Z23" s="474">
        <v>33.716732049999997</v>
      </c>
      <c r="AA23" s="474">
        <v>32.256771360000002</v>
      </c>
      <c r="AB23" s="474">
        <v>26.945031629999999</v>
      </c>
      <c r="AC23" s="474">
        <v>27.40926005</v>
      </c>
      <c r="AD23" s="474">
        <v>25.188356110000001</v>
      </c>
      <c r="AE23" s="474">
        <v>26.35178531</v>
      </c>
      <c r="AF23" s="474">
        <v>31.69768419</v>
      </c>
      <c r="AG23" s="474">
        <v>41.150341920000002</v>
      </c>
      <c r="AH23" s="474">
        <v>41.495342319999999</v>
      </c>
      <c r="AI23" s="474">
        <v>34.406018699999997</v>
      </c>
      <c r="AJ23" s="474">
        <v>26.6123321</v>
      </c>
      <c r="AK23" s="474">
        <v>26.382401600000001</v>
      </c>
      <c r="AL23" s="474">
        <v>30.698912759999999</v>
      </c>
      <c r="AM23" s="474">
        <v>36.082662929999998</v>
      </c>
      <c r="AN23" s="474">
        <v>29.13730777</v>
      </c>
      <c r="AO23" s="474">
        <v>25.862948840000001</v>
      </c>
      <c r="AP23" s="474">
        <v>24.38833717</v>
      </c>
      <c r="AQ23" s="474">
        <v>29.850352170000001</v>
      </c>
      <c r="AR23" s="474">
        <v>37.26214822</v>
      </c>
      <c r="AS23" s="474">
        <v>42.577260279999997</v>
      </c>
      <c r="AT23" s="474">
        <v>40.314481409999999</v>
      </c>
      <c r="AU23" s="474">
        <v>32.901460849999999</v>
      </c>
      <c r="AV23" s="474">
        <v>27.496730769999999</v>
      </c>
      <c r="AW23" s="474">
        <v>25.927899579999998</v>
      </c>
      <c r="AX23" s="474">
        <v>32.769679019999998</v>
      </c>
      <c r="AY23" s="939">
        <v>41.025503800000003</v>
      </c>
      <c r="AZ23" s="939">
        <v>32.117047980000002</v>
      </c>
      <c r="BA23" s="939">
        <v>26.170140861</v>
      </c>
      <c r="BB23" s="478">
        <v>25.305510000000002</v>
      </c>
      <c r="BC23" s="478">
        <v>29.424990000000001</v>
      </c>
      <c r="BD23" s="478">
        <v>36.6723</v>
      </c>
      <c r="BE23" s="478">
        <v>42.621459999999999</v>
      </c>
      <c r="BF23" s="478">
        <v>42.183709999999998</v>
      </c>
      <c r="BG23" s="478">
        <v>34.02169</v>
      </c>
      <c r="BH23" s="478">
        <v>28.13007</v>
      </c>
      <c r="BI23" s="478">
        <v>27.021360000000001</v>
      </c>
      <c r="BJ23" s="478">
        <v>32.455030000000001</v>
      </c>
      <c r="BK23" s="478">
        <v>35.381889999999999</v>
      </c>
      <c r="BL23" s="478">
        <v>29.50027</v>
      </c>
      <c r="BM23" s="478">
        <v>27.007470000000001</v>
      </c>
      <c r="BN23" s="478">
        <v>25.592860000000002</v>
      </c>
      <c r="BO23" s="478">
        <v>29.495950000000001</v>
      </c>
      <c r="BP23" s="478">
        <v>36.864939999999997</v>
      </c>
      <c r="BQ23" s="478">
        <v>42.880130000000001</v>
      </c>
      <c r="BR23" s="478">
        <v>42.44182</v>
      </c>
      <c r="BS23" s="478">
        <v>34.301439999999999</v>
      </c>
      <c r="BT23" s="478">
        <v>28.371400000000001</v>
      </c>
      <c r="BU23" s="478">
        <v>27.191770000000002</v>
      </c>
      <c r="BV23" s="478">
        <v>32.557650000000002</v>
      </c>
    </row>
    <row r="24" spans="1:74" ht="11.1" customHeight="1" x14ac:dyDescent="0.2">
      <c r="A24" s="55" t="s">
        <v>605</v>
      </c>
      <c r="B24" s="762" t="s">
        <v>1030</v>
      </c>
      <c r="C24" s="474">
        <v>12.152412119999999</v>
      </c>
      <c r="D24" s="474">
        <v>11.643273560000001</v>
      </c>
      <c r="E24" s="474">
        <v>9.3978907100000004</v>
      </c>
      <c r="F24" s="474">
        <v>7.4145635700000003</v>
      </c>
      <c r="G24" s="474">
        <v>7.6604361499999998</v>
      </c>
      <c r="H24" s="474">
        <v>10.027376220000001</v>
      </c>
      <c r="I24" s="474">
        <v>12.08258432</v>
      </c>
      <c r="J24" s="474">
        <v>12.60445726</v>
      </c>
      <c r="K24" s="474">
        <v>10.72888659</v>
      </c>
      <c r="L24" s="474">
        <v>8.2057501500000001</v>
      </c>
      <c r="M24" s="474">
        <v>8.2221208200000007</v>
      </c>
      <c r="N24" s="474">
        <v>9.2901505499999999</v>
      </c>
      <c r="O24" s="474">
        <v>11.885308589999999</v>
      </c>
      <c r="P24" s="474">
        <v>11.42384992</v>
      </c>
      <c r="Q24" s="474">
        <v>8.9011356399999997</v>
      </c>
      <c r="R24" s="474">
        <v>7.63234806</v>
      </c>
      <c r="S24" s="474">
        <v>8.5482627999999998</v>
      </c>
      <c r="T24" s="474">
        <v>11.165415360000001</v>
      </c>
      <c r="U24" s="474">
        <v>13.54511759</v>
      </c>
      <c r="V24" s="474">
        <v>12.62548522</v>
      </c>
      <c r="W24" s="474">
        <v>10.39815492</v>
      </c>
      <c r="X24" s="474">
        <v>7.6904722200000002</v>
      </c>
      <c r="Y24" s="474">
        <v>7.9244603299999996</v>
      </c>
      <c r="Z24" s="474">
        <v>10.545612390000001</v>
      </c>
      <c r="AA24" s="474">
        <v>11.05016715</v>
      </c>
      <c r="AB24" s="474">
        <v>9.4577916599999998</v>
      </c>
      <c r="AC24" s="474">
        <v>8.25185192</v>
      </c>
      <c r="AD24" s="474">
        <v>7.4856747700000001</v>
      </c>
      <c r="AE24" s="474">
        <v>7.7400673600000003</v>
      </c>
      <c r="AF24" s="474">
        <v>9.7272442399999992</v>
      </c>
      <c r="AG24" s="474">
        <v>12.41955134</v>
      </c>
      <c r="AH24" s="474">
        <v>13.00603615</v>
      </c>
      <c r="AI24" s="474">
        <v>11.14149387</v>
      </c>
      <c r="AJ24" s="474">
        <v>8.0292148300000008</v>
      </c>
      <c r="AK24" s="474">
        <v>7.8278114700000003</v>
      </c>
      <c r="AL24" s="474">
        <v>9.7202122600000003</v>
      </c>
      <c r="AM24" s="474">
        <v>12.89910931</v>
      </c>
      <c r="AN24" s="474">
        <v>10.556094809999999</v>
      </c>
      <c r="AO24" s="474">
        <v>8.0929347299999996</v>
      </c>
      <c r="AP24" s="474">
        <v>7.4087862199999996</v>
      </c>
      <c r="AQ24" s="474">
        <v>8.6273446200000006</v>
      </c>
      <c r="AR24" s="474">
        <v>11.01305335</v>
      </c>
      <c r="AS24" s="474">
        <v>13.27252127</v>
      </c>
      <c r="AT24" s="474">
        <v>12.938086</v>
      </c>
      <c r="AU24" s="474">
        <v>10.725271060000001</v>
      </c>
      <c r="AV24" s="474">
        <v>8.2162169600000006</v>
      </c>
      <c r="AW24" s="474">
        <v>7.4493064200000001</v>
      </c>
      <c r="AX24" s="474">
        <v>10.37081167</v>
      </c>
      <c r="AY24" s="939">
        <v>13.504517330000001</v>
      </c>
      <c r="AZ24" s="939">
        <v>11.624538646</v>
      </c>
      <c r="BA24" s="939">
        <v>8.3272322605000006</v>
      </c>
      <c r="BB24" s="478">
        <v>7.4740609999999998</v>
      </c>
      <c r="BC24" s="478">
        <v>8.5245339999999992</v>
      </c>
      <c r="BD24" s="478">
        <v>10.711370000000001</v>
      </c>
      <c r="BE24" s="478">
        <v>13.39245</v>
      </c>
      <c r="BF24" s="478">
        <v>13.288959999999999</v>
      </c>
      <c r="BG24" s="478">
        <v>10.91689</v>
      </c>
      <c r="BH24" s="478">
        <v>8.3109970000000004</v>
      </c>
      <c r="BI24" s="478">
        <v>8.0181349999999991</v>
      </c>
      <c r="BJ24" s="478">
        <v>10.913349999999999</v>
      </c>
      <c r="BK24" s="478">
        <v>11.927670000000001</v>
      </c>
      <c r="BL24" s="478">
        <v>10.64254</v>
      </c>
      <c r="BM24" s="478">
        <v>8.7346939999999993</v>
      </c>
      <c r="BN24" s="478">
        <v>7.7231820000000004</v>
      </c>
      <c r="BO24" s="478">
        <v>8.5861689999999999</v>
      </c>
      <c r="BP24" s="478">
        <v>10.862360000000001</v>
      </c>
      <c r="BQ24" s="478">
        <v>13.586399999999999</v>
      </c>
      <c r="BR24" s="478">
        <v>13.4811</v>
      </c>
      <c r="BS24" s="478">
        <v>11.06484</v>
      </c>
      <c r="BT24" s="478">
        <v>8.4112869999999997</v>
      </c>
      <c r="BU24" s="478">
        <v>8.1015560000000004</v>
      </c>
      <c r="BV24" s="478">
        <v>11.012890000000001</v>
      </c>
    </row>
    <row r="25" spans="1:74" ht="11.1" customHeight="1" x14ac:dyDescent="0.2">
      <c r="A25" s="55" t="s">
        <v>606</v>
      </c>
      <c r="B25" s="762" t="s">
        <v>1031</v>
      </c>
      <c r="C25" s="474">
        <v>20.400601389999999</v>
      </c>
      <c r="D25" s="474">
        <v>18.416273189999998</v>
      </c>
      <c r="E25" s="474">
        <v>17.855860270000001</v>
      </c>
      <c r="F25" s="474">
        <v>13.476364889999999</v>
      </c>
      <c r="G25" s="474">
        <v>15.212718430000001</v>
      </c>
      <c r="H25" s="474">
        <v>20.875147250000001</v>
      </c>
      <c r="I25" s="474">
        <v>25.106138229999999</v>
      </c>
      <c r="J25" s="474">
        <v>26.289515189999999</v>
      </c>
      <c r="K25" s="474">
        <v>23.637076140000001</v>
      </c>
      <c r="L25" s="474">
        <v>17.464539469999998</v>
      </c>
      <c r="M25" s="474">
        <v>14.06241638</v>
      </c>
      <c r="N25" s="474">
        <v>15.3505912</v>
      </c>
      <c r="O25" s="474">
        <v>19.89926659</v>
      </c>
      <c r="P25" s="474">
        <v>19.728792909999999</v>
      </c>
      <c r="Q25" s="474">
        <v>16.97941784</v>
      </c>
      <c r="R25" s="474">
        <v>14.501721610000001</v>
      </c>
      <c r="S25" s="474">
        <v>18.913789420000001</v>
      </c>
      <c r="T25" s="474">
        <v>25.052960630000001</v>
      </c>
      <c r="U25" s="474">
        <v>29.833331399999999</v>
      </c>
      <c r="V25" s="474">
        <v>28.104051739999999</v>
      </c>
      <c r="W25" s="474">
        <v>22.782847759999999</v>
      </c>
      <c r="X25" s="474">
        <v>17.139299149999999</v>
      </c>
      <c r="Y25" s="474">
        <v>15.01603768</v>
      </c>
      <c r="Z25" s="474">
        <v>18.819456330000001</v>
      </c>
      <c r="AA25" s="474">
        <v>19.5355235</v>
      </c>
      <c r="AB25" s="474">
        <v>17.181739010000001</v>
      </c>
      <c r="AC25" s="474">
        <v>15.39790483</v>
      </c>
      <c r="AD25" s="474">
        <v>13.9398368</v>
      </c>
      <c r="AE25" s="474">
        <v>16.413578019999999</v>
      </c>
      <c r="AF25" s="474">
        <v>22.654148589999998</v>
      </c>
      <c r="AG25" s="474">
        <v>29.221175850000002</v>
      </c>
      <c r="AH25" s="474">
        <v>31.622415960000001</v>
      </c>
      <c r="AI25" s="474">
        <v>26.769295629999998</v>
      </c>
      <c r="AJ25" s="474">
        <v>18.451373480000001</v>
      </c>
      <c r="AK25" s="474">
        <v>14.72578173</v>
      </c>
      <c r="AL25" s="474">
        <v>16.636148609999999</v>
      </c>
      <c r="AM25" s="474">
        <v>22.172807370000001</v>
      </c>
      <c r="AN25" s="474">
        <v>17.383352179999999</v>
      </c>
      <c r="AO25" s="474">
        <v>14.13570779</v>
      </c>
      <c r="AP25" s="474">
        <v>14.1342909</v>
      </c>
      <c r="AQ25" s="474">
        <v>18.185061709999999</v>
      </c>
      <c r="AR25" s="474">
        <v>24.726537090000001</v>
      </c>
      <c r="AS25" s="474">
        <v>27.813692849999999</v>
      </c>
      <c r="AT25" s="474">
        <v>28.75333857</v>
      </c>
      <c r="AU25" s="474">
        <v>23.906219109999999</v>
      </c>
      <c r="AV25" s="474">
        <v>19.504117789999999</v>
      </c>
      <c r="AW25" s="474">
        <v>15.336291490000001</v>
      </c>
      <c r="AX25" s="474">
        <v>17.139271839999999</v>
      </c>
      <c r="AY25" s="939">
        <v>22.865194720000002</v>
      </c>
      <c r="AZ25" s="939">
        <v>19.113375142999999</v>
      </c>
      <c r="BA25" s="939">
        <v>14.915163525000001</v>
      </c>
      <c r="BB25" s="478">
        <v>14.155989999999999</v>
      </c>
      <c r="BC25" s="478">
        <v>17.611219999999999</v>
      </c>
      <c r="BD25" s="478">
        <v>23.910260000000001</v>
      </c>
      <c r="BE25" s="478">
        <v>29.488969999999998</v>
      </c>
      <c r="BF25" s="478">
        <v>30.118510000000001</v>
      </c>
      <c r="BG25" s="478">
        <v>24.344149999999999</v>
      </c>
      <c r="BH25" s="478">
        <v>18.967009999999998</v>
      </c>
      <c r="BI25" s="478">
        <v>15.404210000000001</v>
      </c>
      <c r="BJ25" s="478">
        <v>18.66347</v>
      </c>
      <c r="BK25" s="478">
        <v>21.228919999999999</v>
      </c>
      <c r="BL25" s="478">
        <v>17.665970000000002</v>
      </c>
      <c r="BM25" s="478">
        <v>15.38707</v>
      </c>
      <c r="BN25" s="478">
        <v>14.396699999999999</v>
      </c>
      <c r="BO25" s="478">
        <v>17.59695</v>
      </c>
      <c r="BP25" s="478">
        <v>24.1008</v>
      </c>
      <c r="BQ25" s="478">
        <v>29.778929999999999</v>
      </c>
      <c r="BR25" s="478">
        <v>30.477409999999999</v>
      </c>
      <c r="BS25" s="478">
        <v>24.665140000000001</v>
      </c>
      <c r="BT25" s="478">
        <v>19.23743</v>
      </c>
      <c r="BU25" s="478">
        <v>15.61764</v>
      </c>
      <c r="BV25" s="478">
        <v>18.921140000000001</v>
      </c>
    </row>
    <row r="26" spans="1:74" ht="11.1" customHeight="1" x14ac:dyDescent="0.2">
      <c r="A26" s="55" t="s">
        <v>607</v>
      </c>
      <c r="B26" s="762" t="s">
        <v>1032</v>
      </c>
      <c r="C26" s="474">
        <v>8.7524879900000006</v>
      </c>
      <c r="D26" s="474">
        <v>7.4808114400000001</v>
      </c>
      <c r="E26" s="474">
        <v>7.4666974499999998</v>
      </c>
      <c r="F26" s="474">
        <v>7.1230390699999999</v>
      </c>
      <c r="G26" s="474">
        <v>8.1011236600000007</v>
      </c>
      <c r="H26" s="474">
        <v>11.58497903</v>
      </c>
      <c r="I26" s="474">
        <v>13.03219107</v>
      </c>
      <c r="J26" s="474">
        <v>12.2220225</v>
      </c>
      <c r="K26" s="474">
        <v>9.8770155800000001</v>
      </c>
      <c r="L26" s="474">
        <v>7.1165729600000001</v>
      </c>
      <c r="M26" s="474">
        <v>6.8390484799999998</v>
      </c>
      <c r="N26" s="474">
        <v>8.3292718400000005</v>
      </c>
      <c r="O26" s="474">
        <v>8.8681867400000005</v>
      </c>
      <c r="P26" s="474">
        <v>7.7315570400000002</v>
      </c>
      <c r="Q26" s="474">
        <v>7.5299469999999999</v>
      </c>
      <c r="R26" s="474">
        <v>7.1289809999999996</v>
      </c>
      <c r="S26" s="474">
        <v>8.3514465100000006</v>
      </c>
      <c r="T26" s="474">
        <v>10.753672440000001</v>
      </c>
      <c r="U26" s="474">
        <v>13.318795639999999</v>
      </c>
      <c r="V26" s="474">
        <v>12.494575640000001</v>
      </c>
      <c r="W26" s="474">
        <v>10.3116558</v>
      </c>
      <c r="X26" s="474">
        <v>7.5607164400000002</v>
      </c>
      <c r="Y26" s="474">
        <v>7.5125806500000003</v>
      </c>
      <c r="Z26" s="474">
        <v>9.1997221600000003</v>
      </c>
      <c r="AA26" s="474">
        <v>9.2664933000000005</v>
      </c>
      <c r="AB26" s="474">
        <v>8.04496243</v>
      </c>
      <c r="AC26" s="474">
        <v>7.9947475700000004</v>
      </c>
      <c r="AD26" s="474">
        <v>7.2752784400000001</v>
      </c>
      <c r="AE26" s="474">
        <v>8.1635166600000009</v>
      </c>
      <c r="AF26" s="474">
        <v>9.1127132599999996</v>
      </c>
      <c r="AG26" s="474">
        <v>13.92223151</v>
      </c>
      <c r="AH26" s="474">
        <v>12.93459184</v>
      </c>
      <c r="AI26" s="474">
        <v>9.5566163599999996</v>
      </c>
      <c r="AJ26" s="474">
        <v>7.7620796099999998</v>
      </c>
      <c r="AK26" s="474">
        <v>7.1527879299999997</v>
      </c>
      <c r="AL26" s="474">
        <v>8.4756901199999994</v>
      </c>
      <c r="AM26" s="474">
        <v>9.2690910199999994</v>
      </c>
      <c r="AN26" s="474">
        <v>7.7887200700000001</v>
      </c>
      <c r="AO26" s="474">
        <v>7.3788053800000002</v>
      </c>
      <c r="AP26" s="474">
        <v>6.9660138800000002</v>
      </c>
      <c r="AQ26" s="474">
        <v>8.1816603899999993</v>
      </c>
      <c r="AR26" s="474">
        <v>11.64298387</v>
      </c>
      <c r="AS26" s="474">
        <v>14.257863199999999</v>
      </c>
      <c r="AT26" s="474">
        <v>13.32150171</v>
      </c>
      <c r="AU26" s="474">
        <v>10.552560100000001</v>
      </c>
      <c r="AV26" s="474">
        <v>8.5413801100000004</v>
      </c>
      <c r="AW26" s="474">
        <v>7.2943265799999999</v>
      </c>
      <c r="AX26" s="474">
        <v>8.3973788599999999</v>
      </c>
      <c r="AY26" s="939">
        <v>9.3591966499999995</v>
      </c>
      <c r="AZ26" s="939">
        <v>7.8432643004999996</v>
      </c>
      <c r="BA26" s="939">
        <v>7.4302305103000004</v>
      </c>
      <c r="BB26" s="478">
        <v>7.0790980000000001</v>
      </c>
      <c r="BC26" s="478">
        <v>8.3587059999999997</v>
      </c>
      <c r="BD26" s="478">
        <v>10.969760000000001</v>
      </c>
      <c r="BE26" s="478">
        <v>13.866960000000001</v>
      </c>
      <c r="BF26" s="478">
        <v>13.384040000000001</v>
      </c>
      <c r="BG26" s="478">
        <v>10.261060000000001</v>
      </c>
      <c r="BH26" s="478">
        <v>8.2498699999999996</v>
      </c>
      <c r="BI26" s="478">
        <v>7.2291930000000004</v>
      </c>
      <c r="BJ26" s="478">
        <v>8.8522130000000008</v>
      </c>
      <c r="BK26" s="478">
        <v>9.1935269999999996</v>
      </c>
      <c r="BL26" s="478">
        <v>7.8015650000000001</v>
      </c>
      <c r="BM26" s="478">
        <v>7.5692240000000002</v>
      </c>
      <c r="BN26" s="478">
        <v>7.2293060000000002</v>
      </c>
      <c r="BO26" s="478">
        <v>8.4828069999999993</v>
      </c>
      <c r="BP26" s="478">
        <v>11.134980000000001</v>
      </c>
      <c r="BQ26" s="478">
        <v>14.103120000000001</v>
      </c>
      <c r="BR26" s="478">
        <v>13.615</v>
      </c>
      <c r="BS26" s="478">
        <v>10.4259</v>
      </c>
      <c r="BT26" s="478">
        <v>8.3724889999999998</v>
      </c>
      <c r="BU26" s="478">
        <v>7.3339249999999998</v>
      </c>
      <c r="BV26" s="478">
        <v>8.9818770000000008</v>
      </c>
    </row>
    <row r="27" spans="1:74" ht="11.1" customHeight="1" x14ac:dyDescent="0.2">
      <c r="A27" s="55" t="s">
        <v>608</v>
      </c>
      <c r="B27" s="762" t="s">
        <v>1033</v>
      </c>
      <c r="C27" s="474">
        <v>13.59166267</v>
      </c>
      <c r="D27" s="474">
        <v>12.201559939999999</v>
      </c>
      <c r="E27" s="474">
        <v>13.329216600000001</v>
      </c>
      <c r="F27" s="474">
        <v>9.7731059699999996</v>
      </c>
      <c r="G27" s="474">
        <v>10.44314567</v>
      </c>
      <c r="H27" s="474">
        <v>11.86749936</v>
      </c>
      <c r="I27" s="474">
        <v>15.2855145</v>
      </c>
      <c r="J27" s="474">
        <v>14.67998983</v>
      </c>
      <c r="K27" s="474">
        <v>12.766164849999999</v>
      </c>
      <c r="L27" s="474">
        <v>10.264269580000001</v>
      </c>
      <c r="M27" s="474">
        <v>10.51685749</v>
      </c>
      <c r="N27" s="474">
        <v>13.87173554</v>
      </c>
      <c r="O27" s="474">
        <v>15.019843639999999</v>
      </c>
      <c r="P27" s="474">
        <v>11.460312679999999</v>
      </c>
      <c r="Q27" s="474">
        <v>11.90346963</v>
      </c>
      <c r="R27" s="474">
        <v>10.441632029999999</v>
      </c>
      <c r="S27" s="474">
        <v>10.444041110000001</v>
      </c>
      <c r="T27" s="474">
        <v>11.516104690000001</v>
      </c>
      <c r="U27" s="474">
        <v>13.49155758</v>
      </c>
      <c r="V27" s="474">
        <v>15.47803175</v>
      </c>
      <c r="W27" s="474">
        <v>14.168287449999999</v>
      </c>
      <c r="X27" s="474">
        <v>10.61524301</v>
      </c>
      <c r="Y27" s="474">
        <v>11.78396068</v>
      </c>
      <c r="Z27" s="474">
        <v>13.72147172</v>
      </c>
      <c r="AA27" s="474">
        <v>14.70462605</v>
      </c>
      <c r="AB27" s="474">
        <v>12.027932290000001</v>
      </c>
      <c r="AC27" s="474">
        <v>12.70394522</v>
      </c>
      <c r="AD27" s="474">
        <v>10.6577579</v>
      </c>
      <c r="AE27" s="474">
        <v>9.7536744199999994</v>
      </c>
      <c r="AF27" s="474">
        <v>9.8260389799999999</v>
      </c>
      <c r="AG27" s="474">
        <v>12.696641939999999</v>
      </c>
      <c r="AH27" s="474">
        <v>14.36713357</v>
      </c>
      <c r="AI27" s="474">
        <v>11.598454390000001</v>
      </c>
      <c r="AJ27" s="474">
        <v>10.07148971</v>
      </c>
      <c r="AK27" s="474">
        <v>11.250313520000001</v>
      </c>
      <c r="AL27" s="474">
        <v>12.54757603</v>
      </c>
      <c r="AM27" s="474">
        <v>14.512901859999999</v>
      </c>
      <c r="AN27" s="474">
        <v>11.952596550000001</v>
      </c>
      <c r="AO27" s="474">
        <v>11.37060879</v>
      </c>
      <c r="AP27" s="474">
        <v>9.9104183199999998</v>
      </c>
      <c r="AQ27" s="474">
        <v>9.3494810499999996</v>
      </c>
      <c r="AR27" s="474">
        <v>10.506304249999999</v>
      </c>
      <c r="AS27" s="474">
        <v>14.793935859999999</v>
      </c>
      <c r="AT27" s="474">
        <v>14.43099544</v>
      </c>
      <c r="AU27" s="474">
        <v>12.434179049999999</v>
      </c>
      <c r="AV27" s="474">
        <v>11.44910805</v>
      </c>
      <c r="AW27" s="474">
        <v>10.710583979999999</v>
      </c>
      <c r="AX27" s="474">
        <v>13.38361705</v>
      </c>
      <c r="AY27" s="939">
        <v>14.81426804</v>
      </c>
      <c r="AZ27" s="939">
        <v>11.911671291999999</v>
      </c>
      <c r="BA27" s="939">
        <v>11.535998207</v>
      </c>
      <c r="BB27" s="478">
        <v>9.7841400000000007</v>
      </c>
      <c r="BC27" s="478">
        <v>9.4470609999999997</v>
      </c>
      <c r="BD27" s="478">
        <v>10.490780000000001</v>
      </c>
      <c r="BE27" s="478">
        <v>13.7845</v>
      </c>
      <c r="BF27" s="478">
        <v>14.318339999999999</v>
      </c>
      <c r="BG27" s="478">
        <v>12.953799999999999</v>
      </c>
      <c r="BH27" s="478">
        <v>11.436349999999999</v>
      </c>
      <c r="BI27" s="478">
        <v>10.41108</v>
      </c>
      <c r="BJ27" s="478">
        <v>13.742940000000001</v>
      </c>
      <c r="BK27" s="478">
        <v>14.968970000000001</v>
      </c>
      <c r="BL27" s="478">
        <v>11.89607</v>
      </c>
      <c r="BM27" s="478">
        <v>11.524039999999999</v>
      </c>
      <c r="BN27" s="478">
        <v>9.7734430000000003</v>
      </c>
      <c r="BO27" s="478">
        <v>9.5331259999999993</v>
      </c>
      <c r="BP27" s="478">
        <v>10.585789999999999</v>
      </c>
      <c r="BQ27" s="478">
        <v>13.93163</v>
      </c>
      <c r="BR27" s="478">
        <v>14.48574</v>
      </c>
      <c r="BS27" s="478">
        <v>13.08869</v>
      </c>
      <c r="BT27" s="478">
        <v>11.584619999999999</v>
      </c>
      <c r="BU27" s="478">
        <v>10.481249999999999</v>
      </c>
      <c r="BV27" s="478">
        <v>13.823969999999999</v>
      </c>
    </row>
    <row r="28" spans="1:74" ht="11.1" customHeight="1" x14ac:dyDescent="0.2">
      <c r="A28" s="55" t="s">
        <v>609</v>
      </c>
      <c r="B28" s="762" t="s">
        <v>1034</v>
      </c>
      <c r="C28" s="474">
        <v>0.45136526999999999</v>
      </c>
      <c r="D28" s="474">
        <v>0.39958183000000003</v>
      </c>
      <c r="E28" s="474">
        <v>0.42049138000000003</v>
      </c>
      <c r="F28" s="474">
        <v>0.37692170000000003</v>
      </c>
      <c r="G28" s="474">
        <v>0.37766967000000001</v>
      </c>
      <c r="H28" s="474">
        <v>0.37915300000000002</v>
      </c>
      <c r="I28" s="474">
        <v>0.39806685000000003</v>
      </c>
      <c r="J28" s="474">
        <v>0.40468172000000002</v>
      </c>
      <c r="K28" s="474">
        <v>0.38660976000000002</v>
      </c>
      <c r="L28" s="474">
        <v>0.40637965999999998</v>
      </c>
      <c r="M28" s="474">
        <v>0.43400705000000001</v>
      </c>
      <c r="N28" s="474">
        <v>0.47406514999999999</v>
      </c>
      <c r="O28" s="474">
        <v>0.46952568</v>
      </c>
      <c r="P28" s="474">
        <v>0.38158584000000001</v>
      </c>
      <c r="Q28" s="474">
        <v>0.40301468000000001</v>
      </c>
      <c r="R28" s="474">
        <v>0.37202742</v>
      </c>
      <c r="S28" s="474">
        <v>0.37392225000000001</v>
      </c>
      <c r="T28" s="474">
        <v>0.36298627</v>
      </c>
      <c r="U28" s="474">
        <v>0.38285708000000002</v>
      </c>
      <c r="V28" s="474">
        <v>0.39136964000000002</v>
      </c>
      <c r="W28" s="474">
        <v>0.38372253000000001</v>
      </c>
      <c r="X28" s="474">
        <v>0.40760391000000001</v>
      </c>
      <c r="Y28" s="474">
        <v>0.41436029000000002</v>
      </c>
      <c r="Z28" s="474">
        <v>0.45597543000000001</v>
      </c>
      <c r="AA28" s="474">
        <v>0.46246706999999998</v>
      </c>
      <c r="AB28" s="474">
        <v>0.37427463999999999</v>
      </c>
      <c r="AC28" s="474">
        <v>0.41237795999999999</v>
      </c>
      <c r="AD28" s="474">
        <v>0.37919869</v>
      </c>
      <c r="AE28" s="474">
        <v>0.36266997000000001</v>
      </c>
      <c r="AF28" s="474">
        <v>0.35163515000000001</v>
      </c>
      <c r="AG28" s="474">
        <v>0.37754926999999999</v>
      </c>
      <c r="AH28" s="474">
        <v>0.38696096000000002</v>
      </c>
      <c r="AI28" s="474">
        <v>0.37133049000000001</v>
      </c>
      <c r="AJ28" s="474">
        <v>0.40034794000000001</v>
      </c>
      <c r="AK28" s="474">
        <v>0.41304945999999998</v>
      </c>
      <c r="AL28" s="474">
        <v>0.45196639</v>
      </c>
      <c r="AM28" s="474">
        <v>0.45588761999999999</v>
      </c>
      <c r="AN28" s="474">
        <v>0.40580674</v>
      </c>
      <c r="AO28" s="474">
        <v>0.38608566999999999</v>
      </c>
      <c r="AP28" s="474">
        <v>0.35895867999999997</v>
      </c>
      <c r="AQ28" s="474">
        <v>0.36076827</v>
      </c>
      <c r="AR28" s="474">
        <v>0.36205593000000003</v>
      </c>
      <c r="AS28" s="474">
        <v>0.37390883000000003</v>
      </c>
      <c r="AT28" s="474">
        <v>0.39059508999999998</v>
      </c>
      <c r="AU28" s="474">
        <v>0.39231422999999999</v>
      </c>
      <c r="AV28" s="474">
        <v>0.39713173000000002</v>
      </c>
      <c r="AW28" s="474">
        <v>0.42255462999999999</v>
      </c>
      <c r="AX28" s="474">
        <v>0.43758409999999998</v>
      </c>
      <c r="AY28" s="939">
        <v>0.45219838000000001</v>
      </c>
      <c r="AZ28" s="939">
        <v>0.39129804000000001</v>
      </c>
      <c r="BA28" s="939">
        <v>0.38700647999999999</v>
      </c>
      <c r="BB28" s="478">
        <v>0.36038680000000001</v>
      </c>
      <c r="BC28" s="478">
        <v>0.36227239999999999</v>
      </c>
      <c r="BD28" s="478">
        <v>0.36358380000000001</v>
      </c>
      <c r="BE28" s="478">
        <v>0.37593919999999997</v>
      </c>
      <c r="BF28" s="478">
        <v>0.39300040000000003</v>
      </c>
      <c r="BG28" s="478">
        <v>0.39475209999999999</v>
      </c>
      <c r="BH28" s="478">
        <v>0.3993428</v>
      </c>
      <c r="BI28" s="478">
        <v>0.42479539999999999</v>
      </c>
      <c r="BJ28" s="478">
        <v>0.4397605</v>
      </c>
      <c r="BK28" s="478">
        <v>0.454787</v>
      </c>
      <c r="BL28" s="478">
        <v>0.39360699999999998</v>
      </c>
      <c r="BM28" s="478">
        <v>0.38906780000000002</v>
      </c>
      <c r="BN28" s="478">
        <v>0.36194969999999999</v>
      </c>
      <c r="BO28" s="478">
        <v>0.36339690000000002</v>
      </c>
      <c r="BP28" s="478">
        <v>0.36427369999999998</v>
      </c>
      <c r="BQ28" s="478">
        <v>0.37624600000000002</v>
      </c>
      <c r="BR28" s="478">
        <v>0.39300619999999997</v>
      </c>
      <c r="BS28" s="478">
        <v>0.39453939999999998</v>
      </c>
      <c r="BT28" s="478">
        <v>0.39898699999999998</v>
      </c>
      <c r="BU28" s="478">
        <v>0.42433520000000002</v>
      </c>
      <c r="BV28" s="478">
        <v>0.43926999999999999</v>
      </c>
    </row>
    <row r="29" spans="1:74" ht="11.1" customHeight="1" x14ac:dyDescent="0.2">
      <c r="A29" s="55"/>
      <c r="B29" s="57"/>
      <c r="C29" s="475"/>
      <c r="D29" s="475"/>
      <c r="E29" s="475"/>
      <c r="F29" s="475"/>
      <c r="G29" s="475"/>
      <c r="H29" s="475"/>
      <c r="I29" s="475"/>
      <c r="J29" s="475"/>
      <c r="K29" s="475"/>
      <c r="L29" s="475"/>
      <c r="M29" s="475"/>
      <c r="N29" s="475"/>
      <c r="O29" s="475"/>
      <c r="P29" s="475"/>
      <c r="Q29" s="475"/>
      <c r="R29" s="475"/>
      <c r="S29" s="475"/>
      <c r="T29" s="475"/>
      <c r="U29" s="475"/>
      <c r="V29" s="475"/>
      <c r="W29" s="475"/>
      <c r="X29" s="475"/>
      <c r="Y29" s="475"/>
      <c r="Z29" s="475"/>
      <c r="AA29" s="475"/>
      <c r="AB29" s="475"/>
      <c r="AC29" s="475"/>
      <c r="AD29" s="475"/>
      <c r="AE29" s="475"/>
      <c r="AF29" s="475"/>
      <c r="AG29" s="475"/>
      <c r="AH29" s="475"/>
      <c r="AI29" s="475"/>
      <c r="AJ29" s="475"/>
      <c r="AK29" s="475"/>
      <c r="AL29" s="475"/>
      <c r="AM29" s="475"/>
      <c r="AN29" s="475"/>
      <c r="AO29" s="475"/>
      <c r="AP29" s="475"/>
      <c r="AQ29" s="475"/>
      <c r="AR29" s="475"/>
      <c r="AS29" s="475"/>
      <c r="AT29" s="475"/>
      <c r="AU29" s="475"/>
      <c r="AV29" s="475"/>
      <c r="AW29" s="475"/>
      <c r="AX29" s="475"/>
      <c r="AY29" s="966"/>
      <c r="AZ29" s="966"/>
      <c r="BA29" s="966"/>
      <c r="BB29" s="479"/>
      <c r="BC29" s="479"/>
      <c r="BD29" s="479"/>
      <c r="BE29" s="479"/>
      <c r="BF29" s="479"/>
      <c r="BG29" s="479"/>
      <c r="BH29" s="479"/>
      <c r="BI29" s="479"/>
      <c r="BJ29" s="479"/>
      <c r="BK29" s="479"/>
      <c r="BL29" s="479"/>
      <c r="BM29" s="479"/>
      <c r="BN29" s="479"/>
      <c r="BO29" s="479"/>
      <c r="BP29" s="479"/>
      <c r="BQ29" s="479"/>
      <c r="BR29" s="479"/>
      <c r="BS29" s="479"/>
      <c r="BT29" s="479"/>
      <c r="BU29" s="479"/>
      <c r="BV29" s="479"/>
    </row>
    <row r="30" spans="1:74" s="58" customFormat="1" ht="11.1" customHeight="1" x14ac:dyDescent="0.2">
      <c r="A30" s="482" t="s">
        <v>621</v>
      </c>
      <c r="B30" s="764" t="s">
        <v>1006</v>
      </c>
      <c r="C30" s="320">
        <v>104.49764718</v>
      </c>
      <c r="D30" s="320">
        <v>98.355677380000003</v>
      </c>
      <c r="E30" s="320">
        <v>102.87723446</v>
      </c>
      <c r="F30" s="320">
        <v>98.721379159999998</v>
      </c>
      <c r="G30" s="320">
        <v>104.71120892</v>
      </c>
      <c r="H30" s="320">
        <v>119.05269115999999</v>
      </c>
      <c r="I30" s="320">
        <v>127.85573406</v>
      </c>
      <c r="J30" s="320">
        <v>131.11112134999999</v>
      </c>
      <c r="K30" s="320">
        <v>118.9886836</v>
      </c>
      <c r="L30" s="320">
        <v>112.24647543</v>
      </c>
      <c r="M30" s="320">
        <v>103.50607832999999</v>
      </c>
      <c r="N30" s="320">
        <v>106.51556746</v>
      </c>
      <c r="O30" s="320">
        <v>113.60509057</v>
      </c>
      <c r="P30" s="320">
        <v>103.06262117999999</v>
      </c>
      <c r="Q30" s="320">
        <v>108.60313764</v>
      </c>
      <c r="R30" s="320">
        <v>104.56587138</v>
      </c>
      <c r="S30" s="320">
        <v>113.00720865</v>
      </c>
      <c r="T30" s="320">
        <v>121.56717173</v>
      </c>
      <c r="U30" s="320">
        <v>133.95171139000001</v>
      </c>
      <c r="V30" s="320">
        <v>135.67595263000001</v>
      </c>
      <c r="W30" s="320">
        <v>124.19527521000001</v>
      </c>
      <c r="X30" s="320">
        <v>111.85135757</v>
      </c>
      <c r="Y30" s="320">
        <v>106.85796302999999</v>
      </c>
      <c r="Z30" s="320">
        <v>113.92945207</v>
      </c>
      <c r="AA30" s="320">
        <v>112.78971684</v>
      </c>
      <c r="AB30" s="320">
        <v>103.83028427000001</v>
      </c>
      <c r="AC30" s="320">
        <v>112.64296369</v>
      </c>
      <c r="AD30" s="320">
        <v>104.09076447</v>
      </c>
      <c r="AE30" s="320">
        <v>113.24271739</v>
      </c>
      <c r="AF30" s="320">
        <v>120.70658422</v>
      </c>
      <c r="AG30" s="320">
        <v>136.39420265999999</v>
      </c>
      <c r="AH30" s="320">
        <v>138.38957192000001</v>
      </c>
      <c r="AI30" s="320">
        <v>126.54578748</v>
      </c>
      <c r="AJ30" s="320">
        <v>118.20785266999999</v>
      </c>
      <c r="AK30" s="320">
        <v>109.75648323</v>
      </c>
      <c r="AL30" s="320">
        <v>111.51182664</v>
      </c>
      <c r="AM30" s="320">
        <v>117.8089226</v>
      </c>
      <c r="AN30" s="320">
        <v>107.740077</v>
      </c>
      <c r="AO30" s="320">
        <v>110.05558965</v>
      </c>
      <c r="AP30" s="320">
        <v>107.37962446</v>
      </c>
      <c r="AQ30" s="320">
        <v>116.42745561</v>
      </c>
      <c r="AR30" s="320">
        <v>126.30266699000001</v>
      </c>
      <c r="AS30" s="320">
        <v>137.86027412999999</v>
      </c>
      <c r="AT30" s="320">
        <v>138.93575018999999</v>
      </c>
      <c r="AU30" s="320">
        <v>125.91651287000001</v>
      </c>
      <c r="AV30" s="320">
        <v>119.61645667000001</v>
      </c>
      <c r="AW30" s="320">
        <v>110.38071626</v>
      </c>
      <c r="AX30" s="320">
        <v>115.58271237</v>
      </c>
      <c r="AY30" s="964">
        <v>123.31289098000001</v>
      </c>
      <c r="AZ30" s="964">
        <v>112.04854582999999</v>
      </c>
      <c r="BA30" s="964">
        <v>113.21980348</v>
      </c>
      <c r="BB30" s="484">
        <v>110.251</v>
      </c>
      <c r="BC30" s="484">
        <v>117.4909</v>
      </c>
      <c r="BD30" s="484">
        <v>126.84480000000001</v>
      </c>
      <c r="BE30" s="484">
        <v>140.8407</v>
      </c>
      <c r="BF30" s="484">
        <v>143.1491</v>
      </c>
      <c r="BG30" s="484">
        <v>128.35929999999999</v>
      </c>
      <c r="BH30" s="484">
        <v>121.3471</v>
      </c>
      <c r="BI30" s="484">
        <v>112.6212</v>
      </c>
      <c r="BJ30" s="484">
        <v>117.7555</v>
      </c>
      <c r="BK30" s="484">
        <v>122.5778</v>
      </c>
      <c r="BL30" s="484">
        <v>113.4828</v>
      </c>
      <c r="BM30" s="484">
        <v>116.5166</v>
      </c>
      <c r="BN30" s="484">
        <v>112.2431</v>
      </c>
      <c r="BO30" s="484">
        <v>119.69880000000001</v>
      </c>
      <c r="BP30" s="484">
        <v>129.29669999999999</v>
      </c>
      <c r="BQ30" s="484">
        <v>143.6215</v>
      </c>
      <c r="BR30" s="484">
        <v>145.92140000000001</v>
      </c>
      <c r="BS30" s="484">
        <v>130.74090000000001</v>
      </c>
      <c r="BT30" s="484">
        <v>123.4867</v>
      </c>
      <c r="BU30" s="484">
        <v>114.5909</v>
      </c>
      <c r="BV30" s="484">
        <v>119.7439</v>
      </c>
    </row>
    <row r="31" spans="1:74" ht="11.1" customHeight="1" x14ac:dyDescent="0.2">
      <c r="A31" s="55" t="s">
        <v>611</v>
      </c>
      <c r="B31" s="762" t="s">
        <v>1025</v>
      </c>
      <c r="C31" s="474">
        <v>4.0876912000000001</v>
      </c>
      <c r="D31" s="474">
        <v>3.8837538199999999</v>
      </c>
      <c r="E31" s="474">
        <v>3.8713896700000001</v>
      </c>
      <c r="F31" s="474">
        <v>3.7017799500000002</v>
      </c>
      <c r="G31" s="474">
        <v>3.7071993999999999</v>
      </c>
      <c r="H31" s="474">
        <v>4.4645183900000003</v>
      </c>
      <c r="I31" s="474">
        <v>4.4174577800000003</v>
      </c>
      <c r="J31" s="474">
        <v>4.9411434999999999</v>
      </c>
      <c r="K31" s="474">
        <v>4.30976318</v>
      </c>
      <c r="L31" s="474">
        <v>3.9197973400000001</v>
      </c>
      <c r="M31" s="474">
        <v>3.86895451</v>
      </c>
      <c r="N31" s="474">
        <v>3.8874012599999999</v>
      </c>
      <c r="O31" s="474">
        <v>4.2499365500000001</v>
      </c>
      <c r="P31" s="474">
        <v>3.9385332399999999</v>
      </c>
      <c r="Q31" s="474">
        <v>4.0039252400000001</v>
      </c>
      <c r="R31" s="474">
        <v>3.8586631599999999</v>
      </c>
      <c r="S31" s="474">
        <v>3.9693971499999998</v>
      </c>
      <c r="T31" s="474">
        <v>4.1127910700000001</v>
      </c>
      <c r="U31" s="474">
        <v>4.8572644900000004</v>
      </c>
      <c r="V31" s="474">
        <v>4.8486880299999999</v>
      </c>
      <c r="W31" s="474">
        <v>4.3000298099999998</v>
      </c>
      <c r="X31" s="474">
        <v>3.89329371</v>
      </c>
      <c r="Y31" s="474">
        <v>3.8279694599999998</v>
      </c>
      <c r="Z31" s="474">
        <v>4.0850220999999998</v>
      </c>
      <c r="AA31" s="474">
        <v>4.0982265900000003</v>
      </c>
      <c r="AB31" s="474">
        <v>3.90012062</v>
      </c>
      <c r="AC31" s="474">
        <v>4.0439620500000002</v>
      </c>
      <c r="AD31" s="474">
        <v>3.6153504700000001</v>
      </c>
      <c r="AE31" s="474">
        <v>3.9048921999999999</v>
      </c>
      <c r="AF31" s="474">
        <v>4.0888324300000001</v>
      </c>
      <c r="AG31" s="474">
        <v>4.8765816600000003</v>
      </c>
      <c r="AH31" s="474">
        <v>4.5272222700000002</v>
      </c>
      <c r="AI31" s="474">
        <v>4.3775785599999999</v>
      </c>
      <c r="AJ31" s="474">
        <v>4.0347777100000002</v>
      </c>
      <c r="AK31" s="474">
        <v>3.88472945</v>
      </c>
      <c r="AL31" s="474">
        <v>3.9188160399999998</v>
      </c>
      <c r="AM31" s="474">
        <v>4.2370120699999996</v>
      </c>
      <c r="AN31" s="474">
        <v>4.0340657599999998</v>
      </c>
      <c r="AO31" s="474">
        <v>3.9742270400000002</v>
      </c>
      <c r="AP31" s="474">
        <v>3.7386301400000002</v>
      </c>
      <c r="AQ31" s="474">
        <v>3.8943638699999998</v>
      </c>
      <c r="AR31" s="474">
        <v>4.1429697299999999</v>
      </c>
      <c r="AS31" s="474">
        <v>4.5834487800000003</v>
      </c>
      <c r="AT31" s="474">
        <v>4.3119123200000002</v>
      </c>
      <c r="AU31" s="474">
        <v>3.9918088200000001</v>
      </c>
      <c r="AV31" s="474">
        <v>3.88695609</v>
      </c>
      <c r="AW31" s="474">
        <v>3.6971975700000002</v>
      </c>
      <c r="AX31" s="474">
        <v>4.0156109600000001</v>
      </c>
      <c r="AY31" s="939">
        <v>4.4864655500000001</v>
      </c>
      <c r="AZ31" s="939">
        <v>4.0853615639000003</v>
      </c>
      <c r="BA31" s="939">
        <v>3.9534983471</v>
      </c>
      <c r="BB31" s="478">
        <v>3.7424770000000001</v>
      </c>
      <c r="BC31" s="478">
        <v>3.9009860000000001</v>
      </c>
      <c r="BD31" s="478">
        <v>4.0555599999999998</v>
      </c>
      <c r="BE31" s="478">
        <v>4.5190239999999999</v>
      </c>
      <c r="BF31" s="478">
        <v>4.4975230000000002</v>
      </c>
      <c r="BG31" s="478">
        <v>4.050522</v>
      </c>
      <c r="BH31" s="478">
        <v>3.9021970000000001</v>
      </c>
      <c r="BI31" s="478">
        <v>3.7218460000000002</v>
      </c>
      <c r="BJ31" s="478">
        <v>3.9746410000000001</v>
      </c>
      <c r="BK31" s="478">
        <v>4.4231350000000003</v>
      </c>
      <c r="BL31" s="478">
        <v>4.0290850000000002</v>
      </c>
      <c r="BM31" s="478">
        <v>3.9694509999999998</v>
      </c>
      <c r="BN31" s="478">
        <v>3.7390629999999998</v>
      </c>
      <c r="BO31" s="478">
        <v>3.8981910000000002</v>
      </c>
      <c r="BP31" s="478">
        <v>4.0566639999999996</v>
      </c>
      <c r="BQ31" s="478">
        <v>4.5270000000000001</v>
      </c>
      <c r="BR31" s="478">
        <v>4.5042499999999999</v>
      </c>
      <c r="BS31" s="478">
        <v>4.0511999999999997</v>
      </c>
      <c r="BT31" s="478">
        <v>3.9007320000000001</v>
      </c>
      <c r="BU31" s="478">
        <v>3.7204999999999999</v>
      </c>
      <c r="BV31" s="478">
        <v>3.9734569999999998</v>
      </c>
    </row>
    <row r="32" spans="1:74" ht="11.1" customHeight="1" x14ac:dyDescent="0.2">
      <c r="A32" s="55" t="s">
        <v>612</v>
      </c>
      <c r="B32" s="763" t="s">
        <v>1026</v>
      </c>
      <c r="C32" s="474">
        <v>11.64902667</v>
      </c>
      <c r="D32" s="474">
        <v>11.873935850000001</v>
      </c>
      <c r="E32" s="474">
        <v>11.393286509999999</v>
      </c>
      <c r="F32" s="474">
        <v>10.552676310000001</v>
      </c>
      <c r="G32" s="474">
        <v>10.726708520000001</v>
      </c>
      <c r="H32" s="474">
        <v>12.24735912</v>
      </c>
      <c r="I32" s="474">
        <v>13.713732</v>
      </c>
      <c r="J32" s="474">
        <v>13.90301139</v>
      </c>
      <c r="K32" s="474">
        <v>12.43254984</v>
      </c>
      <c r="L32" s="474">
        <v>11.68175606</v>
      </c>
      <c r="M32" s="474">
        <v>11.15797446</v>
      </c>
      <c r="N32" s="474">
        <v>11.71382449</v>
      </c>
      <c r="O32" s="474">
        <v>12.748852080000001</v>
      </c>
      <c r="P32" s="474">
        <v>11.69556841</v>
      </c>
      <c r="Q32" s="474">
        <v>12.02656999</v>
      </c>
      <c r="R32" s="474">
        <v>11.063787339999999</v>
      </c>
      <c r="S32" s="474">
        <v>11.28253677</v>
      </c>
      <c r="T32" s="474">
        <v>12.25114932</v>
      </c>
      <c r="U32" s="474">
        <v>13.68770224</v>
      </c>
      <c r="V32" s="474">
        <v>14.49793154</v>
      </c>
      <c r="W32" s="474">
        <v>12.67049688</v>
      </c>
      <c r="X32" s="474">
        <v>11.510772920000001</v>
      </c>
      <c r="Y32" s="474">
        <v>10.955641760000001</v>
      </c>
      <c r="Z32" s="474">
        <v>12.407663790000001</v>
      </c>
      <c r="AA32" s="474">
        <v>12.11509912</v>
      </c>
      <c r="AB32" s="474">
        <v>11.32625266</v>
      </c>
      <c r="AC32" s="474">
        <v>11.783641790000001</v>
      </c>
      <c r="AD32" s="474">
        <v>10.701148099999999</v>
      </c>
      <c r="AE32" s="474">
        <v>10.95019637</v>
      </c>
      <c r="AF32" s="474">
        <v>11.662786840000001</v>
      </c>
      <c r="AG32" s="474">
        <v>13.773676849999999</v>
      </c>
      <c r="AH32" s="474">
        <v>13.610055750000001</v>
      </c>
      <c r="AI32" s="474">
        <v>12.666721450000001</v>
      </c>
      <c r="AJ32" s="474">
        <v>11.49734628</v>
      </c>
      <c r="AK32" s="474">
        <v>11.438461999999999</v>
      </c>
      <c r="AL32" s="474">
        <v>11.78181781</v>
      </c>
      <c r="AM32" s="474">
        <v>12.21158544</v>
      </c>
      <c r="AN32" s="474">
        <v>11.329829869999999</v>
      </c>
      <c r="AO32" s="474">
        <v>11.62386736</v>
      </c>
      <c r="AP32" s="474">
        <v>10.755454009999999</v>
      </c>
      <c r="AQ32" s="474">
        <v>11.01241293</v>
      </c>
      <c r="AR32" s="474">
        <v>12.46279118</v>
      </c>
      <c r="AS32" s="474">
        <v>14.46712072</v>
      </c>
      <c r="AT32" s="474">
        <v>13.92017762</v>
      </c>
      <c r="AU32" s="474">
        <v>12.58826608</v>
      </c>
      <c r="AV32" s="474">
        <v>11.58921095</v>
      </c>
      <c r="AW32" s="474">
        <v>10.92527095</v>
      </c>
      <c r="AX32" s="474">
        <v>12.624254029999999</v>
      </c>
      <c r="AY32" s="939">
        <v>13.204745989999999</v>
      </c>
      <c r="AZ32" s="939">
        <v>12.070971372000001</v>
      </c>
      <c r="BA32" s="939">
        <v>11.890977199</v>
      </c>
      <c r="BB32" s="478">
        <v>11.04359</v>
      </c>
      <c r="BC32" s="478">
        <v>11.25844</v>
      </c>
      <c r="BD32" s="478">
        <v>12.492459999999999</v>
      </c>
      <c r="BE32" s="478">
        <v>14.578440000000001</v>
      </c>
      <c r="BF32" s="478">
        <v>14.50863</v>
      </c>
      <c r="BG32" s="478">
        <v>13.08911</v>
      </c>
      <c r="BH32" s="478">
        <v>11.90099</v>
      </c>
      <c r="BI32" s="478">
        <v>11.2211</v>
      </c>
      <c r="BJ32" s="478">
        <v>12.767860000000001</v>
      </c>
      <c r="BK32" s="478">
        <v>13.279820000000001</v>
      </c>
      <c r="BL32" s="478">
        <v>12.209149999999999</v>
      </c>
      <c r="BM32" s="478">
        <v>12.243539999999999</v>
      </c>
      <c r="BN32" s="478">
        <v>11.298030000000001</v>
      </c>
      <c r="BO32" s="478">
        <v>11.497780000000001</v>
      </c>
      <c r="BP32" s="478">
        <v>12.759130000000001</v>
      </c>
      <c r="BQ32" s="478">
        <v>14.897489999999999</v>
      </c>
      <c r="BR32" s="478">
        <v>14.81277</v>
      </c>
      <c r="BS32" s="478">
        <v>13.34578</v>
      </c>
      <c r="BT32" s="478">
        <v>12.121409999999999</v>
      </c>
      <c r="BU32" s="478">
        <v>11.42159</v>
      </c>
      <c r="BV32" s="478">
        <v>12.99657</v>
      </c>
    </row>
    <row r="33" spans="1:74" ht="11.1" customHeight="1" x14ac:dyDescent="0.2">
      <c r="A33" s="55" t="s">
        <v>613</v>
      </c>
      <c r="B33" s="762" t="s">
        <v>1027</v>
      </c>
      <c r="C33" s="474">
        <v>14.194646949999999</v>
      </c>
      <c r="D33" s="474">
        <v>13.76898418</v>
      </c>
      <c r="E33" s="474">
        <v>13.773177370000001</v>
      </c>
      <c r="F33" s="474">
        <v>12.87720167</v>
      </c>
      <c r="G33" s="474">
        <v>13.74968937</v>
      </c>
      <c r="H33" s="474">
        <v>15.533382980000001</v>
      </c>
      <c r="I33" s="474">
        <v>16.60606786</v>
      </c>
      <c r="J33" s="474">
        <v>17.276275909999999</v>
      </c>
      <c r="K33" s="474">
        <v>15.092893910000001</v>
      </c>
      <c r="L33" s="474">
        <v>14.41137681</v>
      </c>
      <c r="M33" s="474">
        <v>13.540112369999999</v>
      </c>
      <c r="N33" s="474">
        <v>14.12766263</v>
      </c>
      <c r="O33" s="474">
        <v>15.23946611</v>
      </c>
      <c r="P33" s="474">
        <v>13.688683640000001</v>
      </c>
      <c r="Q33" s="474">
        <v>14.384191810000001</v>
      </c>
      <c r="R33" s="474">
        <v>13.035328890000001</v>
      </c>
      <c r="S33" s="474">
        <v>14.257530709999999</v>
      </c>
      <c r="T33" s="474">
        <v>15.62229378</v>
      </c>
      <c r="U33" s="474">
        <v>16.746942359999998</v>
      </c>
      <c r="V33" s="474">
        <v>16.924775780000001</v>
      </c>
      <c r="W33" s="474">
        <v>15.13689007</v>
      </c>
      <c r="X33" s="474">
        <v>13.78666641</v>
      </c>
      <c r="Y33" s="474">
        <v>13.680743319999999</v>
      </c>
      <c r="Z33" s="474">
        <v>14.741924040000001</v>
      </c>
      <c r="AA33" s="474">
        <v>14.62154619</v>
      </c>
      <c r="AB33" s="474">
        <v>13.3320898</v>
      </c>
      <c r="AC33" s="474">
        <v>14.42670749</v>
      </c>
      <c r="AD33" s="474">
        <v>13.02028114</v>
      </c>
      <c r="AE33" s="474">
        <v>14.03971325</v>
      </c>
      <c r="AF33" s="474">
        <v>14.94181058</v>
      </c>
      <c r="AG33" s="474">
        <v>16.694514340000001</v>
      </c>
      <c r="AH33" s="474">
        <v>16.496730970000002</v>
      </c>
      <c r="AI33" s="474">
        <v>14.917543009999999</v>
      </c>
      <c r="AJ33" s="474">
        <v>14.385519199999999</v>
      </c>
      <c r="AK33" s="474">
        <v>13.634169480000001</v>
      </c>
      <c r="AL33" s="474">
        <v>14.180545629999999</v>
      </c>
      <c r="AM33" s="474">
        <v>15.46958424</v>
      </c>
      <c r="AN33" s="474">
        <v>13.67254908</v>
      </c>
      <c r="AO33" s="474">
        <v>14.225169660000001</v>
      </c>
      <c r="AP33" s="474">
        <v>13.4728998</v>
      </c>
      <c r="AQ33" s="474">
        <v>14.36958993</v>
      </c>
      <c r="AR33" s="474">
        <v>15.85816861</v>
      </c>
      <c r="AS33" s="474">
        <v>17.005637780000001</v>
      </c>
      <c r="AT33" s="474">
        <v>17.33706141</v>
      </c>
      <c r="AU33" s="474">
        <v>15.50383969</v>
      </c>
      <c r="AV33" s="474">
        <v>14.64421321</v>
      </c>
      <c r="AW33" s="474">
        <v>13.7230121</v>
      </c>
      <c r="AX33" s="474">
        <v>14.81557967</v>
      </c>
      <c r="AY33" s="939">
        <v>16.092315060000001</v>
      </c>
      <c r="AZ33" s="939">
        <v>14.346312011</v>
      </c>
      <c r="BA33" s="939">
        <v>14.506971505999999</v>
      </c>
      <c r="BB33" s="478">
        <v>13.83667</v>
      </c>
      <c r="BC33" s="478">
        <v>14.423489999999999</v>
      </c>
      <c r="BD33" s="478">
        <v>15.8896</v>
      </c>
      <c r="BE33" s="478">
        <v>17.863589999999999</v>
      </c>
      <c r="BF33" s="478">
        <v>17.940650000000002</v>
      </c>
      <c r="BG33" s="478">
        <v>15.610609999999999</v>
      </c>
      <c r="BH33" s="478">
        <v>14.95675</v>
      </c>
      <c r="BI33" s="478">
        <v>14.15485</v>
      </c>
      <c r="BJ33" s="478">
        <v>15.09905</v>
      </c>
      <c r="BK33" s="478">
        <v>16.041039999999999</v>
      </c>
      <c r="BL33" s="478">
        <v>14.41578</v>
      </c>
      <c r="BM33" s="478">
        <v>14.90103</v>
      </c>
      <c r="BN33" s="478">
        <v>14.0083</v>
      </c>
      <c r="BO33" s="478">
        <v>14.62382</v>
      </c>
      <c r="BP33" s="478">
        <v>16.112780000000001</v>
      </c>
      <c r="BQ33" s="478">
        <v>18.122109999999999</v>
      </c>
      <c r="BR33" s="478">
        <v>18.193829999999998</v>
      </c>
      <c r="BS33" s="478">
        <v>15.81869</v>
      </c>
      <c r="BT33" s="478">
        <v>15.147460000000001</v>
      </c>
      <c r="BU33" s="478">
        <v>14.3307</v>
      </c>
      <c r="BV33" s="478">
        <v>15.283609999999999</v>
      </c>
    </row>
    <row r="34" spans="1:74" ht="11.1" customHeight="1" x14ac:dyDescent="0.2">
      <c r="A34" s="55" t="s">
        <v>614</v>
      </c>
      <c r="B34" s="762" t="s">
        <v>1028</v>
      </c>
      <c r="C34" s="474">
        <v>8.0955605899999998</v>
      </c>
      <c r="D34" s="474">
        <v>8.1999971499999997</v>
      </c>
      <c r="E34" s="474">
        <v>7.7826394399999996</v>
      </c>
      <c r="F34" s="474">
        <v>7.2418826100000002</v>
      </c>
      <c r="G34" s="474">
        <v>7.6348492200000004</v>
      </c>
      <c r="H34" s="474">
        <v>8.8419346799999996</v>
      </c>
      <c r="I34" s="474">
        <v>9.4009085199999998</v>
      </c>
      <c r="J34" s="474">
        <v>9.6243798999999992</v>
      </c>
      <c r="K34" s="474">
        <v>8.5814467499999996</v>
      </c>
      <c r="L34" s="474">
        <v>8.1175325899999997</v>
      </c>
      <c r="M34" s="474">
        <v>7.7465175000000004</v>
      </c>
      <c r="N34" s="474">
        <v>8.1649260899999998</v>
      </c>
      <c r="O34" s="474">
        <v>8.8379906699999999</v>
      </c>
      <c r="P34" s="474">
        <v>8.1057179099999992</v>
      </c>
      <c r="Q34" s="474">
        <v>8.2918882000000007</v>
      </c>
      <c r="R34" s="474">
        <v>7.6794295799999999</v>
      </c>
      <c r="S34" s="474">
        <v>8.1904715299999999</v>
      </c>
      <c r="T34" s="474">
        <v>8.9129418600000001</v>
      </c>
      <c r="U34" s="474">
        <v>9.7156642299999998</v>
      </c>
      <c r="V34" s="474">
        <v>9.7325975400000004</v>
      </c>
      <c r="W34" s="474">
        <v>9.1347421999999998</v>
      </c>
      <c r="X34" s="474">
        <v>8.0692033399999996</v>
      </c>
      <c r="Y34" s="474">
        <v>8.10395486</v>
      </c>
      <c r="Z34" s="474">
        <v>8.7632351100000001</v>
      </c>
      <c r="AA34" s="474">
        <v>9.1390516000000002</v>
      </c>
      <c r="AB34" s="474">
        <v>8.0932784299999998</v>
      </c>
      <c r="AC34" s="474">
        <v>8.6448432200000003</v>
      </c>
      <c r="AD34" s="474">
        <v>7.9870484800000003</v>
      </c>
      <c r="AE34" s="474">
        <v>8.6031922499999993</v>
      </c>
      <c r="AF34" s="474">
        <v>9.4168327099999996</v>
      </c>
      <c r="AG34" s="474">
        <v>9.9421853500000008</v>
      </c>
      <c r="AH34" s="474">
        <v>10.290084179999999</v>
      </c>
      <c r="AI34" s="474">
        <v>9.2415581200000005</v>
      </c>
      <c r="AJ34" s="474">
        <v>8.6312925299999996</v>
      </c>
      <c r="AK34" s="474">
        <v>8.4797052300000004</v>
      </c>
      <c r="AL34" s="474">
        <v>8.7954070099999999</v>
      </c>
      <c r="AM34" s="474">
        <v>9.5531498100000007</v>
      </c>
      <c r="AN34" s="474">
        <v>8.3639791700000004</v>
      </c>
      <c r="AO34" s="474">
        <v>8.5132584700000002</v>
      </c>
      <c r="AP34" s="474">
        <v>8.1866096800000001</v>
      </c>
      <c r="AQ34" s="474">
        <v>8.8283429600000005</v>
      </c>
      <c r="AR34" s="474">
        <v>9.5446530000000003</v>
      </c>
      <c r="AS34" s="474">
        <v>10.11688483</v>
      </c>
      <c r="AT34" s="474">
        <v>10.28383855</v>
      </c>
      <c r="AU34" s="474">
        <v>9.3842462100000006</v>
      </c>
      <c r="AV34" s="474">
        <v>8.9376854600000009</v>
      </c>
      <c r="AW34" s="474">
        <v>8.6019564499999994</v>
      </c>
      <c r="AX34" s="474">
        <v>9.2229326300000007</v>
      </c>
      <c r="AY34" s="939">
        <v>9.8038823799999992</v>
      </c>
      <c r="AZ34" s="939">
        <v>8.8792674719000004</v>
      </c>
      <c r="BA34" s="939">
        <v>8.8334537265000002</v>
      </c>
      <c r="BB34" s="478">
        <v>8.4184210000000004</v>
      </c>
      <c r="BC34" s="478">
        <v>8.9652229999999999</v>
      </c>
      <c r="BD34" s="478">
        <v>9.6324400000000008</v>
      </c>
      <c r="BE34" s="478">
        <v>10.72991</v>
      </c>
      <c r="BF34" s="478">
        <v>10.735519999999999</v>
      </c>
      <c r="BG34" s="478">
        <v>9.436852</v>
      </c>
      <c r="BH34" s="478">
        <v>9.1403320000000008</v>
      </c>
      <c r="BI34" s="478">
        <v>8.8608700000000002</v>
      </c>
      <c r="BJ34" s="478">
        <v>9.4776159999999994</v>
      </c>
      <c r="BK34" s="478">
        <v>9.8653049999999993</v>
      </c>
      <c r="BL34" s="478">
        <v>8.8784449999999993</v>
      </c>
      <c r="BM34" s="478">
        <v>9.2019359999999999</v>
      </c>
      <c r="BN34" s="478">
        <v>8.5766349999999996</v>
      </c>
      <c r="BO34" s="478">
        <v>9.1393620000000002</v>
      </c>
      <c r="BP34" s="478">
        <v>9.8231249999999992</v>
      </c>
      <c r="BQ34" s="478">
        <v>10.94652</v>
      </c>
      <c r="BR34" s="478">
        <v>10.95078</v>
      </c>
      <c r="BS34" s="478">
        <v>9.6190800000000003</v>
      </c>
      <c r="BT34" s="478">
        <v>9.312989</v>
      </c>
      <c r="BU34" s="478">
        <v>9.0260789999999993</v>
      </c>
      <c r="BV34" s="478">
        <v>9.6510099999999994</v>
      </c>
    </row>
    <row r="35" spans="1:74" ht="11.1" customHeight="1" x14ac:dyDescent="0.2">
      <c r="A35" s="55" t="s">
        <v>615</v>
      </c>
      <c r="B35" s="762" t="s">
        <v>1029</v>
      </c>
      <c r="C35" s="474">
        <v>24.56798388</v>
      </c>
      <c r="D35" s="474">
        <v>22.789525430000001</v>
      </c>
      <c r="E35" s="474">
        <v>23.452647150000001</v>
      </c>
      <c r="F35" s="474">
        <v>23.80185195</v>
      </c>
      <c r="G35" s="474">
        <v>25.60128508</v>
      </c>
      <c r="H35" s="474">
        <v>27.93244657</v>
      </c>
      <c r="I35" s="474">
        <v>30.463320320000001</v>
      </c>
      <c r="J35" s="474">
        <v>31.120992909999998</v>
      </c>
      <c r="K35" s="474">
        <v>28.04278313</v>
      </c>
      <c r="L35" s="474">
        <v>26.689851010000002</v>
      </c>
      <c r="M35" s="474">
        <v>24.11700497</v>
      </c>
      <c r="N35" s="474">
        <v>24.548862679999999</v>
      </c>
      <c r="O35" s="474">
        <v>27.068993590000002</v>
      </c>
      <c r="P35" s="474">
        <v>24.234512039999998</v>
      </c>
      <c r="Q35" s="474">
        <v>25.104618689999999</v>
      </c>
      <c r="R35" s="474">
        <v>25.3111532</v>
      </c>
      <c r="S35" s="474">
        <v>28.54665284</v>
      </c>
      <c r="T35" s="474">
        <v>29.766604770000001</v>
      </c>
      <c r="U35" s="474">
        <v>32.971963119999998</v>
      </c>
      <c r="V35" s="474">
        <v>32.334532979999999</v>
      </c>
      <c r="W35" s="474">
        <v>29.36825279</v>
      </c>
      <c r="X35" s="474">
        <v>26.626436089999999</v>
      </c>
      <c r="Y35" s="474">
        <v>26.428519810000001</v>
      </c>
      <c r="Z35" s="474">
        <v>27.045388079999999</v>
      </c>
      <c r="AA35" s="474">
        <v>25.60630068</v>
      </c>
      <c r="AB35" s="474">
        <v>24.211719899999999</v>
      </c>
      <c r="AC35" s="474">
        <v>27.191913499999998</v>
      </c>
      <c r="AD35" s="474">
        <v>25.693719290000001</v>
      </c>
      <c r="AE35" s="474">
        <v>28.214352770000001</v>
      </c>
      <c r="AF35" s="474">
        <v>29.54997693</v>
      </c>
      <c r="AG35" s="474">
        <v>33.699621110000002</v>
      </c>
      <c r="AH35" s="474">
        <v>34.186916709999998</v>
      </c>
      <c r="AI35" s="474">
        <v>30.7930916</v>
      </c>
      <c r="AJ35" s="474">
        <v>28.497893770000001</v>
      </c>
      <c r="AK35" s="474">
        <v>26.64223337</v>
      </c>
      <c r="AL35" s="474">
        <v>26.98451846</v>
      </c>
      <c r="AM35" s="474">
        <v>27.669541980000002</v>
      </c>
      <c r="AN35" s="474">
        <v>25.549638730000002</v>
      </c>
      <c r="AO35" s="474">
        <v>26.501582719999998</v>
      </c>
      <c r="AP35" s="474">
        <v>26.465942479999999</v>
      </c>
      <c r="AQ35" s="474">
        <v>29.442630009999998</v>
      </c>
      <c r="AR35" s="474">
        <v>31.968851069999999</v>
      </c>
      <c r="AS35" s="474">
        <v>34.204277869999999</v>
      </c>
      <c r="AT35" s="474">
        <v>34.222388649999999</v>
      </c>
      <c r="AU35" s="474">
        <v>30.431783029999998</v>
      </c>
      <c r="AV35" s="474">
        <v>28.391048420000001</v>
      </c>
      <c r="AW35" s="474">
        <v>27.032335339999999</v>
      </c>
      <c r="AX35" s="474">
        <v>27.620902950000001</v>
      </c>
      <c r="AY35" s="939">
        <v>29.68903924</v>
      </c>
      <c r="AZ35" s="939">
        <v>26.746011547999998</v>
      </c>
      <c r="BA35" s="939">
        <v>26.960385217999999</v>
      </c>
      <c r="BB35" s="478">
        <v>27.355139999999999</v>
      </c>
      <c r="BC35" s="478">
        <v>29.55095</v>
      </c>
      <c r="BD35" s="478">
        <v>32.33146</v>
      </c>
      <c r="BE35" s="478">
        <v>34.85228</v>
      </c>
      <c r="BF35" s="478">
        <v>35.59263</v>
      </c>
      <c r="BG35" s="478">
        <v>31.249189999999999</v>
      </c>
      <c r="BH35" s="478">
        <v>29.111080000000001</v>
      </c>
      <c r="BI35" s="478">
        <v>27.748930000000001</v>
      </c>
      <c r="BJ35" s="478">
        <v>27.737760000000002</v>
      </c>
      <c r="BK35" s="478">
        <v>29.19023</v>
      </c>
      <c r="BL35" s="478">
        <v>27.358499999999999</v>
      </c>
      <c r="BM35" s="478">
        <v>27.944739999999999</v>
      </c>
      <c r="BN35" s="478">
        <v>27.81653</v>
      </c>
      <c r="BO35" s="478">
        <v>30.201840000000001</v>
      </c>
      <c r="BP35" s="478">
        <v>33.058259999999997</v>
      </c>
      <c r="BQ35" s="478">
        <v>35.644100000000002</v>
      </c>
      <c r="BR35" s="478">
        <v>36.387479999999996</v>
      </c>
      <c r="BS35" s="478">
        <v>31.92257</v>
      </c>
      <c r="BT35" s="478">
        <v>29.707599999999999</v>
      </c>
      <c r="BU35" s="478">
        <v>28.296469999999999</v>
      </c>
      <c r="BV35" s="478">
        <v>28.274529999999999</v>
      </c>
    </row>
    <row r="36" spans="1:74" ht="11.1" customHeight="1" x14ac:dyDescent="0.2">
      <c r="A36" s="55" t="s">
        <v>616</v>
      </c>
      <c r="B36" s="762" t="s">
        <v>1030</v>
      </c>
      <c r="C36" s="474">
        <v>7.1244195299999999</v>
      </c>
      <c r="D36" s="474">
        <v>6.8319317000000002</v>
      </c>
      <c r="E36" s="474">
        <v>6.7089845500000003</v>
      </c>
      <c r="F36" s="474">
        <v>6.6412048300000004</v>
      </c>
      <c r="G36" s="474">
        <v>6.9145448099999998</v>
      </c>
      <c r="H36" s="474">
        <v>7.9375961999999998</v>
      </c>
      <c r="I36" s="474">
        <v>8.6685969000000007</v>
      </c>
      <c r="J36" s="474">
        <v>9.0147376599999998</v>
      </c>
      <c r="K36" s="474">
        <v>8.2906486299999997</v>
      </c>
      <c r="L36" s="474">
        <v>7.4290153500000002</v>
      </c>
      <c r="M36" s="474">
        <v>6.7616781399999999</v>
      </c>
      <c r="N36" s="474">
        <v>6.7464207099999998</v>
      </c>
      <c r="O36" s="474">
        <v>7.4193315899999996</v>
      </c>
      <c r="P36" s="474">
        <v>6.8972957099999999</v>
      </c>
      <c r="Q36" s="474">
        <v>6.8491838300000003</v>
      </c>
      <c r="R36" s="474">
        <v>6.6631069500000004</v>
      </c>
      <c r="S36" s="474">
        <v>7.4447977600000002</v>
      </c>
      <c r="T36" s="474">
        <v>8.4598714899999994</v>
      </c>
      <c r="U36" s="474">
        <v>9.3843015300000001</v>
      </c>
      <c r="V36" s="474">
        <v>9.1997963600000006</v>
      </c>
      <c r="W36" s="474">
        <v>8.38916124</v>
      </c>
      <c r="X36" s="474">
        <v>7.2194981</v>
      </c>
      <c r="Y36" s="474">
        <v>6.8231891500000001</v>
      </c>
      <c r="Z36" s="474">
        <v>7.1246243299999996</v>
      </c>
      <c r="AA36" s="474">
        <v>7.1655807899999999</v>
      </c>
      <c r="AB36" s="474">
        <v>6.6622586500000001</v>
      </c>
      <c r="AC36" s="474">
        <v>6.7994585299999999</v>
      </c>
      <c r="AD36" s="474">
        <v>6.6980274499999997</v>
      </c>
      <c r="AE36" s="474">
        <v>7.11530605</v>
      </c>
      <c r="AF36" s="474">
        <v>7.9294516799999997</v>
      </c>
      <c r="AG36" s="474">
        <v>8.8959988600000006</v>
      </c>
      <c r="AH36" s="474">
        <v>9.3908985900000008</v>
      </c>
      <c r="AI36" s="474">
        <v>8.7577627200000006</v>
      </c>
      <c r="AJ36" s="474">
        <v>7.5637058599999998</v>
      </c>
      <c r="AK36" s="474">
        <v>6.95996842</v>
      </c>
      <c r="AL36" s="474">
        <v>6.9036874199999998</v>
      </c>
      <c r="AM36" s="474">
        <v>7.7413714300000001</v>
      </c>
      <c r="AN36" s="474">
        <v>6.9540164100000004</v>
      </c>
      <c r="AO36" s="474">
        <v>6.7595920300000003</v>
      </c>
      <c r="AP36" s="474">
        <v>6.8237412600000003</v>
      </c>
      <c r="AQ36" s="474">
        <v>7.8016032099999997</v>
      </c>
      <c r="AR36" s="474">
        <v>8.4422565400000007</v>
      </c>
      <c r="AS36" s="474">
        <v>9.1206673899999995</v>
      </c>
      <c r="AT36" s="474">
        <v>9.4932639600000002</v>
      </c>
      <c r="AU36" s="474">
        <v>8.4984306099999998</v>
      </c>
      <c r="AV36" s="474">
        <v>7.6582195899999999</v>
      </c>
      <c r="AW36" s="474">
        <v>6.9840403999999996</v>
      </c>
      <c r="AX36" s="474">
        <v>7.1591407199999999</v>
      </c>
      <c r="AY36" s="939">
        <v>7.8515023099999999</v>
      </c>
      <c r="AZ36" s="939">
        <v>7.1186894170999997</v>
      </c>
      <c r="BA36" s="939">
        <v>6.9215046408000003</v>
      </c>
      <c r="BB36" s="478">
        <v>6.9323790000000001</v>
      </c>
      <c r="BC36" s="478">
        <v>7.708971</v>
      </c>
      <c r="BD36" s="478">
        <v>8.3135829999999995</v>
      </c>
      <c r="BE36" s="478">
        <v>9.150309</v>
      </c>
      <c r="BF36" s="478">
        <v>9.5887639999999994</v>
      </c>
      <c r="BG36" s="478">
        <v>8.5268289999999993</v>
      </c>
      <c r="BH36" s="478">
        <v>7.6268950000000002</v>
      </c>
      <c r="BI36" s="478">
        <v>7.0441880000000001</v>
      </c>
      <c r="BJ36" s="478">
        <v>7.1980009999999996</v>
      </c>
      <c r="BK36" s="478">
        <v>7.6394419999999998</v>
      </c>
      <c r="BL36" s="478">
        <v>7.0514159999999997</v>
      </c>
      <c r="BM36" s="478">
        <v>7.0390319999999997</v>
      </c>
      <c r="BN36" s="478">
        <v>6.9633510000000003</v>
      </c>
      <c r="BO36" s="478">
        <v>7.7184419999999996</v>
      </c>
      <c r="BP36" s="478">
        <v>8.3543950000000002</v>
      </c>
      <c r="BQ36" s="478">
        <v>9.2027249999999992</v>
      </c>
      <c r="BR36" s="478">
        <v>9.6432350000000007</v>
      </c>
      <c r="BS36" s="478">
        <v>8.5683140000000009</v>
      </c>
      <c r="BT36" s="478">
        <v>7.6557849999999998</v>
      </c>
      <c r="BU36" s="478">
        <v>7.0661129999999996</v>
      </c>
      <c r="BV36" s="478">
        <v>7.2130799999999997</v>
      </c>
    </row>
    <row r="37" spans="1:74" ht="11.1" customHeight="1" x14ac:dyDescent="0.2">
      <c r="A37" s="55" t="s">
        <v>617</v>
      </c>
      <c r="B37" s="762" t="s">
        <v>1031</v>
      </c>
      <c r="C37" s="474">
        <v>15.26104836</v>
      </c>
      <c r="D37" s="474">
        <v>13.37588306</v>
      </c>
      <c r="E37" s="474">
        <v>14.202703319999999</v>
      </c>
      <c r="F37" s="474">
        <v>15.88670698</v>
      </c>
      <c r="G37" s="474">
        <v>16.43318678</v>
      </c>
      <c r="H37" s="474">
        <v>18.558992969999998</v>
      </c>
      <c r="I37" s="474">
        <v>19.629881860000001</v>
      </c>
      <c r="J37" s="474">
        <v>20.00118973</v>
      </c>
      <c r="K37" s="474">
        <v>19.16775973</v>
      </c>
      <c r="L37" s="474">
        <v>17.808233470000001</v>
      </c>
      <c r="M37" s="474">
        <v>15.68553503</v>
      </c>
      <c r="N37" s="474">
        <v>15.807977749999999</v>
      </c>
      <c r="O37" s="474">
        <v>16.57259436</v>
      </c>
      <c r="P37" s="474">
        <v>15.38593725</v>
      </c>
      <c r="Q37" s="474">
        <v>16.20987964</v>
      </c>
      <c r="R37" s="474">
        <v>16.144987159999999</v>
      </c>
      <c r="S37" s="474">
        <v>18.099011740000002</v>
      </c>
      <c r="T37" s="474">
        <v>19.740894319999999</v>
      </c>
      <c r="U37" s="474">
        <v>21.287491979999999</v>
      </c>
      <c r="V37" s="474">
        <v>21.639864410000001</v>
      </c>
      <c r="W37" s="474">
        <v>20.536307390000001</v>
      </c>
      <c r="X37" s="474">
        <v>17.825210460000001</v>
      </c>
      <c r="Y37" s="474">
        <v>16.792486239999999</v>
      </c>
      <c r="Z37" s="474">
        <v>18.022825109999999</v>
      </c>
      <c r="AA37" s="474">
        <v>17.341389209999999</v>
      </c>
      <c r="AB37" s="474">
        <v>15.66736367</v>
      </c>
      <c r="AC37" s="474">
        <v>16.908252520000001</v>
      </c>
      <c r="AD37" s="474">
        <v>16.353681640000001</v>
      </c>
      <c r="AE37" s="474">
        <v>18.010085790000002</v>
      </c>
      <c r="AF37" s="474">
        <v>19.924556219999999</v>
      </c>
      <c r="AG37" s="474">
        <v>22.15317172</v>
      </c>
      <c r="AH37" s="474">
        <v>23.137815629999999</v>
      </c>
      <c r="AI37" s="474">
        <v>21.49657346</v>
      </c>
      <c r="AJ37" s="474">
        <v>19.584191749999999</v>
      </c>
      <c r="AK37" s="474">
        <v>17.202542300000001</v>
      </c>
      <c r="AL37" s="474">
        <v>16.566935139999998</v>
      </c>
      <c r="AM37" s="474">
        <v>17.546402329999999</v>
      </c>
      <c r="AN37" s="474">
        <v>16.365026230000002</v>
      </c>
      <c r="AO37" s="474">
        <v>16.541807980000002</v>
      </c>
      <c r="AP37" s="474">
        <v>16.330485169999999</v>
      </c>
      <c r="AQ37" s="474">
        <v>18.41209461</v>
      </c>
      <c r="AR37" s="474">
        <v>19.654559110000001</v>
      </c>
      <c r="AS37" s="474">
        <v>21.252592610000001</v>
      </c>
      <c r="AT37" s="474">
        <v>21.96076412</v>
      </c>
      <c r="AU37" s="474">
        <v>20.588114319999999</v>
      </c>
      <c r="AV37" s="474">
        <v>19.725306079999999</v>
      </c>
      <c r="AW37" s="474">
        <v>17.3793671</v>
      </c>
      <c r="AX37" s="474">
        <v>16.728534069999998</v>
      </c>
      <c r="AY37" s="939">
        <v>18.228980069999999</v>
      </c>
      <c r="AZ37" s="939">
        <v>17.143162744000001</v>
      </c>
      <c r="BA37" s="939">
        <v>17.463781005000001</v>
      </c>
      <c r="BB37" s="478">
        <v>16.880389999999998</v>
      </c>
      <c r="BC37" s="478">
        <v>18.47635</v>
      </c>
      <c r="BD37" s="478">
        <v>19.759180000000001</v>
      </c>
      <c r="BE37" s="478">
        <v>22.05677</v>
      </c>
      <c r="BF37" s="478">
        <v>22.509070000000001</v>
      </c>
      <c r="BG37" s="478">
        <v>21.1328</v>
      </c>
      <c r="BH37" s="478">
        <v>19.850090000000002</v>
      </c>
      <c r="BI37" s="478">
        <v>17.759429999999998</v>
      </c>
      <c r="BJ37" s="478">
        <v>17.439730000000001</v>
      </c>
      <c r="BK37" s="478">
        <v>18.190049999999999</v>
      </c>
      <c r="BL37" s="478">
        <v>17.57394</v>
      </c>
      <c r="BM37" s="478">
        <v>18.276910000000001</v>
      </c>
      <c r="BN37" s="478">
        <v>17.471309999999999</v>
      </c>
      <c r="BO37" s="478">
        <v>19.12097</v>
      </c>
      <c r="BP37" s="478">
        <v>20.492370000000001</v>
      </c>
      <c r="BQ37" s="478">
        <v>22.882149999999999</v>
      </c>
      <c r="BR37" s="478">
        <v>23.338249999999999</v>
      </c>
      <c r="BS37" s="478">
        <v>21.89321</v>
      </c>
      <c r="BT37" s="478">
        <v>20.555530000000001</v>
      </c>
      <c r="BU37" s="478">
        <v>18.41705</v>
      </c>
      <c r="BV37" s="478">
        <v>18.077929999999999</v>
      </c>
    </row>
    <row r="38" spans="1:74" ht="11.1" customHeight="1" x14ac:dyDescent="0.2">
      <c r="A38" s="55" t="s">
        <v>618</v>
      </c>
      <c r="B38" s="762" t="s">
        <v>1032</v>
      </c>
      <c r="C38" s="474">
        <v>7.5742229500000002</v>
      </c>
      <c r="D38" s="474">
        <v>6.92977065</v>
      </c>
      <c r="E38" s="474">
        <v>7.4460436000000003</v>
      </c>
      <c r="F38" s="474">
        <v>7.5094590700000001</v>
      </c>
      <c r="G38" s="474">
        <v>8.1059131600000001</v>
      </c>
      <c r="H38" s="474">
        <v>9.1994155000000006</v>
      </c>
      <c r="I38" s="474">
        <v>9.9136691700000004</v>
      </c>
      <c r="J38" s="474">
        <v>9.7875881299999996</v>
      </c>
      <c r="K38" s="474">
        <v>8.9759218700000005</v>
      </c>
      <c r="L38" s="474">
        <v>7.9543006600000004</v>
      </c>
      <c r="M38" s="474">
        <v>7.5010236900000002</v>
      </c>
      <c r="N38" s="474">
        <v>7.78308161</v>
      </c>
      <c r="O38" s="474">
        <v>7.93641782</v>
      </c>
      <c r="P38" s="474">
        <v>7.3223864399999998</v>
      </c>
      <c r="Q38" s="474">
        <v>7.9086589700000003</v>
      </c>
      <c r="R38" s="474">
        <v>7.7906753899999996</v>
      </c>
      <c r="S38" s="474">
        <v>8.4210285999999996</v>
      </c>
      <c r="T38" s="474">
        <v>9.1973194500000002</v>
      </c>
      <c r="U38" s="474">
        <v>10.17181568</v>
      </c>
      <c r="V38" s="474">
        <v>10.1579923</v>
      </c>
      <c r="W38" s="474">
        <v>9.2496164800000003</v>
      </c>
      <c r="X38" s="474">
        <v>8.2880860300000005</v>
      </c>
      <c r="Y38" s="474">
        <v>7.7204458799999998</v>
      </c>
      <c r="Z38" s="474">
        <v>8.2514569299999998</v>
      </c>
      <c r="AA38" s="474">
        <v>8.3321729599999994</v>
      </c>
      <c r="AB38" s="474">
        <v>7.6887723499999998</v>
      </c>
      <c r="AC38" s="474">
        <v>8.1570247800000004</v>
      </c>
      <c r="AD38" s="474">
        <v>7.9426798099999996</v>
      </c>
      <c r="AE38" s="474">
        <v>8.5860065300000006</v>
      </c>
      <c r="AF38" s="474">
        <v>8.8971394799999999</v>
      </c>
      <c r="AG38" s="474">
        <v>10.642808649999999</v>
      </c>
      <c r="AH38" s="474">
        <v>10.56943572</v>
      </c>
      <c r="AI38" s="474">
        <v>9.2757569899999996</v>
      </c>
      <c r="AJ38" s="474">
        <v>8.7673261</v>
      </c>
      <c r="AK38" s="474">
        <v>8.0129891600000001</v>
      </c>
      <c r="AL38" s="474">
        <v>8.4505635100000003</v>
      </c>
      <c r="AM38" s="474">
        <v>8.6534354400000009</v>
      </c>
      <c r="AN38" s="474">
        <v>8.1765743900000007</v>
      </c>
      <c r="AO38" s="474">
        <v>8.2848504399999996</v>
      </c>
      <c r="AP38" s="474">
        <v>8.1526019000000005</v>
      </c>
      <c r="AQ38" s="474">
        <v>8.9129456600000001</v>
      </c>
      <c r="AR38" s="474">
        <v>9.9167592199999994</v>
      </c>
      <c r="AS38" s="474">
        <v>10.912145629999999</v>
      </c>
      <c r="AT38" s="474">
        <v>11.172204710000001</v>
      </c>
      <c r="AU38" s="474">
        <v>9.8884823199999996</v>
      </c>
      <c r="AV38" s="474">
        <v>9.2627136500000002</v>
      </c>
      <c r="AW38" s="474">
        <v>8.4266459999999999</v>
      </c>
      <c r="AX38" s="474">
        <v>8.6540694299999998</v>
      </c>
      <c r="AY38" s="939">
        <v>9.0527328499999999</v>
      </c>
      <c r="AZ38" s="939">
        <v>8.3275256203999994</v>
      </c>
      <c r="BA38" s="939">
        <v>8.6807951137000003</v>
      </c>
      <c r="BB38" s="478">
        <v>8.5335190000000001</v>
      </c>
      <c r="BC38" s="478">
        <v>9.2528489999999994</v>
      </c>
      <c r="BD38" s="478">
        <v>9.9205079999999999</v>
      </c>
      <c r="BE38" s="478">
        <v>11.08643</v>
      </c>
      <c r="BF38" s="478">
        <v>11.4856</v>
      </c>
      <c r="BG38" s="478">
        <v>10.003119999999999</v>
      </c>
      <c r="BH38" s="478">
        <v>9.3162120000000002</v>
      </c>
      <c r="BI38" s="478">
        <v>8.6120619999999999</v>
      </c>
      <c r="BJ38" s="478">
        <v>9.0263220000000004</v>
      </c>
      <c r="BK38" s="478">
        <v>9.1087950000000006</v>
      </c>
      <c r="BL38" s="478">
        <v>8.5252379999999999</v>
      </c>
      <c r="BM38" s="478">
        <v>8.9201730000000001</v>
      </c>
      <c r="BN38" s="478">
        <v>8.7839960000000001</v>
      </c>
      <c r="BO38" s="478">
        <v>9.4902610000000003</v>
      </c>
      <c r="BP38" s="478">
        <v>10.171379999999999</v>
      </c>
      <c r="BQ38" s="478">
        <v>11.37373</v>
      </c>
      <c r="BR38" s="478">
        <v>11.778309999999999</v>
      </c>
      <c r="BS38" s="478">
        <v>10.248100000000001</v>
      </c>
      <c r="BT38" s="478">
        <v>9.5355240000000006</v>
      </c>
      <c r="BU38" s="478">
        <v>8.8132409999999997</v>
      </c>
      <c r="BV38" s="478">
        <v>9.2378090000000004</v>
      </c>
    </row>
    <row r="39" spans="1:74" ht="11.1" customHeight="1" x14ac:dyDescent="0.2">
      <c r="A39" s="55" t="s">
        <v>619</v>
      </c>
      <c r="B39" s="762" t="s">
        <v>1033</v>
      </c>
      <c r="C39" s="474">
        <v>11.50034812</v>
      </c>
      <c r="D39" s="474">
        <v>10.28932275</v>
      </c>
      <c r="E39" s="474">
        <v>13.796299749999999</v>
      </c>
      <c r="F39" s="474">
        <v>10.08823142</v>
      </c>
      <c r="G39" s="474">
        <v>11.397479969999999</v>
      </c>
      <c r="H39" s="474">
        <v>13.89967719</v>
      </c>
      <c r="I39" s="474">
        <v>14.591042720000001</v>
      </c>
      <c r="J39" s="474">
        <v>14.98495599</v>
      </c>
      <c r="K39" s="474">
        <v>13.64937151</v>
      </c>
      <c r="L39" s="474">
        <v>13.781724690000001</v>
      </c>
      <c r="M39" s="474">
        <v>12.66525129</v>
      </c>
      <c r="N39" s="474">
        <v>13.26402463</v>
      </c>
      <c r="O39" s="474">
        <v>13.07515001</v>
      </c>
      <c r="P39" s="474">
        <v>11.369141470000001</v>
      </c>
      <c r="Q39" s="474">
        <v>13.37288671</v>
      </c>
      <c r="R39" s="474">
        <v>12.58596775</v>
      </c>
      <c r="S39" s="474">
        <v>12.35349581</v>
      </c>
      <c r="T39" s="474">
        <v>13.066198569999999</v>
      </c>
      <c r="U39" s="474">
        <v>14.676134490000001</v>
      </c>
      <c r="V39" s="474">
        <v>15.873616699999999</v>
      </c>
      <c r="W39" s="474">
        <v>14.95385952</v>
      </c>
      <c r="X39" s="474">
        <v>14.16448048</v>
      </c>
      <c r="Y39" s="474">
        <v>12.06706514</v>
      </c>
      <c r="Z39" s="474">
        <v>13.01841134</v>
      </c>
      <c r="AA39" s="474">
        <v>13.910228500000001</v>
      </c>
      <c r="AB39" s="474">
        <v>12.5283497</v>
      </c>
      <c r="AC39" s="474">
        <v>14.232821850000001</v>
      </c>
      <c r="AD39" s="474">
        <v>11.6393004</v>
      </c>
      <c r="AE39" s="474">
        <v>13.37685143</v>
      </c>
      <c r="AF39" s="474">
        <v>13.86261633</v>
      </c>
      <c r="AG39" s="474">
        <v>15.26085181</v>
      </c>
      <c r="AH39" s="474">
        <v>15.71105687</v>
      </c>
      <c r="AI39" s="474">
        <v>14.570243039999999</v>
      </c>
      <c r="AJ39" s="474">
        <v>14.78561989</v>
      </c>
      <c r="AK39" s="474">
        <v>13.046032589999999</v>
      </c>
      <c r="AL39" s="474">
        <v>13.465372609999999</v>
      </c>
      <c r="AM39" s="474">
        <v>14.273280740000001</v>
      </c>
      <c r="AN39" s="474">
        <v>12.8575953</v>
      </c>
      <c r="AO39" s="474">
        <v>13.18228021</v>
      </c>
      <c r="AP39" s="474">
        <v>13.025688730000001</v>
      </c>
      <c r="AQ39" s="474">
        <v>13.314815319999999</v>
      </c>
      <c r="AR39" s="474">
        <v>13.879654820000001</v>
      </c>
      <c r="AS39" s="474">
        <v>15.745570089999999</v>
      </c>
      <c r="AT39" s="474">
        <v>15.769725060000001</v>
      </c>
      <c r="AU39" s="474">
        <v>14.584562500000001</v>
      </c>
      <c r="AV39" s="474">
        <v>15.05683271</v>
      </c>
      <c r="AW39" s="474">
        <v>13.151382290000001</v>
      </c>
      <c r="AX39" s="474">
        <v>14.27472867</v>
      </c>
      <c r="AY39" s="939">
        <v>14.439562909999999</v>
      </c>
      <c r="AZ39" s="939">
        <v>12.889162443</v>
      </c>
      <c r="BA39" s="939">
        <v>13.544483281</v>
      </c>
      <c r="BB39" s="478">
        <v>13.05667</v>
      </c>
      <c r="BC39" s="478">
        <v>13.490970000000001</v>
      </c>
      <c r="BD39" s="478">
        <v>13.99357</v>
      </c>
      <c r="BE39" s="478">
        <v>15.526439999999999</v>
      </c>
      <c r="BF39" s="478">
        <v>15.80991</v>
      </c>
      <c r="BG39" s="478">
        <v>14.78872</v>
      </c>
      <c r="BH39" s="478">
        <v>15.06005</v>
      </c>
      <c r="BI39" s="478">
        <v>13.020569999999999</v>
      </c>
      <c r="BJ39" s="478">
        <v>14.549519999999999</v>
      </c>
      <c r="BK39" s="478">
        <v>14.365209999999999</v>
      </c>
      <c r="BL39" s="478">
        <v>12.99225</v>
      </c>
      <c r="BM39" s="478">
        <v>13.551959999999999</v>
      </c>
      <c r="BN39" s="478">
        <v>13.13405</v>
      </c>
      <c r="BO39" s="478">
        <v>13.54705</v>
      </c>
      <c r="BP39" s="478">
        <v>14.01492</v>
      </c>
      <c r="BQ39" s="478">
        <v>15.552479999999999</v>
      </c>
      <c r="BR39" s="478">
        <v>15.83699</v>
      </c>
      <c r="BS39" s="478">
        <v>14.80836</v>
      </c>
      <c r="BT39" s="478">
        <v>15.07414</v>
      </c>
      <c r="BU39" s="478">
        <v>13.02915</v>
      </c>
      <c r="BV39" s="478">
        <v>14.55888</v>
      </c>
    </row>
    <row r="40" spans="1:74" ht="11.1" customHeight="1" x14ac:dyDescent="0.2">
      <c r="A40" s="55" t="s">
        <v>620</v>
      </c>
      <c r="B40" s="762" t="s">
        <v>1034</v>
      </c>
      <c r="C40" s="474">
        <v>0.44269892999999999</v>
      </c>
      <c r="D40" s="474">
        <v>0.41257279000000002</v>
      </c>
      <c r="E40" s="474">
        <v>0.45006309999999999</v>
      </c>
      <c r="F40" s="474">
        <v>0.42038437000000001</v>
      </c>
      <c r="G40" s="474">
        <v>0.44035260999999998</v>
      </c>
      <c r="H40" s="474">
        <v>0.43736755999999999</v>
      </c>
      <c r="I40" s="474">
        <v>0.45105693000000002</v>
      </c>
      <c r="J40" s="474">
        <v>0.45684623000000002</v>
      </c>
      <c r="K40" s="474">
        <v>0.44554505</v>
      </c>
      <c r="L40" s="474">
        <v>0.45288745000000002</v>
      </c>
      <c r="M40" s="474">
        <v>0.46202637000000002</v>
      </c>
      <c r="N40" s="474">
        <v>0.47138561000000001</v>
      </c>
      <c r="O40" s="474">
        <v>0.45635778999999999</v>
      </c>
      <c r="P40" s="474">
        <v>0.42484506999999999</v>
      </c>
      <c r="Q40" s="474">
        <v>0.45133456</v>
      </c>
      <c r="R40" s="474">
        <v>0.43277196000000001</v>
      </c>
      <c r="S40" s="474">
        <v>0.44228573999999998</v>
      </c>
      <c r="T40" s="474">
        <v>0.43710710000000003</v>
      </c>
      <c r="U40" s="474">
        <v>0.45243127</v>
      </c>
      <c r="V40" s="474">
        <v>0.46615698999999999</v>
      </c>
      <c r="W40" s="474">
        <v>0.45591883</v>
      </c>
      <c r="X40" s="474">
        <v>0.46771003</v>
      </c>
      <c r="Y40" s="474">
        <v>0.45794741</v>
      </c>
      <c r="Z40" s="474">
        <v>0.46890124</v>
      </c>
      <c r="AA40" s="474">
        <v>0.46012120000000001</v>
      </c>
      <c r="AB40" s="474">
        <v>0.42007849000000003</v>
      </c>
      <c r="AC40" s="474">
        <v>0.45433795999999999</v>
      </c>
      <c r="AD40" s="474">
        <v>0.43952769000000003</v>
      </c>
      <c r="AE40" s="474">
        <v>0.44212075000000001</v>
      </c>
      <c r="AF40" s="474">
        <v>0.43258101999999998</v>
      </c>
      <c r="AG40" s="474">
        <v>0.45479230999999998</v>
      </c>
      <c r="AH40" s="474">
        <v>0.46935523000000001</v>
      </c>
      <c r="AI40" s="474">
        <v>0.44895853000000002</v>
      </c>
      <c r="AJ40" s="474">
        <v>0.46017957999999998</v>
      </c>
      <c r="AK40" s="474">
        <v>0.45565123000000002</v>
      </c>
      <c r="AL40" s="474">
        <v>0.46416300999999999</v>
      </c>
      <c r="AM40" s="474">
        <v>0.45355910999999999</v>
      </c>
      <c r="AN40" s="474">
        <v>0.43680207999999998</v>
      </c>
      <c r="AO40" s="474">
        <v>0.44895374999999998</v>
      </c>
      <c r="AP40" s="474">
        <v>0.42757128999999999</v>
      </c>
      <c r="AQ40" s="474">
        <v>0.43865713000000001</v>
      </c>
      <c r="AR40" s="474">
        <v>0.43200369999999999</v>
      </c>
      <c r="AS40" s="474">
        <v>0.45192842999999999</v>
      </c>
      <c r="AT40" s="474">
        <v>0.46441379999999999</v>
      </c>
      <c r="AU40" s="474">
        <v>0.45697928999999998</v>
      </c>
      <c r="AV40" s="474">
        <v>0.46427051000000003</v>
      </c>
      <c r="AW40" s="474">
        <v>0.45950805</v>
      </c>
      <c r="AX40" s="474">
        <v>0.46695924</v>
      </c>
      <c r="AY40" s="939">
        <v>0.46366462000000003</v>
      </c>
      <c r="AZ40" s="939">
        <v>0.44208164</v>
      </c>
      <c r="BA40" s="939">
        <v>0.46395343999999999</v>
      </c>
      <c r="BB40" s="478">
        <v>0.45179000000000002</v>
      </c>
      <c r="BC40" s="478">
        <v>0.46263359999999998</v>
      </c>
      <c r="BD40" s="478">
        <v>0.45642300000000002</v>
      </c>
      <c r="BE40" s="478">
        <v>0.47749079999999999</v>
      </c>
      <c r="BF40" s="478">
        <v>0.4807997</v>
      </c>
      <c r="BG40" s="478">
        <v>0.47155859999999999</v>
      </c>
      <c r="BH40" s="478">
        <v>0.48254530000000001</v>
      </c>
      <c r="BI40" s="478">
        <v>0.47738779999999997</v>
      </c>
      <c r="BJ40" s="478">
        <v>0.48498649999999999</v>
      </c>
      <c r="BK40" s="478">
        <v>0.47476420000000003</v>
      </c>
      <c r="BL40" s="478">
        <v>0.4489706</v>
      </c>
      <c r="BM40" s="478">
        <v>0.4677751</v>
      </c>
      <c r="BN40" s="478">
        <v>0.45186120000000002</v>
      </c>
      <c r="BO40" s="478">
        <v>0.46106219999999998</v>
      </c>
      <c r="BP40" s="478">
        <v>0.45366410000000001</v>
      </c>
      <c r="BQ40" s="478">
        <v>0.47319850000000002</v>
      </c>
      <c r="BR40" s="478">
        <v>0.47547529999999999</v>
      </c>
      <c r="BS40" s="478">
        <v>0.46555530000000001</v>
      </c>
      <c r="BT40" s="478">
        <v>0.47556789999999999</v>
      </c>
      <c r="BU40" s="478">
        <v>0.4700086</v>
      </c>
      <c r="BV40" s="478">
        <v>0.47701280000000001</v>
      </c>
    </row>
    <row r="41" spans="1:74" ht="11.1" customHeight="1" x14ac:dyDescent="0.2">
      <c r="A41" s="55"/>
      <c r="B41" s="57"/>
      <c r="C41" s="475"/>
      <c r="D41" s="475"/>
      <c r="E41" s="475"/>
      <c r="F41" s="475"/>
      <c r="G41" s="475"/>
      <c r="H41" s="475"/>
      <c r="I41" s="475"/>
      <c r="J41" s="475"/>
      <c r="K41" s="475"/>
      <c r="L41" s="475"/>
      <c r="M41" s="475"/>
      <c r="N41" s="475"/>
      <c r="O41" s="475"/>
      <c r="P41" s="475"/>
      <c r="Q41" s="475"/>
      <c r="R41" s="475"/>
      <c r="S41" s="475"/>
      <c r="T41" s="475"/>
      <c r="U41" s="475"/>
      <c r="V41" s="475"/>
      <c r="W41" s="475"/>
      <c r="X41" s="475"/>
      <c r="Y41" s="475"/>
      <c r="Z41" s="475"/>
      <c r="AA41" s="475"/>
      <c r="AB41" s="475"/>
      <c r="AC41" s="475"/>
      <c r="AD41" s="475"/>
      <c r="AE41" s="475"/>
      <c r="AF41" s="475"/>
      <c r="AG41" s="475"/>
      <c r="AH41" s="475"/>
      <c r="AI41" s="475"/>
      <c r="AJ41" s="475"/>
      <c r="AK41" s="475"/>
      <c r="AL41" s="475"/>
      <c r="AM41" s="475"/>
      <c r="AN41" s="475"/>
      <c r="AO41" s="475"/>
      <c r="AP41" s="475"/>
      <c r="AQ41" s="475"/>
      <c r="AR41" s="475"/>
      <c r="AS41" s="475"/>
      <c r="AT41" s="475"/>
      <c r="AU41" s="475"/>
      <c r="AV41" s="475"/>
      <c r="AW41" s="475"/>
      <c r="AX41" s="475"/>
      <c r="AY41" s="966"/>
      <c r="AZ41" s="966"/>
      <c r="BA41" s="966"/>
      <c r="BB41" s="479"/>
      <c r="BC41" s="479"/>
      <c r="BD41" s="479"/>
      <c r="BE41" s="479"/>
      <c r="BF41" s="479"/>
      <c r="BG41" s="479"/>
      <c r="BH41" s="479"/>
      <c r="BI41" s="479"/>
      <c r="BJ41" s="479"/>
      <c r="BK41" s="479"/>
      <c r="BL41" s="479"/>
      <c r="BM41" s="479"/>
      <c r="BN41" s="479"/>
      <c r="BO41" s="479"/>
      <c r="BP41" s="479"/>
      <c r="BQ41" s="479"/>
      <c r="BR41" s="479"/>
      <c r="BS41" s="479"/>
      <c r="BT41" s="479"/>
      <c r="BU41" s="479"/>
      <c r="BV41" s="479"/>
    </row>
    <row r="42" spans="1:74" s="58" customFormat="1" ht="11.1" customHeight="1" x14ac:dyDescent="0.2">
      <c r="A42" s="482" t="s">
        <v>632</v>
      </c>
      <c r="B42" s="764" t="s">
        <v>1005</v>
      </c>
      <c r="C42" s="320">
        <v>79.749530280000002</v>
      </c>
      <c r="D42" s="320">
        <v>74.245261900000003</v>
      </c>
      <c r="E42" s="320">
        <v>77.551521989999998</v>
      </c>
      <c r="F42" s="320">
        <v>79.660859070000001</v>
      </c>
      <c r="G42" s="320">
        <v>83.70251055</v>
      </c>
      <c r="H42" s="320">
        <v>86.70160946</v>
      </c>
      <c r="I42" s="320">
        <v>91.052252139999993</v>
      </c>
      <c r="J42" s="320">
        <v>91.576366730000004</v>
      </c>
      <c r="K42" s="320">
        <v>85.817139620000006</v>
      </c>
      <c r="L42" s="320">
        <v>85.355969090000002</v>
      </c>
      <c r="M42" s="320">
        <v>82.545235070000004</v>
      </c>
      <c r="N42" s="320">
        <v>82.6552346</v>
      </c>
      <c r="O42" s="320">
        <v>83.982005900000004</v>
      </c>
      <c r="P42" s="320">
        <v>76.892528760000005</v>
      </c>
      <c r="Q42" s="320">
        <v>83.679089809999994</v>
      </c>
      <c r="R42" s="320">
        <v>82.422106670000005</v>
      </c>
      <c r="S42" s="320">
        <v>86.089694059999999</v>
      </c>
      <c r="T42" s="320">
        <v>88.715713239999999</v>
      </c>
      <c r="U42" s="320">
        <v>90.419842950000003</v>
      </c>
      <c r="V42" s="320">
        <v>93.143141189999994</v>
      </c>
      <c r="W42" s="320">
        <v>86.549522679999995</v>
      </c>
      <c r="X42" s="320">
        <v>85.017015029999996</v>
      </c>
      <c r="Y42" s="320">
        <v>81.701399429999995</v>
      </c>
      <c r="Z42" s="320">
        <v>81.851926710000001</v>
      </c>
      <c r="AA42" s="320">
        <v>80.407960110000005</v>
      </c>
      <c r="AB42" s="320">
        <v>76.449236850000005</v>
      </c>
      <c r="AC42" s="320">
        <v>82.817079179999993</v>
      </c>
      <c r="AD42" s="320">
        <v>80.011062550000005</v>
      </c>
      <c r="AE42" s="320">
        <v>84.70357577</v>
      </c>
      <c r="AF42" s="320">
        <v>86.193146010000007</v>
      </c>
      <c r="AG42" s="320">
        <v>90.526453549999999</v>
      </c>
      <c r="AH42" s="320">
        <v>92.008705259999999</v>
      </c>
      <c r="AI42" s="320">
        <v>86.472080500000004</v>
      </c>
      <c r="AJ42" s="320">
        <v>85.978380979999997</v>
      </c>
      <c r="AK42" s="320">
        <v>82.036277740000003</v>
      </c>
      <c r="AL42" s="320">
        <v>81.651676019999996</v>
      </c>
      <c r="AM42" s="320">
        <v>82.350854639999994</v>
      </c>
      <c r="AN42" s="320">
        <v>78.049519320000002</v>
      </c>
      <c r="AO42" s="320">
        <v>82.911473169999994</v>
      </c>
      <c r="AP42" s="320">
        <v>82.104159730000006</v>
      </c>
      <c r="AQ42" s="320">
        <v>87.686832109999997</v>
      </c>
      <c r="AR42" s="320">
        <v>88.264573350000006</v>
      </c>
      <c r="AS42" s="320">
        <v>92.706229559999997</v>
      </c>
      <c r="AT42" s="320">
        <v>93.672697779999993</v>
      </c>
      <c r="AU42" s="320">
        <v>87.834413670000004</v>
      </c>
      <c r="AV42" s="320">
        <v>88.327282350000004</v>
      </c>
      <c r="AW42" s="320">
        <v>83.251878669999996</v>
      </c>
      <c r="AX42" s="320">
        <v>84.092705710000004</v>
      </c>
      <c r="AY42" s="964">
        <v>84.528212510000003</v>
      </c>
      <c r="AZ42" s="964">
        <v>79.171164781000002</v>
      </c>
      <c r="BA42" s="964">
        <v>86.681358751999994</v>
      </c>
      <c r="BB42" s="484">
        <v>85.45411</v>
      </c>
      <c r="BC42" s="484">
        <v>90.316069999999996</v>
      </c>
      <c r="BD42" s="484">
        <v>90.381630000000001</v>
      </c>
      <c r="BE42" s="484">
        <v>95.013249999999999</v>
      </c>
      <c r="BF42" s="484">
        <v>96.088059999999999</v>
      </c>
      <c r="BG42" s="484">
        <v>89.9983</v>
      </c>
      <c r="BH42" s="484">
        <v>90.598330000000004</v>
      </c>
      <c r="BI42" s="484">
        <v>85.274780000000007</v>
      </c>
      <c r="BJ42" s="484">
        <v>85.273579999999995</v>
      </c>
      <c r="BK42" s="484">
        <v>86.019900000000007</v>
      </c>
      <c r="BL42" s="484">
        <v>80.51388</v>
      </c>
      <c r="BM42" s="484">
        <v>88.030420000000007</v>
      </c>
      <c r="BN42" s="484">
        <v>87.388189999999994</v>
      </c>
      <c r="BO42" s="484">
        <v>92.438640000000007</v>
      </c>
      <c r="BP42" s="484">
        <v>92.545240000000007</v>
      </c>
      <c r="BQ42" s="484">
        <v>97.089659999999995</v>
      </c>
      <c r="BR42" s="484">
        <v>98.28407</v>
      </c>
      <c r="BS42" s="484">
        <v>92.065330000000003</v>
      </c>
      <c r="BT42" s="484">
        <v>92.890649999999994</v>
      </c>
      <c r="BU42" s="484">
        <v>87.077619999999996</v>
      </c>
      <c r="BV42" s="484">
        <v>87.344539999999995</v>
      </c>
    </row>
    <row r="43" spans="1:74" ht="11.1" customHeight="1" x14ac:dyDescent="0.2">
      <c r="A43" s="55" t="s">
        <v>622</v>
      </c>
      <c r="B43" s="762" t="s">
        <v>1025</v>
      </c>
      <c r="C43" s="474">
        <v>1.2707177999999999</v>
      </c>
      <c r="D43" s="474">
        <v>1.19462069</v>
      </c>
      <c r="E43" s="474">
        <v>1.27055798</v>
      </c>
      <c r="F43" s="474">
        <v>1.23856597</v>
      </c>
      <c r="G43" s="474">
        <v>1.3488848600000001</v>
      </c>
      <c r="H43" s="474">
        <v>1.37074169</v>
      </c>
      <c r="I43" s="474">
        <v>1.36298549</v>
      </c>
      <c r="J43" s="474">
        <v>1.43965207</v>
      </c>
      <c r="K43" s="474">
        <v>1.3275830399999999</v>
      </c>
      <c r="L43" s="474">
        <v>1.3010387800000001</v>
      </c>
      <c r="M43" s="474">
        <v>1.2763163900000001</v>
      </c>
      <c r="N43" s="474">
        <v>1.2604153</v>
      </c>
      <c r="O43" s="474">
        <v>1.2885193800000001</v>
      </c>
      <c r="P43" s="474">
        <v>1.2386072800000001</v>
      </c>
      <c r="Q43" s="474">
        <v>1.3240743100000001</v>
      </c>
      <c r="R43" s="474">
        <v>1.2658749899999999</v>
      </c>
      <c r="S43" s="474">
        <v>1.3074048700000001</v>
      </c>
      <c r="T43" s="474">
        <v>1.2986152500000001</v>
      </c>
      <c r="U43" s="474">
        <v>1.3936588299999999</v>
      </c>
      <c r="V43" s="474">
        <v>1.4034131999999999</v>
      </c>
      <c r="W43" s="474">
        <v>1.2772920000000001</v>
      </c>
      <c r="X43" s="474">
        <v>1.2814766</v>
      </c>
      <c r="Y43" s="474">
        <v>1.2651568500000001</v>
      </c>
      <c r="Z43" s="474">
        <v>1.2572344900000001</v>
      </c>
      <c r="AA43" s="474">
        <v>1.2245432700000001</v>
      </c>
      <c r="AB43" s="474">
        <v>1.2354555</v>
      </c>
      <c r="AC43" s="474">
        <v>1.21419027</v>
      </c>
      <c r="AD43" s="474">
        <v>1.18663371</v>
      </c>
      <c r="AE43" s="474">
        <v>1.22915799</v>
      </c>
      <c r="AF43" s="474">
        <v>1.29057687</v>
      </c>
      <c r="AG43" s="474">
        <v>1.36136225</v>
      </c>
      <c r="AH43" s="474">
        <v>1.30778057</v>
      </c>
      <c r="AI43" s="474">
        <v>1.2609560099999999</v>
      </c>
      <c r="AJ43" s="474">
        <v>1.25298854</v>
      </c>
      <c r="AK43" s="474">
        <v>1.2081823700000001</v>
      </c>
      <c r="AL43" s="474">
        <v>1.1376617099999999</v>
      </c>
      <c r="AM43" s="474">
        <v>1.1965535700000001</v>
      </c>
      <c r="AN43" s="474">
        <v>1.1329585</v>
      </c>
      <c r="AO43" s="474">
        <v>1.14239891</v>
      </c>
      <c r="AP43" s="474">
        <v>1.11462124</v>
      </c>
      <c r="AQ43" s="474">
        <v>1.1902706700000001</v>
      </c>
      <c r="AR43" s="474">
        <v>1.24511496</v>
      </c>
      <c r="AS43" s="474">
        <v>1.2711551400000001</v>
      </c>
      <c r="AT43" s="474">
        <v>1.307267</v>
      </c>
      <c r="AU43" s="474">
        <v>1.21559635</v>
      </c>
      <c r="AV43" s="474">
        <v>1.2101184700000001</v>
      </c>
      <c r="AW43" s="474">
        <v>1.1736191199999999</v>
      </c>
      <c r="AX43" s="474">
        <v>1.1817991999999999</v>
      </c>
      <c r="AY43" s="939">
        <v>1.21484908</v>
      </c>
      <c r="AZ43" s="939">
        <v>1.1037792026</v>
      </c>
      <c r="BA43" s="939">
        <v>1.1067260677999999</v>
      </c>
      <c r="BB43" s="478">
        <v>1.099351</v>
      </c>
      <c r="BC43" s="478">
        <v>1.1679539999999999</v>
      </c>
      <c r="BD43" s="478">
        <v>1.2293829999999999</v>
      </c>
      <c r="BE43" s="478">
        <v>1.2598499999999999</v>
      </c>
      <c r="BF43" s="478">
        <v>1.291906</v>
      </c>
      <c r="BG43" s="478">
        <v>1.2014480000000001</v>
      </c>
      <c r="BH43" s="478">
        <v>1.2005859999999999</v>
      </c>
      <c r="BI43" s="478">
        <v>1.160204</v>
      </c>
      <c r="BJ43" s="478">
        <v>1.160871</v>
      </c>
      <c r="BK43" s="478">
        <v>1.1964760000000001</v>
      </c>
      <c r="BL43" s="478">
        <v>1.0852619999999999</v>
      </c>
      <c r="BM43" s="478">
        <v>1.0889500000000001</v>
      </c>
      <c r="BN43" s="478">
        <v>1.0857669999999999</v>
      </c>
      <c r="BO43" s="478">
        <v>1.1548320000000001</v>
      </c>
      <c r="BP43" s="478">
        <v>1.216248</v>
      </c>
      <c r="BQ43" s="478">
        <v>1.2445329999999999</v>
      </c>
      <c r="BR43" s="478">
        <v>1.2764489999999999</v>
      </c>
      <c r="BS43" s="478">
        <v>1.1875979999999999</v>
      </c>
      <c r="BT43" s="478">
        <v>1.187975</v>
      </c>
      <c r="BU43" s="478">
        <v>1.148679</v>
      </c>
      <c r="BV43" s="478">
        <v>1.150174</v>
      </c>
    </row>
    <row r="44" spans="1:74" ht="11.1" customHeight="1" x14ac:dyDescent="0.2">
      <c r="A44" s="55" t="s">
        <v>623</v>
      </c>
      <c r="B44" s="763" t="s">
        <v>1026</v>
      </c>
      <c r="C44" s="474">
        <v>5.9388430400000001</v>
      </c>
      <c r="D44" s="474">
        <v>5.80891248</v>
      </c>
      <c r="E44" s="474">
        <v>5.9691867099999998</v>
      </c>
      <c r="F44" s="474">
        <v>5.8731419599999999</v>
      </c>
      <c r="G44" s="474">
        <v>6.0822298200000002</v>
      </c>
      <c r="H44" s="474">
        <v>6.0708487800000004</v>
      </c>
      <c r="I44" s="474">
        <v>6.4879721999999997</v>
      </c>
      <c r="J44" s="474">
        <v>6.6471901999999998</v>
      </c>
      <c r="K44" s="474">
        <v>6.3842033899999997</v>
      </c>
      <c r="L44" s="474">
        <v>6.1767455800000004</v>
      </c>
      <c r="M44" s="474">
        <v>5.8952581400000001</v>
      </c>
      <c r="N44" s="474">
        <v>6.1498087400000001</v>
      </c>
      <c r="O44" s="474">
        <v>6.2810453700000002</v>
      </c>
      <c r="P44" s="474">
        <v>5.7578296599999996</v>
      </c>
      <c r="Q44" s="474">
        <v>5.5691309899999997</v>
      </c>
      <c r="R44" s="474">
        <v>6.0455117899999999</v>
      </c>
      <c r="S44" s="474">
        <v>5.8659771999999997</v>
      </c>
      <c r="T44" s="474">
        <v>6.4537142100000002</v>
      </c>
      <c r="U44" s="474">
        <v>6.5240079199999998</v>
      </c>
      <c r="V44" s="474">
        <v>6.6204790100000004</v>
      </c>
      <c r="W44" s="474">
        <v>6.3969541000000003</v>
      </c>
      <c r="X44" s="474">
        <v>6.1801906600000001</v>
      </c>
      <c r="Y44" s="474">
        <v>5.9477271299999996</v>
      </c>
      <c r="Z44" s="474">
        <v>6.1718239600000002</v>
      </c>
      <c r="AA44" s="474">
        <v>6.0361988100000001</v>
      </c>
      <c r="AB44" s="474">
        <v>5.5237999799999997</v>
      </c>
      <c r="AC44" s="474">
        <v>5.8876043400000002</v>
      </c>
      <c r="AD44" s="474">
        <v>5.82221002</v>
      </c>
      <c r="AE44" s="474">
        <v>5.9264992000000003</v>
      </c>
      <c r="AF44" s="474">
        <v>5.9739679900000002</v>
      </c>
      <c r="AG44" s="474">
        <v>6.4297621300000003</v>
      </c>
      <c r="AH44" s="474">
        <v>6.4083787000000001</v>
      </c>
      <c r="AI44" s="474">
        <v>6.1745757000000001</v>
      </c>
      <c r="AJ44" s="474">
        <v>5.9290577300000002</v>
      </c>
      <c r="AK44" s="474">
        <v>5.6904792200000003</v>
      </c>
      <c r="AL44" s="474">
        <v>5.7416581999999998</v>
      </c>
      <c r="AM44" s="474">
        <v>6.1518612900000003</v>
      </c>
      <c r="AN44" s="474">
        <v>5.1773321799999996</v>
      </c>
      <c r="AO44" s="474">
        <v>6.03850833</v>
      </c>
      <c r="AP44" s="474">
        <v>5.9626808999999996</v>
      </c>
      <c r="AQ44" s="474">
        <v>6.1187772599999999</v>
      </c>
      <c r="AR44" s="474">
        <v>5.8439251700000003</v>
      </c>
      <c r="AS44" s="474">
        <v>6.32651758</v>
      </c>
      <c r="AT44" s="474">
        <v>6.1899886000000004</v>
      </c>
      <c r="AU44" s="474">
        <v>6.0832331599999998</v>
      </c>
      <c r="AV44" s="474">
        <v>5.89779213</v>
      </c>
      <c r="AW44" s="474">
        <v>5.6044483300000003</v>
      </c>
      <c r="AX44" s="474">
        <v>5.6017056399999996</v>
      </c>
      <c r="AY44" s="939">
        <v>5.7787231999999999</v>
      </c>
      <c r="AZ44" s="939">
        <v>5.2622082773000001</v>
      </c>
      <c r="BA44" s="939">
        <v>6.1152559591999998</v>
      </c>
      <c r="BB44" s="478">
        <v>6.0511850000000003</v>
      </c>
      <c r="BC44" s="478">
        <v>6.1906590000000001</v>
      </c>
      <c r="BD44" s="478">
        <v>5.9102740000000002</v>
      </c>
      <c r="BE44" s="478">
        <v>6.3908870000000002</v>
      </c>
      <c r="BF44" s="478">
        <v>6.3078729999999998</v>
      </c>
      <c r="BG44" s="478">
        <v>6.2092640000000001</v>
      </c>
      <c r="BH44" s="478">
        <v>6.0053590000000003</v>
      </c>
      <c r="BI44" s="478">
        <v>5.6916419999999999</v>
      </c>
      <c r="BJ44" s="478">
        <v>5.6540379999999999</v>
      </c>
      <c r="BK44" s="478">
        <v>5.8348129999999996</v>
      </c>
      <c r="BL44" s="478">
        <v>5.310848</v>
      </c>
      <c r="BM44" s="478">
        <v>6.1762459999999999</v>
      </c>
      <c r="BN44" s="478">
        <v>6.1266629999999997</v>
      </c>
      <c r="BO44" s="478">
        <v>6.2721280000000004</v>
      </c>
      <c r="BP44" s="478">
        <v>5.9896750000000001</v>
      </c>
      <c r="BQ44" s="478">
        <v>6.470853</v>
      </c>
      <c r="BR44" s="478">
        <v>6.3882719999999997</v>
      </c>
      <c r="BS44" s="478">
        <v>6.2903019999999996</v>
      </c>
      <c r="BT44" s="478">
        <v>6.0870519999999999</v>
      </c>
      <c r="BU44" s="478">
        <v>5.7704389999999997</v>
      </c>
      <c r="BV44" s="478">
        <v>5.733994</v>
      </c>
    </row>
    <row r="45" spans="1:74" ht="11.1" customHeight="1" x14ac:dyDescent="0.2">
      <c r="A45" s="55" t="s">
        <v>624</v>
      </c>
      <c r="B45" s="762" t="s">
        <v>1027</v>
      </c>
      <c r="C45" s="474">
        <v>14.87637206</v>
      </c>
      <c r="D45" s="474">
        <v>14.306534510000001</v>
      </c>
      <c r="E45" s="474">
        <v>15.145498419999999</v>
      </c>
      <c r="F45" s="474">
        <v>14.69592415</v>
      </c>
      <c r="G45" s="474">
        <v>15.631168260000001</v>
      </c>
      <c r="H45" s="474">
        <v>15.8531368</v>
      </c>
      <c r="I45" s="474">
        <v>16.250034159999998</v>
      </c>
      <c r="J45" s="474">
        <v>16.724516739999999</v>
      </c>
      <c r="K45" s="474">
        <v>15.471558720000001</v>
      </c>
      <c r="L45" s="474">
        <v>15.56855199</v>
      </c>
      <c r="M45" s="474">
        <v>15.184928940000001</v>
      </c>
      <c r="N45" s="474">
        <v>15.025294260000001</v>
      </c>
      <c r="O45" s="474">
        <v>15.581177690000001</v>
      </c>
      <c r="P45" s="474">
        <v>14.416944389999999</v>
      </c>
      <c r="Q45" s="474">
        <v>15.80682133</v>
      </c>
      <c r="R45" s="474">
        <v>14.978237780000001</v>
      </c>
      <c r="S45" s="474">
        <v>15.630616460000001</v>
      </c>
      <c r="T45" s="474">
        <v>16.23831212</v>
      </c>
      <c r="U45" s="474">
        <v>16.191056379999999</v>
      </c>
      <c r="V45" s="474">
        <v>16.838527200000001</v>
      </c>
      <c r="W45" s="474">
        <v>15.56805151</v>
      </c>
      <c r="X45" s="474">
        <v>15.2646915</v>
      </c>
      <c r="Y45" s="474">
        <v>14.771229399999999</v>
      </c>
      <c r="Z45" s="474">
        <v>15.120247259999999</v>
      </c>
      <c r="AA45" s="474">
        <v>15.19261492</v>
      </c>
      <c r="AB45" s="474">
        <v>14.1205905</v>
      </c>
      <c r="AC45" s="474">
        <v>15.637006469999999</v>
      </c>
      <c r="AD45" s="474">
        <v>14.678866579999999</v>
      </c>
      <c r="AE45" s="474">
        <v>15.439158819999999</v>
      </c>
      <c r="AF45" s="474">
        <v>15.76022358</v>
      </c>
      <c r="AG45" s="474">
        <v>16.510392679999999</v>
      </c>
      <c r="AH45" s="474">
        <v>16.47244276</v>
      </c>
      <c r="AI45" s="474">
        <v>15.383002250000001</v>
      </c>
      <c r="AJ45" s="474">
        <v>15.47278558</v>
      </c>
      <c r="AK45" s="474">
        <v>15.10528074</v>
      </c>
      <c r="AL45" s="474">
        <v>14.91591423</v>
      </c>
      <c r="AM45" s="474">
        <v>15.26052234</v>
      </c>
      <c r="AN45" s="474">
        <v>14.638430769999999</v>
      </c>
      <c r="AO45" s="474">
        <v>15.8801582</v>
      </c>
      <c r="AP45" s="474">
        <v>14.97950058</v>
      </c>
      <c r="AQ45" s="474">
        <v>16.009857350000001</v>
      </c>
      <c r="AR45" s="474">
        <v>15.81677859</v>
      </c>
      <c r="AS45" s="474">
        <v>16.262471690000002</v>
      </c>
      <c r="AT45" s="474">
        <v>16.76739049</v>
      </c>
      <c r="AU45" s="474">
        <v>15.681417489999999</v>
      </c>
      <c r="AV45" s="474">
        <v>15.377168409999999</v>
      </c>
      <c r="AW45" s="474">
        <v>15.503413070000001</v>
      </c>
      <c r="AX45" s="474">
        <v>15.406611850000001</v>
      </c>
      <c r="AY45" s="939">
        <v>15.3987043</v>
      </c>
      <c r="AZ45" s="939">
        <v>14.622872334</v>
      </c>
      <c r="BA45" s="939">
        <v>15.984951482</v>
      </c>
      <c r="BB45" s="478">
        <v>15.12767</v>
      </c>
      <c r="BC45" s="478">
        <v>15.993309999999999</v>
      </c>
      <c r="BD45" s="478">
        <v>15.84662</v>
      </c>
      <c r="BE45" s="478">
        <v>16.40821</v>
      </c>
      <c r="BF45" s="478">
        <v>16.847270000000002</v>
      </c>
      <c r="BG45" s="478">
        <v>15.76233</v>
      </c>
      <c r="BH45" s="478">
        <v>15.55317</v>
      </c>
      <c r="BI45" s="478">
        <v>15.668670000000001</v>
      </c>
      <c r="BJ45" s="478">
        <v>15.429410000000001</v>
      </c>
      <c r="BK45" s="478">
        <v>15.47194</v>
      </c>
      <c r="BL45" s="478">
        <v>14.64644</v>
      </c>
      <c r="BM45" s="478">
        <v>16.030809999999999</v>
      </c>
      <c r="BN45" s="478">
        <v>15.265549999999999</v>
      </c>
      <c r="BO45" s="478">
        <v>16.16572</v>
      </c>
      <c r="BP45" s="478">
        <v>16.026350000000001</v>
      </c>
      <c r="BQ45" s="478">
        <v>16.549969999999998</v>
      </c>
      <c r="BR45" s="478">
        <v>16.994019999999999</v>
      </c>
      <c r="BS45" s="478">
        <v>15.91005</v>
      </c>
      <c r="BT45" s="478">
        <v>15.72702</v>
      </c>
      <c r="BU45" s="478">
        <v>15.863939999999999</v>
      </c>
      <c r="BV45" s="478">
        <v>15.643470000000001</v>
      </c>
    </row>
    <row r="46" spans="1:74" ht="11.1" customHeight="1" x14ac:dyDescent="0.2">
      <c r="A46" s="55" t="s">
        <v>625</v>
      </c>
      <c r="B46" s="762" t="s">
        <v>1028</v>
      </c>
      <c r="C46" s="474">
        <v>7.7816465399999997</v>
      </c>
      <c r="D46" s="474">
        <v>7.5281582299999998</v>
      </c>
      <c r="E46" s="474">
        <v>7.8833601499999997</v>
      </c>
      <c r="F46" s="474">
        <v>7.7851245999999996</v>
      </c>
      <c r="G46" s="474">
        <v>8.17427627</v>
      </c>
      <c r="H46" s="474">
        <v>8.4791300599999992</v>
      </c>
      <c r="I46" s="474">
        <v>8.8621135899999999</v>
      </c>
      <c r="J46" s="474">
        <v>9.0545719200000008</v>
      </c>
      <c r="K46" s="474">
        <v>8.3337585700000005</v>
      </c>
      <c r="L46" s="474">
        <v>8.3502142700000004</v>
      </c>
      <c r="M46" s="474">
        <v>8.2838686799999994</v>
      </c>
      <c r="N46" s="474">
        <v>8.2304111300000002</v>
      </c>
      <c r="O46" s="474">
        <v>8.0868715400000006</v>
      </c>
      <c r="P46" s="474">
        <v>7.6471938699999997</v>
      </c>
      <c r="Q46" s="474">
        <v>8.3867626800000004</v>
      </c>
      <c r="R46" s="474">
        <v>7.8365171199999999</v>
      </c>
      <c r="S46" s="474">
        <v>8.3809428100000005</v>
      </c>
      <c r="T46" s="474">
        <v>8.5015391400000002</v>
      </c>
      <c r="U46" s="474">
        <v>9.0159597500000004</v>
      </c>
      <c r="V46" s="474">
        <v>9.0854867800000001</v>
      </c>
      <c r="W46" s="474">
        <v>8.6011590699999996</v>
      </c>
      <c r="X46" s="474">
        <v>8.4442468599999998</v>
      </c>
      <c r="Y46" s="474">
        <v>8.3578886099999998</v>
      </c>
      <c r="Z46" s="474">
        <v>8.0051788399999992</v>
      </c>
      <c r="AA46" s="474">
        <v>7.9829290400000001</v>
      </c>
      <c r="AB46" s="474">
        <v>7.4341443900000002</v>
      </c>
      <c r="AC46" s="474">
        <v>8.0207247499999994</v>
      </c>
      <c r="AD46" s="474">
        <v>7.8202304299999996</v>
      </c>
      <c r="AE46" s="474">
        <v>8.3502445999999999</v>
      </c>
      <c r="AF46" s="474">
        <v>8.4535652799999994</v>
      </c>
      <c r="AG46" s="474">
        <v>8.8020945400000006</v>
      </c>
      <c r="AH46" s="474">
        <v>9.1619100899999992</v>
      </c>
      <c r="AI46" s="474">
        <v>8.3725442500000007</v>
      </c>
      <c r="AJ46" s="474">
        <v>8.4643590999999994</v>
      </c>
      <c r="AK46" s="474">
        <v>8.1740730500000005</v>
      </c>
      <c r="AL46" s="474">
        <v>8.2116185900000005</v>
      </c>
      <c r="AM46" s="474">
        <v>8.1430078199999993</v>
      </c>
      <c r="AN46" s="474">
        <v>7.7203540000000004</v>
      </c>
      <c r="AO46" s="474">
        <v>8.32330127</v>
      </c>
      <c r="AP46" s="474">
        <v>8.0265584800000003</v>
      </c>
      <c r="AQ46" s="474">
        <v>8.5697272800000004</v>
      </c>
      <c r="AR46" s="474">
        <v>8.5361298699999999</v>
      </c>
      <c r="AS46" s="474">
        <v>9.0506260199999993</v>
      </c>
      <c r="AT46" s="474">
        <v>9.1502644899999996</v>
      </c>
      <c r="AU46" s="474">
        <v>8.6794863099999997</v>
      </c>
      <c r="AV46" s="474">
        <v>8.5427549099999993</v>
      </c>
      <c r="AW46" s="474">
        <v>8.3277990800000001</v>
      </c>
      <c r="AX46" s="474">
        <v>8.4746454</v>
      </c>
      <c r="AY46" s="939">
        <v>8.3473086199999997</v>
      </c>
      <c r="AZ46" s="939">
        <v>7.6473755165000004</v>
      </c>
      <c r="BA46" s="939">
        <v>8.7347947731000009</v>
      </c>
      <c r="BB46" s="478">
        <v>8.2951700000000006</v>
      </c>
      <c r="BC46" s="478">
        <v>8.7962469999999993</v>
      </c>
      <c r="BD46" s="478">
        <v>8.7794989999999995</v>
      </c>
      <c r="BE46" s="478">
        <v>9.3420830000000006</v>
      </c>
      <c r="BF46" s="478">
        <v>9.4277730000000002</v>
      </c>
      <c r="BG46" s="478">
        <v>8.9586310000000005</v>
      </c>
      <c r="BH46" s="478">
        <v>8.8298930000000002</v>
      </c>
      <c r="BI46" s="478">
        <v>8.5985910000000008</v>
      </c>
      <c r="BJ46" s="478">
        <v>8.6615009999999995</v>
      </c>
      <c r="BK46" s="478">
        <v>8.5396730000000005</v>
      </c>
      <c r="BL46" s="478">
        <v>7.8041140000000002</v>
      </c>
      <c r="BM46" s="478">
        <v>8.9316770000000005</v>
      </c>
      <c r="BN46" s="478">
        <v>8.5186720000000005</v>
      </c>
      <c r="BO46" s="478">
        <v>9.0441640000000003</v>
      </c>
      <c r="BP46" s="478">
        <v>9.0295769999999997</v>
      </c>
      <c r="BQ46" s="478">
        <v>9.5853999999999999</v>
      </c>
      <c r="BR46" s="478">
        <v>9.6738710000000001</v>
      </c>
      <c r="BS46" s="478">
        <v>9.1978469999999994</v>
      </c>
      <c r="BT46" s="478">
        <v>9.0771130000000007</v>
      </c>
      <c r="BU46" s="478">
        <v>8.8460110000000007</v>
      </c>
      <c r="BV46" s="478">
        <v>8.9187919999999998</v>
      </c>
    </row>
    <row r="47" spans="1:74" ht="11.1" customHeight="1" x14ac:dyDescent="0.2">
      <c r="A47" s="55" t="s">
        <v>626</v>
      </c>
      <c r="B47" s="762" t="s">
        <v>1029</v>
      </c>
      <c r="C47" s="474">
        <v>11.39719416</v>
      </c>
      <c r="D47" s="474">
        <v>11.012192560000001</v>
      </c>
      <c r="E47" s="474">
        <v>11.160738800000001</v>
      </c>
      <c r="F47" s="474">
        <v>11.468491</v>
      </c>
      <c r="G47" s="474">
        <v>12.08665684</v>
      </c>
      <c r="H47" s="474">
        <v>12.50998893</v>
      </c>
      <c r="I47" s="474">
        <v>13.21390603</v>
      </c>
      <c r="J47" s="474">
        <v>13.1808312</v>
      </c>
      <c r="K47" s="474">
        <v>12.001140510000001</v>
      </c>
      <c r="L47" s="474">
        <v>12.4544382</v>
      </c>
      <c r="M47" s="474">
        <v>12.14847308</v>
      </c>
      <c r="N47" s="474">
        <v>11.69496584</v>
      </c>
      <c r="O47" s="474">
        <v>12.5264036</v>
      </c>
      <c r="P47" s="474">
        <v>10.743742360000001</v>
      </c>
      <c r="Q47" s="474">
        <v>11.88918685</v>
      </c>
      <c r="R47" s="474">
        <v>11.47418165</v>
      </c>
      <c r="S47" s="474">
        <v>12.23493401</v>
      </c>
      <c r="T47" s="474">
        <v>12.085696370000001</v>
      </c>
      <c r="U47" s="474">
        <v>12.79270256</v>
      </c>
      <c r="V47" s="474">
        <v>12.649111469999999</v>
      </c>
      <c r="W47" s="474">
        <v>11.68760075</v>
      </c>
      <c r="X47" s="474">
        <v>11.98412944</v>
      </c>
      <c r="Y47" s="474">
        <v>11.65791896</v>
      </c>
      <c r="Z47" s="474">
        <v>11.229811099999999</v>
      </c>
      <c r="AA47" s="474">
        <v>10.726539219999999</v>
      </c>
      <c r="AB47" s="474">
        <v>10.5303006</v>
      </c>
      <c r="AC47" s="474">
        <v>11.67440188</v>
      </c>
      <c r="AD47" s="474">
        <v>10.82080483</v>
      </c>
      <c r="AE47" s="474">
        <v>11.967163299999999</v>
      </c>
      <c r="AF47" s="474">
        <v>11.790380900000001</v>
      </c>
      <c r="AG47" s="474">
        <v>12.06287152</v>
      </c>
      <c r="AH47" s="474">
        <v>12.26033337</v>
      </c>
      <c r="AI47" s="474">
        <v>11.35447658</v>
      </c>
      <c r="AJ47" s="474">
        <v>11.715254420000001</v>
      </c>
      <c r="AK47" s="474">
        <v>10.997459790000001</v>
      </c>
      <c r="AL47" s="474">
        <v>10.7025217</v>
      </c>
      <c r="AM47" s="474">
        <v>11.013976980000001</v>
      </c>
      <c r="AN47" s="474">
        <v>10.451095349999999</v>
      </c>
      <c r="AO47" s="474">
        <v>11.28728272</v>
      </c>
      <c r="AP47" s="474">
        <v>11.08746798</v>
      </c>
      <c r="AQ47" s="474">
        <v>11.78761108</v>
      </c>
      <c r="AR47" s="474">
        <v>11.64869742</v>
      </c>
      <c r="AS47" s="474">
        <v>12.06425084</v>
      </c>
      <c r="AT47" s="474">
        <v>12.34217705</v>
      </c>
      <c r="AU47" s="474">
        <v>11.165740339999999</v>
      </c>
      <c r="AV47" s="474">
        <v>11.611159860000001</v>
      </c>
      <c r="AW47" s="474">
        <v>10.95905728</v>
      </c>
      <c r="AX47" s="474">
        <v>11.080132369999999</v>
      </c>
      <c r="AY47" s="939">
        <v>11.173964120000001</v>
      </c>
      <c r="AZ47" s="939">
        <v>10.463342961</v>
      </c>
      <c r="BA47" s="939">
        <v>11.455087667999999</v>
      </c>
      <c r="BB47" s="478">
        <v>11.238329999999999</v>
      </c>
      <c r="BC47" s="478">
        <v>11.900499999999999</v>
      </c>
      <c r="BD47" s="478">
        <v>11.7521</v>
      </c>
      <c r="BE47" s="478">
        <v>12.242279999999999</v>
      </c>
      <c r="BF47" s="478">
        <v>12.49776</v>
      </c>
      <c r="BG47" s="478">
        <v>11.31878</v>
      </c>
      <c r="BH47" s="478">
        <v>11.813179999999999</v>
      </c>
      <c r="BI47" s="478">
        <v>11.130459999999999</v>
      </c>
      <c r="BJ47" s="478">
        <v>11.191879999999999</v>
      </c>
      <c r="BK47" s="478">
        <v>11.339230000000001</v>
      </c>
      <c r="BL47" s="478">
        <v>10.596450000000001</v>
      </c>
      <c r="BM47" s="478">
        <v>11.58498</v>
      </c>
      <c r="BN47" s="478">
        <v>11.40254</v>
      </c>
      <c r="BO47" s="478">
        <v>12.082190000000001</v>
      </c>
      <c r="BP47" s="478">
        <v>11.931559999999999</v>
      </c>
      <c r="BQ47" s="478">
        <v>12.4034</v>
      </c>
      <c r="BR47" s="478">
        <v>12.663970000000001</v>
      </c>
      <c r="BS47" s="478">
        <v>11.47227</v>
      </c>
      <c r="BT47" s="478">
        <v>11.98969</v>
      </c>
      <c r="BU47" s="478">
        <v>11.30523</v>
      </c>
      <c r="BV47" s="478">
        <v>11.377599999999999</v>
      </c>
    </row>
    <row r="48" spans="1:74" ht="11.1" customHeight="1" x14ac:dyDescent="0.2">
      <c r="A48" s="55" t="s">
        <v>627</v>
      </c>
      <c r="B48" s="762" t="s">
        <v>1030</v>
      </c>
      <c r="C48" s="474">
        <v>8.0620034100000009</v>
      </c>
      <c r="D48" s="474">
        <v>7.4577923699999999</v>
      </c>
      <c r="E48" s="474">
        <v>8.0859169200000007</v>
      </c>
      <c r="F48" s="474">
        <v>7.9946001500000001</v>
      </c>
      <c r="G48" s="474">
        <v>8.3566014000000006</v>
      </c>
      <c r="H48" s="474">
        <v>8.4768103799999999</v>
      </c>
      <c r="I48" s="474">
        <v>8.6770994399999992</v>
      </c>
      <c r="J48" s="474">
        <v>8.8706883399999992</v>
      </c>
      <c r="K48" s="474">
        <v>8.3887648400000003</v>
      </c>
      <c r="L48" s="474">
        <v>8.4766255200000007</v>
      </c>
      <c r="M48" s="474">
        <v>8.1623163400000003</v>
      </c>
      <c r="N48" s="474">
        <v>8.22975295</v>
      </c>
      <c r="O48" s="474">
        <v>8.39027295</v>
      </c>
      <c r="P48" s="474">
        <v>7.8680676700000003</v>
      </c>
      <c r="Q48" s="474">
        <v>8.4148001800000003</v>
      </c>
      <c r="R48" s="474">
        <v>8.2385829200000007</v>
      </c>
      <c r="S48" s="474">
        <v>8.7546256899999992</v>
      </c>
      <c r="T48" s="474">
        <v>8.78147156</v>
      </c>
      <c r="U48" s="474">
        <v>8.7222586599999996</v>
      </c>
      <c r="V48" s="474">
        <v>8.6977316200000008</v>
      </c>
      <c r="W48" s="474">
        <v>8.1168376599999998</v>
      </c>
      <c r="X48" s="474">
        <v>8.0587671800000003</v>
      </c>
      <c r="Y48" s="474">
        <v>7.6300096499999999</v>
      </c>
      <c r="Z48" s="474">
        <v>7.62466431</v>
      </c>
      <c r="AA48" s="474">
        <v>8.0128464299999997</v>
      </c>
      <c r="AB48" s="474">
        <v>7.5377506700000003</v>
      </c>
      <c r="AC48" s="474">
        <v>8.05808429</v>
      </c>
      <c r="AD48" s="474">
        <v>7.9160259599999998</v>
      </c>
      <c r="AE48" s="474">
        <v>8.1275823900000006</v>
      </c>
      <c r="AF48" s="474">
        <v>8.3103314000000008</v>
      </c>
      <c r="AG48" s="474">
        <v>8.4410969500000004</v>
      </c>
      <c r="AH48" s="474">
        <v>8.5661652799999999</v>
      </c>
      <c r="AI48" s="474">
        <v>8.1849362899999996</v>
      </c>
      <c r="AJ48" s="474">
        <v>7.9736666200000004</v>
      </c>
      <c r="AK48" s="474">
        <v>7.8459016500000001</v>
      </c>
      <c r="AL48" s="474">
        <v>7.89753712</v>
      </c>
      <c r="AM48" s="474">
        <v>8.0019805000000002</v>
      </c>
      <c r="AN48" s="474">
        <v>7.7457351699999997</v>
      </c>
      <c r="AO48" s="474">
        <v>8.0909591600000006</v>
      </c>
      <c r="AP48" s="474">
        <v>7.9140257700000003</v>
      </c>
      <c r="AQ48" s="474">
        <v>8.3700370100000008</v>
      </c>
      <c r="AR48" s="474">
        <v>8.3812031099999995</v>
      </c>
      <c r="AS48" s="474">
        <v>8.6300965400000003</v>
      </c>
      <c r="AT48" s="474">
        <v>8.8247646500000005</v>
      </c>
      <c r="AU48" s="474">
        <v>8.3163707900000006</v>
      </c>
      <c r="AV48" s="474">
        <v>8.3903833999999993</v>
      </c>
      <c r="AW48" s="474">
        <v>8.0670245699999992</v>
      </c>
      <c r="AX48" s="474">
        <v>8.08025722</v>
      </c>
      <c r="AY48" s="939">
        <v>8.27618309</v>
      </c>
      <c r="AZ48" s="939">
        <v>7.9407719365</v>
      </c>
      <c r="BA48" s="939">
        <v>8.5152864987000001</v>
      </c>
      <c r="BB48" s="478">
        <v>8.2754110000000001</v>
      </c>
      <c r="BC48" s="478">
        <v>8.6076589999999999</v>
      </c>
      <c r="BD48" s="478">
        <v>8.5527189999999997</v>
      </c>
      <c r="BE48" s="478">
        <v>8.8034230000000004</v>
      </c>
      <c r="BF48" s="478">
        <v>8.9488129999999995</v>
      </c>
      <c r="BG48" s="478">
        <v>8.4096469999999997</v>
      </c>
      <c r="BH48" s="478">
        <v>8.49024</v>
      </c>
      <c r="BI48" s="478">
        <v>8.1427080000000007</v>
      </c>
      <c r="BJ48" s="478">
        <v>8.0801890000000007</v>
      </c>
      <c r="BK48" s="478">
        <v>8.2878450000000008</v>
      </c>
      <c r="BL48" s="478">
        <v>7.9273239999999996</v>
      </c>
      <c r="BM48" s="478">
        <v>8.4953020000000006</v>
      </c>
      <c r="BN48" s="478">
        <v>8.2851529999999993</v>
      </c>
      <c r="BO48" s="478">
        <v>8.6212759999999999</v>
      </c>
      <c r="BP48" s="478">
        <v>8.5653690000000005</v>
      </c>
      <c r="BQ48" s="478">
        <v>8.7966329999999999</v>
      </c>
      <c r="BR48" s="478">
        <v>8.9420149999999996</v>
      </c>
      <c r="BS48" s="478">
        <v>8.4053149999999999</v>
      </c>
      <c r="BT48" s="478">
        <v>8.4945199999999996</v>
      </c>
      <c r="BU48" s="478">
        <v>8.1517189999999999</v>
      </c>
      <c r="BV48" s="478">
        <v>8.0959299999999992</v>
      </c>
    </row>
    <row r="49" spans="1:74" ht="11.1" customHeight="1" x14ac:dyDescent="0.2">
      <c r="A49" s="55" t="s">
        <v>628</v>
      </c>
      <c r="B49" s="762" t="s">
        <v>1031</v>
      </c>
      <c r="C49" s="474">
        <v>17.200046740000001</v>
      </c>
      <c r="D49" s="474">
        <v>14.447298010000001</v>
      </c>
      <c r="E49" s="474">
        <v>14.49597692</v>
      </c>
      <c r="F49" s="474">
        <v>17.16984738</v>
      </c>
      <c r="G49" s="474">
        <v>17.09862231</v>
      </c>
      <c r="H49" s="474">
        <v>17.749022119999999</v>
      </c>
      <c r="I49" s="474">
        <v>19.55190412</v>
      </c>
      <c r="J49" s="474">
        <v>19.16693574</v>
      </c>
      <c r="K49" s="474">
        <v>18.570342610000001</v>
      </c>
      <c r="L49" s="474">
        <v>18.238996700000001</v>
      </c>
      <c r="M49" s="474">
        <v>17.586876050000001</v>
      </c>
      <c r="N49" s="474">
        <v>18.203654329999999</v>
      </c>
      <c r="O49" s="474">
        <v>18.073518480000001</v>
      </c>
      <c r="P49" s="474">
        <v>16.359681819999999</v>
      </c>
      <c r="Q49" s="474">
        <v>17.956254349999998</v>
      </c>
      <c r="R49" s="474">
        <v>18.376021519999998</v>
      </c>
      <c r="S49" s="474">
        <v>19.1888936</v>
      </c>
      <c r="T49" s="474">
        <v>19.469335999999998</v>
      </c>
      <c r="U49" s="474">
        <v>19.024131830000002</v>
      </c>
      <c r="V49" s="474">
        <v>20.710310849999999</v>
      </c>
      <c r="W49" s="474">
        <v>19.226869270000002</v>
      </c>
      <c r="X49" s="474">
        <v>18.793166540000001</v>
      </c>
      <c r="Y49" s="474">
        <v>18.148765449999999</v>
      </c>
      <c r="Z49" s="474">
        <v>18.479330359999999</v>
      </c>
      <c r="AA49" s="474">
        <v>18.16357614</v>
      </c>
      <c r="AB49" s="474">
        <v>17.940463950000002</v>
      </c>
      <c r="AC49" s="474">
        <v>19.144718390000001</v>
      </c>
      <c r="AD49" s="474">
        <v>18.968230030000001</v>
      </c>
      <c r="AE49" s="474">
        <v>19.825368139999998</v>
      </c>
      <c r="AF49" s="474">
        <v>20.23970362</v>
      </c>
      <c r="AG49" s="474">
        <v>21.340538989999999</v>
      </c>
      <c r="AH49" s="474">
        <v>22.044240760000001</v>
      </c>
      <c r="AI49" s="474">
        <v>20.867135829999999</v>
      </c>
      <c r="AJ49" s="474">
        <v>20.936026689999998</v>
      </c>
      <c r="AK49" s="474">
        <v>19.64020682</v>
      </c>
      <c r="AL49" s="474">
        <v>19.63787065</v>
      </c>
      <c r="AM49" s="474">
        <v>19.45052188</v>
      </c>
      <c r="AN49" s="474">
        <v>18.691546500000001</v>
      </c>
      <c r="AO49" s="474">
        <v>19.04282156</v>
      </c>
      <c r="AP49" s="474">
        <v>19.71827721</v>
      </c>
      <c r="AQ49" s="474">
        <v>21.33239816</v>
      </c>
      <c r="AR49" s="474">
        <v>21.68293019</v>
      </c>
      <c r="AS49" s="474">
        <v>22.59995722</v>
      </c>
      <c r="AT49" s="474">
        <v>22.967106510000001</v>
      </c>
      <c r="AU49" s="474">
        <v>21.52948155</v>
      </c>
      <c r="AV49" s="474">
        <v>22.72004342</v>
      </c>
      <c r="AW49" s="474">
        <v>20.0551526</v>
      </c>
      <c r="AX49" s="474">
        <v>20.472879420000002</v>
      </c>
      <c r="AY49" s="939">
        <v>20.864039609999999</v>
      </c>
      <c r="AZ49" s="939">
        <v>19.565309627000001</v>
      </c>
      <c r="BA49" s="939">
        <v>21.156186628</v>
      </c>
      <c r="BB49" s="478">
        <v>21.587240000000001</v>
      </c>
      <c r="BC49" s="478">
        <v>23.096779999999999</v>
      </c>
      <c r="BD49" s="478">
        <v>23.06446</v>
      </c>
      <c r="BE49" s="478">
        <v>23.972370000000002</v>
      </c>
      <c r="BF49" s="478">
        <v>24.576779999999999</v>
      </c>
      <c r="BG49" s="478">
        <v>22.930099999999999</v>
      </c>
      <c r="BH49" s="478">
        <v>24.081959999999999</v>
      </c>
      <c r="BI49" s="478">
        <v>21.255500000000001</v>
      </c>
      <c r="BJ49" s="478">
        <v>21.26784</v>
      </c>
      <c r="BK49" s="478">
        <v>21.82742</v>
      </c>
      <c r="BL49" s="478">
        <v>20.535019999999999</v>
      </c>
      <c r="BM49" s="478">
        <v>22.045020000000001</v>
      </c>
      <c r="BN49" s="478">
        <v>22.850629999999999</v>
      </c>
      <c r="BO49" s="478">
        <v>24.44426</v>
      </c>
      <c r="BP49" s="478">
        <v>24.436800000000002</v>
      </c>
      <c r="BQ49" s="478">
        <v>25.339490000000001</v>
      </c>
      <c r="BR49" s="478">
        <v>26.05275</v>
      </c>
      <c r="BS49" s="478">
        <v>24.291139999999999</v>
      </c>
      <c r="BT49" s="478">
        <v>25.592479999999998</v>
      </c>
      <c r="BU49" s="478">
        <v>22.253219999999999</v>
      </c>
      <c r="BV49" s="478">
        <v>22.475460000000002</v>
      </c>
    </row>
    <row r="50" spans="1:74" ht="11.1" customHeight="1" x14ac:dyDescent="0.2">
      <c r="A50" s="55" t="s">
        <v>629</v>
      </c>
      <c r="B50" s="762" t="s">
        <v>1032</v>
      </c>
      <c r="C50" s="474">
        <v>6.5250544599999998</v>
      </c>
      <c r="D50" s="474">
        <v>6.1350486999999996</v>
      </c>
      <c r="E50" s="474">
        <v>6.4061681899999998</v>
      </c>
      <c r="F50" s="474">
        <v>6.5464095599999998</v>
      </c>
      <c r="G50" s="474">
        <v>7.1888685099999998</v>
      </c>
      <c r="H50" s="474">
        <v>7.7259703499999999</v>
      </c>
      <c r="I50" s="474">
        <v>8.1179818600000004</v>
      </c>
      <c r="J50" s="474">
        <v>7.8244768999999996</v>
      </c>
      <c r="K50" s="474">
        <v>7.1899684300000004</v>
      </c>
      <c r="L50" s="474">
        <v>6.9640051200000004</v>
      </c>
      <c r="M50" s="474">
        <v>6.5875830500000001</v>
      </c>
      <c r="N50" s="474">
        <v>6.73591096</v>
      </c>
      <c r="O50" s="474">
        <v>6.7948705299999999</v>
      </c>
      <c r="P50" s="474">
        <v>6.2046888500000001</v>
      </c>
      <c r="Q50" s="474">
        <v>6.7166983399999998</v>
      </c>
      <c r="R50" s="474">
        <v>6.8074226500000004</v>
      </c>
      <c r="S50" s="474">
        <v>7.1096994499999999</v>
      </c>
      <c r="T50" s="474">
        <v>7.6265275700000004</v>
      </c>
      <c r="U50" s="474">
        <v>8.3328773500000004</v>
      </c>
      <c r="V50" s="474">
        <v>8.0222913899999995</v>
      </c>
      <c r="W50" s="474">
        <v>7.4090740200000003</v>
      </c>
      <c r="X50" s="474">
        <v>7.0804825999999998</v>
      </c>
      <c r="Y50" s="474">
        <v>6.75534985</v>
      </c>
      <c r="Z50" s="474">
        <v>6.8931234200000002</v>
      </c>
      <c r="AA50" s="474">
        <v>6.6266035800000003</v>
      </c>
      <c r="AB50" s="474">
        <v>6.1041324000000001</v>
      </c>
      <c r="AC50" s="474">
        <v>6.5764477699999997</v>
      </c>
      <c r="AD50" s="474">
        <v>6.6229220599999996</v>
      </c>
      <c r="AE50" s="474">
        <v>7.1108546700000002</v>
      </c>
      <c r="AF50" s="474">
        <v>7.2576410200000003</v>
      </c>
      <c r="AG50" s="474">
        <v>8.1160563999999997</v>
      </c>
      <c r="AH50" s="474">
        <v>7.9526114899999998</v>
      </c>
      <c r="AI50" s="474">
        <v>7.3153690400000002</v>
      </c>
      <c r="AJ50" s="474">
        <v>7.0464519900000004</v>
      </c>
      <c r="AK50" s="474">
        <v>6.6466759700000004</v>
      </c>
      <c r="AL50" s="474">
        <v>6.8721246699999998</v>
      </c>
      <c r="AM50" s="474">
        <v>6.8021748899999999</v>
      </c>
      <c r="AN50" s="474">
        <v>6.4625374600000001</v>
      </c>
      <c r="AO50" s="474">
        <v>6.8939128399999996</v>
      </c>
      <c r="AP50" s="474">
        <v>6.7917258</v>
      </c>
      <c r="AQ50" s="474">
        <v>7.4940091200000003</v>
      </c>
      <c r="AR50" s="474">
        <v>7.8758218700000002</v>
      </c>
      <c r="AS50" s="474">
        <v>8.42692686</v>
      </c>
      <c r="AT50" s="474">
        <v>8.0493631800000003</v>
      </c>
      <c r="AU50" s="474">
        <v>7.5464891099999996</v>
      </c>
      <c r="AV50" s="474">
        <v>7.3227101399999999</v>
      </c>
      <c r="AW50" s="474">
        <v>6.90739415</v>
      </c>
      <c r="AX50" s="474">
        <v>6.9851244699999997</v>
      </c>
      <c r="AY50" s="939">
        <v>6.9697303399999999</v>
      </c>
      <c r="AZ50" s="939">
        <v>6.4678500933</v>
      </c>
      <c r="BA50" s="939">
        <v>7.1045077811999997</v>
      </c>
      <c r="BB50" s="478">
        <v>7.0529010000000003</v>
      </c>
      <c r="BC50" s="478">
        <v>7.6544689999999997</v>
      </c>
      <c r="BD50" s="478">
        <v>7.9673990000000003</v>
      </c>
      <c r="BE50" s="478">
        <v>8.4860310000000005</v>
      </c>
      <c r="BF50" s="478">
        <v>8.096902</v>
      </c>
      <c r="BG50" s="478">
        <v>7.5830039999999999</v>
      </c>
      <c r="BH50" s="478">
        <v>7.3588760000000004</v>
      </c>
      <c r="BI50" s="478">
        <v>6.9583940000000002</v>
      </c>
      <c r="BJ50" s="478">
        <v>7.0186070000000003</v>
      </c>
      <c r="BK50" s="478">
        <v>7.0013589999999999</v>
      </c>
      <c r="BL50" s="478">
        <v>6.4981210000000003</v>
      </c>
      <c r="BM50" s="478">
        <v>7.1492990000000001</v>
      </c>
      <c r="BN50" s="478">
        <v>7.0939300000000003</v>
      </c>
      <c r="BO50" s="478">
        <v>7.7062970000000002</v>
      </c>
      <c r="BP50" s="478">
        <v>8.0273640000000004</v>
      </c>
      <c r="BQ50" s="478">
        <v>8.5515539999999994</v>
      </c>
      <c r="BR50" s="478">
        <v>8.1599830000000004</v>
      </c>
      <c r="BS50" s="478">
        <v>7.6453309999999997</v>
      </c>
      <c r="BT50" s="478">
        <v>7.4258620000000004</v>
      </c>
      <c r="BU50" s="478">
        <v>7.0261360000000002</v>
      </c>
      <c r="BV50" s="478">
        <v>7.0919420000000004</v>
      </c>
    </row>
    <row r="51" spans="1:74" ht="11.1" customHeight="1" x14ac:dyDescent="0.2">
      <c r="A51" s="55" t="s">
        <v>630</v>
      </c>
      <c r="B51" s="762" t="s">
        <v>1033</v>
      </c>
      <c r="C51" s="474">
        <v>6.3248984100000003</v>
      </c>
      <c r="D51" s="474">
        <v>6.0213185300000003</v>
      </c>
      <c r="E51" s="474">
        <v>6.7559679900000003</v>
      </c>
      <c r="F51" s="474">
        <v>6.5095526000000001</v>
      </c>
      <c r="G51" s="474">
        <v>7.3388188699999999</v>
      </c>
      <c r="H51" s="474">
        <v>8.0871193800000007</v>
      </c>
      <c r="I51" s="474">
        <v>8.1205345199999996</v>
      </c>
      <c r="J51" s="474">
        <v>8.2519475399999997</v>
      </c>
      <c r="K51" s="474">
        <v>7.76240402</v>
      </c>
      <c r="L51" s="474">
        <v>7.4158506199999996</v>
      </c>
      <c r="M51" s="474">
        <v>7.0207656500000004</v>
      </c>
      <c r="N51" s="474">
        <v>6.7291388899999998</v>
      </c>
      <c r="O51" s="474">
        <v>6.5778746400000001</v>
      </c>
      <c r="P51" s="474">
        <v>6.2984333599999998</v>
      </c>
      <c r="Q51" s="474">
        <v>7.2083346099999996</v>
      </c>
      <c r="R51" s="474">
        <v>7.0095546899999999</v>
      </c>
      <c r="S51" s="474">
        <v>7.2136282600000001</v>
      </c>
      <c r="T51" s="474">
        <v>7.86866997</v>
      </c>
      <c r="U51" s="474">
        <v>8.0059249900000005</v>
      </c>
      <c r="V51" s="474">
        <v>8.6906935900000004</v>
      </c>
      <c r="W51" s="474">
        <v>7.8439962699999999</v>
      </c>
      <c r="X51" s="474">
        <v>7.5041975699999997</v>
      </c>
      <c r="Y51" s="474">
        <v>6.76173555</v>
      </c>
      <c r="Z51" s="474">
        <v>6.6681915299999996</v>
      </c>
      <c r="AA51" s="474">
        <v>6.0466723699999996</v>
      </c>
      <c r="AB51" s="474">
        <v>5.6689463599999996</v>
      </c>
      <c r="AC51" s="474">
        <v>6.2099998599999999</v>
      </c>
      <c r="AD51" s="474">
        <v>5.7838906899999998</v>
      </c>
      <c r="AE51" s="474">
        <v>6.3329619800000003</v>
      </c>
      <c r="AF51" s="474">
        <v>6.7248466899999997</v>
      </c>
      <c r="AG51" s="474">
        <v>7.0371371199999997</v>
      </c>
      <c r="AH51" s="474">
        <v>7.4177965700000001</v>
      </c>
      <c r="AI51" s="474">
        <v>7.1494603899999998</v>
      </c>
      <c r="AJ51" s="474">
        <v>6.7603434099999999</v>
      </c>
      <c r="AK51" s="474">
        <v>6.32525884</v>
      </c>
      <c r="AL51" s="474">
        <v>6.1313627200000003</v>
      </c>
      <c r="AM51" s="474">
        <v>5.93753099</v>
      </c>
      <c r="AN51" s="474">
        <v>5.6596588700000003</v>
      </c>
      <c r="AO51" s="474">
        <v>5.82063796</v>
      </c>
      <c r="AP51" s="474">
        <v>6.1225754800000001</v>
      </c>
      <c r="AQ51" s="474">
        <v>6.4163859499999996</v>
      </c>
      <c r="AR51" s="474">
        <v>6.8338019000000001</v>
      </c>
      <c r="AS51" s="474">
        <v>7.6565961800000002</v>
      </c>
      <c r="AT51" s="474">
        <v>7.6494545299999999</v>
      </c>
      <c r="AU51" s="474">
        <v>7.1994693600000002</v>
      </c>
      <c r="AV51" s="474">
        <v>6.8241954700000003</v>
      </c>
      <c r="AW51" s="474">
        <v>6.2494179799999996</v>
      </c>
      <c r="AX51" s="474">
        <v>6.3895911200000004</v>
      </c>
      <c r="AY51" s="939">
        <v>6.1021582399999996</v>
      </c>
      <c r="AZ51" s="939">
        <v>5.7361350723999998</v>
      </c>
      <c r="BA51" s="939">
        <v>6.1144043332000004</v>
      </c>
      <c r="BB51" s="478">
        <v>6.3367500000000003</v>
      </c>
      <c r="BC51" s="478">
        <v>6.5099169999999997</v>
      </c>
      <c r="BD51" s="478">
        <v>6.877796</v>
      </c>
      <c r="BE51" s="478">
        <v>7.68771</v>
      </c>
      <c r="BF51" s="478">
        <v>7.6665239999999999</v>
      </c>
      <c r="BG51" s="478">
        <v>7.2064680000000001</v>
      </c>
      <c r="BH51" s="478">
        <v>6.8312020000000002</v>
      </c>
      <c r="BI51" s="478">
        <v>6.2615270000000001</v>
      </c>
      <c r="BJ51" s="478">
        <v>6.3887869999999998</v>
      </c>
      <c r="BK51" s="478">
        <v>6.117318</v>
      </c>
      <c r="BL51" s="478">
        <v>5.7483719999999998</v>
      </c>
      <c r="BM51" s="478">
        <v>6.1333780000000004</v>
      </c>
      <c r="BN51" s="478">
        <v>6.3673630000000001</v>
      </c>
      <c r="BO51" s="478">
        <v>6.5470490000000003</v>
      </c>
      <c r="BP51" s="478">
        <v>6.9186899999999998</v>
      </c>
      <c r="BQ51" s="478">
        <v>7.7257699999999998</v>
      </c>
      <c r="BR51" s="478">
        <v>7.7046460000000003</v>
      </c>
      <c r="BS51" s="478">
        <v>7.2451049999999997</v>
      </c>
      <c r="BT51" s="478">
        <v>6.8728530000000001</v>
      </c>
      <c r="BU51" s="478">
        <v>6.3027790000000001</v>
      </c>
      <c r="BV51" s="478">
        <v>6.4339180000000002</v>
      </c>
    </row>
    <row r="52" spans="1:74" s="761" customFormat="1" ht="11.1" customHeight="1" x14ac:dyDescent="0.2">
      <c r="A52" s="336" t="s">
        <v>631</v>
      </c>
      <c r="B52" s="760" t="s">
        <v>1034</v>
      </c>
      <c r="C52" s="580">
        <v>0.37275365999999999</v>
      </c>
      <c r="D52" s="580">
        <v>0.33338582</v>
      </c>
      <c r="E52" s="580">
        <v>0.37814990999999998</v>
      </c>
      <c r="F52" s="580">
        <v>0.37920169999999997</v>
      </c>
      <c r="G52" s="580">
        <v>0.39638340999999999</v>
      </c>
      <c r="H52" s="580">
        <v>0.37884097</v>
      </c>
      <c r="I52" s="580">
        <v>0.40772072999999998</v>
      </c>
      <c r="J52" s="580">
        <v>0.41555607999999999</v>
      </c>
      <c r="K52" s="580">
        <v>0.38741548999999997</v>
      </c>
      <c r="L52" s="580">
        <v>0.40950230999999998</v>
      </c>
      <c r="M52" s="580">
        <v>0.39884874999999997</v>
      </c>
      <c r="N52" s="580">
        <v>0.39588220000000002</v>
      </c>
      <c r="O52" s="580">
        <v>0.38145171999999999</v>
      </c>
      <c r="P52" s="580">
        <v>0.35733949999999998</v>
      </c>
      <c r="Q52" s="580">
        <v>0.40702617000000002</v>
      </c>
      <c r="R52" s="580">
        <v>0.39020156</v>
      </c>
      <c r="S52" s="580">
        <v>0.40297170999999998</v>
      </c>
      <c r="T52" s="580">
        <v>0.39183105000000001</v>
      </c>
      <c r="U52" s="580">
        <v>0.41726468</v>
      </c>
      <c r="V52" s="580">
        <v>0.42509607999999999</v>
      </c>
      <c r="W52" s="580">
        <v>0.42168802999999999</v>
      </c>
      <c r="X52" s="580">
        <v>0.42566608</v>
      </c>
      <c r="Y52" s="580">
        <v>0.40561797999999999</v>
      </c>
      <c r="Z52" s="580">
        <v>0.40232143999999997</v>
      </c>
      <c r="AA52" s="580">
        <v>0.39543633</v>
      </c>
      <c r="AB52" s="580">
        <v>0.35365249999999998</v>
      </c>
      <c r="AC52" s="580">
        <v>0.39390115999999997</v>
      </c>
      <c r="AD52" s="580">
        <v>0.39124824000000002</v>
      </c>
      <c r="AE52" s="580">
        <v>0.39458468000000002</v>
      </c>
      <c r="AF52" s="580">
        <v>0.39190866000000002</v>
      </c>
      <c r="AG52" s="580">
        <v>0.42514097000000001</v>
      </c>
      <c r="AH52" s="580">
        <v>0.41704566999999998</v>
      </c>
      <c r="AI52" s="580">
        <v>0.40962416000000001</v>
      </c>
      <c r="AJ52" s="580">
        <v>0.42744690000000002</v>
      </c>
      <c r="AK52" s="580">
        <v>0.40275928999999999</v>
      </c>
      <c r="AL52" s="580">
        <v>0.40340642999999998</v>
      </c>
      <c r="AM52" s="580">
        <v>0.39272439999999997</v>
      </c>
      <c r="AN52" s="580">
        <v>0.36987054000000003</v>
      </c>
      <c r="AO52" s="580">
        <v>0.39149222</v>
      </c>
      <c r="AP52" s="580">
        <v>0.38672627999999998</v>
      </c>
      <c r="AQ52" s="580">
        <v>0.39775822999999999</v>
      </c>
      <c r="AR52" s="580">
        <v>0.40017028999999998</v>
      </c>
      <c r="AS52" s="580">
        <v>0.41763148999999999</v>
      </c>
      <c r="AT52" s="580">
        <v>0.42492129000000001</v>
      </c>
      <c r="AU52" s="580">
        <v>0.41712919999999998</v>
      </c>
      <c r="AV52" s="580">
        <v>0.43095613999999999</v>
      </c>
      <c r="AW52" s="580">
        <v>0.40455248999999999</v>
      </c>
      <c r="AX52" s="580">
        <v>0.41995903000000001</v>
      </c>
      <c r="AY52" s="967">
        <v>0.40255190000000002</v>
      </c>
      <c r="AZ52" s="967">
        <v>0.36151976000000002</v>
      </c>
      <c r="BA52" s="967">
        <v>0.39415756000000002</v>
      </c>
      <c r="BB52" s="481">
        <v>0.3900902</v>
      </c>
      <c r="BC52" s="481">
        <v>0.39857550000000003</v>
      </c>
      <c r="BD52" s="481">
        <v>0.40139079999999999</v>
      </c>
      <c r="BE52" s="481">
        <v>0.42040689999999997</v>
      </c>
      <c r="BF52" s="481">
        <v>0.42646329999999999</v>
      </c>
      <c r="BG52" s="481">
        <v>0.41864129999999999</v>
      </c>
      <c r="BH52" s="481">
        <v>0.43385420000000002</v>
      </c>
      <c r="BI52" s="481">
        <v>0.40708319999999998</v>
      </c>
      <c r="BJ52" s="481">
        <v>0.42045470000000001</v>
      </c>
      <c r="BK52" s="481">
        <v>0.40383619999999998</v>
      </c>
      <c r="BL52" s="481">
        <v>0.361929</v>
      </c>
      <c r="BM52" s="481">
        <v>0.39476099999999997</v>
      </c>
      <c r="BN52" s="481">
        <v>0.39192579999999999</v>
      </c>
      <c r="BO52" s="481">
        <v>0.4007193</v>
      </c>
      <c r="BP52" s="481">
        <v>0.40360469999999998</v>
      </c>
      <c r="BQ52" s="481">
        <v>0.42204979999999997</v>
      </c>
      <c r="BR52" s="481">
        <v>0.42809930000000002</v>
      </c>
      <c r="BS52" s="481">
        <v>0.42037950000000002</v>
      </c>
      <c r="BT52" s="481">
        <v>0.43608029999999998</v>
      </c>
      <c r="BU52" s="481">
        <v>0.409474</v>
      </c>
      <c r="BV52" s="481">
        <v>0.42325400000000002</v>
      </c>
    </row>
    <row r="53" spans="1:74" s="358" customFormat="1" ht="12" customHeight="1" x14ac:dyDescent="0.25">
      <c r="A53" s="357"/>
      <c r="B53" s="1087" t="s">
        <v>1454</v>
      </c>
      <c r="C53" s="1098"/>
      <c r="D53" s="1098"/>
      <c r="E53" s="1098"/>
      <c r="F53" s="1098"/>
      <c r="G53" s="1098"/>
      <c r="H53" s="1098"/>
      <c r="I53" s="1098"/>
      <c r="J53" s="1098"/>
      <c r="K53" s="1098"/>
      <c r="L53" s="1098"/>
      <c r="M53" s="1098"/>
      <c r="N53" s="1098"/>
      <c r="O53" s="1098"/>
      <c r="P53" s="1098"/>
      <c r="Q53" s="1098"/>
      <c r="R53" s="805"/>
      <c r="AY53" s="361"/>
      <c r="AZ53" s="361"/>
      <c r="BA53" s="361"/>
      <c r="BD53" s="361"/>
      <c r="BE53" s="361"/>
      <c r="BF53" s="361"/>
      <c r="BG53" s="361"/>
      <c r="BH53" s="361"/>
      <c r="BI53" s="361"/>
    </row>
    <row r="54" spans="1:74" s="186" customFormat="1" ht="12" customHeight="1" x14ac:dyDescent="0.2">
      <c r="A54" s="185"/>
      <c r="B54" s="799" t="s">
        <v>826</v>
      </c>
      <c r="C54" s="799"/>
      <c r="D54" s="799"/>
      <c r="E54" s="799"/>
      <c r="F54" s="799"/>
      <c r="G54" s="799"/>
      <c r="H54" s="800"/>
      <c r="I54" s="799"/>
      <c r="J54" s="799"/>
      <c r="K54" s="799"/>
      <c r="L54" s="799"/>
      <c r="M54" s="799"/>
      <c r="N54" s="799"/>
      <c r="O54" s="799"/>
      <c r="P54" s="799"/>
      <c r="Q54" s="799"/>
      <c r="R54" s="801"/>
      <c r="AY54" s="699"/>
      <c r="AZ54" s="699"/>
      <c r="BA54" s="699"/>
      <c r="BB54" s="207"/>
      <c r="BC54" s="207"/>
      <c r="BD54" s="699"/>
      <c r="BE54" s="699"/>
      <c r="BF54" s="699"/>
      <c r="BG54" s="699"/>
      <c r="BH54" s="873"/>
      <c r="BI54" s="699"/>
      <c r="BJ54" s="207"/>
    </row>
    <row r="55" spans="1:74" s="186" customFormat="1" ht="12" customHeight="1" x14ac:dyDescent="0.25">
      <c r="A55" s="185"/>
      <c r="B55" s="1018" t="str">
        <f>Dates!$G$2</f>
        <v>EIA completed modeling and analysis for this report on Monday, April 7, 2025.</v>
      </c>
      <c r="C55" s="1005"/>
      <c r="D55" s="1005"/>
      <c r="E55" s="1005"/>
      <c r="F55" s="1005"/>
      <c r="G55" s="1005"/>
      <c r="H55" s="1005"/>
      <c r="I55" s="1005"/>
      <c r="J55" s="1005"/>
      <c r="K55" s="1005"/>
      <c r="L55" s="1005"/>
      <c r="M55" s="1005"/>
      <c r="N55" s="1005"/>
      <c r="O55" s="1005"/>
      <c r="P55" s="1005"/>
      <c r="Q55" s="1005"/>
      <c r="R55" s="802"/>
      <c r="AY55" s="699"/>
      <c r="AZ55" s="699"/>
      <c r="BA55" s="699"/>
      <c r="BB55" s="207"/>
      <c r="BC55" s="207"/>
      <c r="BD55" s="700"/>
      <c r="BE55" s="700"/>
      <c r="BF55" s="700"/>
      <c r="BG55" s="699"/>
      <c r="BH55" s="661"/>
      <c r="BI55" s="699"/>
      <c r="BJ55" s="207"/>
    </row>
    <row r="56" spans="1:74" s="186" customFormat="1" ht="13.2" x14ac:dyDescent="0.25">
      <c r="A56" s="185"/>
      <c r="B56" s="1027" t="s">
        <v>1435</v>
      </c>
      <c r="C56" s="1014"/>
      <c r="D56" s="1014"/>
      <c r="E56" s="1014"/>
      <c r="F56" s="1014"/>
      <c r="G56" s="1014"/>
      <c r="H56" s="1014"/>
      <c r="I56" s="1014"/>
      <c r="J56" s="1014"/>
      <c r="K56" s="1014"/>
      <c r="L56" s="1014"/>
      <c r="M56" s="1014"/>
      <c r="N56" s="1014"/>
      <c r="O56" s="1014"/>
      <c r="P56" s="1014"/>
      <c r="Q56" s="1014"/>
      <c r="R56" s="805"/>
      <c r="AY56" s="699"/>
      <c r="AZ56" s="699"/>
      <c r="BA56" s="699"/>
      <c r="BB56" s="207"/>
      <c r="BC56" s="207"/>
      <c r="BD56" s="700"/>
      <c r="BE56" s="700"/>
      <c r="BF56" s="700"/>
      <c r="BG56" s="699"/>
      <c r="BH56" s="661"/>
      <c r="BI56" s="699"/>
      <c r="BJ56" s="207"/>
    </row>
    <row r="57" spans="1:74" s="186" customFormat="1" ht="12" customHeight="1" x14ac:dyDescent="0.25">
      <c r="A57" s="185"/>
      <c r="B57" s="1097" t="s">
        <v>818</v>
      </c>
      <c r="C57" s="1101"/>
      <c r="D57" s="1101"/>
      <c r="E57" s="1101"/>
      <c r="F57" s="1101"/>
      <c r="G57" s="1101"/>
      <c r="H57" s="1101"/>
      <c r="I57" s="1101"/>
      <c r="J57" s="1101"/>
      <c r="K57" s="1101"/>
      <c r="L57" s="1101"/>
      <c r="M57" s="1101"/>
      <c r="N57" s="1101"/>
      <c r="O57" s="1101"/>
      <c r="P57" s="1101"/>
      <c r="Q57" s="1098"/>
      <c r="R57" s="805"/>
      <c r="AY57" s="699"/>
      <c r="AZ57" s="699"/>
      <c r="BA57" s="699"/>
      <c r="BB57" s="207"/>
      <c r="BC57" s="207"/>
      <c r="BD57" s="700"/>
      <c r="BE57" s="700"/>
      <c r="BF57" s="700"/>
      <c r="BG57" s="699"/>
      <c r="BH57" s="661"/>
      <c r="BI57" s="699"/>
      <c r="BJ57" s="207"/>
    </row>
    <row r="58" spans="1:74" s="186" customFormat="1" ht="12" customHeight="1" x14ac:dyDescent="0.25">
      <c r="A58" s="185"/>
      <c r="B58" s="1097" t="s">
        <v>819</v>
      </c>
      <c r="C58" s="1101"/>
      <c r="D58" s="1101"/>
      <c r="E58" s="1101"/>
      <c r="F58" s="1101"/>
      <c r="G58" s="1101"/>
      <c r="H58" s="1101"/>
      <c r="I58" s="1101"/>
      <c r="J58" s="1101"/>
      <c r="K58" s="1101"/>
      <c r="L58" s="1101"/>
      <c r="M58" s="1101"/>
      <c r="N58" s="1101"/>
      <c r="O58" s="1101"/>
      <c r="P58" s="1101"/>
      <c r="Q58" s="1098"/>
      <c r="R58" s="805"/>
      <c r="AY58" s="699"/>
      <c r="AZ58" s="699"/>
      <c r="BA58" s="699"/>
      <c r="BB58" s="207"/>
      <c r="BC58" s="207"/>
      <c r="BD58" s="700"/>
      <c r="BE58" s="700"/>
      <c r="BF58" s="700"/>
      <c r="BG58" s="699"/>
      <c r="BH58" s="661"/>
      <c r="BI58" s="699"/>
      <c r="BJ58" s="207"/>
    </row>
    <row r="59" spans="1:74" s="186" customFormat="1" ht="12" customHeight="1" x14ac:dyDescent="0.2">
      <c r="A59" s="185"/>
      <c r="B59" s="1019" t="s">
        <v>840</v>
      </c>
      <c r="C59" s="1019"/>
      <c r="D59" s="1019"/>
      <c r="E59" s="1019"/>
      <c r="F59" s="1019"/>
      <c r="G59" s="1019"/>
      <c r="H59" s="1019"/>
      <c r="I59" s="1019"/>
      <c r="J59" s="1019"/>
      <c r="K59" s="1019"/>
      <c r="L59" s="1019"/>
      <c r="M59" s="1019"/>
      <c r="N59" s="1019"/>
      <c r="O59" s="1019"/>
      <c r="P59" s="1019"/>
      <c r="Q59" s="1019"/>
      <c r="R59" s="1019"/>
      <c r="AY59" s="699"/>
      <c r="AZ59" s="699"/>
      <c r="BA59" s="699"/>
      <c r="BB59" s="207"/>
      <c r="BC59" s="207"/>
      <c r="BD59" s="700"/>
      <c r="BE59" s="700"/>
      <c r="BF59" s="700"/>
      <c r="BG59" s="699"/>
      <c r="BH59" s="661"/>
      <c r="BI59" s="699"/>
      <c r="BJ59" s="207"/>
    </row>
    <row r="60" spans="1:74" s="186" customFormat="1" ht="12" customHeight="1" x14ac:dyDescent="0.25">
      <c r="A60" s="185"/>
      <c r="B60" s="1097" t="s">
        <v>1452</v>
      </c>
      <c r="C60" s="1023"/>
      <c r="D60" s="1023"/>
      <c r="E60" s="1023"/>
      <c r="F60" s="1023"/>
      <c r="G60" s="1023"/>
      <c r="H60" s="1023"/>
      <c r="I60" s="1023"/>
      <c r="J60" s="1023"/>
      <c r="K60" s="1023"/>
      <c r="L60" s="1023"/>
      <c r="M60" s="1023"/>
      <c r="N60" s="1023"/>
      <c r="O60" s="1023"/>
      <c r="P60" s="1023"/>
      <c r="Q60" s="1024"/>
      <c r="R60" s="805"/>
      <c r="AY60" s="699"/>
      <c r="AZ60" s="699"/>
      <c r="BA60" s="699"/>
      <c r="BB60" s="207"/>
      <c r="BC60" s="207"/>
      <c r="BD60" s="700"/>
      <c r="BE60" s="700"/>
      <c r="BF60" s="700"/>
      <c r="BG60" s="699"/>
      <c r="BH60" s="661"/>
      <c r="BI60" s="699"/>
      <c r="BJ60" s="207"/>
    </row>
    <row r="61" spans="1:74" s="186" customFormat="1" ht="12" customHeight="1" x14ac:dyDescent="0.25">
      <c r="A61" s="185"/>
      <c r="B61" s="1022" t="s">
        <v>817</v>
      </c>
      <c r="C61" s="1024"/>
      <c r="D61" s="1024"/>
      <c r="E61" s="1024"/>
      <c r="F61" s="1024"/>
      <c r="G61" s="1024"/>
      <c r="H61" s="1024"/>
      <c r="I61" s="1024"/>
      <c r="J61" s="1024"/>
      <c r="K61" s="1024"/>
      <c r="L61" s="1024"/>
      <c r="M61" s="1024"/>
      <c r="N61" s="1024"/>
      <c r="O61" s="1024"/>
      <c r="P61" s="1024"/>
      <c r="Q61" s="1098"/>
      <c r="R61" s="805"/>
      <c r="AY61" s="699"/>
      <c r="AZ61" s="699"/>
      <c r="BA61" s="699"/>
      <c r="BB61" s="207"/>
      <c r="BC61" s="207"/>
      <c r="BD61" s="700"/>
      <c r="BE61" s="700"/>
      <c r="BF61" s="700"/>
      <c r="BG61" s="699"/>
      <c r="BH61" s="661"/>
      <c r="BI61" s="699"/>
      <c r="BJ61" s="207"/>
    </row>
    <row r="62" spans="1:74" s="186" customFormat="1" ht="12" customHeight="1" x14ac:dyDescent="0.25">
      <c r="A62" s="185"/>
      <c r="B62" s="1099" t="s">
        <v>1453</v>
      </c>
      <c r="C62" s="1024"/>
      <c r="D62" s="1024"/>
      <c r="E62" s="1024"/>
      <c r="F62" s="1024"/>
      <c r="G62" s="1024"/>
      <c r="H62" s="1024"/>
      <c r="I62" s="1024"/>
      <c r="J62" s="1024"/>
      <c r="K62" s="1024"/>
      <c r="L62" s="1024"/>
      <c r="M62" s="1024"/>
      <c r="N62" s="1024"/>
      <c r="O62" s="1024"/>
      <c r="P62" s="1024"/>
      <c r="Q62" s="1024"/>
      <c r="R62" s="805"/>
      <c r="AY62" s="699"/>
      <c r="AZ62" s="699"/>
      <c r="BA62" s="699"/>
      <c r="BB62" s="207"/>
      <c r="BC62" s="207"/>
      <c r="BD62" s="700"/>
      <c r="BE62" s="700"/>
      <c r="BF62" s="700"/>
      <c r="BG62" s="699"/>
      <c r="BH62" s="661"/>
      <c r="BI62" s="699"/>
      <c r="BJ62" s="207"/>
    </row>
    <row r="63" spans="1:74" s="184" customFormat="1" ht="12" customHeight="1" x14ac:dyDescent="0.2">
      <c r="A63" s="56"/>
      <c r="B63" s="1037"/>
      <c r="C63" s="1021"/>
      <c r="D63" s="1021"/>
      <c r="E63" s="1021"/>
      <c r="F63" s="1021"/>
      <c r="G63" s="1021"/>
      <c r="H63" s="1021"/>
      <c r="I63" s="1021"/>
      <c r="J63" s="1021"/>
      <c r="K63" s="1021"/>
      <c r="L63" s="1021"/>
      <c r="M63" s="1021"/>
      <c r="N63" s="1021"/>
      <c r="O63" s="1021"/>
      <c r="P63" s="1021"/>
      <c r="Q63" s="1021"/>
      <c r="AY63" s="855"/>
      <c r="AZ63" s="855"/>
      <c r="BA63" s="855"/>
      <c r="BB63" s="205"/>
      <c r="BC63" s="205"/>
      <c r="BD63" s="697"/>
      <c r="BE63" s="697"/>
      <c r="BF63" s="697"/>
      <c r="BG63" s="855"/>
      <c r="BH63" s="661"/>
      <c r="BI63" s="855"/>
      <c r="BJ63" s="205"/>
    </row>
    <row r="64" spans="1:74" x14ac:dyDescent="0.2">
      <c r="BH64" s="661"/>
      <c r="BK64" s="142"/>
      <c r="BL64" s="142"/>
      <c r="BM64" s="142"/>
      <c r="BN64" s="142"/>
      <c r="BO64" s="142"/>
      <c r="BP64" s="142"/>
      <c r="BQ64" s="142"/>
      <c r="BR64" s="142"/>
      <c r="BS64" s="142"/>
      <c r="BT64" s="142"/>
      <c r="BU64" s="142"/>
      <c r="BV64" s="142"/>
    </row>
    <row r="65" spans="60:74" x14ac:dyDescent="0.2">
      <c r="BH65" s="661"/>
      <c r="BK65" s="142"/>
      <c r="BL65" s="142"/>
      <c r="BM65" s="142"/>
      <c r="BN65" s="142"/>
      <c r="BO65" s="142"/>
      <c r="BP65" s="142"/>
      <c r="BQ65" s="142"/>
      <c r="BR65" s="142"/>
      <c r="BS65" s="142"/>
      <c r="BT65" s="142"/>
      <c r="BU65" s="142"/>
      <c r="BV65" s="142"/>
    </row>
    <row r="66" spans="60:74" x14ac:dyDescent="0.2">
      <c r="BH66" s="661"/>
      <c r="BK66" s="142"/>
      <c r="BL66" s="142"/>
      <c r="BM66" s="142"/>
      <c r="BN66" s="142"/>
      <c r="BO66" s="142"/>
      <c r="BP66" s="142"/>
      <c r="BQ66" s="142"/>
      <c r="BR66" s="142"/>
      <c r="BS66" s="142"/>
      <c r="BT66" s="142"/>
      <c r="BU66" s="142"/>
      <c r="BV66" s="142"/>
    </row>
    <row r="67" spans="60:74" x14ac:dyDescent="0.2">
      <c r="BH67" s="661"/>
      <c r="BK67" s="142"/>
      <c r="BL67" s="142"/>
      <c r="BM67" s="142"/>
      <c r="BN67" s="142"/>
      <c r="BO67" s="142"/>
      <c r="BP67" s="142"/>
      <c r="BQ67" s="142"/>
      <c r="BR67" s="142"/>
      <c r="BS67" s="142"/>
      <c r="BT67" s="142"/>
      <c r="BU67" s="142"/>
      <c r="BV67" s="142"/>
    </row>
    <row r="68" spans="60:74" x14ac:dyDescent="0.2">
      <c r="BH68" s="661"/>
      <c r="BK68" s="142"/>
      <c r="BL68" s="142"/>
      <c r="BM68" s="142"/>
      <c r="BN68" s="142"/>
      <c r="BO68" s="142"/>
      <c r="BP68" s="142"/>
      <c r="BQ68" s="142"/>
      <c r="BR68" s="142"/>
      <c r="BS68" s="142"/>
      <c r="BT68" s="142"/>
      <c r="BU68" s="142"/>
      <c r="BV68" s="142"/>
    </row>
    <row r="69" spans="60:74" x14ac:dyDescent="0.2">
      <c r="BK69" s="142"/>
      <c r="BL69" s="142"/>
      <c r="BM69" s="142"/>
      <c r="BN69" s="142"/>
      <c r="BO69" s="142"/>
      <c r="BP69" s="142"/>
      <c r="BQ69" s="142"/>
      <c r="BR69" s="142"/>
      <c r="BS69" s="142"/>
      <c r="BT69" s="142"/>
      <c r="BU69" s="142"/>
      <c r="BV69" s="142"/>
    </row>
    <row r="70" spans="60:74" x14ac:dyDescent="0.2">
      <c r="BK70" s="142"/>
      <c r="BL70" s="142"/>
      <c r="BM70" s="142"/>
      <c r="BN70" s="142"/>
      <c r="BO70" s="142"/>
      <c r="BP70" s="142"/>
      <c r="BQ70" s="142"/>
      <c r="BR70" s="142"/>
      <c r="BS70" s="142"/>
      <c r="BT70" s="142"/>
      <c r="BU70" s="142"/>
      <c r="BV70" s="142"/>
    </row>
    <row r="71" spans="60:74" x14ac:dyDescent="0.2">
      <c r="BK71" s="142"/>
      <c r="BL71" s="142"/>
      <c r="BM71" s="142"/>
      <c r="BN71" s="142"/>
      <c r="BO71" s="142"/>
      <c r="BP71" s="142"/>
      <c r="BQ71" s="142"/>
      <c r="BR71" s="142"/>
      <c r="BS71" s="142"/>
      <c r="BT71" s="142"/>
      <c r="BU71" s="142"/>
      <c r="BV71" s="142"/>
    </row>
    <row r="72" spans="60:74" x14ac:dyDescent="0.2">
      <c r="BK72" s="142"/>
      <c r="BL72" s="142"/>
      <c r="BM72" s="142"/>
      <c r="BN72" s="142"/>
      <c r="BO72" s="142"/>
      <c r="BP72" s="142"/>
      <c r="BQ72" s="142"/>
      <c r="BR72" s="142"/>
      <c r="BS72" s="142"/>
      <c r="BT72" s="142"/>
      <c r="BU72" s="142"/>
      <c r="BV72" s="142"/>
    </row>
    <row r="73" spans="60:74" x14ac:dyDescent="0.2">
      <c r="BK73" s="142"/>
      <c r="BL73" s="142"/>
      <c r="BM73" s="142"/>
      <c r="BN73" s="142"/>
      <c r="BO73" s="142"/>
      <c r="BP73" s="142"/>
      <c r="BQ73" s="142"/>
      <c r="BR73" s="142"/>
      <c r="BS73" s="142"/>
      <c r="BT73" s="142"/>
      <c r="BU73" s="142"/>
      <c r="BV73" s="142"/>
    </row>
    <row r="74" spans="60:74" x14ac:dyDescent="0.2">
      <c r="BK74" s="142"/>
      <c r="BL74" s="142"/>
      <c r="BM74" s="142"/>
      <c r="BN74" s="142"/>
      <c r="BO74" s="142"/>
      <c r="BP74" s="142"/>
      <c r="BQ74" s="142"/>
      <c r="BR74" s="142"/>
      <c r="BS74" s="142"/>
      <c r="BT74" s="142"/>
      <c r="BU74" s="142"/>
      <c r="BV74" s="142"/>
    </row>
    <row r="75" spans="60:74" x14ac:dyDescent="0.2">
      <c r="BK75" s="142"/>
      <c r="BL75" s="142"/>
      <c r="BM75" s="142"/>
      <c r="BN75" s="142"/>
      <c r="BO75" s="142"/>
      <c r="BP75" s="142"/>
      <c r="BQ75" s="142"/>
      <c r="BR75" s="142"/>
      <c r="BS75" s="142"/>
      <c r="BT75" s="142"/>
      <c r="BU75" s="142"/>
      <c r="BV75" s="142"/>
    </row>
    <row r="76" spans="60:74" x14ac:dyDescent="0.2">
      <c r="BK76" s="142"/>
      <c r="BL76" s="142"/>
      <c r="BM76" s="142"/>
      <c r="BN76" s="142"/>
      <c r="BO76" s="142"/>
      <c r="BP76" s="142"/>
      <c r="BQ76" s="142"/>
      <c r="BR76" s="142"/>
      <c r="BS76" s="142"/>
      <c r="BT76" s="142"/>
      <c r="BU76" s="142"/>
      <c r="BV76" s="142"/>
    </row>
    <row r="77" spans="60:74" x14ac:dyDescent="0.2">
      <c r="BK77" s="142"/>
      <c r="BL77" s="142"/>
      <c r="BM77" s="142"/>
      <c r="BN77" s="142"/>
      <c r="BO77" s="142"/>
      <c r="BP77" s="142"/>
      <c r="BQ77" s="142"/>
      <c r="BR77" s="142"/>
      <c r="BS77" s="142"/>
      <c r="BT77" s="142"/>
      <c r="BU77" s="142"/>
      <c r="BV77" s="142"/>
    </row>
    <row r="78" spans="60:74" x14ac:dyDescent="0.2">
      <c r="BK78" s="142"/>
      <c r="BL78" s="142"/>
      <c r="BM78" s="142"/>
      <c r="BN78" s="142"/>
      <c r="BO78" s="142"/>
      <c r="BP78" s="142"/>
      <c r="BQ78" s="142"/>
      <c r="BR78" s="142"/>
      <c r="BS78" s="142"/>
      <c r="BT78" s="142"/>
      <c r="BU78" s="142"/>
      <c r="BV78" s="142"/>
    </row>
    <row r="79" spans="60:74" x14ac:dyDescent="0.2">
      <c r="BK79" s="142"/>
      <c r="BL79" s="142"/>
      <c r="BM79" s="142"/>
      <c r="BN79" s="142"/>
      <c r="BO79" s="142"/>
      <c r="BP79" s="142"/>
      <c r="BQ79" s="142"/>
      <c r="BR79" s="142"/>
      <c r="BS79" s="142"/>
      <c r="BT79" s="142"/>
      <c r="BU79" s="142"/>
      <c r="BV79" s="142"/>
    </row>
    <row r="80" spans="60:74" x14ac:dyDescent="0.2">
      <c r="BK80" s="142"/>
      <c r="BL80" s="142"/>
      <c r="BM80" s="142"/>
      <c r="BN80" s="142"/>
      <c r="BO80" s="142"/>
      <c r="BP80" s="142"/>
      <c r="BQ80" s="142"/>
      <c r="BR80" s="142"/>
      <c r="BS80" s="142"/>
      <c r="BT80" s="142"/>
      <c r="BU80" s="142"/>
      <c r="BV80" s="142"/>
    </row>
    <row r="81" spans="63:74" x14ac:dyDescent="0.2">
      <c r="BK81" s="142"/>
      <c r="BL81" s="142"/>
      <c r="BM81" s="142"/>
      <c r="BN81" s="142"/>
      <c r="BO81" s="142"/>
      <c r="BP81" s="142"/>
      <c r="BQ81" s="142"/>
      <c r="BR81" s="142"/>
      <c r="BS81" s="142"/>
      <c r="BT81" s="142"/>
      <c r="BU81" s="142"/>
      <c r="BV81" s="142"/>
    </row>
    <row r="82" spans="63:74" x14ac:dyDescent="0.2">
      <c r="BK82" s="142"/>
      <c r="BL82" s="142"/>
      <c r="BM82" s="142"/>
      <c r="BN82" s="142"/>
      <c r="BO82" s="142"/>
      <c r="BP82" s="142"/>
      <c r="BQ82" s="142"/>
      <c r="BR82" s="142"/>
      <c r="BS82" s="142"/>
      <c r="BT82" s="142"/>
      <c r="BU82" s="142"/>
      <c r="BV82" s="142"/>
    </row>
    <row r="83" spans="63:74" x14ac:dyDescent="0.2">
      <c r="BK83" s="142"/>
      <c r="BL83" s="142"/>
      <c r="BM83" s="142"/>
      <c r="BN83" s="142"/>
      <c r="BO83" s="142"/>
      <c r="BP83" s="142"/>
      <c r="BQ83" s="142"/>
      <c r="BR83" s="142"/>
      <c r="BS83" s="142"/>
      <c r="BT83" s="142"/>
      <c r="BU83" s="142"/>
      <c r="BV83" s="142"/>
    </row>
    <row r="84" spans="63:74" x14ac:dyDescent="0.2">
      <c r="BK84" s="142"/>
      <c r="BL84" s="142"/>
      <c r="BM84" s="142"/>
      <c r="BN84" s="142"/>
      <c r="BO84" s="142"/>
      <c r="BP84" s="142"/>
      <c r="BQ84" s="142"/>
      <c r="BR84" s="142"/>
      <c r="BS84" s="142"/>
      <c r="BT84" s="142"/>
      <c r="BU84" s="142"/>
      <c r="BV84" s="142"/>
    </row>
    <row r="85" spans="63:74" x14ac:dyDescent="0.2">
      <c r="BK85" s="142"/>
      <c r="BL85" s="142"/>
      <c r="BM85" s="142"/>
      <c r="BN85" s="142"/>
      <c r="BO85" s="142"/>
      <c r="BP85" s="142"/>
      <c r="BQ85" s="142"/>
      <c r="BR85" s="142"/>
      <c r="BS85" s="142"/>
      <c r="BT85" s="142"/>
      <c r="BU85" s="142"/>
      <c r="BV85" s="142"/>
    </row>
    <row r="86" spans="63:74" x14ac:dyDescent="0.2">
      <c r="BK86" s="142"/>
      <c r="BL86" s="142"/>
      <c r="BM86" s="142"/>
      <c r="BN86" s="142"/>
      <c r="BO86" s="142"/>
      <c r="BP86" s="142"/>
      <c r="BQ86" s="142"/>
      <c r="BR86" s="142"/>
      <c r="BS86" s="142"/>
      <c r="BT86" s="142"/>
      <c r="BU86" s="142"/>
      <c r="BV86" s="142"/>
    </row>
    <row r="87" spans="63:74" x14ac:dyDescent="0.2">
      <c r="BK87" s="142"/>
      <c r="BL87" s="142"/>
      <c r="BM87" s="142"/>
      <c r="BN87" s="142"/>
      <c r="BO87" s="142"/>
      <c r="BP87" s="142"/>
      <c r="BQ87" s="142"/>
      <c r="BR87" s="142"/>
      <c r="BS87" s="142"/>
      <c r="BT87" s="142"/>
      <c r="BU87" s="142"/>
      <c r="BV87" s="142"/>
    </row>
    <row r="88" spans="63:74" x14ac:dyDescent="0.2">
      <c r="BK88" s="142"/>
      <c r="BL88" s="142"/>
      <c r="BM88" s="142"/>
      <c r="BN88" s="142"/>
      <c r="BO88" s="142"/>
      <c r="BP88" s="142"/>
      <c r="BQ88" s="142"/>
      <c r="BR88" s="142"/>
      <c r="BS88" s="142"/>
      <c r="BT88" s="142"/>
      <c r="BU88" s="142"/>
      <c r="BV88" s="142"/>
    </row>
    <row r="89" spans="63:74" x14ac:dyDescent="0.2">
      <c r="BK89" s="142"/>
      <c r="BL89" s="142"/>
      <c r="BM89" s="142"/>
      <c r="BN89" s="142"/>
      <c r="BO89" s="142"/>
      <c r="BP89" s="142"/>
      <c r="BQ89" s="142"/>
      <c r="BR89" s="142"/>
      <c r="BS89" s="142"/>
      <c r="BT89" s="142"/>
      <c r="BU89" s="142"/>
      <c r="BV89" s="142"/>
    </row>
    <row r="90" spans="63:74" x14ac:dyDescent="0.2">
      <c r="BK90" s="142"/>
      <c r="BL90" s="142"/>
      <c r="BM90" s="142"/>
      <c r="BN90" s="142"/>
      <c r="BO90" s="142"/>
      <c r="BP90" s="142"/>
      <c r="BQ90" s="142"/>
      <c r="BR90" s="142"/>
      <c r="BS90" s="142"/>
      <c r="BT90" s="142"/>
      <c r="BU90" s="142"/>
      <c r="BV90" s="142"/>
    </row>
    <row r="91" spans="63:74" x14ac:dyDescent="0.2">
      <c r="BK91" s="142"/>
      <c r="BL91" s="142"/>
      <c r="BM91" s="142"/>
      <c r="BN91" s="142"/>
      <c r="BO91" s="142"/>
      <c r="BP91" s="142"/>
      <c r="BQ91" s="142"/>
      <c r="BR91" s="142"/>
      <c r="BS91" s="142"/>
      <c r="BT91" s="142"/>
      <c r="BU91" s="142"/>
      <c r="BV91" s="142"/>
    </row>
    <row r="92" spans="63:74" x14ac:dyDescent="0.2">
      <c r="BK92" s="142"/>
      <c r="BL92" s="142"/>
      <c r="BM92" s="142"/>
      <c r="BN92" s="142"/>
      <c r="BO92" s="142"/>
      <c r="BP92" s="142"/>
      <c r="BQ92" s="142"/>
      <c r="BR92" s="142"/>
      <c r="BS92" s="142"/>
      <c r="BT92" s="142"/>
      <c r="BU92" s="142"/>
      <c r="BV92" s="142"/>
    </row>
    <row r="93" spans="63:74" x14ac:dyDescent="0.2">
      <c r="BK93" s="142"/>
      <c r="BL93" s="142"/>
      <c r="BM93" s="142"/>
      <c r="BN93" s="142"/>
      <c r="BO93" s="142"/>
      <c r="BP93" s="142"/>
      <c r="BQ93" s="142"/>
      <c r="BR93" s="142"/>
      <c r="BS93" s="142"/>
      <c r="BT93" s="142"/>
      <c r="BU93" s="142"/>
      <c r="BV93" s="142"/>
    </row>
    <row r="94" spans="63:74" x14ac:dyDescent="0.2">
      <c r="BK94" s="142"/>
      <c r="BL94" s="142"/>
      <c r="BM94" s="142"/>
      <c r="BN94" s="142"/>
      <c r="BO94" s="142"/>
      <c r="BP94" s="142"/>
      <c r="BQ94" s="142"/>
      <c r="BR94" s="142"/>
      <c r="BS94" s="142"/>
      <c r="BT94" s="142"/>
      <c r="BU94" s="142"/>
      <c r="BV94" s="142"/>
    </row>
    <row r="95" spans="63:74" x14ac:dyDescent="0.2">
      <c r="BK95" s="142"/>
      <c r="BL95" s="142"/>
      <c r="BM95" s="142"/>
      <c r="BN95" s="142"/>
      <c r="BO95" s="142"/>
      <c r="BP95" s="142"/>
      <c r="BQ95" s="142"/>
      <c r="BR95" s="142"/>
      <c r="BS95" s="142"/>
      <c r="BT95" s="142"/>
      <c r="BU95" s="142"/>
      <c r="BV95" s="142"/>
    </row>
    <row r="96" spans="63:74" x14ac:dyDescent="0.2">
      <c r="BK96" s="142"/>
      <c r="BL96" s="142"/>
      <c r="BM96" s="142"/>
      <c r="BN96" s="142"/>
      <c r="BO96" s="142"/>
      <c r="BP96" s="142"/>
      <c r="BQ96" s="142"/>
      <c r="BR96" s="142"/>
      <c r="BS96" s="142"/>
      <c r="BT96" s="142"/>
      <c r="BU96" s="142"/>
      <c r="BV96" s="142"/>
    </row>
    <row r="97" spans="63:74" x14ac:dyDescent="0.2">
      <c r="BK97" s="142"/>
      <c r="BL97" s="142"/>
      <c r="BM97" s="142"/>
      <c r="BN97" s="142"/>
      <c r="BO97" s="142"/>
      <c r="BP97" s="142"/>
      <c r="BQ97" s="142"/>
      <c r="BR97" s="142"/>
      <c r="BS97" s="142"/>
      <c r="BT97" s="142"/>
      <c r="BU97" s="142"/>
      <c r="BV97" s="142"/>
    </row>
    <row r="98" spans="63:74" x14ac:dyDescent="0.2">
      <c r="BK98" s="142"/>
      <c r="BL98" s="142"/>
      <c r="BM98" s="142"/>
      <c r="BN98" s="142"/>
      <c r="BO98" s="142"/>
      <c r="BP98" s="142"/>
      <c r="BQ98" s="142"/>
      <c r="BR98" s="142"/>
      <c r="BS98" s="142"/>
      <c r="BT98" s="142"/>
      <c r="BU98" s="142"/>
      <c r="BV98" s="142"/>
    </row>
    <row r="99" spans="63:74" x14ac:dyDescent="0.2">
      <c r="BK99" s="142"/>
      <c r="BL99" s="142"/>
      <c r="BM99" s="142"/>
      <c r="BN99" s="142"/>
      <c r="BO99" s="142"/>
      <c r="BP99" s="142"/>
      <c r="BQ99" s="142"/>
      <c r="BR99" s="142"/>
      <c r="BS99" s="142"/>
      <c r="BT99" s="142"/>
      <c r="BU99" s="142"/>
      <c r="BV99" s="142"/>
    </row>
    <row r="100" spans="63:74" x14ac:dyDescent="0.2">
      <c r="BK100" s="142"/>
      <c r="BL100" s="142"/>
      <c r="BM100" s="142"/>
      <c r="BN100" s="142"/>
      <c r="BO100" s="142"/>
      <c r="BP100" s="142"/>
      <c r="BQ100" s="142"/>
      <c r="BR100" s="142"/>
      <c r="BS100" s="142"/>
      <c r="BT100" s="142"/>
      <c r="BU100" s="142"/>
      <c r="BV100" s="142"/>
    </row>
    <row r="101" spans="63:74" x14ac:dyDescent="0.2">
      <c r="BK101" s="142"/>
      <c r="BL101" s="142"/>
      <c r="BM101" s="142"/>
      <c r="BN101" s="142"/>
      <c r="BO101" s="142"/>
      <c r="BP101" s="142"/>
      <c r="BQ101" s="142"/>
      <c r="BR101" s="142"/>
      <c r="BS101" s="142"/>
      <c r="BT101" s="142"/>
      <c r="BU101" s="142"/>
      <c r="BV101" s="142"/>
    </row>
    <row r="102" spans="63:74" x14ac:dyDescent="0.2">
      <c r="BK102" s="142"/>
      <c r="BL102" s="142"/>
      <c r="BM102" s="142"/>
      <c r="BN102" s="142"/>
      <c r="BO102" s="142"/>
      <c r="BP102" s="142"/>
      <c r="BQ102" s="142"/>
      <c r="BR102" s="142"/>
      <c r="BS102" s="142"/>
      <c r="BT102" s="142"/>
      <c r="BU102" s="142"/>
      <c r="BV102" s="142"/>
    </row>
    <row r="103" spans="63:74" x14ac:dyDescent="0.2">
      <c r="BK103" s="142"/>
      <c r="BL103" s="142"/>
      <c r="BM103" s="142"/>
      <c r="BN103" s="142"/>
      <c r="BO103" s="142"/>
      <c r="BP103" s="142"/>
      <c r="BQ103" s="142"/>
      <c r="BR103" s="142"/>
      <c r="BS103" s="142"/>
      <c r="BT103" s="142"/>
      <c r="BU103" s="142"/>
      <c r="BV103" s="142"/>
    </row>
    <row r="104" spans="63:74" x14ac:dyDescent="0.2">
      <c r="BK104" s="142"/>
      <c r="BL104" s="142"/>
      <c r="BM104" s="142"/>
      <c r="BN104" s="142"/>
      <c r="BO104" s="142"/>
      <c r="BP104" s="142"/>
      <c r="BQ104" s="142"/>
      <c r="BR104" s="142"/>
      <c r="BS104" s="142"/>
      <c r="BT104" s="142"/>
      <c r="BU104" s="142"/>
      <c r="BV104" s="142"/>
    </row>
    <row r="105" spans="63:74" x14ac:dyDescent="0.2">
      <c r="BK105" s="142"/>
      <c r="BL105" s="142"/>
      <c r="BM105" s="142"/>
      <c r="BN105" s="142"/>
      <c r="BO105" s="142"/>
      <c r="BP105" s="142"/>
      <c r="BQ105" s="142"/>
      <c r="BR105" s="142"/>
      <c r="BS105" s="142"/>
      <c r="BT105" s="142"/>
      <c r="BU105" s="142"/>
      <c r="BV105" s="142"/>
    </row>
    <row r="106" spans="63:74" x14ac:dyDescent="0.2">
      <c r="BK106" s="142"/>
      <c r="BL106" s="142"/>
      <c r="BM106" s="142"/>
      <c r="BN106" s="142"/>
      <c r="BO106" s="142"/>
      <c r="BP106" s="142"/>
      <c r="BQ106" s="142"/>
      <c r="BR106" s="142"/>
      <c r="BS106" s="142"/>
      <c r="BT106" s="142"/>
      <c r="BU106" s="142"/>
      <c r="BV106" s="142"/>
    </row>
    <row r="107" spans="63:74" x14ac:dyDescent="0.2">
      <c r="BK107" s="142"/>
      <c r="BL107" s="142"/>
      <c r="BM107" s="142"/>
      <c r="BN107" s="142"/>
      <c r="BO107" s="142"/>
      <c r="BP107" s="142"/>
      <c r="BQ107" s="142"/>
      <c r="BR107" s="142"/>
      <c r="BS107" s="142"/>
      <c r="BT107" s="142"/>
      <c r="BU107" s="142"/>
      <c r="BV107" s="142"/>
    </row>
    <row r="108" spans="63:74" x14ac:dyDescent="0.2">
      <c r="BK108" s="142"/>
      <c r="BL108" s="142"/>
      <c r="BM108" s="142"/>
      <c r="BN108" s="142"/>
      <c r="BO108" s="142"/>
      <c r="BP108" s="142"/>
      <c r="BQ108" s="142"/>
      <c r="BR108" s="142"/>
      <c r="BS108" s="142"/>
      <c r="BT108" s="142"/>
      <c r="BU108" s="142"/>
      <c r="BV108" s="142"/>
    </row>
    <row r="109" spans="63:74" x14ac:dyDescent="0.2">
      <c r="BK109" s="142"/>
      <c r="BL109" s="142"/>
      <c r="BM109" s="142"/>
      <c r="BN109" s="142"/>
      <c r="BO109" s="142"/>
      <c r="BP109" s="142"/>
      <c r="BQ109" s="142"/>
      <c r="BR109" s="142"/>
      <c r="BS109" s="142"/>
      <c r="BT109" s="142"/>
      <c r="BU109" s="142"/>
      <c r="BV109" s="142"/>
    </row>
    <row r="110" spans="63:74" x14ac:dyDescent="0.2">
      <c r="BK110" s="142"/>
      <c r="BL110" s="142"/>
      <c r="BM110" s="142"/>
      <c r="BN110" s="142"/>
      <c r="BO110" s="142"/>
      <c r="BP110" s="142"/>
      <c r="BQ110" s="142"/>
      <c r="BR110" s="142"/>
      <c r="BS110" s="142"/>
      <c r="BT110" s="142"/>
      <c r="BU110" s="142"/>
      <c r="BV110" s="142"/>
    </row>
    <row r="111" spans="63:74" x14ac:dyDescent="0.2">
      <c r="BK111" s="142"/>
      <c r="BL111" s="142"/>
      <c r="BM111" s="142"/>
      <c r="BN111" s="142"/>
      <c r="BO111" s="142"/>
      <c r="BP111" s="142"/>
      <c r="BQ111" s="142"/>
      <c r="BR111" s="142"/>
      <c r="BS111" s="142"/>
      <c r="BT111" s="142"/>
      <c r="BU111" s="142"/>
      <c r="BV111" s="142"/>
    </row>
    <row r="112" spans="63:74" x14ac:dyDescent="0.2">
      <c r="BK112" s="142"/>
      <c r="BL112" s="142"/>
      <c r="BM112" s="142"/>
      <c r="BN112" s="142"/>
      <c r="BO112" s="142"/>
      <c r="BP112" s="142"/>
      <c r="BQ112" s="142"/>
      <c r="BR112" s="142"/>
      <c r="BS112" s="142"/>
      <c r="BT112" s="142"/>
      <c r="BU112" s="142"/>
      <c r="BV112" s="142"/>
    </row>
    <row r="113" spans="63:74" x14ac:dyDescent="0.2">
      <c r="BK113" s="142"/>
      <c r="BL113" s="142"/>
      <c r="BM113" s="142"/>
      <c r="BN113" s="142"/>
      <c r="BO113" s="142"/>
      <c r="BP113" s="142"/>
      <c r="BQ113" s="142"/>
      <c r="BR113" s="142"/>
      <c r="BS113" s="142"/>
      <c r="BT113" s="142"/>
      <c r="BU113" s="142"/>
      <c r="BV113" s="142"/>
    </row>
    <row r="114" spans="63:74" x14ac:dyDescent="0.2">
      <c r="BK114" s="142"/>
      <c r="BL114" s="142"/>
      <c r="BM114" s="142"/>
      <c r="BN114" s="142"/>
      <c r="BO114" s="142"/>
      <c r="BP114" s="142"/>
      <c r="BQ114" s="142"/>
      <c r="BR114" s="142"/>
      <c r="BS114" s="142"/>
      <c r="BT114" s="142"/>
      <c r="BU114" s="142"/>
      <c r="BV114" s="142"/>
    </row>
    <row r="115" spans="63:74" x14ac:dyDescent="0.2">
      <c r="BK115" s="142"/>
      <c r="BL115" s="142"/>
      <c r="BM115" s="142"/>
      <c r="BN115" s="142"/>
      <c r="BO115" s="142"/>
      <c r="BP115" s="142"/>
      <c r="BQ115" s="142"/>
      <c r="BR115" s="142"/>
      <c r="BS115" s="142"/>
      <c r="BT115" s="142"/>
      <c r="BU115" s="142"/>
      <c r="BV115" s="142"/>
    </row>
    <row r="116" spans="63:74" x14ac:dyDescent="0.2">
      <c r="BK116" s="142"/>
      <c r="BL116" s="142"/>
      <c r="BM116" s="142"/>
      <c r="BN116" s="142"/>
      <c r="BO116" s="142"/>
      <c r="BP116" s="142"/>
      <c r="BQ116" s="142"/>
      <c r="BR116" s="142"/>
      <c r="BS116" s="142"/>
      <c r="BT116" s="142"/>
      <c r="BU116" s="142"/>
      <c r="BV116" s="142"/>
    </row>
    <row r="117" spans="63:74" x14ac:dyDescent="0.2">
      <c r="BK117" s="142"/>
      <c r="BL117" s="142"/>
      <c r="BM117" s="142"/>
      <c r="BN117" s="142"/>
      <c r="BO117" s="142"/>
      <c r="BP117" s="142"/>
      <c r="BQ117" s="142"/>
      <c r="BR117" s="142"/>
      <c r="BS117" s="142"/>
      <c r="BT117" s="142"/>
      <c r="BU117" s="142"/>
      <c r="BV117" s="142"/>
    </row>
    <row r="118" spans="63:74" x14ac:dyDescent="0.2">
      <c r="BK118" s="142"/>
      <c r="BL118" s="142"/>
      <c r="BM118" s="142"/>
      <c r="BN118" s="142"/>
      <c r="BO118" s="142"/>
      <c r="BP118" s="142"/>
      <c r="BQ118" s="142"/>
      <c r="BR118" s="142"/>
      <c r="BS118" s="142"/>
      <c r="BT118" s="142"/>
      <c r="BU118" s="142"/>
      <c r="BV118" s="142"/>
    </row>
    <row r="119" spans="63:74" x14ac:dyDescent="0.2">
      <c r="BK119" s="142"/>
      <c r="BL119" s="142"/>
      <c r="BM119" s="142"/>
      <c r="BN119" s="142"/>
      <c r="BO119" s="142"/>
      <c r="BP119" s="142"/>
      <c r="BQ119" s="142"/>
      <c r="BR119" s="142"/>
      <c r="BS119" s="142"/>
      <c r="BT119" s="142"/>
      <c r="BU119" s="142"/>
      <c r="BV119" s="142"/>
    </row>
    <row r="120" spans="63:74" x14ac:dyDescent="0.2">
      <c r="BK120" s="142"/>
      <c r="BL120" s="142"/>
      <c r="BM120" s="142"/>
      <c r="BN120" s="142"/>
      <c r="BO120" s="142"/>
      <c r="BP120" s="142"/>
      <c r="BQ120" s="142"/>
      <c r="BR120" s="142"/>
      <c r="BS120" s="142"/>
      <c r="BT120" s="142"/>
      <c r="BU120" s="142"/>
      <c r="BV120" s="142"/>
    </row>
    <row r="121" spans="63:74" x14ac:dyDescent="0.2">
      <c r="BK121" s="142"/>
      <c r="BL121" s="142"/>
      <c r="BM121" s="142"/>
      <c r="BN121" s="142"/>
      <c r="BO121" s="142"/>
      <c r="BP121" s="142"/>
      <c r="BQ121" s="142"/>
      <c r="BR121" s="142"/>
      <c r="BS121" s="142"/>
      <c r="BT121" s="142"/>
      <c r="BU121" s="142"/>
      <c r="BV121" s="142"/>
    </row>
    <row r="122" spans="63:74" x14ac:dyDescent="0.2">
      <c r="BK122" s="142"/>
      <c r="BL122" s="142"/>
      <c r="BM122" s="142"/>
      <c r="BN122" s="142"/>
      <c r="BO122" s="142"/>
      <c r="BP122" s="142"/>
      <c r="BQ122" s="142"/>
      <c r="BR122" s="142"/>
      <c r="BS122" s="142"/>
      <c r="BT122" s="142"/>
      <c r="BU122" s="142"/>
      <c r="BV122" s="142"/>
    </row>
    <row r="123" spans="63:74" x14ac:dyDescent="0.2">
      <c r="BK123" s="142"/>
      <c r="BL123" s="142"/>
      <c r="BM123" s="142"/>
      <c r="BN123" s="142"/>
      <c r="BO123" s="142"/>
      <c r="BP123" s="142"/>
      <c r="BQ123" s="142"/>
      <c r="BR123" s="142"/>
      <c r="BS123" s="142"/>
      <c r="BT123" s="142"/>
      <c r="BU123" s="142"/>
      <c r="BV123" s="142"/>
    </row>
    <row r="124" spans="63:74" x14ac:dyDescent="0.2">
      <c r="BK124" s="142"/>
      <c r="BL124" s="142"/>
      <c r="BM124" s="142"/>
      <c r="BN124" s="142"/>
      <c r="BO124" s="142"/>
      <c r="BP124" s="142"/>
      <c r="BQ124" s="142"/>
      <c r="BR124" s="142"/>
      <c r="BS124" s="142"/>
      <c r="BT124" s="142"/>
      <c r="BU124" s="142"/>
      <c r="BV124" s="142"/>
    </row>
    <row r="125" spans="63:74" x14ac:dyDescent="0.2">
      <c r="BK125" s="142"/>
      <c r="BL125" s="142"/>
      <c r="BM125" s="142"/>
      <c r="BN125" s="142"/>
      <c r="BO125" s="142"/>
      <c r="BP125" s="142"/>
      <c r="BQ125" s="142"/>
      <c r="BR125" s="142"/>
      <c r="BS125" s="142"/>
      <c r="BT125" s="142"/>
      <c r="BU125" s="142"/>
      <c r="BV125" s="142"/>
    </row>
    <row r="126" spans="63:74" x14ac:dyDescent="0.2">
      <c r="BK126" s="142"/>
      <c r="BL126" s="142"/>
      <c r="BM126" s="142"/>
      <c r="BN126" s="142"/>
      <c r="BO126" s="142"/>
      <c r="BP126" s="142"/>
      <c r="BQ126" s="142"/>
      <c r="BR126" s="142"/>
      <c r="BS126" s="142"/>
      <c r="BT126" s="142"/>
      <c r="BU126" s="142"/>
      <c r="BV126" s="142"/>
    </row>
    <row r="127" spans="63:74" x14ac:dyDescent="0.2">
      <c r="BK127" s="142"/>
      <c r="BL127" s="142"/>
      <c r="BM127" s="142"/>
      <c r="BN127" s="142"/>
      <c r="BO127" s="142"/>
      <c r="BP127" s="142"/>
      <c r="BQ127" s="142"/>
      <c r="BR127" s="142"/>
      <c r="BS127" s="142"/>
      <c r="BT127" s="142"/>
      <c r="BU127" s="142"/>
      <c r="BV127" s="142"/>
    </row>
    <row r="128" spans="63:74" x14ac:dyDescent="0.2">
      <c r="BK128" s="142"/>
      <c r="BL128" s="142"/>
      <c r="BM128" s="142"/>
      <c r="BN128" s="142"/>
      <c r="BO128" s="142"/>
      <c r="BP128" s="142"/>
      <c r="BQ128" s="142"/>
      <c r="BR128" s="142"/>
      <c r="BS128" s="142"/>
      <c r="BT128" s="142"/>
      <c r="BU128" s="142"/>
      <c r="BV128" s="142"/>
    </row>
    <row r="129" spans="63:74" x14ac:dyDescent="0.2">
      <c r="BK129" s="142"/>
      <c r="BL129" s="142"/>
      <c r="BM129" s="142"/>
      <c r="BN129" s="142"/>
      <c r="BO129" s="142"/>
      <c r="BP129" s="142"/>
      <c r="BQ129" s="142"/>
      <c r="BR129" s="142"/>
      <c r="BS129" s="142"/>
      <c r="BT129" s="142"/>
      <c r="BU129" s="142"/>
      <c r="BV129" s="142"/>
    </row>
    <row r="130" spans="63:74" x14ac:dyDescent="0.2">
      <c r="BK130" s="142"/>
      <c r="BL130" s="142"/>
      <c r="BM130" s="142"/>
      <c r="BN130" s="142"/>
      <c r="BO130" s="142"/>
      <c r="BP130" s="142"/>
      <c r="BQ130" s="142"/>
      <c r="BR130" s="142"/>
      <c r="BS130" s="142"/>
      <c r="BT130" s="142"/>
      <c r="BU130" s="142"/>
      <c r="BV130" s="142"/>
    </row>
    <row r="131" spans="63:74" x14ac:dyDescent="0.2">
      <c r="BK131" s="142"/>
      <c r="BL131" s="142"/>
      <c r="BM131" s="142"/>
      <c r="BN131" s="142"/>
      <c r="BO131" s="142"/>
      <c r="BP131" s="142"/>
      <c r="BQ131" s="142"/>
      <c r="BR131" s="142"/>
      <c r="BS131" s="142"/>
      <c r="BT131" s="142"/>
      <c r="BU131" s="142"/>
      <c r="BV131" s="142"/>
    </row>
    <row r="132" spans="63:74" x14ac:dyDescent="0.2">
      <c r="BK132" s="142"/>
      <c r="BL132" s="142"/>
      <c r="BM132" s="142"/>
      <c r="BN132" s="142"/>
      <c r="BO132" s="142"/>
      <c r="BP132" s="142"/>
      <c r="BQ132" s="142"/>
      <c r="BR132" s="142"/>
      <c r="BS132" s="142"/>
      <c r="BT132" s="142"/>
      <c r="BU132" s="142"/>
      <c r="BV132" s="142"/>
    </row>
    <row r="133" spans="63:74" x14ac:dyDescent="0.2">
      <c r="BK133" s="142"/>
      <c r="BL133" s="142"/>
      <c r="BM133" s="142"/>
      <c r="BN133" s="142"/>
      <c r="BO133" s="142"/>
      <c r="BP133" s="142"/>
      <c r="BQ133" s="142"/>
      <c r="BR133" s="142"/>
      <c r="BS133" s="142"/>
      <c r="BT133" s="142"/>
      <c r="BU133" s="142"/>
      <c r="BV133" s="142"/>
    </row>
    <row r="134" spans="63:74" x14ac:dyDescent="0.2">
      <c r="BK134" s="142"/>
      <c r="BL134" s="142"/>
      <c r="BM134" s="142"/>
      <c r="BN134" s="142"/>
      <c r="BO134" s="142"/>
      <c r="BP134" s="142"/>
      <c r="BQ134" s="142"/>
      <c r="BR134" s="142"/>
      <c r="BS134" s="142"/>
      <c r="BT134" s="142"/>
      <c r="BU134" s="142"/>
      <c r="BV134" s="142"/>
    </row>
    <row r="135" spans="63:74" x14ac:dyDescent="0.2">
      <c r="BK135" s="142"/>
      <c r="BL135" s="142"/>
      <c r="BM135" s="142"/>
      <c r="BN135" s="142"/>
      <c r="BO135" s="142"/>
      <c r="BP135" s="142"/>
      <c r="BQ135" s="142"/>
      <c r="BR135" s="142"/>
      <c r="BS135" s="142"/>
      <c r="BT135" s="142"/>
      <c r="BU135" s="142"/>
      <c r="BV135" s="142"/>
    </row>
    <row r="136" spans="63:74" x14ac:dyDescent="0.2">
      <c r="BK136" s="142"/>
      <c r="BL136" s="142"/>
      <c r="BM136" s="142"/>
      <c r="BN136" s="142"/>
      <c r="BO136" s="142"/>
      <c r="BP136" s="142"/>
      <c r="BQ136" s="142"/>
      <c r="BR136" s="142"/>
      <c r="BS136" s="142"/>
      <c r="BT136" s="142"/>
      <c r="BU136" s="142"/>
      <c r="BV136" s="142"/>
    </row>
    <row r="137" spans="63:74" x14ac:dyDescent="0.2">
      <c r="BK137" s="142"/>
      <c r="BL137" s="142"/>
      <c r="BM137" s="142"/>
      <c r="BN137" s="142"/>
      <c r="BO137" s="142"/>
      <c r="BP137" s="142"/>
      <c r="BQ137" s="142"/>
      <c r="BR137" s="142"/>
      <c r="BS137" s="142"/>
      <c r="BT137" s="142"/>
      <c r="BU137" s="142"/>
      <c r="BV137" s="142"/>
    </row>
    <row r="138" spans="63:74" x14ac:dyDescent="0.2">
      <c r="BK138" s="142"/>
      <c r="BL138" s="142"/>
      <c r="BM138" s="142"/>
      <c r="BN138" s="142"/>
      <c r="BO138" s="142"/>
      <c r="BP138" s="142"/>
      <c r="BQ138" s="142"/>
      <c r="BR138" s="142"/>
      <c r="BS138" s="142"/>
      <c r="BT138" s="142"/>
      <c r="BU138" s="142"/>
      <c r="BV138" s="142"/>
    </row>
    <row r="139" spans="63:74" x14ac:dyDescent="0.2">
      <c r="BK139" s="142"/>
      <c r="BL139" s="142"/>
      <c r="BM139" s="142"/>
      <c r="BN139" s="142"/>
      <c r="BO139" s="142"/>
      <c r="BP139" s="142"/>
      <c r="BQ139" s="142"/>
      <c r="BR139" s="142"/>
      <c r="BS139" s="142"/>
      <c r="BT139" s="142"/>
      <c r="BU139" s="142"/>
      <c r="BV139" s="142"/>
    </row>
    <row r="140" spans="63:74" x14ac:dyDescent="0.2">
      <c r="BK140" s="142"/>
      <c r="BL140" s="142"/>
      <c r="BM140" s="142"/>
      <c r="BN140" s="142"/>
      <c r="BO140" s="142"/>
      <c r="BP140" s="142"/>
      <c r="BQ140" s="142"/>
      <c r="BR140" s="142"/>
      <c r="BS140" s="142"/>
      <c r="BT140" s="142"/>
      <c r="BU140" s="142"/>
      <c r="BV140" s="142"/>
    </row>
    <row r="141" spans="63:74" x14ac:dyDescent="0.2">
      <c r="BK141" s="142"/>
      <c r="BL141" s="142"/>
      <c r="BM141" s="142"/>
      <c r="BN141" s="142"/>
      <c r="BO141" s="142"/>
      <c r="BP141" s="142"/>
      <c r="BQ141" s="142"/>
      <c r="BR141" s="142"/>
      <c r="BS141" s="142"/>
      <c r="BT141" s="142"/>
      <c r="BU141" s="142"/>
      <c r="BV141" s="142"/>
    </row>
    <row r="142" spans="63:74" x14ac:dyDescent="0.2">
      <c r="BK142" s="142"/>
      <c r="BL142" s="142"/>
      <c r="BM142" s="142"/>
      <c r="BN142" s="142"/>
      <c r="BO142" s="142"/>
      <c r="BP142" s="142"/>
      <c r="BQ142" s="142"/>
      <c r="BR142" s="142"/>
      <c r="BS142" s="142"/>
      <c r="BT142" s="142"/>
      <c r="BU142" s="142"/>
      <c r="BV142" s="142"/>
    </row>
    <row r="143" spans="63:74" x14ac:dyDescent="0.2">
      <c r="BK143" s="142"/>
      <c r="BL143" s="142"/>
      <c r="BM143" s="142"/>
      <c r="BN143" s="142"/>
      <c r="BO143" s="142"/>
      <c r="BP143" s="142"/>
      <c r="BQ143" s="142"/>
      <c r="BR143" s="142"/>
      <c r="BS143" s="142"/>
      <c r="BT143" s="142"/>
      <c r="BU143" s="142"/>
      <c r="BV143" s="142"/>
    </row>
    <row r="144" spans="63:74" x14ac:dyDescent="0.2">
      <c r="BK144" s="142"/>
      <c r="BL144" s="142"/>
      <c r="BM144" s="142"/>
      <c r="BN144" s="142"/>
      <c r="BO144" s="142"/>
      <c r="BP144" s="142"/>
      <c r="BQ144" s="142"/>
      <c r="BR144" s="142"/>
      <c r="BS144" s="142"/>
      <c r="BT144" s="142"/>
      <c r="BU144" s="142"/>
      <c r="BV144" s="142"/>
    </row>
  </sheetData>
  <mergeCells count="18">
    <mergeCell ref="A1:A2"/>
    <mergeCell ref="AM3:AX3"/>
    <mergeCell ref="AY3:BJ3"/>
    <mergeCell ref="BK3:BV3"/>
    <mergeCell ref="B1:AL1"/>
    <mergeCell ref="C3:N3"/>
    <mergeCell ref="O3:Z3"/>
    <mergeCell ref="AA3:AL3"/>
    <mergeCell ref="B63:Q63"/>
    <mergeCell ref="B60:Q60"/>
    <mergeCell ref="B61:Q61"/>
    <mergeCell ref="B62:Q62"/>
    <mergeCell ref="B57:Q57"/>
    <mergeCell ref="B53:Q53"/>
    <mergeCell ref="B59:R59"/>
    <mergeCell ref="B55:Q55"/>
    <mergeCell ref="B56:Q56"/>
    <mergeCell ref="B58:Q58"/>
  </mergeCells>
  <phoneticPr fontId="7" type="noConversion"/>
  <conditionalFormatting sqref="C53:P53">
    <cfRule type="cellIs" dxfId="5" priority="1" stopIfTrue="1" operator="notEqual">
      <formula>0</formula>
    </cfRule>
  </conditionalFormatting>
  <hyperlinks>
    <hyperlink ref="A1:A2" location="Contents!A1" display="Table of Contents" xr:uid="{00000000-0004-0000-0F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ransitionEntry="1" codeName="Sheet17">
    <pageSetUpPr fitToPage="1"/>
  </sheetPr>
  <dimension ref="A1:BV148"/>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1" sqref="B1:AL1"/>
    </sheetView>
  </sheetViews>
  <sheetFormatPr defaultColWidth="9.5546875" defaultRowHeight="10.199999999999999" x14ac:dyDescent="0.2"/>
  <cols>
    <col min="1" max="1" width="10.5546875" style="60" customWidth="1"/>
    <col min="2" max="2" width="19.44140625" style="60" customWidth="1"/>
    <col min="3" max="50" width="6.5546875" style="60" customWidth="1"/>
    <col min="51" max="53" width="6.5546875" style="857" customWidth="1"/>
    <col min="54" max="55" width="6.5546875" style="138" customWidth="1"/>
    <col min="56" max="58" width="6.5546875" style="701" customWidth="1"/>
    <col min="59" max="61" width="6.5546875" style="857" customWidth="1"/>
    <col min="62" max="62" width="6.5546875" style="138" customWidth="1"/>
    <col min="63" max="74" width="6.5546875" style="60" customWidth="1"/>
    <col min="75" max="16384" width="9.5546875" style="60"/>
  </cols>
  <sheetData>
    <row r="1" spans="1:74" ht="13.35" customHeight="1" x14ac:dyDescent="0.25">
      <c r="A1" s="1002" t="s">
        <v>479</v>
      </c>
      <c r="B1" s="1104" t="s">
        <v>775</v>
      </c>
      <c r="C1" s="1005"/>
      <c r="D1" s="1005"/>
      <c r="E1" s="1005"/>
      <c r="F1" s="1005"/>
      <c r="G1" s="1005"/>
      <c r="H1" s="1005"/>
      <c r="I1" s="1005"/>
      <c r="J1" s="1005"/>
      <c r="K1" s="1005"/>
      <c r="L1" s="1005"/>
      <c r="M1" s="1005"/>
      <c r="N1" s="1005"/>
      <c r="O1" s="1005"/>
      <c r="P1" s="1005"/>
      <c r="Q1" s="1005"/>
      <c r="R1" s="1005"/>
      <c r="S1" s="1005"/>
      <c r="T1" s="1005"/>
      <c r="U1" s="1005"/>
      <c r="V1" s="1005"/>
      <c r="W1" s="1005"/>
      <c r="X1" s="1005"/>
      <c r="Y1" s="1005"/>
      <c r="Z1" s="1005"/>
      <c r="AA1" s="1005"/>
      <c r="AB1" s="1005"/>
      <c r="AC1" s="1005"/>
      <c r="AD1" s="1005"/>
      <c r="AE1" s="1005"/>
      <c r="AF1" s="1005"/>
      <c r="AG1" s="1005"/>
      <c r="AH1" s="1005"/>
      <c r="AI1" s="1005"/>
      <c r="AJ1" s="1005"/>
      <c r="AK1" s="1005"/>
      <c r="AL1" s="1005"/>
    </row>
    <row r="2" spans="1:74" s="56" customFormat="1" ht="13.35" customHeight="1" x14ac:dyDescent="0.25">
      <c r="A2" s="1003"/>
      <c r="B2" s="228" t="str">
        <f>"U.S. Energy Information Administration  |  Short-Term Energy Outlook  - "&amp;Dates!D1</f>
        <v>U.S. Energy Information Administration  |  Short-Term Energy Outlook  - April 2025</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Y2" s="856"/>
      <c r="AZ2" s="856"/>
      <c r="BA2" s="856"/>
      <c r="BB2" s="142"/>
      <c r="BC2" s="142"/>
      <c r="BD2" s="698"/>
      <c r="BE2" s="698"/>
      <c r="BF2" s="698"/>
      <c r="BG2" s="856"/>
      <c r="BH2" s="856"/>
      <c r="BI2" s="856"/>
      <c r="BJ2" s="142"/>
    </row>
    <row r="3" spans="1:74" s="7" customFormat="1" ht="13.2" x14ac:dyDescent="0.25">
      <c r="A3" s="338" t="s">
        <v>777</v>
      </c>
      <c r="B3" s="9"/>
      <c r="C3" s="1006">
        <f>Dates!D3</f>
        <v>2021</v>
      </c>
      <c r="D3" s="1007"/>
      <c r="E3" s="1007"/>
      <c r="F3" s="1007"/>
      <c r="G3" s="1007"/>
      <c r="H3" s="1007"/>
      <c r="I3" s="1007"/>
      <c r="J3" s="1007"/>
      <c r="K3" s="1007"/>
      <c r="L3" s="1007"/>
      <c r="M3" s="1007"/>
      <c r="N3" s="1008"/>
      <c r="O3" s="1006">
        <f>C3+1</f>
        <v>2022</v>
      </c>
      <c r="P3" s="1009"/>
      <c r="Q3" s="1009"/>
      <c r="R3" s="1009"/>
      <c r="S3" s="1009"/>
      <c r="T3" s="1009"/>
      <c r="U3" s="1009"/>
      <c r="V3" s="1009"/>
      <c r="W3" s="1009"/>
      <c r="X3" s="1007"/>
      <c r="Y3" s="1007"/>
      <c r="Z3" s="1008"/>
      <c r="AA3" s="1010">
        <f>O3+1</f>
        <v>2023</v>
      </c>
      <c r="AB3" s="1007"/>
      <c r="AC3" s="1007"/>
      <c r="AD3" s="1007"/>
      <c r="AE3" s="1007"/>
      <c r="AF3" s="1007"/>
      <c r="AG3" s="1007"/>
      <c r="AH3" s="1007"/>
      <c r="AI3" s="1007"/>
      <c r="AJ3" s="1007"/>
      <c r="AK3" s="1007"/>
      <c r="AL3" s="1008"/>
      <c r="AM3" s="1010">
        <f>AA3+1</f>
        <v>2024</v>
      </c>
      <c r="AN3" s="1007"/>
      <c r="AO3" s="1007"/>
      <c r="AP3" s="1007"/>
      <c r="AQ3" s="1007"/>
      <c r="AR3" s="1007"/>
      <c r="AS3" s="1007"/>
      <c r="AT3" s="1007"/>
      <c r="AU3" s="1007"/>
      <c r="AV3" s="1007"/>
      <c r="AW3" s="1007"/>
      <c r="AX3" s="1008"/>
      <c r="AY3" s="1010">
        <f>AM3+1</f>
        <v>2025</v>
      </c>
      <c r="AZ3" s="1011"/>
      <c r="BA3" s="1011"/>
      <c r="BB3" s="1011"/>
      <c r="BC3" s="1011"/>
      <c r="BD3" s="1011"/>
      <c r="BE3" s="1011"/>
      <c r="BF3" s="1011"/>
      <c r="BG3" s="1011"/>
      <c r="BH3" s="1011"/>
      <c r="BI3" s="1011"/>
      <c r="BJ3" s="1012"/>
      <c r="BK3" s="1010">
        <f>AY3+1</f>
        <v>2026</v>
      </c>
      <c r="BL3" s="1007"/>
      <c r="BM3" s="1007"/>
      <c r="BN3" s="1007"/>
      <c r="BO3" s="1007"/>
      <c r="BP3" s="1007"/>
      <c r="BQ3" s="1007"/>
      <c r="BR3" s="1007"/>
      <c r="BS3" s="1007"/>
      <c r="BT3" s="1007"/>
      <c r="BU3" s="1007"/>
      <c r="BV3" s="1008"/>
    </row>
    <row r="4" spans="1:74" s="7" customFormat="1" x14ac:dyDescent="0.2">
      <c r="A4" s="344" t="str">
        <f>TEXT(Dates!$D$2,"dddd, mmmm d, yyyy")</f>
        <v>Monday, April 7,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656"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59"/>
      <c r="B5" s="61" t="s">
        <v>1408</v>
      </c>
      <c r="C5" s="488"/>
      <c r="D5" s="488"/>
      <c r="E5" s="488"/>
      <c r="F5" s="488"/>
      <c r="G5" s="488"/>
      <c r="H5" s="488"/>
      <c r="I5" s="488"/>
      <c r="J5" s="488"/>
      <c r="K5" s="488"/>
      <c r="L5" s="488"/>
      <c r="M5" s="488"/>
      <c r="N5" s="488"/>
      <c r="O5" s="488"/>
      <c r="P5" s="488"/>
      <c r="Q5" s="488"/>
      <c r="R5" s="488"/>
      <c r="S5" s="488"/>
      <c r="T5" s="488"/>
      <c r="U5" s="488"/>
      <c r="V5" s="488"/>
      <c r="W5" s="488"/>
      <c r="X5" s="488"/>
      <c r="Y5" s="488"/>
      <c r="Z5" s="488"/>
      <c r="AA5" s="488"/>
      <c r="AB5" s="488"/>
      <c r="AC5" s="488"/>
      <c r="AD5" s="488"/>
      <c r="AE5" s="488"/>
      <c r="AF5" s="488"/>
      <c r="AG5" s="488"/>
      <c r="AH5" s="488"/>
      <c r="AI5" s="488"/>
      <c r="AJ5" s="488"/>
      <c r="AK5" s="488"/>
      <c r="AL5" s="488"/>
      <c r="AM5" s="488"/>
      <c r="AN5" s="488"/>
      <c r="AO5" s="488"/>
      <c r="AP5" s="488"/>
      <c r="AQ5" s="488"/>
      <c r="AR5" s="488"/>
      <c r="AS5" s="488"/>
      <c r="AT5" s="488"/>
      <c r="AU5" s="488"/>
      <c r="AV5" s="488"/>
      <c r="AW5" s="488"/>
      <c r="AX5" s="488"/>
      <c r="AY5" s="968"/>
      <c r="AZ5" s="968"/>
      <c r="BA5" s="968"/>
      <c r="BB5" s="486"/>
      <c r="BC5" s="486"/>
      <c r="BD5" s="486"/>
      <c r="BE5" s="486"/>
      <c r="BF5" s="486"/>
      <c r="BG5" s="486"/>
      <c r="BH5" s="486"/>
      <c r="BI5" s="486"/>
      <c r="BJ5" s="486"/>
      <c r="BK5" s="486"/>
      <c r="BL5" s="486"/>
      <c r="BM5" s="486"/>
      <c r="BN5" s="486"/>
      <c r="BO5" s="486"/>
      <c r="BP5" s="486"/>
      <c r="BQ5" s="486"/>
      <c r="BR5" s="486"/>
      <c r="BS5" s="486"/>
      <c r="BT5" s="486"/>
      <c r="BU5" s="486"/>
      <c r="BV5" s="486"/>
    </row>
    <row r="6" spans="1:74" ht="11.1" customHeight="1" x14ac:dyDescent="0.2">
      <c r="A6" s="109" t="s">
        <v>113</v>
      </c>
      <c r="B6" s="601" t="s">
        <v>1174</v>
      </c>
      <c r="C6" s="451">
        <v>10.29</v>
      </c>
      <c r="D6" s="451">
        <v>11.16</v>
      </c>
      <c r="E6" s="451">
        <v>10.84</v>
      </c>
      <c r="F6" s="451">
        <v>10.63</v>
      </c>
      <c r="G6" s="451">
        <v>10.69</v>
      </c>
      <c r="H6" s="451">
        <v>11.25</v>
      </c>
      <c r="I6" s="451">
        <v>11.45</v>
      </c>
      <c r="J6" s="451">
        <v>11.55</v>
      </c>
      <c r="K6" s="451">
        <v>11.59</v>
      </c>
      <c r="L6" s="451">
        <v>11.24</v>
      </c>
      <c r="M6" s="451">
        <v>11.14</v>
      </c>
      <c r="N6" s="451">
        <v>11.03</v>
      </c>
      <c r="O6" s="451">
        <v>11.24</v>
      </c>
      <c r="P6" s="451">
        <v>11.42</v>
      </c>
      <c r="Q6" s="451">
        <v>11.48</v>
      </c>
      <c r="R6" s="451">
        <v>11.56</v>
      </c>
      <c r="S6" s="451">
        <v>11.98</v>
      </c>
      <c r="T6" s="451">
        <v>12.75</v>
      </c>
      <c r="U6" s="451">
        <v>13.12</v>
      </c>
      <c r="V6" s="451">
        <v>13.44</v>
      </c>
      <c r="W6" s="451">
        <v>13.31</v>
      </c>
      <c r="X6" s="451">
        <v>12.66</v>
      </c>
      <c r="Y6" s="451">
        <v>12.3</v>
      </c>
      <c r="Z6" s="451">
        <v>12.4</v>
      </c>
      <c r="AA6" s="451">
        <v>12.68</v>
      </c>
      <c r="AB6" s="451">
        <v>12.67</v>
      </c>
      <c r="AC6" s="451">
        <v>12.46</v>
      </c>
      <c r="AD6" s="451">
        <v>12.16</v>
      </c>
      <c r="AE6" s="451">
        <v>12.21</v>
      </c>
      <c r="AF6" s="451">
        <v>12.72</v>
      </c>
      <c r="AG6" s="451">
        <v>13.06</v>
      </c>
      <c r="AH6" s="451">
        <v>13.27</v>
      </c>
      <c r="AI6" s="451">
        <v>13.14</v>
      </c>
      <c r="AJ6" s="451">
        <v>12.67</v>
      </c>
      <c r="AK6" s="451">
        <v>12.44</v>
      </c>
      <c r="AL6" s="451">
        <v>12.34</v>
      </c>
      <c r="AM6" s="451">
        <v>12.68</v>
      </c>
      <c r="AN6" s="451">
        <v>12.73</v>
      </c>
      <c r="AO6" s="451">
        <v>12.64</v>
      </c>
      <c r="AP6" s="451">
        <v>12.6</v>
      </c>
      <c r="AQ6" s="451">
        <v>12.53</v>
      </c>
      <c r="AR6" s="451">
        <v>13.2</v>
      </c>
      <c r="AS6" s="451">
        <v>13.69</v>
      </c>
      <c r="AT6" s="451">
        <v>13.54</v>
      </c>
      <c r="AU6" s="451">
        <v>13.41</v>
      </c>
      <c r="AV6" s="451">
        <v>13.02</v>
      </c>
      <c r="AW6" s="451">
        <v>12.58</v>
      </c>
      <c r="AX6" s="451">
        <v>12.89</v>
      </c>
      <c r="AY6" s="919">
        <v>13.11</v>
      </c>
      <c r="AZ6" s="919">
        <v>13.222670000000001</v>
      </c>
      <c r="BA6" s="919">
        <v>13.059229999999999</v>
      </c>
      <c r="BB6" s="374">
        <v>13.06939</v>
      </c>
      <c r="BC6" s="374">
        <v>12.94272</v>
      </c>
      <c r="BD6" s="374">
        <v>13.647500000000001</v>
      </c>
      <c r="BE6" s="374">
        <v>14.090109999999999</v>
      </c>
      <c r="BF6" s="374">
        <v>14.003220000000001</v>
      </c>
      <c r="BG6" s="374">
        <v>13.887740000000001</v>
      </c>
      <c r="BH6" s="374">
        <v>13.392390000000001</v>
      </c>
      <c r="BI6" s="374">
        <v>13.00943</v>
      </c>
      <c r="BJ6" s="374">
        <v>13.330870000000001</v>
      </c>
      <c r="BK6" s="374">
        <v>13.5069</v>
      </c>
      <c r="BL6" s="374">
        <v>13.54584</v>
      </c>
      <c r="BM6" s="374">
        <v>13.423769999999999</v>
      </c>
      <c r="BN6" s="374">
        <v>13.415330000000001</v>
      </c>
      <c r="BO6" s="374">
        <v>13.266</v>
      </c>
      <c r="BP6" s="374">
        <v>13.99506</v>
      </c>
      <c r="BQ6" s="374">
        <v>14.4514</v>
      </c>
      <c r="BR6" s="374">
        <v>14.33746</v>
      </c>
      <c r="BS6" s="374">
        <v>14.17573</v>
      </c>
      <c r="BT6" s="374">
        <v>13.57812</v>
      </c>
      <c r="BU6" s="374">
        <v>13.233280000000001</v>
      </c>
      <c r="BV6" s="374">
        <v>13.53697</v>
      </c>
    </row>
    <row r="7" spans="1:74" ht="11.1" customHeight="1" x14ac:dyDescent="0.2">
      <c r="A7" s="109" t="s">
        <v>104</v>
      </c>
      <c r="B7" s="765" t="s">
        <v>1025</v>
      </c>
      <c r="C7" s="451">
        <v>17.776443324999999</v>
      </c>
      <c r="D7" s="451">
        <v>18.32975781</v>
      </c>
      <c r="E7" s="451">
        <v>18.040709936999999</v>
      </c>
      <c r="F7" s="451">
        <v>17.678583259</v>
      </c>
      <c r="G7" s="451">
        <v>17.227672969</v>
      </c>
      <c r="H7" s="451">
        <v>17.522131705</v>
      </c>
      <c r="I7" s="451">
        <v>18.29640874</v>
      </c>
      <c r="J7" s="451">
        <v>17.711812693999999</v>
      </c>
      <c r="K7" s="451">
        <v>18.664801260000001</v>
      </c>
      <c r="L7" s="451">
        <v>18.130062918</v>
      </c>
      <c r="M7" s="451">
        <v>18.176181427</v>
      </c>
      <c r="N7" s="451">
        <v>18.708586466</v>
      </c>
      <c r="O7" s="451">
        <v>19.879212023000001</v>
      </c>
      <c r="P7" s="451">
        <v>21.114924654999999</v>
      </c>
      <c r="Q7" s="451">
        <v>20.162206430000001</v>
      </c>
      <c r="R7" s="451">
        <v>19.770786181999998</v>
      </c>
      <c r="S7" s="451">
        <v>19.222794617000002</v>
      </c>
      <c r="T7" s="451">
        <v>20.019500644000001</v>
      </c>
      <c r="U7" s="451">
        <v>18.838870304</v>
      </c>
      <c r="V7" s="451">
        <v>21.358700766999998</v>
      </c>
      <c r="W7" s="451">
        <v>21.921009994999999</v>
      </c>
      <c r="X7" s="451">
        <v>20.443065480000001</v>
      </c>
      <c r="Y7" s="451">
        <v>20.768187142999999</v>
      </c>
      <c r="Z7" s="451">
        <v>22.105258916</v>
      </c>
      <c r="AA7" s="451">
        <v>24.310020474000002</v>
      </c>
      <c r="AB7" s="451">
        <v>24.875003888999998</v>
      </c>
      <c r="AC7" s="451">
        <v>24.263757554000001</v>
      </c>
      <c r="AD7" s="451">
        <v>23.920664302999999</v>
      </c>
      <c r="AE7" s="451">
        <v>21.907684341</v>
      </c>
      <c r="AF7" s="451">
        <v>22.024487966999999</v>
      </c>
      <c r="AG7" s="451">
        <v>21.815106137000001</v>
      </c>
      <c r="AH7" s="451">
        <v>22.145859692999998</v>
      </c>
      <c r="AI7" s="451">
        <v>21.978003744999999</v>
      </c>
      <c r="AJ7" s="451">
        <v>22.029551980000001</v>
      </c>
      <c r="AK7" s="451">
        <v>22.042078087</v>
      </c>
      <c r="AL7" s="451">
        <v>22.662729249000002</v>
      </c>
      <c r="AM7" s="451">
        <v>23.29</v>
      </c>
      <c r="AN7" s="451">
        <v>23.45</v>
      </c>
      <c r="AO7" s="451">
        <v>22.78</v>
      </c>
      <c r="AP7" s="451">
        <v>22.32</v>
      </c>
      <c r="AQ7" s="451">
        <v>21.88</v>
      </c>
      <c r="AR7" s="451">
        <v>21.84</v>
      </c>
      <c r="AS7" s="451">
        <v>22.75</v>
      </c>
      <c r="AT7" s="451">
        <v>23.38</v>
      </c>
      <c r="AU7" s="451">
        <v>23.74</v>
      </c>
      <c r="AV7" s="451">
        <v>23.16</v>
      </c>
      <c r="AW7" s="451">
        <v>23.62</v>
      </c>
      <c r="AX7" s="451">
        <v>24.37</v>
      </c>
      <c r="AY7" s="919">
        <v>25</v>
      </c>
      <c r="AZ7" s="919">
        <v>25.049150000000001</v>
      </c>
      <c r="BA7" s="919">
        <v>24.396920000000001</v>
      </c>
      <c r="BB7" s="374">
        <v>23.892189999999999</v>
      </c>
      <c r="BC7" s="374">
        <v>23.45054</v>
      </c>
      <c r="BD7" s="374">
        <v>23.47927</v>
      </c>
      <c r="BE7" s="374">
        <v>24.4695</v>
      </c>
      <c r="BF7" s="374">
        <v>25.05048</v>
      </c>
      <c r="BG7" s="374">
        <v>25.503879999999999</v>
      </c>
      <c r="BH7" s="374">
        <v>24.830089999999998</v>
      </c>
      <c r="BI7" s="374">
        <v>25.270520000000001</v>
      </c>
      <c r="BJ7" s="374">
        <v>26.026230000000002</v>
      </c>
      <c r="BK7" s="374">
        <v>26.59573</v>
      </c>
      <c r="BL7" s="374">
        <v>26.53631</v>
      </c>
      <c r="BM7" s="374">
        <v>25.73817</v>
      </c>
      <c r="BN7" s="374">
        <v>25.12642</v>
      </c>
      <c r="BO7" s="374">
        <v>24.545449999999999</v>
      </c>
      <c r="BP7" s="374">
        <v>24.459949999999999</v>
      </c>
      <c r="BQ7" s="374">
        <v>25.38841</v>
      </c>
      <c r="BR7" s="374">
        <v>25.92989</v>
      </c>
      <c r="BS7" s="374">
        <v>26.345179999999999</v>
      </c>
      <c r="BT7" s="374">
        <v>25.61431</v>
      </c>
      <c r="BU7" s="374">
        <v>26.048449999999999</v>
      </c>
      <c r="BV7" s="374">
        <v>26.800419999999999</v>
      </c>
    </row>
    <row r="8" spans="1:74" ht="11.1" customHeight="1" x14ac:dyDescent="0.2">
      <c r="A8" s="109" t="s">
        <v>105</v>
      </c>
      <c r="B8" s="632" t="s">
        <v>1026</v>
      </c>
      <c r="C8" s="451">
        <v>12.432120586</v>
      </c>
      <c r="D8" s="451">
        <v>12.741433477999999</v>
      </c>
      <c r="E8" s="451">
        <v>12.457346444000001</v>
      </c>
      <c r="F8" s="451">
        <v>12.266248034</v>
      </c>
      <c r="G8" s="451">
        <v>12.754375878999999</v>
      </c>
      <c r="H8" s="451">
        <v>13.642961256</v>
      </c>
      <c r="I8" s="451">
        <v>13.899615572</v>
      </c>
      <c r="J8" s="451">
        <v>13.980900413000001</v>
      </c>
      <c r="K8" s="451">
        <v>13.944542489</v>
      </c>
      <c r="L8" s="451">
        <v>13.55286452</v>
      </c>
      <c r="M8" s="451">
        <v>13.274581189999999</v>
      </c>
      <c r="N8" s="451">
        <v>13.197308083999999</v>
      </c>
      <c r="O8" s="451">
        <v>13.910905487000001</v>
      </c>
      <c r="P8" s="451">
        <v>14.266040429</v>
      </c>
      <c r="Q8" s="451">
        <v>13.908084626999999</v>
      </c>
      <c r="R8" s="451">
        <v>13.830237223999999</v>
      </c>
      <c r="S8" s="451">
        <v>14.342365702</v>
      </c>
      <c r="T8" s="451">
        <v>15.487675686999999</v>
      </c>
      <c r="U8" s="451">
        <v>15.932835448000001</v>
      </c>
      <c r="V8" s="451">
        <v>16.063773247</v>
      </c>
      <c r="W8" s="451">
        <v>16.267929233</v>
      </c>
      <c r="X8" s="451">
        <v>15.178250229</v>
      </c>
      <c r="Y8" s="451">
        <v>14.944820695000001</v>
      </c>
      <c r="Z8" s="451">
        <v>15.439452299999999</v>
      </c>
      <c r="AA8" s="451">
        <v>15.797257663</v>
      </c>
      <c r="AB8" s="451">
        <v>15.396678216</v>
      </c>
      <c r="AC8" s="451">
        <v>14.859733537</v>
      </c>
      <c r="AD8" s="451">
        <v>14.315468536999999</v>
      </c>
      <c r="AE8" s="451">
        <v>14.394351036</v>
      </c>
      <c r="AF8" s="451">
        <v>15.408539826</v>
      </c>
      <c r="AG8" s="451">
        <v>16.205299386</v>
      </c>
      <c r="AH8" s="451">
        <v>16.001587699000002</v>
      </c>
      <c r="AI8" s="451">
        <v>16.133306589</v>
      </c>
      <c r="AJ8" s="451">
        <v>15.221857685</v>
      </c>
      <c r="AK8" s="451">
        <v>15.370909628</v>
      </c>
      <c r="AL8" s="451">
        <v>15.069473707</v>
      </c>
      <c r="AM8" s="451">
        <v>15.5</v>
      </c>
      <c r="AN8" s="451">
        <v>15.88</v>
      </c>
      <c r="AO8" s="451">
        <v>15.32</v>
      </c>
      <c r="AP8" s="451">
        <v>15.18</v>
      </c>
      <c r="AQ8" s="451">
        <v>15.38</v>
      </c>
      <c r="AR8" s="451">
        <v>16.559999999999999</v>
      </c>
      <c r="AS8" s="451">
        <v>17.28</v>
      </c>
      <c r="AT8" s="451">
        <v>17.170000000000002</v>
      </c>
      <c r="AU8" s="451">
        <v>16.600000000000001</v>
      </c>
      <c r="AV8" s="451">
        <v>15.9</v>
      </c>
      <c r="AW8" s="451">
        <v>15.72</v>
      </c>
      <c r="AX8" s="451">
        <v>16.32</v>
      </c>
      <c r="AY8" s="919">
        <v>17.149999999999999</v>
      </c>
      <c r="AZ8" s="919">
        <v>17.435500000000001</v>
      </c>
      <c r="BA8" s="919">
        <v>16.65091</v>
      </c>
      <c r="BB8" s="374">
        <v>16.364519999999999</v>
      </c>
      <c r="BC8" s="374">
        <v>16.428419999999999</v>
      </c>
      <c r="BD8" s="374">
        <v>17.549579999999999</v>
      </c>
      <c r="BE8" s="374">
        <v>18.23968</v>
      </c>
      <c r="BF8" s="374">
        <v>18.213149999999999</v>
      </c>
      <c r="BG8" s="374">
        <v>17.57545</v>
      </c>
      <c r="BH8" s="374">
        <v>16.743680000000001</v>
      </c>
      <c r="BI8" s="374">
        <v>16.50817</v>
      </c>
      <c r="BJ8" s="374">
        <v>16.96847</v>
      </c>
      <c r="BK8" s="374">
        <v>17.6676</v>
      </c>
      <c r="BL8" s="374">
        <v>17.87904</v>
      </c>
      <c r="BM8" s="374">
        <v>17.113099999999999</v>
      </c>
      <c r="BN8" s="374">
        <v>16.818829999999998</v>
      </c>
      <c r="BO8" s="374">
        <v>16.80996</v>
      </c>
      <c r="BP8" s="374">
        <v>17.922969999999999</v>
      </c>
      <c r="BQ8" s="374">
        <v>18.591550000000002</v>
      </c>
      <c r="BR8" s="374">
        <v>18.511800000000001</v>
      </c>
      <c r="BS8" s="374">
        <v>17.86609</v>
      </c>
      <c r="BT8" s="374">
        <v>17.011990000000001</v>
      </c>
      <c r="BU8" s="374">
        <v>16.746670000000002</v>
      </c>
      <c r="BV8" s="374">
        <v>17.218640000000001</v>
      </c>
    </row>
    <row r="9" spans="1:74" ht="11.1" customHeight="1" x14ac:dyDescent="0.2">
      <c r="A9" s="109" t="s">
        <v>106</v>
      </c>
      <c r="B9" s="765" t="s">
        <v>1027</v>
      </c>
      <c r="C9" s="451">
        <v>10.143850759999999</v>
      </c>
      <c r="D9" s="451">
        <v>10.47656205</v>
      </c>
      <c r="E9" s="451">
        <v>10.413395342999999</v>
      </c>
      <c r="F9" s="451">
        <v>10.368309731</v>
      </c>
      <c r="G9" s="451">
        <v>10.509110948</v>
      </c>
      <c r="H9" s="451">
        <v>10.848228288</v>
      </c>
      <c r="I9" s="451">
        <v>10.857105824</v>
      </c>
      <c r="J9" s="451">
        <v>10.961540009</v>
      </c>
      <c r="K9" s="451">
        <v>10.795474269</v>
      </c>
      <c r="L9" s="451">
        <v>10.920596266</v>
      </c>
      <c r="M9" s="451">
        <v>11.067099268</v>
      </c>
      <c r="N9" s="451">
        <v>10.837100145000001</v>
      </c>
      <c r="O9" s="451">
        <v>10.861779261000001</v>
      </c>
      <c r="P9" s="451">
        <v>11.088717898000001</v>
      </c>
      <c r="Q9" s="451">
        <v>10.960333473</v>
      </c>
      <c r="R9" s="451">
        <v>11.204316451</v>
      </c>
      <c r="S9" s="451">
        <v>11.638140375000001</v>
      </c>
      <c r="T9" s="451">
        <v>12.234335056000001</v>
      </c>
      <c r="U9" s="451">
        <v>12.462186765</v>
      </c>
      <c r="V9" s="451">
        <v>12.51408969</v>
      </c>
      <c r="W9" s="451">
        <v>12.165242206</v>
      </c>
      <c r="X9" s="451">
        <v>12.001473395</v>
      </c>
      <c r="Y9" s="451">
        <v>11.854456364000001</v>
      </c>
      <c r="Z9" s="451">
        <v>11.984970393999999</v>
      </c>
      <c r="AA9" s="451">
        <v>12.174443241000001</v>
      </c>
      <c r="AB9" s="451">
        <v>12.222900492999999</v>
      </c>
      <c r="AC9" s="451">
        <v>12.087971745999999</v>
      </c>
      <c r="AD9" s="451">
        <v>11.85589738</v>
      </c>
      <c r="AE9" s="451">
        <v>11.926820308</v>
      </c>
      <c r="AF9" s="451">
        <v>12.00385584</v>
      </c>
      <c r="AG9" s="451">
        <v>12.168235776</v>
      </c>
      <c r="AH9" s="451">
        <v>12.043705719</v>
      </c>
      <c r="AI9" s="451">
        <v>11.830046853000001</v>
      </c>
      <c r="AJ9" s="451">
        <v>11.807099053</v>
      </c>
      <c r="AK9" s="451">
        <v>11.787762694</v>
      </c>
      <c r="AL9" s="451">
        <v>11.817972364999999</v>
      </c>
      <c r="AM9" s="451">
        <v>12.16</v>
      </c>
      <c r="AN9" s="451">
        <v>12.09</v>
      </c>
      <c r="AO9" s="451">
        <v>11.85</v>
      </c>
      <c r="AP9" s="451">
        <v>12.04</v>
      </c>
      <c r="AQ9" s="451">
        <v>12.2</v>
      </c>
      <c r="AR9" s="451">
        <v>12.59</v>
      </c>
      <c r="AS9" s="451">
        <v>12.68</v>
      </c>
      <c r="AT9" s="451">
        <v>12.56</v>
      </c>
      <c r="AU9" s="451">
        <v>12.39</v>
      </c>
      <c r="AV9" s="451">
        <v>12.12</v>
      </c>
      <c r="AW9" s="451">
        <v>12.11</v>
      </c>
      <c r="AX9" s="451">
        <v>12.22</v>
      </c>
      <c r="AY9" s="919">
        <v>12.62</v>
      </c>
      <c r="AZ9" s="919">
        <v>12.61966</v>
      </c>
      <c r="BA9" s="919">
        <v>12.3416</v>
      </c>
      <c r="BB9" s="374">
        <v>12.512600000000001</v>
      </c>
      <c r="BC9" s="374">
        <v>12.59919</v>
      </c>
      <c r="BD9" s="374">
        <v>12.98448</v>
      </c>
      <c r="BE9" s="374">
        <v>13.11936</v>
      </c>
      <c r="BF9" s="374">
        <v>13.01876</v>
      </c>
      <c r="BG9" s="374">
        <v>12.79593</v>
      </c>
      <c r="BH9" s="374">
        <v>12.5318</v>
      </c>
      <c r="BI9" s="374">
        <v>12.581200000000001</v>
      </c>
      <c r="BJ9" s="374">
        <v>12.670349999999999</v>
      </c>
      <c r="BK9" s="374">
        <v>12.923489999999999</v>
      </c>
      <c r="BL9" s="374">
        <v>12.93435</v>
      </c>
      <c r="BM9" s="374">
        <v>12.706670000000001</v>
      </c>
      <c r="BN9" s="374">
        <v>12.83131</v>
      </c>
      <c r="BO9" s="374">
        <v>12.914870000000001</v>
      </c>
      <c r="BP9" s="374">
        <v>13.320919999999999</v>
      </c>
      <c r="BQ9" s="374">
        <v>13.469390000000001</v>
      </c>
      <c r="BR9" s="374">
        <v>13.3558</v>
      </c>
      <c r="BS9" s="374">
        <v>13.089079999999999</v>
      </c>
      <c r="BT9" s="374">
        <v>12.79054</v>
      </c>
      <c r="BU9" s="374">
        <v>12.8139</v>
      </c>
      <c r="BV9" s="374">
        <v>12.896990000000001</v>
      </c>
    </row>
    <row r="10" spans="1:74" ht="11.1" customHeight="1" x14ac:dyDescent="0.2">
      <c r="A10" s="109" t="s">
        <v>107</v>
      </c>
      <c r="B10" s="765" t="s">
        <v>1028</v>
      </c>
      <c r="C10" s="451">
        <v>8.8449262799999993</v>
      </c>
      <c r="D10" s="451">
        <v>9.4070852485999996</v>
      </c>
      <c r="E10" s="451">
        <v>9.1603786829999994</v>
      </c>
      <c r="F10" s="451">
        <v>9.4342151620999992</v>
      </c>
      <c r="G10" s="451">
        <v>9.6163198525000002</v>
      </c>
      <c r="H10" s="451">
        <v>10.905063438000001</v>
      </c>
      <c r="I10" s="451">
        <v>10.936480811999999</v>
      </c>
      <c r="J10" s="451">
        <v>10.885321586</v>
      </c>
      <c r="K10" s="451">
        <v>10.675511650000001</v>
      </c>
      <c r="L10" s="451">
        <v>9.6168408503999991</v>
      </c>
      <c r="M10" s="451">
        <v>9.5269431651000005</v>
      </c>
      <c r="N10" s="451">
        <v>9.3308164474000002</v>
      </c>
      <c r="O10" s="451">
        <v>9.3240554080999996</v>
      </c>
      <c r="P10" s="451">
        <v>9.4145579657000003</v>
      </c>
      <c r="Q10" s="451">
        <v>9.5175058385</v>
      </c>
      <c r="R10" s="451">
        <v>9.7265689699000006</v>
      </c>
      <c r="S10" s="451">
        <v>10.206677862999999</v>
      </c>
      <c r="T10" s="451">
        <v>11.494179583999999</v>
      </c>
      <c r="U10" s="451">
        <v>11.729689725</v>
      </c>
      <c r="V10" s="451">
        <v>11.717900787</v>
      </c>
      <c r="W10" s="451">
        <v>11.147621233000001</v>
      </c>
      <c r="X10" s="451">
        <v>10.166011578000001</v>
      </c>
      <c r="Y10" s="451">
        <v>9.9465559630999998</v>
      </c>
      <c r="Z10" s="451">
        <v>9.7077150344999996</v>
      </c>
      <c r="AA10" s="451">
        <v>9.6727836126</v>
      </c>
      <c r="AB10" s="451">
        <v>9.9388284211000002</v>
      </c>
      <c r="AC10" s="451">
        <v>9.8872699408999996</v>
      </c>
      <c r="AD10" s="451">
        <v>9.9253138563000007</v>
      </c>
      <c r="AE10" s="451">
        <v>10.204749627</v>
      </c>
      <c r="AF10" s="451">
        <v>11.391692904999999</v>
      </c>
      <c r="AG10" s="451">
        <v>11.538622535</v>
      </c>
      <c r="AH10" s="451">
        <v>11.527360823</v>
      </c>
      <c r="AI10" s="451">
        <v>11.157015218</v>
      </c>
      <c r="AJ10" s="451">
        <v>10.029476150000001</v>
      </c>
      <c r="AK10" s="451">
        <v>9.8233159011000009</v>
      </c>
      <c r="AL10" s="451">
        <v>9.6603076033999997</v>
      </c>
      <c r="AM10" s="451">
        <v>9.9</v>
      </c>
      <c r="AN10" s="451">
        <v>9.94</v>
      </c>
      <c r="AO10" s="451">
        <v>10.07</v>
      </c>
      <c r="AP10" s="451">
        <v>10.050000000000001</v>
      </c>
      <c r="AQ10" s="451">
        <v>10.18</v>
      </c>
      <c r="AR10" s="451">
        <v>11.58</v>
      </c>
      <c r="AS10" s="451">
        <v>11.75</v>
      </c>
      <c r="AT10" s="451">
        <v>11.62</v>
      </c>
      <c r="AU10" s="451">
        <v>11.28</v>
      </c>
      <c r="AV10" s="451">
        <v>10.14</v>
      </c>
      <c r="AW10" s="451">
        <v>10.039999999999999</v>
      </c>
      <c r="AX10" s="451">
        <v>9.9499999999999993</v>
      </c>
      <c r="AY10" s="919">
        <v>10.09</v>
      </c>
      <c r="AZ10" s="919">
        <v>10.152010000000001</v>
      </c>
      <c r="BA10" s="919">
        <v>10.21874</v>
      </c>
      <c r="BB10" s="374">
        <v>10.264530000000001</v>
      </c>
      <c r="BC10" s="374">
        <v>10.414960000000001</v>
      </c>
      <c r="BD10" s="374">
        <v>11.83053</v>
      </c>
      <c r="BE10" s="374">
        <v>12.01667</v>
      </c>
      <c r="BF10" s="374">
        <v>11.8962</v>
      </c>
      <c r="BG10" s="374">
        <v>11.542070000000001</v>
      </c>
      <c r="BH10" s="374">
        <v>10.34263</v>
      </c>
      <c r="BI10" s="374">
        <v>10.28467</v>
      </c>
      <c r="BJ10" s="374">
        <v>10.20783</v>
      </c>
      <c r="BK10" s="374">
        <v>10.293699999999999</v>
      </c>
      <c r="BL10" s="374">
        <v>10.343400000000001</v>
      </c>
      <c r="BM10" s="374">
        <v>10.476470000000001</v>
      </c>
      <c r="BN10" s="374">
        <v>10.44741</v>
      </c>
      <c r="BO10" s="374">
        <v>10.595050000000001</v>
      </c>
      <c r="BP10" s="374">
        <v>12.03084</v>
      </c>
      <c r="BQ10" s="374">
        <v>12.22034</v>
      </c>
      <c r="BR10" s="374">
        <v>12.086959999999999</v>
      </c>
      <c r="BS10" s="374">
        <v>11.7094</v>
      </c>
      <c r="BT10" s="374">
        <v>10.479950000000001</v>
      </c>
      <c r="BU10" s="374">
        <v>10.419779999999999</v>
      </c>
      <c r="BV10" s="374">
        <v>10.344530000000001</v>
      </c>
    </row>
    <row r="11" spans="1:74" ht="11.1" customHeight="1" x14ac:dyDescent="0.2">
      <c r="A11" s="109" t="s">
        <v>108</v>
      </c>
      <c r="B11" s="765" t="s">
        <v>1029</v>
      </c>
      <c r="C11" s="451">
        <v>9.5429613343999993</v>
      </c>
      <c r="D11" s="451">
        <v>10.011575271</v>
      </c>
      <c r="E11" s="451">
        <v>9.8391448074000003</v>
      </c>
      <c r="F11" s="451">
        <v>9.6064852755000008</v>
      </c>
      <c r="G11" s="451">
        <v>9.8816992311000007</v>
      </c>
      <c r="H11" s="451">
        <v>10.161424759000001</v>
      </c>
      <c r="I11" s="451">
        <v>10.294443143000001</v>
      </c>
      <c r="J11" s="451">
        <v>10.375150103999999</v>
      </c>
      <c r="K11" s="451">
        <v>10.483623158</v>
      </c>
      <c r="L11" s="451">
        <v>10.378677060999999</v>
      </c>
      <c r="M11" s="451">
        <v>10.356187099</v>
      </c>
      <c r="N11" s="451">
        <v>10.31605444</v>
      </c>
      <c r="O11" s="451">
        <v>10.409819901000001</v>
      </c>
      <c r="P11" s="451">
        <v>10.699344501000001</v>
      </c>
      <c r="Q11" s="451">
        <v>10.771639569</v>
      </c>
      <c r="R11" s="451">
        <v>10.811214001</v>
      </c>
      <c r="S11" s="451">
        <v>11.284531469999999</v>
      </c>
      <c r="T11" s="451">
        <v>11.894202786999999</v>
      </c>
      <c r="U11" s="451">
        <v>12.126029685000001</v>
      </c>
      <c r="V11" s="451">
        <v>12.303656563000001</v>
      </c>
      <c r="W11" s="451">
        <v>12.187765653</v>
      </c>
      <c r="X11" s="451">
        <v>11.719076891</v>
      </c>
      <c r="Y11" s="451">
        <v>11.441392947000001</v>
      </c>
      <c r="Z11" s="451">
        <v>11.650211899</v>
      </c>
      <c r="AA11" s="451">
        <v>12.016428745000001</v>
      </c>
      <c r="AB11" s="451">
        <v>12.054354441999999</v>
      </c>
      <c r="AC11" s="451">
        <v>11.581205377</v>
      </c>
      <c r="AD11" s="451">
        <v>11.772287941</v>
      </c>
      <c r="AE11" s="451">
        <v>11.589482299</v>
      </c>
      <c r="AF11" s="451">
        <v>11.904727635</v>
      </c>
      <c r="AG11" s="451">
        <v>12.000470431</v>
      </c>
      <c r="AH11" s="451">
        <v>11.996616035000001</v>
      </c>
      <c r="AI11" s="451">
        <v>12.147516011</v>
      </c>
      <c r="AJ11" s="451">
        <v>11.913088625</v>
      </c>
      <c r="AK11" s="451">
        <v>11.738127253</v>
      </c>
      <c r="AL11" s="451">
        <v>11.772640154999999</v>
      </c>
      <c r="AM11" s="451">
        <v>11.97</v>
      </c>
      <c r="AN11" s="451">
        <v>12.1</v>
      </c>
      <c r="AO11" s="451">
        <v>11.87</v>
      </c>
      <c r="AP11" s="451">
        <v>11.81</v>
      </c>
      <c r="AQ11" s="451">
        <v>11.61</v>
      </c>
      <c r="AR11" s="451">
        <v>12.12</v>
      </c>
      <c r="AS11" s="451">
        <v>12.12</v>
      </c>
      <c r="AT11" s="451">
        <v>12.04</v>
      </c>
      <c r="AU11" s="451">
        <v>11.99</v>
      </c>
      <c r="AV11" s="451">
        <v>11.95</v>
      </c>
      <c r="AW11" s="451">
        <v>11.89</v>
      </c>
      <c r="AX11" s="451">
        <v>12.04</v>
      </c>
      <c r="AY11" s="919">
        <v>12.27</v>
      </c>
      <c r="AZ11" s="919">
        <v>12.381830000000001</v>
      </c>
      <c r="BA11" s="919">
        <v>12.11201</v>
      </c>
      <c r="BB11" s="374">
        <v>12.05091</v>
      </c>
      <c r="BC11" s="374">
        <v>11.82489</v>
      </c>
      <c r="BD11" s="374">
        <v>12.420339999999999</v>
      </c>
      <c r="BE11" s="374">
        <v>12.523669999999999</v>
      </c>
      <c r="BF11" s="374">
        <v>12.415509999999999</v>
      </c>
      <c r="BG11" s="374">
        <v>12.400370000000001</v>
      </c>
      <c r="BH11" s="374">
        <v>12.37283</v>
      </c>
      <c r="BI11" s="374">
        <v>12.36023</v>
      </c>
      <c r="BJ11" s="374">
        <v>12.45049</v>
      </c>
      <c r="BK11" s="374">
        <v>12.57302</v>
      </c>
      <c r="BL11" s="374">
        <v>12.63796</v>
      </c>
      <c r="BM11" s="374">
        <v>12.45219</v>
      </c>
      <c r="BN11" s="374">
        <v>12.42604</v>
      </c>
      <c r="BO11" s="374">
        <v>12.21251</v>
      </c>
      <c r="BP11" s="374">
        <v>12.867279999999999</v>
      </c>
      <c r="BQ11" s="374">
        <v>12.97519</v>
      </c>
      <c r="BR11" s="374">
        <v>12.85322</v>
      </c>
      <c r="BS11" s="374">
        <v>12.726100000000001</v>
      </c>
      <c r="BT11" s="374">
        <v>12.61219</v>
      </c>
      <c r="BU11" s="374">
        <v>12.58568</v>
      </c>
      <c r="BV11" s="374">
        <v>12.722099999999999</v>
      </c>
    </row>
    <row r="12" spans="1:74" ht="11.1" customHeight="1" x14ac:dyDescent="0.2">
      <c r="A12" s="109" t="s">
        <v>109</v>
      </c>
      <c r="B12" s="765" t="s">
        <v>1030</v>
      </c>
      <c r="C12" s="451">
        <v>9.2044567203999996</v>
      </c>
      <c r="D12" s="451">
        <v>9.5949716718999998</v>
      </c>
      <c r="E12" s="451">
        <v>9.3726458364000003</v>
      </c>
      <c r="F12" s="451">
        <v>9.5583602693999996</v>
      </c>
      <c r="G12" s="451">
        <v>9.4940991515000004</v>
      </c>
      <c r="H12" s="451">
        <v>9.8112944357000007</v>
      </c>
      <c r="I12" s="451">
        <v>9.9790640298</v>
      </c>
      <c r="J12" s="451">
        <v>10.005723528000001</v>
      </c>
      <c r="K12" s="451">
        <v>9.9588732876999995</v>
      </c>
      <c r="L12" s="451">
        <v>9.8192193107999994</v>
      </c>
      <c r="M12" s="451">
        <v>10.032157196</v>
      </c>
      <c r="N12" s="451">
        <v>9.2822886861999994</v>
      </c>
      <c r="O12" s="451">
        <v>10.128482374000001</v>
      </c>
      <c r="P12" s="451">
        <v>9.8900068690000005</v>
      </c>
      <c r="Q12" s="451">
        <v>9.8658995864999994</v>
      </c>
      <c r="R12" s="451">
        <v>10.207222635999999</v>
      </c>
      <c r="S12" s="451">
        <v>10.492430776000001</v>
      </c>
      <c r="T12" s="451">
        <v>11.242432770000001</v>
      </c>
      <c r="U12" s="451">
        <v>11.657583145</v>
      </c>
      <c r="V12" s="451">
        <v>12.163742979</v>
      </c>
      <c r="W12" s="451">
        <v>11.620061375000001</v>
      </c>
      <c r="X12" s="451">
        <v>11.062469719999999</v>
      </c>
      <c r="Y12" s="451">
        <v>11.221448904000001</v>
      </c>
      <c r="Z12" s="451">
        <v>10.875749439</v>
      </c>
      <c r="AA12" s="451">
        <v>11.003194293</v>
      </c>
      <c r="AB12" s="451">
        <v>11.227417464</v>
      </c>
      <c r="AC12" s="451">
        <v>10.579604352</v>
      </c>
      <c r="AD12" s="451">
        <v>10.286649168</v>
      </c>
      <c r="AE12" s="451">
        <v>10.502405102000001</v>
      </c>
      <c r="AF12" s="451">
        <v>10.858127903</v>
      </c>
      <c r="AG12" s="451">
        <v>11.009938665</v>
      </c>
      <c r="AH12" s="451">
        <v>10.906675253</v>
      </c>
      <c r="AI12" s="451">
        <v>10.807875210000001</v>
      </c>
      <c r="AJ12" s="451">
        <v>10.702676094999999</v>
      </c>
      <c r="AK12" s="451">
        <v>10.696281549</v>
      </c>
      <c r="AL12" s="451">
        <v>10.607793210000001</v>
      </c>
      <c r="AM12" s="451">
        <v>10.98</v>
      </c>
      <c r="AN12" s="451">
        <v>10.82</v>
      </c>
      <c r="AO12" s="451">
        <v>11.04</v>
      </c>
      <c r="AP12" s="451">
        <v>10.87</v>
      </c>
      <c r="AQ12" s="451">
        <v>10.59</v>
      </c>
      <c r="AR12" s="451">
        <v>11.14</v>
      </c>
      <c r="AS12" s="451">
        <v>11.11</v>
      </c>
      <c r="AT12" s="451">
        <v>11.12</v>
      </c>
      <c r="AU12" s="451">
        <v>11.05</v>
      </c>
      <c r="AV12" s="451">
        <v>10.91</v>
      </c>
      <c r="AW12" s="451">
        <v>11.07</v>
      </c>
      <c r="AX12" s="451">
        <v>11.28</v>
      </c>
      <c r="AY12" s="919">
        <v>11.41</v>
      </c>
      <c r="AZ12" s="919">
        <v>11.36102</v>
      </c>
      <c r="BA12" s="919">
        <v>11.621639999999999</v>
      </c>
      <c r="BB12" s="374">
        <v>11.396940000000001</v>
      </c>
      <c r="BC12" s="374">
        <v>11.04444</v>
      </c>
      <c r="BD12" s="374">
        <v>11.593959999999999</v>
      </c>
      <c r="BE12" s="374">
        <v>11.536379999999999</v>
      </c>
      <c r="BF12" s="374">
        <v>11.54205</v>
      </c>
      <c r="BG12" s="374">
        <v>11.45304</v>
      </c>
      <c r="BH12" s="374">
        <v>11.268940000000001</v>
      </c>
      <c r="BI12" s="374">
        <v>11.47315</v>
      </c>
      <c r="BJ12" s="374">
        <v>11.648490000000001</v>
      </c>
      <c r="BK12" s="374">
        <v>11.675789999999999</v>
      </c>
      <c r="BL12" s="374">
        <v>11.535</v>
      </c>
      <c r="BM12" s="374">
        <v>11.791069999999999</v>
      </c>
      <c r="BN12" s="374">
        <v>11.550689999999999</v>
      </c>
      <c r="BO12" s="374">
        <v>11.20872</v>
      </c>
      <c r="BP12" s="374">
        <v>11.777060000000001</v>
      </c>
      <c r="BQ12" s="374">
        <v>11.72209</v>
      </c>
      <c r="BR12" s="374">
        <v>11.72344</v>
      </c>
      <c r="BS12" s="374">
        <v>11.638350000000001</v>
      </c>
      <c r="BT12" s="374">
        <v>11.44468</v>
      </c>
      <c r="BU12" s="374">
        <v>11.647959999999999</v>
      </c>
      <c r="BV12" s="374">
        <v>11.83634</v>
      </c>
    </row>
    <row r="13" spans="1:74" ht="11.1" customHeight="1" x14ac:dyDescent="0.2">
      <c r="A13" s="109" t="s">
        <v>110</v>
      </c>
      <c r="B13" s="765" t="s">
        <v>1031</v>
      </c>
      <c r="C13" s="451">
        <v>7.9747965323000001</v>
      </c>
      <c r="D13" s="451">
        <v>11.377812797000001</v>
      </c>
      <c r="E13" s="451">
        <v>9.5433839758999994</v>
      </c>
      <c r="F13" s="451">
        <v>9.0495416732000002</v>
      </c>
      <c r="G13" s="451">
        <v>8.3869055685999996</v>
      </c>
      <c r="H13" s="451">
        <v>8.6808259187000001</v>
      </c>
      <c r="I13" s="451">
        <v>8.7618662362999995</v>
      </c>
      <c r="J13" s="451">
        <v>9.0998667106000006</v>
      </c>
      <c r="K13" s="451">
        <v>9.2222075914000001</v>
      </c>
      <c r="L13" s="451">
        <v>9.0345426518000007</v>
      </c>
      <c r="M13" s="451">
        <v>8.8781372487999999</v>
      </c>
      <c r="N13" s="451">
        <v>8.5886935824999995</v>
      </c>
      <c r="O13" s="451">
        <v>8.8241660042000003</v>
      </c>
      <c r="P13" s="451">
        <v>9.0415494206999991</v>
      </c>
      <c r="Q13" s="451">
        <v>9.0677029327999996</v>
      </c>
      <c r="R13" s="451">
        <v>9.1765444768000002</v>
      </c>
      <c r="S13" s="451">
        <v>10.025200195</v>
      </c>
      <c r="T13" s="451">
        <v>10.558542013</v>
      </c>
      <c r="U13" s="451">
        <v>11.275006228000001</v>
      </c>
      <c r="V13" s="451">
        <v>11.188075763000001</v>
      </c>
      <c r="W13" s="451">
        <v>11.023459390999999</v>
      </c>
      <c r="X13" s="451">
        <v>10.529316587</v>
      </c>
      <c r="Y13" s="451">
        <v>10.100845947</v>
      </c>
      <c r="Z13" s="451">
        <v>10.096820844</v>
      </c>
      <c r="AA13" s="451">
        <v>9.8413150704000003</v>
      </c>
      <c r="AB13" s="451">
        <v>9.9321636328</v>
      </c>
      <c r="AC13" s="451">
        <v>9.4086295861</v>
      </c>
      <c r="AD13" s="451">
        <v>8.8161218685999998</v>
      </c>
      <c r="AE13" s="451">
        <v>9.2037696087</v>
      </c>
      <c r="AF13" s="451">
        <v>9.8338164301000006</v>
      </c>
      <c r="AG13" s="451">
        <v>10.041560234</v>
      </c>
      <c r="AH13" s="451">
        <v>10.920687042000001</v>
      </c>
      <c r="AI13" s="451">
        <v>10.505014998</v>
      </c>
      <c r="AJ13" s="451">
        <v>9.7425259694000008</v>
      </c>
      <c r="AK13" s="451">
        <v>9.2123396223</v>
      </c>
      <c r="AL13" s="451">
        <v>9.1593326685999994</v>
      </c>
      <c r="AM13" s="451">
        <v>9.68</v>
      </c>
      <c r="AN13" s="451">
        <v>9.32</v>
      </c>
      <c r="AO13" s="451">
        <v>9.23</v>
      </c>
      <c r="AP13" s="451">
        <v>9.25</v>
      </c>
      <c r="AQ13" s="451">
        <v>9.39</v>
      </c>
      <c r="AR13" s="451">
        <v>9.9499999999999993</v>
      </c>
      <c r="AS13" s="451">
        <v>10.15</v>
      </c>
      <c r="AT13" s="451">
        <v>10.27</v>
      </c>
      <c r="AU13" s="451">
        <v>10.119999999999999</v>
      </c>
      <c r="AV13" s="451">
        <v>9.73</v>
      </c>
      <c r="AW13" s="451">
        <v>9.52</v>
      </c>
      <c r="AX13" s="451">
        <v>9.5399999999999991</v>
      </c>
      <c r="AY13" s="919">
        <v>9.69</v>
      </c>
      <c r="AZ13" s="919">
        <v>9.8644949999999998</v>
      </c>
      <c r="BA13" s="919">
        <v>9.5893979999999992</v>
      </c>
      <c r="BB13" s="374">
        <v>9.6658220000000004</v>
      </c>
      <c r="BC13" s="374">
        <v>9.733295</v>
      </c>
      <c r="BD13" s="374">
        <v>10.474679999999999</v>
      </c>
      <c r="BE13" s="374">
        <v>10.72991</v>
      </c>
      <c r="BF13" s="374">
        <v>10.723599999999999</v>
      </c>
      <c r="BG13" s="374">
        <v>10.4413</v>
      </c>
      <c r="BH13" s="374">
        <v>9.9140879999999996</v>
      </c>
      <c r="BI13" s="374">
        <v>9.8151729999999997</v>
      </c>
      <c r="BJ13" s="374">
        <v>9.9810289999999995</v>
      </c>
      <c r="BK13" s="374">
        <v>9.9799030000000002</v>
      </c>
      <c r="BL13" s="374">
        <v>9.9782869999999999</v>
      </c>
      <c r="BM13" s="374">
        <v>9.9782130000000002</v>
      </c>
      <c r="BN13" s="374">
        <v>9.7761619999999994</v>
      </c>
      <c r="BO13" s="374">
        <v>9.8835619999999995</v>
      </c>
      <c r="BP13" s="374">
        <v>10.63557</v>
      </c>
      <c r="BQ13" s="374">
        <v>10.903930000000001</v>
      </c>
      <c r="BR13" s="374">
        <v>10.843830000000001</v>
      </c>
      <c r="BS13" s="374">
        <v>10.53328</v>
      </c>
      <c r="BT13" s="374">
        <v>9.8360509999999994</v>
      </c>
      <c r="BU13" s="374">
        <v>9.8649419999999992</v>
      </c>
      <c r="BV13" s="374">
        <v>9.8279920000000001</v>
      </c>
    </row>
    <row r="14" spans="1:74" ht="11.1" customHeight="1" x14ac:dyDescent="0.2">
      <c r="A14" s="109" t="s">
        <v>111</v>
      </c>
      <c r="B14" s="765" t="s">
        <v>1032</v>
      </c>
      <c r="C14" s="451">
        <v>8.9780638650999993</v>
      </c>
      <c r="D14" s="451">
        <v>9.2756048029000002</v>
      </c>
      <c r="E14" s="451">
        <v>9.1293217665000004</v>
      </c>
      <c r="F14" s="451">
        <v>9.2058486218999995</v>
      </c>
      <c r="G14" s="451">
        <v>9.5185290274999996</v>
      </c>
      <c r="H14" s="451">
        <v>10.139329587000001</v>
      </c>
      <c r="I14" s="451">
        <v>10.344944759000001</v>
      </c>
      <c r="J14" s="451">
        <v>10.283764660999999</v>
      </c>
      <c r="K14" s="451">
        <v>10.232449710999999</v>
      </c>
      <c r="L14" s="451">
        <v>9.6881249080000007</v>
      </c>
      <c r="M14" s="451">
        <v>9.4270788592999999</v>
      </c>
      <c r="N14" s="451">
        <v>9.4723043978000003</v>
      </c>
      <c r="O14" s="451">
        <v>9.5398988030999998</v>
      </c>
      <c r="P14" s="451">
        <v>9.6372921356999992</v>
      </c>
      <c r="Q14" s="451">
        <v>9.5699073660000007</v>
      </c>
      <c r="R14" s="451">
        <v>9.8464731290999996</v>
      </c>
      <c r="S14" s="451">
        <v>10.097990934</v>
      </c>
      <c r="T14" s="451">
        <v>10.798494211</v>
      </c>
      <c r="U14" s="451">
        <v>11.138772912</v>
      </c>
      <c r="V14" s="451">
        <v>11.233558218000001</v>
      </c>
      <c r="W14" s="451">
        <v>11.299910892</v>
      </c>
      <c r="X14" s="451">
        <v>10.577960992</v>
      </c>
      <c r="Y14" s="451">
        <v>10.368800107</v>
      </c>
      <c r="Z14" s="451">
        <v>10.611269213</v>
      </c>
      <c r="AA14" s="451">
        <v>10.645541471</v>
      </c>
      <c r="AB14" s="451">
        <v>10.522911011</v>
      </c>
      <c r="AC14" s="451">
        <v>10.467480048000001</v>
      </c>
      <c r="AD14" s="451">
        <v>10.610823573999999</v>
      </c>
      <c r="AE14" s="451">
        <v>10.844968078000001</v>
      </c>
      <c r="AF14" s="451">
        <v>11.498705278999999</v>
      </c>
      <c r="AG14" s="451">
        <v>11.882159653</v>
      </c>
      <c r="AH14" s="451">
        <v>11.802782515000001</v>
      </c>
      <c r="AI14" s="451">
        <v>11.672234216</v>
      </c>
      <c r="AJ14" s="451">
        <v>10.841605739</v>
      </c>
      <c r="AK14" s="451">
        <v>10.791616725000001</v>
      </c>
      <c r="AL14" s="451">
        <v>10.55538874</v>
      </c>
      <c r="AM14" s="451">
        <v>10.81</v>
      </c>
      <c r="AN14" s="451">
        <v>10.71</v>
      </c>
      <c r="AO14" s="451">
        <v>10.61</v>
      </c>
      <c r="AP14" s="451">
        <v>10.76</v>
      </c>
      <c r="AQ14" s="451">
        <v>11.06</v>
      </c>
      <c r="AR14" s="451">
        <v>11.88</v>
      </c>
      <c r="AS14" s="451">
        <v>11.92</v>
      </c>
      <c r="AT14" s="451">
        <v>11.79</v>
      </c>
      <c r="AU14" s="451">
        <v>11.7</v>
      </c>
      <c r="AV14" s="451">
        <v>10.99</v>
      </c>
      <c r="AW14" s="451">
        <v>10.66</v>
      </c>
      <c r="AX14" s="451">
        <v>10.62</v>
      </c>
      <c r="AY14" s="919">
        <v>10.76</v>
      </c>
      <c r="AZ14" s="919">
        <v>10.74084</v>
      </c>
      <c r="BA14" s="919">
        <v>10.628069999999999</v>
      </c>
      <c r="BB14" s="374">
        <v>11.04379</v>
      </c>
      <c r="BC14" s="374">
        <v>11.307219999999999</v>
      </c>
      <c r="BD14" s="374">
        <v>12.08578</v>
      </c>
      <c r="BE14" s="374">
        <v>12.14771</v>
      </c>
      <c r="BF14" s="374">
        <v>12.18042</v>
      </c>
      <c r="BG14" s="374">
        <v>12.16127</v>
      </c>
      <c r="BH14" s="374">
        <v>11.45008</v>
      </c>
      <c r="BI14" s="374">
        <v>11.17198</v>
      </c>
      <c r="BJ14" s="374">
        <v>11.226380000000001</v>
      </c>
      <c r="BK14" s="374">
        <v>11.341710000000001</v>
      </c>
      <c r="BL14" s="374">
        <v>11.2508</v>
      </c>
      <c r="BM14" s="374">
        <v>11.142569999999999</v>
      </c>
      <c r="BN14" s="374">
        <v>11.53166</v>
      </c>
      <c r="BO14" s="374">
        <v>11.80219</v>
      </c>
      <c r="BP14" s="374">
        <v>12.580069999999999</v>
      </c>
      <c r="BQ14" s="374">
        <v>12.637309999999999</v>
      </c>
      <c r="BR14" s="374">
        <v>12.607329999999999</v>
      </c>
      <c r="BS14" s="374">
        <v>12.4917</v>
      </c>
      <c r="BT14" s="374">
        <v>11.686389999999999</v>
      </c>
      <c r="BU14" s="374">
        <v>11.38852</v>
      </c>
      <c r="BV14" s="374">
        <v>11.42412</v>
      </c>
    </row>
    <row r="15" spans="1:74" ht="11.1" customHeight="1" x14ac:dyDescent="0.2">
      <c r="A15" s="109" t="s">
        <v>112</v>
      </c>
      <c r="B15" s="765" t="s">
        <v>1035</v>
      </c>
      <c r="C15" s="451">
        <v>14.129643102999999</v>
      </c>
      <c r="D15" s="451">
        <v>14.366013778999999</v>
      </c>
      <c r="E15" s="451">
        <v>14.506487778</v>
      </c>
      <c r="F15" s="451">
        <v>14.696522495</v>
      </c>
      <c r="G15" s="451">
        <v>14.981000716</v>
      </c>
      <c r="H15" s="451">
        <v>16.288065301</v>
      </c>
      <c r="I15" s="451">
        <v>17.092020684000001</v>
      </c>
      <c r="J15" s="451">
        <v>17.336418221999999</v>
      </c>
      <c r="K15" s="451">
        <v>17.550130328000002</v>
      </c>
      <c r="L15" s="451">
        <v>16.113103925000001</v>
      </c>
      <c r="M15" s="451">
        <v>15.08916159</v>
      </c>
      <c r="N15" s="451">
        <v>15.142195721</v>
      </c>
      <c r="O15" s="451">
        <v>15.209697997999999</v>
      </c>
      <c r="P15" s="451">
        <v>15.509821949000001</v>
      </c>
      <c r="Q15" s="451">
        <v>16.104428474999999</v>
      </c>
      <c r="R15" s="451">
        <v>15.967478959999999</v>
      </c>
      <c r="S15" s="451">
        <v>16.852160796</v>
      </c>
      <c r="T15" s="451">
        <v>18.58295708</v>
      </c>
      <c r="U15" s="451">
        <v>18.981725665999999</v>
      </c>
      <c r="V15" s="451">
        <v>19.627558664999999</v>
      </c>
      <c r="W15" s="451">
        <v>19.630388455999999</v>
      </c>
      <c r="X15" s="451">
        <v>18.319043116</v>
      </c>
      <c r="Y15" s="451">
        <v>16.849983108</v>
      </c>
      <c r="Z15" s="451">
        <v>16.691889309</v>
      </c>
      <c r="AA15" s="451">
        <v>17.524604200999999</v>
      </c>
      <c r="AB15" s="451">
        <v>17.101313539</v>
      </c>
      <c r="AC15" s="451">
        <v>18.031266498000001</v>
      </c>
      <c r="AD15" s="451">
        <v>17.614483024999998</v>
      </c>
      <c r="AE15" s="451">
        <v>18.179329893999999</v>
      </c>
      <c r="AF15" s="451">
        <v>19.581611435999999</v>
      </c>
      <c r="AG15" s="451">
        <v>20.809290973</v>
      </c>
      <c r="AH15" s="451">
        <v>21.781325893999998</v>
      </c>
      <c r="AI15" s="451">
        <v>21.333930898999999</v>
      </c>
      <c r="AJ15" s="451">
        <v>20.233609574999999</v>
      </c>
      <c r="AK15" s="451">
        <v>18.629107211000001</v>
      </c>
      <c r="AL15" s="451">
        <v>18.111742920000001</v>
      </c>
      <c r="AM15" s="451">
        <v>18.71</v>
      </c>
      <c r="AN15" s="451">
        <v>19.27</v>
      </c>
      <c r="AO15" s="451">
        <v>19.48</v>
      </c>
      <c r="AP15" s="451">
        <v>19.61</v>
      </c>
      <c r="AQ15" s="451">
        <v>20.22</v>
      </c>
      <c r="AR15" s="451">
        <v>21.67</v>
      </c>
      <c r="AS15" s="451">
        <v>23.82</v>
      </c>
      <c r="AT15" s="451">
        <v>23.05</v>
      </c>
      <c r="AU15" s="451">
        <v>23.07</v>
      </c>
      <c r="AV15" s="451">
        <v>22.02</v>
      </c>
      <c r="AW15" s="451">
        <v>18.149999999999999</v>
      </c>
      <c r="AX15" s="451">
        <v>19.2</v>
      </c>
      <c r="AY15" s="919">
        <v>19.39</v>
      </c>
      <c r="AZ15" s="919">
        <v>19.823889999999999</v>
      </c>
      <c r="BA15" s="919">
        <v>19.977779999999999</v>
      </c>
      <c r="BB15" s="374">
        <v>20.551490000000001</v>
      </c>
      <c r="BC15" s="374">
        <v>20.779610000000002</v>
      </c>
      <c r="BD15" s="374">
        <v>22.125109999999999</v>
      </c>
      <c r="BE15" s="374">
        <v>24.21876</v>
      </c>
      <c r="BF15" s="374">
        <v>23.55519</v>
      </c>
      <c r="BG15" s="374">
        <v>23.62546</v>
      </c>
      <c r="BH15" s="374">
        <v>22.19303</v>
      </c>
      <c r="BI15" s="374">
        <v>18.550699999999999</v>
      </c>
      <c r="BJ15" s="374">
        <v>19.692419999999998</v>
      </c>
      <c r="BK15" s="374">
        <v>19.862010000000001</v>
      </c>
      <c r="BL15" s="374">
        <v>20.34215</v>
      </c>
      <c r="BM15" s="374">
        <v>20.53633</v>
      </c>
      <c r="BN15" s="374">
        <v>21.467079999999999</v>
      </c>
      <c r="BO15" s="374">
        <v>21.411650000000002</v>
      </c>
      <c r="BP15" s="374">
        <v>22.839780000000001</v>
      </c>
      <c r="BQ15" s="374">
        <v>25.03</v>
      </c>
      <c r="BR15" s="374">
        <v>24.37059</v>
      </c>
      <c r="BS15" s="374">
        <v>24.47833</v>
      </c>
      <c r="BT15" s="374">
        <v>22.752880000000001</v>
      </c>
      <c r="BU15" s="374">
        <v>19.265820000000001</v>
      </c>
      <c r="BV15" s="374">
        <v>20.467279999999999</v>
      </c>
    </row>
    <row r="16" spans="1:74" ht="11.1" customHeight="1" x14ac:dyDescent="0.2">
      <c r="A16" s="109"/>
      <c r="B16" s="765"/>
      <c r="C16" s="451"/>
      <c r="D16" s="451"/>
      <c r="E16" s="451"/>
      <c r="F16" s="451"/>
      <c r="G16" s="451"/>
      <c r="H16" s="451"/>
      <c r="I16" s="451"/>
      <c r="J16" s="451"/>
      <c r="K16" s="451"/>
      <c r="L16" s="451"/>
      <c r="M16" s="451"/>
      <c r="N16" s="451"/>
      <c r="O16" s="451"/>
      <c r="P16" s="451"/>
      <c r="Q16" s="451"/>
      <c r="R16" s="451"/>
      <c r="S16" s="451"/>
      <c r="T16" s="451"/>
      <c r="U16" s="451"/>
      <c r="V16" s="451"/>
      <c r="W16" s="451"/>
      <c r="X16" s="451"/>
      <c r="Y16" s="451"/>
      <c r="Z16" s="451"/>
      <c r="AA16" s="451"/>
      <c r="AB16" s="451"/>
      <c r="AC16" s="451"/>
      <c r="AD16" s="451"/>
      <c r="AE16" s="451"/>
      <c r="AF16" s="451"/>
      <c r="AG16" s="451"/>
      <c r="AH16" s="451"/>
      <c r="AI16" s="451"/>
      <c r="AJ16" s="451"/>
      <c r="AK16" s="451"/>
      <c r="AL16" s="451"/>
      <c r="AM16" s="451"/>
      <c r="AN16" s="451"/>
      <c r="AO16" s="451"/>
      <c r="AP16" s="451"/>
      <c r="AQ16" s="451"/>
      <c r="AR16" s="451"/>
      <c r="AS16" s="451"/>
      <c r="AT16" s="451"/>
      <c r="AU16" s="451"/>
      <c r="AV16" s="451"/>
      <c r="AW16" s="451"/>
      <c r="AX16" s="451"/>
      <c r="AY16" s="919"/>
      <c r="AZ16" s="919"/>
      <c r="BA16" s="919"/>
      <c r="BB16" s="374"/>
      <c r="BC16" s="374"/>
      <c r="BD16" s="374"/>
      <c r="BE16" s="374"/>
      <c r="BF16" s="374"/>
      <c r="BG16" s="374"/>
      <c r="BH16" s="374"/>
      <c r="BI16" s="374"/>
      <c r="BJ16" s="374"/>
      <c r="BK16" s="374"/>
      <c r="BL16" s="374"/>
      <c r="BM16" s="374"/>
      <c r="BN16" s="374"/>
      <c r="BO16" s="374"/>
      <c r="BP16" s="374"/>
      <c r="BQ16" s="374"/>
      <c r="BR16" s="374"/>
      <c r="BS16" s="374"/>
      <c r="BT16" s="374"/>
      <c r="BU16" s="374"/>
      <c r="BV16" s="374"/>
    </row>
    <row r="17" spans="1:74" ht="11.1" customHeight="1" x14ac:dyDescent="0.2">
      <c r="A17" s="59"/>
      <c r="B17" s="61" t="s">
        <v>1059</v>
      </c>
      <c r="C17" s="487"/>
      <c r="D17" s="487"/>
      <c r="E17" s="487"/>
      <c r="F17" s="487"/>
      <c r="G17" s="487"/>
      <c r="H17" s="487"/>
      <c r="I17" s="487"/>
      <c r="J17" s="487"/>
      <c r="K17" s="487"/>
      <c r="L17" s="487"/>
      <c r="M17" s="487"/>
      <c r="N17" s="487"/>
      <c r="O17" s="487"/>
      <c r="P17" s="487"/>
      <c r="Q17" s="487"/>
      <c r="R17" s="487"/>
      <c r="S17" s="487"/>
      <c r="T17" s="487"/>
      <c r="U17" s="487"/>
      <c r="V17" s="487"/>
      <c r="W17" s="487"/>
      <c r="X17" s="487"/>
      <c r="Y17" s="487"/>
      <c r="Z17" s="487"/>
      <c r="AA17" s="487"/>
      <c r="AB17" s="487"/>
      <c r="AC17" s="487"/>
      <c r="AD17" s="487"/>
      <c r="AE17" s="487"/>
      <c r="AF17" s="487"/>
      <c r="AG17" s="487"/>
      <c r="AH17" s="487"/>
      <c r="AI17" s="487"/>
      <c r="AJ17" s="487"/>
      <c r="AK17" s="487"/>
      <c r="AL17" s="487"/>
      <c r="AM17" s="487"/>
      <c r="AN17" s="487"/>
      <c r="AO17" s="487"/>
      <c r="AP17" s="487"/>
      <c r="AQ17" s="487"/>
      <c r="AR17" s="487"/>
      <c r="AS17" s="487"/>
      <c r="AT17" s="487"/>
      <c r="AU17" s="487"/>
      <c r="AV17" s="487"/>
      <c r="AW17" s="487"/>
      <c r="AX17" s="487"/>
      <c r="AY17" s="969"/>
      <c r="AZ17" s="969"/>
      <c r="BA17" s="969"/>
      <c r="BB17" s="900"/>
      <c r="BC17" s="900"/>
      <c r="BD17" s="901"/>
      <c r="BE17" s="901"/>
      <c r="BF17" s="901"/>
      <c r="BG17" s="901"/>
      <c r="BH17" s="901"/>
      <c r="BI17" s="901"/>
      <c r="BJ17" s="485"/>
      <c r="BK17" s="485"/>
      <c r="BL17" s="485"/>
      <c r="BM17" s="485"/>
      <c r="BN17" s="485"/>
      <c r="BO17" s="485"/>
      <c r="BP17" s="485"/>
      <c r="BQ17" s="485"/>
      <c r="BR17" s="485"/>
      <c r="BS17" s="485"/>
      <c r="BT17" s="485"/>
      <c r="BU17" s="485"/>
      <c r="BV17" s="485"/>
    </row>
    <row r="18" spans="1:74" s="562" customFormat="1" ht="11.1" customHeight="1" x14ac:dyDescent="0.2">
      <c r="A18" s="560" t="s">
        <v>333</v>
      </c>
      <c r="B18" s="601" t="s">
        <v>1174</v>
      </c>
      <c r="C18" s="451">
        <v>12.62</v>
      </c>
      <c r="D18" s="451">
        <v>13.01</v>
      </c>
      <c r="E18" s="451">
        <v>13.24</v>
      </c>
      <c r="F18" s="451">
        <v>13.73</v>
      </c>
      <c r="G18" s="451">
        <v>13.86</v>
      </c>
      <c r="H18" s="451">
        <v>13.83</v>
      </c>
      <c r="I18" s="451">
        <v>13.83</v>
      </c>
      <c r="J18" s="451">
        <v>13.92</v>
      </c>
      <c r="K18" s="451">
        <v>14.14</v>
      </c>
      <c r="L18" s="451">
        <v>14.06</v>
      </c>
      <c r="M18" s="451">
        <v>14.07</v>
      </c>
      <c r="N18" s="451">
        <v>13.72</v>
      </c>
      <c r="O18" s="451">
        <v>13.64</v>
      </c>
      <c r="P18" s="451">
        <v>13.76</v>
      </c>
      <c r="Q18" s="451">
        <v>14.41</v>
      </c>
      <c r="R18" s="451">
        <v>14.57</v>
      </c>
      <c r="S18" s="451">
        <v>14.89</v>
      </c>
      <c r="T18" s="451">
        <v>15.3</v>
      </c>
      <c r="U18" s="451">
        <v>15.31</v>
      </c>
      <c r="V18" s="451">
        <v>15.82</v>
      </c>
      <c r="W18" s="451">
        <v>16.190000000000001</v>
      </c>
      <c r="X18" s="451">
        <v>15.99</v>
      </c>
      <c r="Y18" s="451">
        <v>15.55</v>
      </c>
      <c r="Z18" s="451">
        <v>14.94</v>
      </c>
      <c r="AA18" s="451">
        <v>15.47</v>
      </c>
      <c r="AB18" s="451">
        <v>15.98</v>
      </c>
      <c r="AC18" s="451">
        <v>16.04</v>
      </c>
      <c r="AD18" s="451">
        <v>16.100000000000001</v>
      </c>
      <c r="AE18" s="451">
        <v>16.14</v>
      </c>
      <c r="AF18" s="451">
        <v>16.09</v>
      </c>
      <c r="AG18" s="451">
        <v>15.86</v>
      </c>
      <c r="AH18" s="451">
        <v>15.91</v>
      </c>
      <c r="AI18" s="451">
        <v>16.27</v>
      </c>
      <c r="AJ18" s="451">
        <v>16.48</v>
      </c>
      <c r="AK18" s="451">
        <v>16.190000000000001</v>
      </c>
      <c r="AL18" s="451">
        <v>15.69</v>
      </c>
      <c r="AM18" s="451">
        <v>15.44</v>
      </c>
      <c r="AN18" s="451">
        <v>16.11</v>
      </c>
      <c r="AO18" s="451">
        <v>16.68</v>
      </c>
      <c r="AP18" s="451">
        <v>16.86</v>
      </c>
      <c r="AQ18" s="451">
        <v>16.41</v>
      </c>
      <c r="AR18" s="451">
        <v>16.39</v>
      </c>
      <c r="AS18" s="451">
        <v>16.61</v>
      </c>
      <c r="AT18" s="451">
        <v>16.61</v>
      </c>
      <c r="AU18" s="451">
        <v>16.82</v>
      </c>
      <c r="AV18" s="451">
        <v>16.93</v>
      </c>
      <c r="AW18" s="451">
        <v>17</v>
      </c>
      <c r="AX18" s="451">
        <v>16.260000000000002</v>
      </c>
      <c r="AY18" s="919">
        <v>15.95</v>
      </c>
      <c r="AZ18" s="919">
        <v>16.383990000000001</v>
      </c>
      <c r="BA18" s="919">
        <v>17.21998</v>
      </c>
      <c r="BB18" s="374">
        <v>17.540970000000002</v>
      </c>
      <c r="BC18" s="374">
        <v>17.08541</v>
      </c>
      <c r="BD18" s="374">
        <v>17.087890000000002</v>
      </c>
      <c r="BE18" s="374">
        <v>17.101009999999999</v>
      </c>
      <c r="BF18" s="374">
        <v>17.140650000000001</v>
      </c>
      <c r="BG18" s="374">
        <v>17.48424</v>
      </c>
      <c r="BH18" s="374">
        <v>17.485859999999999</v>
      </c>
      <c r="BI18" s="374">
        <v>17.550920000000001</v>
      </c>
      <c r="BJ18" s="374">
        <v>16.784520000000001</v>
      </c>
      <c r="BK18" s="374">
        <v>16.771799999999999</v>
      </c>
      <c r="BL18" s="374">
        <v>17.14115</v>
      </c>
      <c r="BM18" s="374">
        <v>17.695709999999998</v>
      </c>
      <c r="BN18" s="374">
        <v>18.191770000000002</v>
      </c>
      <c r="BO18" s="374">
        <v>17.686910000000001</v>
      </c>
      <c r="BP18" s="374">
        <v>17.698049999999999</v>
      </c>
      <c r="BQ18" s="374">
        <v>17.692049999999998</v>
      </c>
      <c r="BR18" s="374">
        <v>17.716010000000001</v>
      </c>
      <c r="BS18" s="374">
        <v>17.99624</v>
      </c>
      <c r="BT18" s="374">
        <v>17.853649999999998</v>
      </c>
      <c r="BU18" s="374">
        <v>17.983820000000001</v>
      </c>
      <c r="BV18" s="374">
        <v>17.193180000000002</v>
      </c>
    </row>
    <row r="19" spans="1:74" ht="11.1" customHeight="1" x14ac:dyDescent="0.2">
      <c r="A19" s="59" t="s">
        <v>324</v>
      </c>
      <c r="B19" s="765" t="s">
        <v>1025</v>
      </c>
      <c r="C19" s="451">
        <v>20.983553435000001</v>
      </c>
      <c r="D19" s="451">
        <v>21.522678192000001</v>
      </c>
      <c r="E19" s="451">
        <v>21.611452366000002</v>
      </c>
      <c r="F19" s="451">
        <v>22.108653404999998</v>
      </c>
      <c r="G19" s="451">
        <v>21.344865337000002</v>
      </c>
      <c r="H19" s="451">
        <v>20.706113574</v>
      </c>
      <c r="I19" s="451">
        <v>21.374489730000001</v>
      </c>
      <c r="J19" s="451">
        <v>20.856960009000002</v>
      </c>
      <c r="K19" s="451">
        <v>22.209835353999999</v>
      </c>
      <c r="L19" s="451">
        <v>21.907147909999999</v>
      </c>
      <c r="M19" s="451">
        <v>21.872780318</v>
      </c>
      <c r="N19" s="451">
        <v>22.066907551</v>
      </c>
      <c r="O19" s="451">
        <v>22.805612848999999</v>
      </c>
      <c r="P19" s="451">
        <v>24.600311744999999</v>
      </c>
      <c r="Q19" s="451">
        <v>24.462370999000001</v>
      </c>
      <c r="R19" s="451">
        <v>24.433223773999998</v>
      </c>
      <c r="S19" s="451">
        <v>23.722754422000001</v>
      </c>
      <c r="T19" s="451">
        <v>24.470755981</v>
      </c>
      <c r="U19" s="451">
        <v>21.674408943</v>
      </c>
      <c r="V19" s="451">
        <v>25.440293565000001</v>
      </c>
      <c r="W19" s="451">
        <v>27.310041626</v>
      </c>
      <c r="X19" s="451">
        <v>25.574395273</v>
      </c>
      <c r="Y19" s="451">
        <v>26.211034389000002</v>
      </c>
      <c r="Z19" s="451">
        <v>26.947528978000001</v>
      </c>
      <c r="AA19" s="451">
        <v>29.936602152999999</v>
      </c>
      <c r="AB19" s="451">
        <v>31.271468134999999</v>
      </c>
      <c r="AC19" s="451">
        <v>31.242851565999999</v>
      </c>
      <c r="AD19" s="451">
        <v>31.212225603</v>
      </c>
      <c r="AE19" s="451">
        <v>29.474271260999998</v>
      </c>
      <c r="AF19" s="451">
        <v>28.344339118000001</v>
      </c>
      <c r="AG19" s="451">
        <v>26.837315829000001</v>
      </c>
      <c r="AH19" s="451">
        <v>27.101922611999999</v>
      </c>
      <c r="AI19" s="451">
        <v>27.376666774</v>
      </c>
      <c r="AJ19" s="451">
        <v>28.060926672000001</v>
      </c>
      <c r="AK19" s="451">
        <v>27.464295135</v>
      </c>
      <c r="AL19" s="451">
        <v>27.516080301999999</v>
      </c>
      <c r="AM19" s="451">
        <v>27.35</v>
      </c>
      <c r="AN19" s="451">
        <v>27.98</v>
      </c>
      <c r="AO19" s="451">
        <v>27.58</v>
      </c>
      <c r="AP19" s="451">
        <v>27.29</v>
      </c>
      <c r="AQ19" s="451">
        <v>26.4</v>
      </c>
      <c r="AR19" s="451">
        <v>26.1</v>
      </c>
      <c r="AS19" s="451">
        <v>26.77</v>
      </c>
      <c r="AT19" s="451">
        <v>27.84</v>
      </c>
      <c r="AU19" s="451">
        <v>29.12</v>
      </c>
      <c r="AV19" s="451">
        <v>28.31</v>
      </c>
      <c r="AW19" s="451">
        <v>28.74</v>
      </c>
      <c r="AX19" s="451">
        <v>28.28</v>
      </c>
      <c r="AY19" s="919">
        <v>28.68</v>
      </c>
      <c r="AZ19" s="919">
        <v>29.39678</v>
      </c>
      <c r="BA19" s="919">
        <v>29.350380000000001</v>
      </c>
      <c r="BB19" s="374">
        <v>29.25637</v>
      </c>
      <c r="BC19" s="374">
        <v>28.404689999999999</v>
      </c>
      <c r="BD19" s="374">
        <v>28.269739999999999</v>
      </c>
      <c r="BE19" s="374">
        <v>28.980409999999999</v>
      </c>
      <c r="BF19" s="374">
        <v>29.778739999999999</v>
      </c>
      <c r="BG19" s="374">
        <v>31.030370000000001</v>
      </c>
      <c r="BH19" s="374">
        <v>30.14443</v>
      </c>
      <c r="BI19" s="374">
        <v>30.414100000000001</v>
      </c>
      <c r="BJ19" s="374">
        <v>29.92944</v>
      </c>
      <c r="BK19" s="374">
        <v>30.287769999999998</v>
      </c>
      <c r="BL19" s="374">
        <v>30.897349999999999</v>
      </c>
      <c r="BM19" s="374">
        <v>30.566510000000001</v>
      </c>
      <c r="BN19" s="374">
        <v>30.325340000000001</v>
      </c>
      <c r="BO19" s="374">
        <v>29.331009999999999</v>
      </c>
      <c r="BP19" s="374">
        <v>29.113720000000001</v>
      </c>
      <c r="BQ19" s="374">
        <v>29.85275</v>
      </c>
      <c r="BR19" s="374">
        <v>30.730689999999999</v>
      </c>
      <c r="BS19" s="374">
        <v>32.12323</v>
      </c>
      <c r="BT19" s="374">
        <v>31.314900000000002</v>
      </c>
      <c r="BU19" s="374">
        <v>31.67183</v>
      </c>
      <c r="BV19" s="374">
        <v>31.181180000000001</v>
      </c>
    </row>
    <row r="20" spans="1:74" ht="11.1" customHeight="1" x14ac:dyDescent="0.2">
      <c r="A20" s="59" t="s">
        <v>325</v>
      </c>
      <c r="B20" s="632" t="s">
        <v>1026</v>
      </c>
      <c r="C20" s="451">
        <v>15.551195865</v>
      </c>
      <c r="D20" s="451">
        <v>15.792376773999999</v>
      </c>
      <c r="E20" s="451">
        <v>15.580229622999999</v>
      </c>
      <c r="F20" s="451">
        <v>16.188765352000001</v>
      </c>
      <c r="G20" s="451">
        <v>16.607577809999999</v>
      </c>
      <c r="H20" s="451">
        <v>16.658155577999999</v>
      </c>
      <c r="I20" s="451">
        <v>16.747512042</v>
      </c>
      <c r="J20" s="451">
        <v>16.897534824000001</v>
      </c>
      <c r="K20" s="451">
        <v>17.187028328</v>
      </c>
      <c r="L20" s="451">
        <v>17.311517051999999</v>
      </c>
      <c r="M20" s="451">
        <v>16.720277051</v>
      </c>
      <c r="N20" s="451">
        <v>16.595363836000001</v>
      </c>
      <c r="O20" s="451">
        <v>16.928622497999999</v>
      </c>
      <c r="P20" s="451">
        <v>17.305247576999999</v>
      </c>
      <c r="Q20" s="451">
        <v>17.389437227999998</v>
      </c>
      <c r="R20" s="451">
        <v>17.660164633000001</v>
      </c>
      <c r="S20" s="451">
        <v>18.099217451000001</v>
      </c>
      <c r="T20" s="451">
        <v>18.788119759000001</v>
      </c>
      <c r="U20" s="451">
        <v>18.633474632999999</v>
      </c>
      <c r="V20" s="451">
        <v>18.426811381</v>
      </c>
      <c r="W20" s="451">
        <v>19.842108919000001</v>
      </c>
      <c r="X20" s="451">
        <v>19.605767094000001</v>
      </c>
      <c r="Y20" s="451">
        <v>19.470607722</v>
      </c>
      <c r="Z20" s="451">
        <v>19.283837267999999</v>
      </c>
      <c r="AA20" s="451">
        <v>19.878542963000001</v>
      </c>
      <c r="AB20" s="451">
        <v>20.265918099</v>
      </c>
      <c r="AC20" s="451">
        <v>19.085228913000002</v>
      </c>
      <c r="AD20" s="451">
        <v>18.735850844000002</v>
      </c>
      <c r="AE20" s="451">
        <v>18.958162172000002</v>
      </c>
      <c r="AF20" s="451">
        <v>19.577013537999999</v>
      </c>
      <c r="AG20" s="451">
        <v>19.691759780999998</v>
      </c>
      <c r="AH20" s="451">
        <v>19.735143739000002</v>
      </c>
      <c r="AI20" s="451">
        <v>20.112775617</v>
      </c>
      <c r="AJ20" s="451">
        <v>19.673522746</v>
      </c>
      <c r="AK20" s="451">
        <v>19.7558942</v>
      </c>
      <c r="AL20" s="451">
        <v>19.357947128999999</v>
      </c>
      <c r="AM20" s="451">
        <v>19.64</v>
      </c>
      <c r="AN20" s="451">
        <v>20.010000000000002</v>
      </c>
      <c r="AO20" s="451">
        <v>20.14</v>
      </c>
      <c r="AP20" s="451">
        <v>20.149999999999999</v>
      </c>
      <c r="AQ20" s="451">
        <v>20.440000000000001</v>
      </c>
      <c r="AR20" s="451">
        <v>20.72</v>
      </c>
      <c r="AS20" s="451">
        <v>21.11</v>
      </c>
      <c r="AT20" s="451">
        <v>21.28</v>
      </c>
      <c r="AU20" s="451">
        <v>21.15</v>
      </c>
      <c r="AV20" s="451">
        <v>21.28</v>
      </c>
      <c r="AW20" s="451">
        <v>20.9</v>
      </c>
      <c r="AX20" s="451">
        <v>20.45</v>
      </c>
      <c r="AY20" s="919">
        <v>20.75</v>
      </c>
      <c r="AZ20" s="919">
        <v>21.321580000000001</v>
      </c>
      <c r="BA20" s="919">
        <v>21.774989999999999</v>
      </c>
      <c r="BB20" s="374">
        <v>21.778890000000001</v>
      </c>
      <c r="BC20" s="374">
        <v>21.899509999999999</v>
      </c>
      <c r="BD20" s="374">
        <v>22.20185</v>
      </c>
      <c r="BE20" s="374">
        <v>22.491479999999999</v>
      </c>
      <c r="BF20" s="374">
        <v>22.462789999999998</v>
      </c>
      <c r="BG20" s="374">
        <v>22.221540000000001</v>
      </c>
      <c r="BH20" s="374">
        <v>22.35641</v>
      </c>
      <c r="BI20" s="374">
        <v>21.808620000000001</v>
      </c>
      <c r="BJ20" s="374">
        <v>21.427720000000001</v>
      </c>
      <c r="BK20" s="374">
        <v>21.70617</v>
      </c>
      <c r="BL20" s="374">
        <v>22.073609999999999</v>
      </c>
      <c r="BM20" s="374">
        <v>22.276250000000001</v>
      </c>
      <c r="BN20" s="374">
        <v>22.285530000000001</v>
      </c>
      <c r="BO20" s="374">
        <v>22.314859999999999</v>
      </c>
      <c r="BP20" s="374">
        <v>22.595610000000001</v>
      </c>
      <c r="BQ20" s="374">
        <v>22.85482</v>
      </c>
      <c r="BR20" s="374">
        <v>22.822659999999999</v>
      </c>
      <c r="BS20" s="374">
        <v>22.64838</v>
      </c>
      <c r="BT20" s="374">
        <v>22.84301</v>
      </c>
      <c r="BU20" s="374">
        <v>22.27901</v>
      </c>
      <c r="BV20" s="374">
        <v>21.86251</v>
      </c>
    </row>
    <row r="21" spans="1:74" ht="11.1" customHeight="1" x14ac:dyDescent="0.2">
      <c r="A21" s="59" t="s">
        <v>326</v>
      </c>
      <c r="B21" s="765" t="s">
        <v>1027</v>
      </c>
      <c r="C21" s="451">
        <v>13.133113228999999</v>
      </c>
      <c r="D21" s="451">
        <v>13.067875362000001</v>
      </c>
      <c r="E21" s="451">
        <v>13.952736173</v>
      </c>
      <c r="F21" s="451">
        <v>14.499574426000001</v>
      </c>
      <c r="G21" s="451">
        <v>14.682875578999999</v>
      </c>
      <c r="H21" s="451">
        <v>14.276422798</v>
      </c>
      <c r="I21" s="451">
        <v>14.079063983999999</v>
      </c>
      <c r="J21" s="451">
        <v>14.114108483000001</v>
      </c>
      <c r="K21" s="451">
        <v>14.176192444</v>
      </c>
      <c r="L21" s="451">
        <v>14.725485409999999</v>
      </c>
      <c r="M21" s="451">
        <v>14.640887602999999</v>
      </c>
      <c r="N21" s="451">
        <v>14.091293528</v>
      </c>
      <c r="O21" s="451">
        <v>13.800294128999999</v>
      </c>
      <c r="P21" s="451">
        <v>14.04487297</v>
      </c>
      <c r="Q21" s="451">
        <v>14.552275252999999</v>
      </c>
      <c r="R21" s="451">
        <v>14.924413162</v>
      </c>
      <c r="S21" s="451">
        <v>15.289976353</v>
      </c>
      <c r="T21" s="451">
        <v>15.80028059</v>
      </c>
      <c r="U21" s="451">
        <v>15.815191003000001</v>
      </c>
      <c r="V21" s="451">
        <v>16.066114754000001</v>
      </c>
      <c r="W21" s="451">
        <v>16.199366424000001</v>
      </c>
      <c r="X21" s="451">
        <v>16.567289508000002</v>
      </c>
      <c r="Y21" s="451">
        <v>16.154338916</v>
      </c>
      <c r="Z21" s="451">
        <v>15.494587165</v>
      </c>
      <c r="AA21" s="451">
        <v>15.794526358000001</v>
      </c>
      <c r="AB21" s="451">
        <v>16.283486642</v>
      </c>
      <c r="AC21" s="451">
        <v>16.448008318999999</v>
      </c>
      <c r="AD21" s="451">
        <v>16.56342531</v>
      </c>
      <c r="AE21" s="451">
        <v>16.865687727000001</v>
      </c>
      <c r="AF21" s="451">
        <v>16.377372243</v>
      </c>
      <c r="AG21" s="451">
        <v>16.094645740000001</v>
      </c>
      <c r="AH21" s="451">
        <v>15.712304423000001</v>
      </c>
      <c r="AI21" s="451">
        <v>15.995649698999999</v>
      </c>
      <c r="AJ21" s="451">
        <v>16.517973544</v>
      </c>
      <c r="AK21" s="451">
        <v>16.173279457</v>
      </c>
      <c r="AL21" s="451">
        <v>15.924988727000001</v>
      </c>
      <c r="AM21" s="451">
        <v>15.7</v>
      </c>
      <c r="AN21" s="451">
        <v>16.059999999999999</v>
      </c>
      <c r="AO21" s="451">
        <v>16.48</v>
      </c>
      <c r="AP21" s="451">
        <v>17.010000000000002</v>
      </c>
      <c r="AQ21" s="451">
        <v>17.059999999999999</v>
      </c>
      <c r="AR21" s="451">
        <v>16.68</v>
      </c>
      <c r="AS21" s="451">
        <v>16.41</v>
      </c>
      <c r="AT21" s="451">
        <v>16.510000000000002</v>
      </c>
      <c r="AU21" s="451">
        <v>16.66</v>
      </c>
      <c r="AV21" s="451">
        <v>17.04</v>
      </c>
      <c r="AW21" s="451">
        <v>17.149999999999999</v>
      </c>
      <c r="AX21" s="451">
        <v>16.170000000000002</v>
      </c>
      <c r="AY21" s="919">
        <v>16.16</v>
      </c>
      <c r="AZ21" s="919">
        <v>16.301819999999999</v>
      </c>
      <c r="BA21" s="919">
        <v>16.96321</v>
      </c>
      <c r="BB21" s="374">
        <v>17.562609999999999</v>
      </c>
      <c r="BC21" s="374">
        <v>17.714269999999999</v>
      </c>
      <c r="BD21" s="374">
        <v>17.36572</v>
      </c>
      <c r="BE21" s="374">
        <v>16.93975</v>
      </c>
      <c r="BF21" s="374">
        <v>17.04908</v>
      </c>
      <c r="BG21" s="374">
        <v>17.336410000000001</v>
      </c>
      <c r="BH21" s="374">
        <v>17.668800000000001</v>
      </c>
      <c r="BI21" s="374">
        <v>17.728370000000002</v>
      </c>
      <c r="BJ21" s="374">
        <v>16.771540000000002</v>
      </c>
      <c r="BK21" s="374">
        <v>16.83915</v>
      </c>
      <c r="BL21" s="374">
        <v>16.943110000000001</v>
      </c>
      <c r="BM21" s="374">
        <v>17.468350000000001</v>
      </c>
      <c r="BN21" s="374">
        <v>18.129449999999999</v>
      </c>
      <c r="BO21" s="374">
        <v>18.332450000000001</v>
      </c>
      <c r="BP21" s="374">
        <v>17.996490000000001</v>
      </c>
      <c r="BQ21" s="374">
        <v>17.552610000000001</v>
      </c>
      <c r="BR21" s="374">
        <v>17.670919999999999</v>
      </c>
      <c r="BS21" s="374">
        <v>17.891249999999999</v>
      </c>
      <c r="BT21" s="374">
        <v>18.188110000000002</v>
      </c>
      <c r="BU21" s="374">
        <v>18.190819999999999</v>
      </c>
      <c r="BV21" s="374">
        <v>17.187239999999999</v>
      </c>
    </row>
    <row r="22" spans="1:74" ht="11.1" customHeight="1" x14ac:dyDescent="0.2">
      <c r="A22" s="59" t="s">
        <v>327</v>
      </c>
      <c r="B22" s="765" t="s">
        <v>1028</v>
      </c>
      <c r="C22" s="451">
        <v>10.571374097</v>
      </c>
      <c r="D22" s="451">
        <v>10.754240430999999</v>
      </c>
      <c r="E22" s="451">
        <v>11.333884769000001</v>
      </c>
      <c r="F22" s="451">
        <v>12.133746994999999</v>
      </c>
      <c r="G22" s="451">
        <v>12.584807210999999</v>
      </c>
      <c r="H22" s="451">
        <v>13.326124772</v>
      </c>
      <c r="I22" s="451">
        <v>13.303411465</v>
      </c>
      <c r="J22" s="451">
        <v>13.307636820000001</v>
      </c>
      <c r="K22" s="451">
        <v>13.231592296000001</v>
      </c>
      <c r="L22" s="451">
        <v>12.391857046</v>
      </c>
      <c r="M22" s="451">
        <v>12.017039878</v>
      </c>
      <c r="N22" s="451">
        <v>11.388163207</v>
      </c>
      <c r="O22" s="451">
        <v>10.828453132</v>
      </c>
      <c r="P22" s="451">
        <v>10.981086934</v>
      </c>
      <c r="Q22" s="451">
        <v>11.636509472</v>
      </c>
      <c r="R22" s="451">
        <v>12.188325389999999</v>
      </c>
      <c r="S22" s="451">
        <v>12.868126659</v>
      </c>
      <c r="T22" s="451">
        <v>13.957844890000001</v>
      </c>
      <c r="U22" s="451">
        <v>14.156398726999999</v>
      </c>
      <c r="V22" s="451">
        <v>14.200544153999999</v>
      </c>
      <c r="W22" s="451">
        <v>13.983419676</v>
      </c>
      <c r="X22" s="451">
        <v>13.148305721</v>
      </c>
      <c r="Y22" s="451">
        <v>12.440034045000001</v>
      </c>
      <c r="Z22" s="451">
        <v>11.382503984</v>
      </c>
      <c r="AA22" s="451">
        <v>11.336900793</v>
      </c>
      <c r="AB22" s="451">
        <v>12.035061907999999</v>
      </c>
      <c r="AC22" s="451">
        <v>12.117253479</v>
      </c>
      <c r="AD22" s="451">
        <v>12.645498608</v>
      </c>
      <c r="AE22" s="451">
        <v>13.400879247000001</v>
      </c>
      <c r="AF22" s="451">
        <v>14.163084550000001</v>
      </c>
      <c r="AG22" s="451">
        <v>14.299662779</v>
      </c>
      <c r="AH22" s="451">
        <v>14.202465977999999</v>
      </c>
      <c r="AI22" s="451">
        <v>13.954066352</v>
      </c>
      <c r="AJ22" s="451">
        <v>13.221738267999999</v>
      </c>
      <c r="AK22" s="451">
        <v>12.668384038999999</v>
      </c>
      <c r="AL22" s="451">
        <v>12.054652406000001</v>
      </c>
      <c r="AM22" s="451">
        <v>11.76</v>
      </c>
      <c r="AN22" s="451">
        <v>12.32</v>
      </c>
      <c r="AO22" s="451">
        <v>13.02</v>
      </c>
      <c r="AP22" s="451">
        <v>13.27</v>
      </c>
      <c r="AQ22" s="451">
        <v>13.7</v>
      </c>
      <c r="AR22" s="451">
        <v>14.68</v>
      </c>
      <c r="AS22" s="451">
        <v>14.73</v>
      </c>
      <c r="AT22" s="451">
        <v>14.71</v>
      </c>
      <c r="AU22" s="451">
        <v>14.72</v>
      </c>
      <c r="AV22" s="451">
        <v>13.61</v>
      </c>
      <c r="AW22" s="451">
        <v>13.42</v>
      </c>
      <c r="AX22" s="451">
        <v>12.37</v>
      </c>
      <c r="AY22" s="919">
        <v>12.14</v>
      </c>
      <c r="AZ22" s="919">
        <v>12.089169999999999</v>
      </c>
      <c r="BA22" s="919">
        <v>13.01112</v>
      </c>
      <c r="BB22" s="374">
        <v>13.39734</v>
      </c>
      <c r="BC22" s="374">
        <v>13.9101</v>
      </c>
      <c r="BD22" s="374">
        <v>15.00576</v>
      </c>
      <c r="BE22" s="374">
        <v>14.795680000000001</v>
      </c>
      <c r="BF22" s="374">
        <v>14.76491</v>
      </c>
      <c r="BG22" s="374">
        <v>15.045070000000001</v>
      </c>
      <c r="BH22" s="374">
        <v>13.857200000000001</v>
      </c>
      <c r="BI22" s="374">
        <v>13.62777</v>
      </c>
      <c r="BJ22" s="374">
        <v>12.60375</v>
      </c>
      <c r="BK22" s="374">
        <v>12.53017</v>
      </c>
      <c r="BL22" s="374">
        <v>12.559089999999999</v>
      </c>
      <c r="BM22" s="374">
        <v>13.247490000000001</v>
      </c>
      <c r="BN22" s="374">
        <v>13.6783</v>
      </c>
      <c r="BO22" s="374">
        <v>14.20018</v>
      </c>
      <c r="BP22" s="374">
        <v>15.302390000000001</v>
      </c>
      <c r="BQ22" s="374">
        <v>15.09431</v>
      </c>
      <c r="BR22" s="374">
        <v>15.0791</v>
      </c>
      <c r="BS22" s="374">
        <v>15.312049999999999</v>
      </c>
      <c r="BT22" s="374">
        <v>14.09892</v>
      </c>
      <c r="BU22" s="374">
        <v>13.84962</v>
      </c>
      <c r="BV22" s="374">
        <v>12.79496</v>
      </c>
    </row>
    <row r="23" spans="1:74" ht="11.1" customHeight="1" x14ac:dyDescent="0.2">
      <c r="A23" s="59" t="s">
        <v>328</v>
      </c>
      <c r="B23" s="765" t="s">
        <v>1029</v>
      </c>
      <c r="C23" s="451">
        <v>11.184155293</v>
      </c>
      <c r="D23" s="451">
        <v>11.634534451</v>
      </c>
      <c r="E23" s="451">
        <v>11.782531554</v>
      </c>
      <c r="F23" s="451">
        <v>12.064964068</v>
      </c>
      <c r="G23" s="451">
        <v>12.210607258</v>
      </c>
      <c r="H23" s="451">
        <v>12.319965763000001</v>
      </c>
      <c r="I23" s="451">
        <v>12.256948232999999</v>
      </c>
      <c r="J23" s="451">
        <v>12.271114608</v>
      </c>
      <c r="K23" s="451">
        <v>12.508732932999999</v>
      </c>
      <c r="L23" s="451">
        <v>12.57607936</v>
      </c>
      <c r="M23" s="451">
        <v>12.439067976</v>
      </c>
      <c r="N23" s="451">
        <v>12.095461157000001</v>
      </c>
      <c r="O23" s="451">
        <v>12.203211230000001</v>
      </c>
      <c r="P23" s="451">
        <v>12.467644161999999</v>
      </c>
      <c r="Q23" s="451">
        <v>12.975797344</v>
      </c>
      <c r="R23" s="451">
        <v>13.203788533999999</v>
      </c>
      <c r="S23" s="451">
        <v>13.320576236999999</v>
      </c>
      <c r="T23" s="451">
        <v>13.624796465999999</v>
      </c>
      <c r="U23" s="451">
        <v>13.870582092999999</v>
      </c>
      <c r="V23" s="451">
        <v>14.043938406000001</v>
      </c>
      <c r="W23" s="451">
        <v>14.287792576999999</v>
      </c>
      <c r="X23" s="451">
        <v>14.151834931</v>
      </c>
      <c r="Y23" s="451">
        <v>13.697245366000001</v>
      </c>
      <c r="Z23" s="451">
        <v>13.297549286000001</v>
      </c>
      <c r="AA23" s="451">
        <v>13.899375685000001</v>
      </c>
      <c r="AB23" s="451">
        <v>14.55945017</v>
      </c>
      <c r="AC23" s="451">
        <v>14.194351102000001</v>
      </c>
      <c r="AD23" s="451">
        <v>14.635240134</v>
      </c>
      <c r="AE23" s="451">
        <v>14.589987432999999</v>
      </c>
      <c r="AF23" s="451">
        <v>14.701684695000001</v>
      </c>
      <c r="AG23" s="451">
        <v>14.222386599</v>
      </c>
      <c r="AH23" s="451">
        <v>14.273890532999999</v>
      </c>
      <c r="AI23" s="451">
        <v>14.868749467000001</v>
      </c>
      <c r="AJ23" s="451">
        <v>15.006531347999999</v>
      </c>
      <c r="AK23" s="451">
        <v>14.54200522</v>
      </c>
      <c r="AL23" s="451">
        <v>14.139622006</v>
      </c>
      <c r="AM23" s="451">
        <v>13.87</v>
      </c>
      <c r="AN23" s="451">
        <v>14.69</v>
      </c>
      <c r="AO23" s="451">
        <v>14.94</v>
      </c>
      <c r="AP23" s="451">
        <v>14.9</v>
      </c>
      <c r="AQ23" s="451">
        <v>14.37</v>
      </c>
      <c r="AR23" s="451">
        <v>14.55</v>
      </c>
      <c r="AS23" s="451">
        <v>14.34</v>
      </c>
      <c r="AT23" s="451">
        <v>14.39</v>
      </c>
      <c r="AU23" s="451">
        <v>14.64</v>
      </c>
      <c r="AV23" s="451">
        <v>14.89</v>
      </c>
      <c r="AW23" s="451">
        <v>14.94</v>
      </c>
      <c r="AX23" s="451">
        <v>14.39</v>
      </c>
      <c r="AY23" s="919">
        <v>14.16</v>
      </c>
      <c r="AZ23" s="919">
        <v>14.838889999999999</v>
      </c>
      <c r="BA23" s="919">
        <v>15.237220000000001</v>
      </c>
      <c r="BB23" s="374">
        <v>15.16493</v>
      </c>
      <c r="BC23" s="374">
        <v>14.738300000000001</v>
      </c>
      <c r="BD23" s="374">
        <v>14.975</v>
      </c>
      <c r="BE23" s="374">
        <v>14.83699</v>
      </c>
      <c r="BF23" s="374">
        <v>14.76403</v>
      </c>
      <c r="BG23" s="374">
        <v>15.105359999999999</v>
      </c>
      <c r="BH23" s="374">
        <v>15.42745</v>
      </c>
      <c r="BI23" s="374">
        <v>15.48442</v>
      </c>
      <c r="BJ23" s="374">
        <v>14.91184</v>
      </c>
      <c r="BK23" s="374">
        <v>14.88795</v>
      </c>
      <c r="BL23" s="374">
        <v>15.51262</v>
      </c>
      <c r="BM23" s="374">
        <v>15.76249</v>
      </c>
      <c r="BN23" s="374">
        <v>15.76197</v>
      </c>
      <c r="BO23" s="374">
        <v>15.36866</v>
      </c>
      <c r="BP23" s="374">
        <v>15.66531</v>
      </c>
      <c r="BQ23" s="374">
        <v>15.51726</v>
      </c>
      <c r="BR23" s="374">
        <v>15.43036</v>
      </c>
      <c r="BS23" s="374">
        <v>15.61379</v>
      </c>
      <c r="BT23" s="374">
        <v>15.82429</v>
      </c>
      <c r="BU23" s="374">
        <v>15.8795</v>
      </c>
      <c r="BV23" s="374">
        <v>15.354939999999999</v>
      </c>
    </row>
    <row r="24" spans="1:74" ht="11.1" customHeight="1" x14ac:dyDescent="0.2">
      <c r="A24" s="59" t="s">
        <v>329</v>
      </c>
      <c r="B24" s="765" t="s">
        <v>1030</v>
      </c>
      <c r="C24" s="451">
        <v>10.882767027</v>
      </c>
      <c r="D24" s="451">
        <v>11.038031789</v>
      </c>
      <c r="E24" s="451">
        <v>11.460835810000001</v>
      </c>
      <c r="F24" s="451">
        <v>12.266596878</v>
      </c>
      <c r="G24" s="451">
        <v>12.218911279</v>
      </c>
      <c r="H24" s="451">
        <v>12.013011885999999</v>
      </c>
      <c r="I24" s="451">
        <v>11.869891739</v>
      </c>
      <c r="J24" s="451">
        <v>11.905376967</v>
      </c>
      <c r="K24" s="451">
        <v>11.937503606</v>
      </c>
      <c r="L24" s="451">
        <v>12.286021107</v>
      </c>
      <c r="M24" s="451">
        <v>12.366645957999999</v>
      </c>
      <c r="N24" s="451">
        <v>11.251936929999999</v>
      </c>
      <c r="O24" s="451">
        <v>11.891343815000001</v>
      </c>
      <c r="P24" s="451">
        <v>11.592413538000001</v>
      </c>
      <c r="Q24" s="451">
        <v>12.24015342</v>
      </c>
      <c r="R24" s="451">
        <v>12.769886565</v>
      </c>
      <c r="S24" s="451">
        <v>12.902625139</v>
      </c>
      <c r="T24" s="451">
        <v>13.145358893999999</v>
      </c>
      <c r="U24" s="451">
        <v>13.386823296999999</v>
      </c>
      <c r="V24" s="451">
        <v>13.952953554</v>
      </c>
      <c r="W24" s="451">
        <v>13.64250929</v>
      </c>
      <c r="X24" s="451">
        <v>13.767955533</v>
      </c>
      <c r="Y24" s="451">
        <v>13.694752851000001</v>
      </c>
      <c r="Z24" s="451">
        <v>12.646627938</v>
      </c>
      <c r="AA24" s="451">
        <v>12.950655148999999</v>
      </c>
      <c r="AB24" s="451">
        <v>13.395577302</v>
      </c>
      <c r="AC24" s="451">
        <v>13.164903444</v>
      </c>
      <c r="AD24" s="451">
        <v>13.055723297</v>
      </c>
      <c r="AE24" s="451">
        <v>13.257940298999999</v>
      </c>
      <c r="AF24" s="451">
        <v>13.242012364000001</v>
      </c>
      <c r="AG24" s="451">
        <v>13.024574761</v>
      </c>
      <c r="AH24" s="451">
        <v>12.786222942</v>
      </c>
      <c r="AI24" s="451">
        <v>12.972893755999999</v>
      </c>
      <c r="AJ24" s="451">
        <v>13.484840963</v>
      </c>
      <c r="AK24" s="451">
        <v>13.532590718</v>
      </c>
      <c r="AL24" s="451">
        <v>12.857111507000001</v>
      </c>
      <c r="AM24" s="451">
        <v>12.86</v>
      </c>
      <c r="AN24" s="451">
        <v>12.99</v>
      </c>
      <c r="AO24" s="451">
        <v>13.96</v>
      </c>
      <c r="AP24" s="451">
        <v>13.88</v>
      </c>
      <c r="AQ24" s="451">
        <v>13.43</v>
      </c>
      <c r="AR24" s="451">
        <v>13.47</v>
      </c>
      <c r="AS24" s="451">
        <v>13.17</v>
      </c>
      <c r="AT24" s="451">
        <v>13.25</v>
      </c>
      <c r="AU24" s="451">
        <v>13.41</v>
      </c>
      <c r="AV24" s="451">
        <v>13.84</v>
      </c>
      <c r="AW24" s="451">
        <v>14.31</v>
      </c>
      <c r="AX24" s="451">
        <v>13.65</v>
      </c>
      <c r="AY24" s="919">
        <v>13.32</v>
      </c>
      <c r="AZ24" s="919">
        <v>13.372590000000001</v>
      </c>
      <c r="BA24" s="919">
        <v>14.78445</v>
      </c>
      <c r="BB24" s="374">
        <v>14.791410000000001</v>
      </c>
      <c r="BC24" s="374">
        <v>14.28251</v>
      </c>
      <c r="BD24" s="374">
        <v>14.148820000000001</v>
      </c>
      <c r="BE24" s="374">
        <v>13.63672</v>
      </c>
      <c r="BF24" s="374">
        <v>13.652810000000001</v>
      </c>
      <c r="BG24" s="374">
        <v>13.85177</v>
      </c>
      <c r="BH24" s="374">
        <v>14.287699999999999</v>
      </c>
      <c r="BI24" s="374">
        <v>14.607229999999999</v>
      </c>
      <c r="BJ24" s="374">
        <v>13.98357</v>
      </c>
      <c r="BK24" s="374">
        <v>13.999219999999999</v>
      </c>
      <c r="BL24" s="374">
        <v>13.87266</v>
      </c>
      <c r="BM24" s="374">
        <v>14.87757</v>
      </c>
      <c r="BN24" s="374">
        <v>14.874879999999999</v>
      </c>
      <c r="BO24" s="374">
        <v>14.479609999999999</v>
      </c>
      <c r="BP24" s="374">
        <v>14.383789999999999</v>
      </c>
      <c r="BQ24" s="374">
        <v>13.88134</v>
      </c>
      <c r="BR24" s="374">
        <v>13.90489</v>
      </c>
      <c r="BS24" s="374">
        <v>14.11239</v>
      </c>
      <c r="BT24" s="374">
        <v>14.55974</v>
      </c>
      <c r="BU24" s="374">
        <v>14.88565</v>
      </c>
      <c r="BV24" s="374">
        <v>14.24775</v>
      </c>
    </row>
    <row r="25" spans="1:74" ht="11.1" customHeight="1" x14ac:dyDescent="0.2">
      <c r="A25" s="59" t="s">
        <v>330</v>
      </c>
      <c r="B25" s="765" t="s">
        <v>1031</v>
      </c>
      <c r="C25" s="451">
        <v>10.641094097</v>
      </c>
      <c r="D25" s="451">
        <v>12.047024348000001</v>
      </c>
      <c r="E25" s="451">
        <v>11.100555870999999</v>
      </c>
      <c r="F25" s="451">
        <v>11.796128341999999</v>
      </c>
      <c r="G25" s="451">
        <v>11.86120594</v>
      </c>
      <c r="H25" s="451">
        <v>11.840776993</v>
      </c>
      <c r="I25" s="451">
        <v>11.551744675</v>
      </c>
      <c r="J25" s="451">
        <v>11.794442511</v>
      </c>
      <c r="K25" s="451">
        <v>12.129236791</v>
      </c>
      <c r="L25" s="451">
        <v>12.390410774999999</v>
      </c>
      <c r="M25" s="451">
        <v>12.413901737</v>
      </c>
      <c r="N25" s="451">
        <v>12.075453996</v>
      </c>
      <c r="O25" s="451">
        <v>11.871385354999999</v>
      </c>
      <c r="P25" s="451">
        <v>11.818023882</v>
      </c>
      <c r="Q25" s="451">
        <v>12.414181827</v>
      </c>
      <c r="R25" s="451">
        <v>12.951585608</v>
      </c>
      <c r="S25" s="451">
        <v>13.028294554</v>
      </c>
      <c r="T25" s="451">
        <v>13.342482153000001</v>
      </c>
      <c r="U25" s="451">
        <v>13.646429611</v>
      </c>
      <c r="V25" s="451">
        <v>14.045443099</v>
      </c>
      <c r="W25" s="451">
        <v>14.513162034</v>
      </c>
      <c r="X25" s="451">
        <v>14.628424007</v>
      </c>
      <c r="Y25" s="451">
        <v>14.359073529</v>
      </c>
      <c r="Z25" s="451">
        <v>13.572250834</v>
      </c>
      <c r="AA25" s="451">
        <v>13.373588657000001</v>
      </c>
      <c r="AB25" s="451">
        <v>13.894920999</v>
      </c>
      <c r="AC25" s="451">
        <v>13.750198834000001</v>
      </c>
      <c r="AD25" s="451">
        <v>13.556049427</v>
      </c>
      <c r="AE25" s="451">
        <v>13.805868539</v>
      </c>
      <c r="AF25" s="451">
        <v>13.635468059999999</v>
      </c>
      <c r="AG25" s="451">
        <v>13.335315407</v>
      </c>
      <c r="AH25" s="451">
        <v>13.554706702000001</v>
      </c>
      <c r="AI25" s="451">
        <v>13.962133024</v>
      </c>
      <c r="AJ25" s="451">
        <v>14.187821311</v>
      </c>
      <c r="AK25" s="451">
        <v>13.857976539999999</v>
      </c>
      <c r="AL25" s="451">
        <v>13.475074604</v>
      </c>
      <c r="AM25" s="451">
        <v>13.17</v>
      </c>
      <c r="AN25" s="451">
        <v>13.47</v>
      </c>
      <c r="AO25" s="451">
        <v>14.17</v>
      </c>
      <c r="AP25" s="451">
        <v>14.29</v>
      </c>
      <c r="AQ25" s="451">
        <v>13.93</v>
      </c>
      <c r="AR25" s="451">
        <v>13.77</v>
      </c>
      <c r="AS25" s="451">
        <v>13.92</v>
      </c>
      <c r="AT25" s="451">
        <v>14.1</v>
      </c>
      <c r="AU25" s="451">
        <v>14.36</v>
      </c>
      <c r="AV25" s="451">
        <v>14.77</v>
      </c>
      <c r="AW25" s="451">
        <v>14.71</v>
      </c>
      <c r="AX25" s="451">
        <v>14.09</v>
      </c>
      <c r="AY25" s="919">
        <v>13.46</v>
      </c>
      <c r="AZ25" s="919">
        <v>13.481529999999999</v>
      </c>
      <c r="BA25" s="919">
        <v>14.38754</v>
      </c>
      <c r="BB25" s="374">
        <v>14.73803</v>
      </c>
      <c r="BC25" s="374">
        <v>14.51951</v>
      </c>
      <c r="BD25" s="374">
        <v>14.41103</v>
      </c>
      <c r="BE25" s="374">
        <v>14.34747</v>
      </c>
      <c r="BF25" s="374">
        <v>14.518750000000001</v>
      </c>
      <c r="BG25" s="374">
        <v>14.814500000000001</v>
      </c>
      <c r="BH25" s="374">
        <v>15.324680000000001</v>
      </c>
      <c r="BI25" s="374">
        <v>15.17601</v>
      </c>
      <c r="BJ25" s="374">
        <v>14.35389</v>
      </c>
      <c r="BK25" s="374">
        <v>14.15929</v>
      </c>
      <c r="BL25" s="374">
        <v>14.27383</v>
      </c>
      <c r="BM25" s="374">
        <v>15.044219999999999</v>
      </c>
      <c r="BN25" s="374">
        <v>15.47847</v>
      </c>
      <c r="BO25" s="374">
        <v>15.29304</v>
      </c>
      <c r="BP25" s="374">
        <v>15.126720000000001</v>
      </c>
      <c r="BQ25" s="374">
        <v>14.993169999999999</v>
      </c>
      <c r="BR25" s="374">
        <v>15.08121</v>
      </c>
      <c r="BS25" s="374">
        <v>15.29138</v>
      </c>
      <c r="BT25" s="374">
        <v>15.699149999999999</v>
      </c>
      <c r="BU25" s="374">
        <v>15.479329999999999</v>
      </c>
      <c r="BV25" s="374">
        <v>14.57577</v>
      </c>
    </row>
    <row r="26" spans="1:74" ht="11.1" customHeight="1" x14ac:dyDescent="0.2">
      <c r="A26" s="59" t="s">
        <v>331</v>
      </c>
      <c r="B26" s="765" t="s">
        <v>1032</v>
      </c>
      <c r="C26" s="451">
        <v>11.328639975</v>
      </c>
      <c r="D26" s="451">
        <v>11.53569761</v>
      </c>
      <c r="E26" s="451">
        <v>11.595175361000001</v>
      </c>
      <c r="F26" s="451">
        <v>11.846484017</v>
      </c>
      <c r="G26" s="451">
        <v>12.102364134</v>
      </c>
      <c r="H26" s="451">
        <v>12.143850241000001</v>
      </c>
      <c r="I26" s="451">
        <v>12.175047094</v>
      </c>
      <c r="J26" s="451">
        <v>12.287264891</v>
      </c>
      <c r="K26" s="451">
        <v>12.460598032</v>
      </c>
      <c r="L26" s="451">
        <v>12.515134177</v>
      </c>
      <c r="M26" s="451">
        <v>12.159960476</v>
      </c>
      <c r="N26" s="451">
        <v>12.053986373000001</v>
      </c>
      <c r="O26" s="451">
        <v>11.953608892</v>
      </c>
      <c r="P26" s="451">
        <v>12.086199806</v>
      </c>
      <c r="Q26" s="451">
        <v>12.232923657000001</v>
      </c>
      <c r="R26" s="451">
        <v>12.558688740999999</v>
      </c>
      <c r="S26" s="451">
        <v>12.651478881999999</v>
      </c>
      <c r="T26" s="451">
        <v>13.030917793</v>
      </c>
      <c r="U26" s="451">
        <v>13.0953424</v>
      </c>
      <c r="V26" s="451">
        <v>13.159447291999999</v>
      </c>
      <c r="W26" s="451">
        <v>13.280743899999999</v>
      </c>
      <c r="X26" s="451">
        <v>13.348015489</v>
      </c>
      <c r="Y26" s="451">
        <v>12.905590789</v>
      </c>
      <c r="Z26" s="451">
        <v>12.56130564</v>
      </c>
      <c r="AA26" s="451">
        <v>12.807230947000001</v>
      </c>
      <c r="AB26" s="451">
        <v>13.006193482</v>
      </c>
      <c r="AC26" s="451">
        <v>13.032683533</v>
      </c>
      <c r="AD26" s="451">
        <v>13.378870873</v>
      </c>
      <c r="AE26" s="451">
        <v>13.88889356</v>
      </c>
      <c r="AF26" s="451">
        <v>14.174943121</v>
      </c>
      <c r="AG26" s="451">
        <v>14.023685649999999</v>
      </c>
      <c r="AH26" s="451">
        <v>13.915298592999999</v>
      </c>
      <c r="AI26" s="451">
        <v>14.348955352999999</v>
      </c>
      <c r="AJ26" s="451">
        <v>13.86156094</v>
      </c>
      <c r="AK26" s="451">
        <v>13.844027029999999</v>
      </c>
      <c r="AL26" s="451">
        <v>13.440254258</v>
      </c>
      <c r="AM26" s="451">
        <v>13.32</v>
      </c>
      <c r="AN26" s="451">
        <v>13.61</v>
      </c>
      <c r="AO26" s="451">
        <v>13.81</v>
      </c>
      <c r="AP26" s="451">
        <v>14.13</v>
      </c>
      <c r="AQ26" s="451">
        <v>14.38</v>
      </c>
      <c r="AR26" s="451">
        <v>14.49</v>
      </c>
      <c r="AS26" s="451">
        <v>14.19</v>
      </c>
      <c r="AT26" s="451">
        <v>14.25</v>
      </c>
      <c r="AU26" s="451">
        <v>14.47</v>
      </c>
      <c r="AV26" s="451">
        <v>14.31</v>
      </c>
      <c r="AW26" s="451">
        <v>13.95</v>
      </c>
      <c r="AX26" s="451">
        <v>13.75</v>
      </c>
      <c r="AY26" s="919">
        <v>13.54</v>
      </c>
      <c r="AZ26" s="919">
        <v>13.845129999999999</v>
      </c>
      <c r="BA26" s="919">
        <v>13.97419</v>
      </c>
      <c r="BB26" s="374">
        <v>14.312989999999999</v>
      </c>
      <c r="BC26" s="374">
        <v>14.70457</v>
      </c>
      <c r="BD26" s="374">
        <v>14.96547</v>
      </c>
      <c r="BE26" s="374">
        <v>14.68946</v>
      </c>
      <c r="BF26" s="374">
        <v>14.910690000000001</v>
      </c>
      <c r="BG26" s="374">
        <v>15.326320000000001</v>
      </c>
      <c r="BH26" s="374">
        <v>15.211119999999999</v>
      </c>
      <c r="BI26" s="374">
        <v>14.98794</v>
      </c>
      <c r="BJ26" s="374">
        <v>14.87017</v>
      </c>
      <c r="BK26" s="374">
        <v>14.66812</v>
      </c>
      <c r="BL26" s="374">
        <v>14.792529999999999</v>
      </c>
      <c r="BM26" s="374">
        <v>14.863440000000001</v>
      </c>
      <c r="BN26" s="374">
        <v>15.232849999999999</v>
      </c>
      <c r="BO26" s="374">
        <v>15.63903</v>
      </c>
      <c r="BP26" s="374">
        <v>15.85422</v>
      </c>
      <c r="BQ26" s="374">
        <v>15.54358</v>
      </c>
      <c r="BR26" s="374">
        <v>15.709070000000001</v>
      </c>
      <c r="BS26" s="374">
        <v>16.014559999999999</v>
      </c>
      <c r="BT26" s="374">
        <v>15.77768</v>
      </c>
      <c r="BU26" s="374">
        <v>15.39495</v>
      </c>
      <c r="BV26" s="374">
        <v>15.138540000000001</v>
      </c>
    </row>
    <row r="27" spans="1:74" ht="11.1" customHeight="1" x14ac:dyDescent="0.2">
      <c r="A27" s="59" t="s">
        <v>332</v>
      </c>
      <c r="B27" s="766" t="s">
        <v>1035</v>
      </c>
      <c r="C27" s="451">
        <v>16.435506718999999</v>
      </c>
      <c r="D27" s="451">
        <v>16.568413026000002</v>
      </c>
      <c r="E27" s="451">
        <v>16.965321619000001</v>
      </c>
      <c r="F27" s="451">
        <v>17.538137518999999</v>
      </c>
      <c r="G27" s="451">
        <v>18.249789728</v>
      </c>
      <c r="H27" s="451">
        <v>18.594405492</v>
      </c>
      <c r="I27" s="451">
        <v>19.022100114000001</v>
      </c>
      <c r="J27" s="451">
        <v>19.610905237000001</v>
      </c>
      <c r="K27" s="451">
        <v>19.802066339</v>
      </c>
      <c r="L27" s="451">
        <v>17.604330472000001</v>
      </c>
      <c r="M27" s="451">
        <v>17.934959092</v>
      </c>
      <c r="N27" s="451">
        <v>17.337192915999999</v>
      </c>
      <c r="O27" s="451">
        <v>17.256056719</v>
      </c>
      <c r="P27" s="451">
        <v>17.764186985999999</v>
      </c>
      <c r="Q27" s="451">
        <v>18.818039101</v>
      </c>
      <c r="R27" s="451">
        <v>17.284427355999998</v>
      </c>
      <c r="S27" s="451">
        <v>20.517167500999999</v>
      </c>
      <c r="T27" s="451">
        <v>22.326088522999999</v>
      </c>
      <c r="U27" s="451">
        <v>21.082932651</v>
      </c>
      <c r="V27" s="451">
        <v>21.740904337</v>
      </c>
      <c r="W27" s="451">
        <v>21.900204666</v>
      </c>
      <c r="X27" s="451">
        <v>20.540959700999998</v>
      </c>
      <c r="Y27" s="451">
        <v>18.734588581000001</v>
      </c>
      <c r="Z27" s="451">
        <v>18.174492450999999</v>
      </c>
      <c r="AA27" s="451">
        <v>19.474930306000001</v>
      </c>
      <c r="AB27" s="451">
        <v>19.384591077</v>
      </c>
      <c r="AC27" s="451">
        <v>21.119849177999999</v>
      </c>
      <c r="AD27" s="451">
        <v>21.322281409999999</v>
      </c>
      <c r="AE27" s="451">
        <v>22.113359408000001</v>
      </c>
      <c r="AF27" s="451">
        <v>23.634429515000001</v>
      </c>
      <c r="AG27" s="451">
        <v>23.365560163000001</v>
      </c>
      <c r="AH27" s="451">
        <v>24.212383999</v>
      </c>
      <c r="AI27" s="451">
        <v>24.292060916000001</v>
      </c>
      <c r="AJ27" s="451">
        <v>23.842713842999999</v>
      </c>
      <c r="AK27" s="451">
        <v>21.566796350000001</v>
      </c>
      <c r="AL27" s="451">
        <v>20.703609612000001</v>
      </c>
      <c r="AM27" s="451">
        <v>21.11</v>
      </c>
      <c r="AN27" s="451">
        <v>22.3</v>
      </c>
      <c r="AO27" s="451">
        <v>22.94</v>
      </c>
      <c r="AP27" s="451">
        <v>24.5</v>
      </c>
      <c r="AQ27" s="451">
        <v>25.07</v>
      </c>
      <c r="AR27" s="451">
        <v>25.9</v>
      </c>
      <c r="AS27" s="451">
        <v>26.29</v>
      </c>
      <c r="AT27" s="451">
        <v>25.66</v>
      </c>
      <c r="AU27" s="451">
        <v>26.11</v>
      </c>
      <c r="AV27" s="451">
        <v>24.33</v>
      </c>
      <c r="AW27" s="451">
        <v>23.83</v>
      </c>
      <c r="AX27" s="451">
        <v>22.09</v>
      </c>
      <c r="AY27" s="919">
        <v>22.06</v>
      </c>
      <c r="AZ27" s="919">
        <v>23.213619999999999</v>
      </c>
      <c r="BA27" s="919">
        <v>23.839590000000001</v>
      </c>
      <c r="BB27" s="374">
        <v>26.383780000000002</v>
      </c>
      <c r="BC27" s="374">
        <v>25.93233</v>
      </c>
      <c r="BD27" s="374">
        <v>26.744450000000001</v>
      </c>
      <c r="BE27" s="374">
        <v>27.174939999999999</v>
      </c>
      <c r="BF27" s="374">
        <v>26.452030000000001</v>
      </c>
      <c r="BG27" s="374">
        <v>26.82668</v>
      </c>
      <c r="BH27" s="374">
        <v>24.083449999999999</v>
      </c>
      <c r="BI27" s="374">
        <v>24.440239999999999</v>
      </c>
      <c r="BJ27" s="374">
        <v>22.589919999999999</v>
      </c>
      <c r="BK27" s="374">
        <v>22.523599999999998</v>
      </c>
      <c r="BL27" s="374">
        <v>23.679950000000002</v>
      </c>
      <c r="BM27" s="374">
        <v>24.30631</v>
      </c>
      <c r="BN27" s="374">
        <v>27.913779999999999</v>
      </c>
      <c r="BO27" s="374">
        <v>26.444600000000001</v>
      </c>
      <c r="BP27" s="374">
        <v>27.334040000000002</v>
      </c>
      <c r="BQ27" s="374">
        <v>27.79513</v>
      </c>
      <c r="BR27" s="374">
        <v>27.08042</v>
      </c>
      <c r="BS27" s="374">
        <v>27.50731</v>
      </c>
      <c r="BT27" s="374">
        <v>23.884799999999998</v>
      </c>
      <c r="BU27" s="374">
        <v>25.149819999999998</v>
      </c>
      <c r="BV27" s="374">
        <v>23.280280000000001</v>
      </c>
    </row>
    <row r="28" spans="1:74" ht="11.1" customHeight="1" x14ac:dyDescent="0.2">
      <c r="A28" s="59"/>
      <c r="B28" s="561"/>
      <c r="C28" s="451"/>
      <c r="D28" s="451"/>
      <c r="E28" s="451"/>
      <c r="F28" s="451"/>
      <c r="G28" s="451"/>
      <c r="H28" s="451"/>
      <c r="I28" s="451"/>
      <c r="J28" s="451"/>
      <c r="K28" s="451"/>
      <c r="L28" s="451"/>
      <c r="M28" s="451"/>
      <c r="N28" s="451"/>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451"/>
      <c r="AL28" s="451"/>
      <c r="AM28" s="451"/>
      <c r="AN28" s="451"/>
      <c r="AO28" s="451"/>
      <c r="AP28" s="451"/>
      <c r="AQ28" s="451"/>
      <c r="AR28" s="451"/>
      <c r="AS28" s="451"/>
      <c r="AT28" s="451"/>
      <c r="AU28" s="451"/>
      <c r="AV28" s="451"/>
      <c r="AW28" s="451"/>
      <c r="AX28" s="451"/>
      <c r="AY28" s="919"/>
      <c r="AZ28" s="919"/>
      <c r="BA28" s="919"/>
      <c r="BB28" s="374"/>
      <c r="BC28" s="374"/>
      <c r="BD28" s="374"/>
      <c r="BE28" s="374"/>
      <c r="BF28" s="374"/>
      <c r="BG28" s="374"/>
      <c r="BH28" s="374"/>
      <c r="BI28" s="374"/>
      <c r="BJ28" s="374"/>
      <c r="BK28" s="374"/>
      <c r="BL28" s="374"/>
      <c r="BM28" s="374"/>
      <c r="BN28" s="374"/>
      <c r="BO28" s="374"/>
      <c r="BP28" s="374"/>
      <c r="BQ28" s="374"/>
      <c r="BR28" s="374"/>
      <c r="BS28" s="374"/>
      <c r="BT28" s="374"/>
      <c r="BU28" s="374"/>
      <c r="BV28" s="374"/>
    </row>
    <row r="29" spans="1:74" ht="11.1" customHeight="1" x14ac:dyDescent="0.2">
      <c r="A29" s="59"/>
      <c r="B29" s="61" t="s">
        <v>1006</v>
      </c>
      <c r="C29" s="488"/>
      <c r="D29" s="488"/>
      <c r="E29" s="488"/>
      <c r="F29" s="488"/>
      <c r="G29" s="488"/>
      <c r="H29" s="488"/>
      <c r="I29" s="488"/>
      <c r="J29" s="488"/>
      <c r="K29" s="488"/>
      <c r="L29" s="488"/>
      <c r="M29" s="488"/>
      <c r="N29" s="488"/>
      <c r="O29" s="488"/>
      <c r="P29" s="488"/>
      <c r="Q29" s="488"/>
      <c r="R29" s="488"/>
      <c r="S29" s="488"/>
      <c r="T29" s="488"/>
      <c r="U29" s="488"/>
      <c r="V29" s="488"/>
      <c r="W29" s="488"/>
      <c r="X29" s="488"/>
      <c r="Y29" s="488"/>
      <c r="Z29" s="488"/>
      <c r="AA29" s="488"/>
      <c r="AB29" s="488"/>
      <c r="AC29" s="488"/>
      <c r="AD29" s="488"/>
      <c r="AE29" s="488"/>
      <c r="AF29" s="488"/>
      <c r="AG29" s="488"/>
      <c r="AH29" s="488"/>
      <c r="AI29" s="488"/>
      <c r="AJ29" s="488"/>
      <c r="AK29" s="488"/>
      <c r="AL29" s="488"/>
      <c r="AM29" s="488"/>
      <c r="AN29" s="488"/>
      <c r="AO29" s="488"/>
      <c r="AP29" s="488"/>
      <c r="AQ29" s="488"/>
      <c r="AR29" s="488"/>
      <c r="AS29" s="488"/>
      <c r="AT29" s="488"/>
      <c r="AU29" s="488"/>
      <c r="AV29" s="488"/>
      <c r="AW29" s="488"/>
      <c r="AX29" s="488"/>
      <c r="AY29" s="968"/>
      <c r="AZ29" s="968"/>
      <c r="BA29" s="968"/>
      <c r="BB29" s="486"/>
      <c r="BC29" s="486"/>
      <c r="BD29" s="486"/>
      <c r="BE29" s="486"/>
      <c r="BF29" s="486"/>
      <c r="BG29" s="486"/>
      <c r="BH29" s="486"/>
      <c r="BI29" s="486"/>
      <c r="BJ29" s="486"/>
      <c r="BK29" s="486"/>
      <c r="BL29" s="486"/>
      <c r="BM29" s="486"/>
      <c r="BN29" s="486"/>
      <c r="BO29" s="486"/>
      <c r="BP29" s="486"/>
      <c r="BQ29" s="486"/>
      <c r="BR29" s="486"/>
      <c r="BS29" s="486"/>
      <c r="BT29" s="486"/>
      <c r="BU29" s="486"/>
      <c r="BV29" s="486"/>
    </row>
    <row r="30" spans="1:74" s="562" customFormat="1" ht="11.1" customHeight="1" x14ac:dyDescent="0.2">
      <c r="A30" s="560" t="s">
        <v>343</v>
      </c>
      <c r="B30" s="601" t="s">
        <v>1174</v>
      </c>
      <c r="C30" s="451">
        <v>10.27</v>
      </c>
      <c r="D30" s="451">
        <v>11.36</v>
      </c>
      <c r="E30" s="451">
        <v>11.08</v>
      </c>
      <c r="F30" s="451">
        <v>10.87</v>
      </c>
      <c r="G30" s="451">
        <v>10.86</v>
      </c>
      <c r="H30" s="451">
        <v>11.33</v>
      </c>
      <c r="I30" s="451">
        <v>11.46</v>
      </c>
      <c r="J30" s="451">
        <v>11.52</v>
      </c>
      <c r="K30" s="451">
        <v>11.65</v>
      </c>
      <c r="L30" s="451">
        <v>11.52</v>
      </c>
      <c r="M30" s="451">
        <v>11.29</v>
      </c>
      <c r="N30" s="451">
        <v>11.15</v>
      </c>
      <c r="O30" s="451">
        <v>11.26</v>
      </c>
      <c r="P30" s="451">
        <v>11.66</v>
      </c>
      <c r="Q30" s="451">
        <v>11.65</v>
      </c>
      <c r="R30" s="451">
        <v>11.82</v>
      </c>
      <c r="S30" s="451">
        <v>12</v>
      </c>
      <c r="T30" s="451">
        <v>12.75</v>
      </c>
      <c r="U30" s="451">
        <v>13.02</v>
      </c>
      <c r="V30" s="451">
        <v>13.41</v>
      </c>
      <c r="W30" s="451">
        <v>13.28</v>
      </c>
      <c r="X30" s="451">
        <v>12.89</v>
      </c>
      <c r="Y30" s="451">
        <v>12.33</v>
      </c>
      <c r="Z30" s="451">
        <v>12.28</v>
      </c>
      <c r="AA30" s="451">
        <v>12.61</v>
      </c>
      <c r="AB30" s="451">
        <v>12.53</v>
      </c>
      <c r="AC30" s="451">
        <v>12.36</v>
      </c>
      <c r="AD30" s="451">
        <v>12.08</v>
      </c>
      <c r="AE30" s="451">
        <v>12.16</v>
      </c>
      <c r="AF30" s="451">
        <v>12.63</v>
      </c>
      <c r="AG30" s="451">
        <v>12.91</v>
      </c>
      <c r="AH30" s="451">
        <v>13.08</v>
      </c>
      <c r="AI30" s="451">
        <v>13.07</v>
      </c>
      <c r="AJ30" s="451">
        <v>12.73</v>
      </c>
      <c r="AK30" s="451">
        <v>12.43</v>
      </c>
      <c r="AL30" s="451">
        <v>12.24</v>
      </c>
      <c r="AM30" s="451">
        <v>12.52</v>
      </c>
      <c r="AN30" s="451">
        <v>12.65</v>
      </c>
      <c r="AO30" s="451">
        <v>12.59</v>
      </c>
      <c r="AP30" s="451">
        <v>12.49</v>
      </c>
      <c r="AQ30" s="451">
        <v>12.42</v>
      </c>
      <c r="AR30" s="451">
        <v>13.01</v>
      </c>
      <c r="AS30" s="451">
        <v>13.5</v>
      </c>
      <c r="AT30" s="451">
        <v>13.29</v>
      </c>
      <c r="AU30" s="451">
        <v>13.38</v>
      </c>
      <c r="AV30" s="451">
        <v>13.12</v>
      </c>
      <c r="AW30" s="451">
        <v>12.15</v>
      </c>
      <c r="AX30" s="451">
        <v>12.76</v>
      </c>
      <c r="AY30" s="919">
        <v>12.89</v>
      </c>
      <c r="AZ30" s="919">
        <v>13.022130000000001</v>
      </c>
      <c r="BA30" s="919">
        <v>12.99004</v>
      </c>
      <c r="BB30" s="374">
        <v>12.89531</v>
      </c>
      <c r="BC30" s="374">
        <v>12.914960000000001</v>
      </c>
      <c r="BD30" s="374">
        <v>13.569699999999999</v>
      </c>
      <c r="BE30" s="374">
        <v>14.004</v>
      </c>
      <c r="BF30" s="374">
        <v>13.82602</v>
      </c>
      <c r="BG30" s="374">
        <v>13.9193</v>
      </c>
      <c r="BH30" s="374">
        <v>13.599460000000001</v>
      </c>
      <c r="BI30" s="374">
        <v>12.599309999999999</v>
      </c>
      <c r="BJ30" s="374">
        <v>13.181710000000001</v>
      </c>
      <c r="BK30" s="374">
        <v>13.30903</v>
      </c>
      <c r="BL30" s="374">
        <v>13.32902</v>
      </c>
      <c r="BM30" s="374">
        <v>13.29364</v>
      </c>
      <c r="BN30" s="374">
        <v>13.23643</v>
      </c>
      <c r="BO30" s="374">
        <v>13.25352</v>
      </c>
      <c r="BP30" s="374">
        <v>13.89941</v>
      </c>
      <c r="BQ30" s="374">
        <v>14.32277</v>
      </c>
      <c r="BR30" s="374">
        <v>14.118980000000001</v>
      </c>
      <c r="BS30" s="374">
        <v>14.18296</v>
      </c>
      <c r="BT30" s="374">
        <v>13.839119999999999</v>
      </c>
      <c r="BU30" s="374">
        <v>12.780340000000001</v>
      </c>
      <c r="BV30" s="374">
        <v>13.402749999999999</v>
      </c>
    </row>
    <row r="31" spans="1:74" ht="11.1" customHeight="1" x14ac:dyDescent="0.2">
      <c r="A31" s="59" t="s">
        <v>334</v>
      </c>
      <c r="B31" s="765" t="s">
        <v>1025</v>
      </c>
      <c r="C31" s="451">
        <v>15.862833542000001</v>
      </c>
      <c r="D31" s="451">
        <v>16.463689609999999</v>
      </c>
      <c r="E31" s="451">
        <v>16.236495013999999</v>
      </c>
      <c r="F31" s="451">
        <v>15.702829933</v>
      </c>
      <c r="G31" s="451">
        <v>15.648289255</v>
      </c>
      <c r="H31" s="451">
        <v>16.066078018999999</v>
      </c>
      <c r="I31" s="451">
        <v>16.831774374999998</v>
      </c>
      <c r="J31" s="451">
        <v>16.109072665999999</v>
      </c>
      <c r="K31" s="451">
        <v>16.945644950999998</v>
      </c>
      <c r="L31" s="451">
        <v>16.698054901999999</v>
      </c>
      <c r="M31" s="451">
        <v>16.501980815</v>
      </c>
      <c r="N31" s="451">
        <v>16.904633434000001</v>
      </c>
      <c r="O31" s="451">
        <v>18.125874498000002</v>
      </c>
      <c r="P31" s="451">
        <v>19.268902032</v>
      </c>
      <c r="Q31" s="451">
        <v>17.879793089</v>
      </c>
      <c r="R31" s="451">
        <v>17.403876236999999</v>
      </c>
      <c r="S31" s="451">
        <v>16.965513538</v>
      </c>
      <c r="T31" s="451">
        <v>17.746126091000001</v>
      </c>
      <c r="U31" s="451">
        <v>17.097546510000001</v>
      </c>
      <c r="V31" s="451">
        <v>18.711378221</v>
      </c>
      <c r="W31" s="451">
        <v>19.054856979</v>
      </c>
      <c r="X31" s="451">
        <v>18.131795704000002</v>
      </c>
      <c r="Y31" s="451">
        <v>18.093251480999999</v>
      </c>
      <c r="Z31" s="451">
        <v>19.123153313</v>
      </c>
      <c r="AA31" s="451">
        <v>20.633331511000002</v>
      </c>
      <c r="AB31" s="451">
        <v>21.094832725</v>
      </c>
      <c r="AC31" s="451">
        <v>20.133567886000002</v>
      </c>
      <c r="AD31" s="451">
        <v>20.359643344999999</v>
      </c>
      <c r="AE31" s="451">
        <v>18.129798491999999</v>
      </c>
      <c r="AF31" s="451">
        <v>18.936213318</v>
      </c>
      <c r="AG31" s="451">
        <v>18.412735392999998</v>
      </c>
      <c r="AH31" s="451">
        <v>18.941909133999999</v>
      </c>
      <c r="AI31" s="451">
        <v>18.847244091</v>
      </c>
      <c r="AJ31" s="451">
        <v>19.186375826999999</v>
      </c>
      <c r="AK31" s="451">
        <v>19.179502554999999</v>
      </c>
      <c r="AL31" s="451">
        <v>19.620024752999999</v>
      </c>
      <c r="AM31" s="451">
        <v>20.73</v>
      </c>
      <c r="AN31" s="451">
        <v>20.79</v>
      </c>
      <c r="AO31" s="451">
        <v>20.09</v>
      </c>
      <c r="AP31" s="451">
        <v>19.68</v>
      </c>
      <c r="AQ31" s="451">
        <v>19.97</v>
      </c>
      <c r="AR31" s="451">
        <v>19.88</v>
      </c>
      <c r="AS31" s="451">
        <v>20.12</v>
      </c>
      <c r="AT31" s="451">
        <v>20.76</v>
      </c>
      <c r="AU31" s="451">
        <v>21.2</v>
      </c>
      <c r="AV31" s="451">
        <v>20.87</v>
      </c>
      <c r="AW31" s="451">
        <v>21.16</v>
      </c>
      <c r="AX31" s="451">
        <v>22.22</v>
      </c>
      <c r="AY31" s="919">
        <v>22.86</v>
      </c>
      <c r="AZ31" s="919">
        <v>22.405840000000001</v>
      </c>
      <c r="BA31" s="919">
        <v>21.58568</v>
      </c>
      <c r="BB31" s="374">
        <v>21.01369</v>
      </c>
      <c r="BC31" s="374">
        <v>21.30461</v>
      </c>
      <c r="BD31" s="374">
        <v>21.303360000000001</v>
      </c>
      <c r="BE31" s="374">
        <v>21.6145</v>
      </c>
      <c r="BF31" s="374">
        <v>22.130890000000001</v>
      </c>
      <c r="BG31" s="374">
        <v>22.77854</v>
      </c>
      <c r="BH31" s="374">
        <v>22.522220000000001</v>
      </c>
      <c r="BI31" s="374">
        <v>22.85416</v>
      </c>
      <c r="BJ31" s="374">
        <v>24.045760000000001</v>
      </c>
      <c r="BK31" s="374">
        <v>24.69988</v>
      </c>
      <c r="BL31" s="374">
        <v>24.126560000000001</v>
      </c>
      <c r="BM31" s="374">
        <v>23.079719999999998</v>
      </c>
      <c r="BN31" s="374">
        <v>22.388850000000001</v>
      </c>
      <c r="BO31" s="374">
        <v>22.56334</v>
      </c>
      <c r="BP31" s="374">
        <v>22.43441</v>
      </c>
      <c r="BQ31" s="374">
        <v>22.57995</v>
      </c>
      <c r="BR31" s="374">
        <v>22.952290000000001</v>
      </c>
      <c r="BS31" s="374">
        <v>23.432860000000002</v>
      </c>
      <c r="BT31" s="374">
        <v>23.051100000000002</v>
      </c>
      <c r="BU31" s="374">
        <v>23.270630000000001</v>
      </c>
      <c r="BV31" s="374">
        <v>24.414480000000001</v>
      </c>
    </row>
    <row r="32" spans="1:74" ht="11.1" customHeight="1" x14ac:dyDescent="0.2">
      <c r="A32" s="59" t="s">
        <v>335</v>
      </c>
      <c r="B32" s="632" t="s">
        <v>1026</v>
      </c>
      <c r="C32" s="451">
        <v>12.076198482000001</v>
      </c>
      <c r="D32" s="451">
        <v>12.650287844999999</v>
      </c>
      <c r="E32" s="451">
        <v>12.627640105999999</v>
      </c>
      <c r="F32" s="451">
        <v>12.296020641</v>
      </c>
      <c r="G32" s="451">
        <v>13.088693311</v>
      </c>
      <c r="H32" s="451">
        <v>14.015609582</v>
      </c>
      <c r="I32" s="451">
        <v>14.150847922000001</v>
      </c>
      <c r="J32" s="451">
        <v>14.194472034</v>
      </c>
      <c r="K32" s="451">
        <v>14.362306948000001</v>
      </c>
      <c r="L32" s="451">
        <v>13.957826288</v>
      </c>
      <c r="M32" s="451">
        <v>13.36283435</v>
      </c>
      <c r="N32" s="451">
        <v>13.076788168</v>
      </c>
      <c r="O32" s="451">
        <v>13.672746596</v>
      </c>
      <c r="P32" s="451">
        <v>14.399134441999999</v>
      </c>
      <c r="Q32" s="451">
        <v>13.813785912</v>
      </c>
      <c r="R32" s="451">
        <v>14.01397064</v>
      </c>
      <c r="S32" s="451">
        <v>14.476708077</v>
      </c>
      <c r="T32" s="451">
        <v>16.024294593</v>
      </c>
      <c r="U32" s="451">
        <v>16.196400365999999</v>
      </c>
      <c r="V32" s="451">
        <v>16.570913084000001</v>
      </c>
      <c r="W32" s="451">
        <v>16.727833390000001</v>
      </c>
      <c r="X32" s="451">
        <v>15.582495845</v>
      </c>
      <c r="Y32" s="451">
        <v>14.869710427999999</v>
      </c>
      <c r="Z32" s="451">
        <v>15.057808309</v>
      </c>
      <c r="AA32" s="451">
        <v>15.343494918999999</v>
      </c>
      <c r="AB32" s="451">
        <v>14.429897285999999</v>
      </c>
      <c r="AC32" s="451">
        <v>14.572028916000001</v>
      </c>
      <c r="AD32" s="451">
        <v>14.300528694</v>
      </c>
      <c r="AE32" s="451">
        <v>14.374095267</v>
      </c>
      <c r="AF32" s="451">
        <v>15.704989661000001</v>
      </c>
      <c r="AG32" s="451">
        <v>16.333999515999999</v>
      </c>
      <c r="AH32" s="451">
        <v>16.060496646000001</v>
      </c>
      <c r="AI32" s="451">
        <v>16.562303104000001</v>
      </c>
      <c r="AJ32" s="451">
        <v>15.606576871</v>
      </c>
      <c r="AK32" s="451">
        <v>15.471247502000001</v>
      </c>
      <c r="AL32" s="451">
        <v>14.484219179</v>
      </c>
      <c r="AM32" s="451">
        <v>14.8</v>
      </c>
      <c r="AN32" s="451">
        <v>15.23</v>
      </c>
      <c r="AO32" s="451">
        <v>14.94</v>
      </c>
      <c r="AP32" s="451">
        <v>15.05</v>
      </c>
      <c r="AQ32" s="451">
        <v>15.23</v>
      </c>
      <c r="AR32" s="451">
        <v>16.260000000000002</v>
      </c>
      <c r="AS32" s="451">
        <v>16.75</v>
      </c>
      <c r="AT32" s="451">
        <v>16.63</v>
      </c>
      <c r="AU32" s="451">
        <v>16.829999999999998</v>
      </c>
      <c r="AV32" s="451">
        <v>15.74</v>
      </c>
      <c r="AW32" s="451">
        <v>15.29</v>
      </c>
      <c r="AX32" s="451">
        <v>15.72</v>
      </c>
      <c r="AY32" s="919">
        <v>16.54</v>
      </c>
      <c r="AZ32" s="919">
        <v>16.772349999999999</v>
      </c>
      <c r="BA32" s="919">
        <v>16.13653</v>
      </c>
      <c r="BB32" s="374">
        <v>16.126349999999999</v>
      </c>
      <c r="BC32" s="374">
        <v>16.215119999999999</v>
      </c>
      <c r="BD32" s="374">
        <v>17.249389999999998</v>
      </c>
      <c r="BE32" s="374">
        <v>17.7469</v>
      </c>
      <c r="BF32" s="374">
        <v>17.652650000000001</v>
      </c>
      <c r="BG32" s="374">
        <v>17.895130000000002</v>
      </c>
      <c r="BH32" s="374">
        <v>16.67578</v>
      </c>
      <c r="BI32" s="374">
        <v>16.133140000000001</v>
      </c>
      <c r="BJ32" s="374">
        <v>16.44172</v>
      </c>
      <c r="BK32" s="374">
        <v>17.174430000000001</v>
      </c>
      <c r="BL32" s="374">
        <v>17.34713</v>
      </c>
      <c r="BM32" s="374">
        <v>16.728439999999999</v>
      </c>
      <c r="BN32" s="374">
        <v>16.735119999999998</v>
      </c>
      <c r="BO32" s="374">
        <v>16.808389999999999</v>
      </c>
      <c r="BP32" s="374">
        <v>17.801909999999999</v>
      </c>
      <c r="BQ32" s="374">
        <v>18.253209999999999</v>
      </c>
      <c r="BR32" s="374">
        <v>18.02497</v>
      </c>
      <c r="BS32" s="374">
        <v>18.226320000000001</v>
      </c>
      <c r="BT32" s="374">
        <v>16.957550000000001</v>
      </c>
      <c r="BU32" s="374">
        <v>16.355910000000002</v>
      </c>
      <c r="BV32" s="374">
        <v>16.678080000000001</v>
      </c>
    </row>
    <row r="33" spans="1:74" ht="11.1" customHeight="1" x14ac:dyDescent="0.2">
      <c r="A33" s="59" t="s">
        <v>336</v>
      </c>
      <c r="B33" s="765" t="s">
        <v>1027</v>
      </c>
      <c r="C33" s="451">
        <v>10.071852163999999</v>
      </c>
      <c r="D33" s="451">
        <v>10.441721533000001</v>
      </c>
      <c r="E33" s="451">
        <v>10.650154339</v>
      </c>
      <c r="F33" s="451">
        <v>10.611072209</v>
      </c>
      <c r="G33" s="451">
        <v>10.743413986</v>
      </c>
      <c r="H33" s="451">
        <v>10.700115452</v>
      </c>
      <c r="I33" s="451">
        <v>10.546718293</v>
      </c>
      <c r="J33" s="451">
        <v>10.647080955</v>
      </c>
      <c r="K33" s="451">
        <v>10.810234884</v>
      </c>
      <c r="L33" s="451">
        <v>10.961536927999999</v>
      </c>
      <c r="M33" s="451">
        <v>11.072919125</v>
      </c>
      <c r="N33" s="451">
        <v>10.70341103</v>
      </c>
      <c r="O33" s="451">
        <v>10.680457487</v>
      </c>
      <c r="P33" s="451">
        <v>11.135856055</v>
      </c>
      <c r="Q33" s="451">
        <v>11.071990433</v>
      </c>
      <c r="R33" s="451">
        <v>11.424174676</v>
      </c>
      <c r="S33" s="451">
        <v>11.703033331</v>
      </c>
      <c r="T33" s="451">
        <v>11.965536341</v>
      </c>
      <c r="U33" s="451">
        <v>11.928929661</v>
      </c>
      <c r="V33" s="451">
        <v>11.992981176000001</v>
      </c>
      <c r="W33" s="451">
        <v>11.976270777</v>
      </c>
      <c r="X33" s="451">
        <v>11.993845042</v>
      </c>
      <c r="Y33" s="451">
        <v>11.653678414</v>
      </c>
      <c r="Z33" s="451">
        <v>11.627800611</v>
      </c>
      <c r="AA33" s="451">
        <v>12.039194037</v>
      </c>
      <c r="AB33" s="451">
        <v>11.964351702</v>
      </c>
      <c r="AC33" s="451">
        <v>11.950278221</v>
      </c>
      <c r="AD33" s="451">
        <v>11.998927279</v>
      </c>
      <c r="AE33" s="451">
        <v>12.112541707</v>
      </c>
      <c r="AF33" s="451">
        <v>11.997114499</v>
      </c>
      <c r="AG33" s="451">
        <v>11.821864011000001</v>
      </c>
      <c r="AH33" s="451">
        <v>11.960518705</v>
      </c>
      <c r="AI33" s="451">
        <v>11.900235768</v>
      </c>
      <c r="AJ33" s="451">
        <v>11.939387893999999</v>
      </c>
      <c r="AK33" s="451">
        <v>11.934079978</v>
      </c>
      <c r="AL33" s="451">
        <v>11.655662356000001</v>
      </c>
      <c r="AM33" s="451">
        <v>11.89</v>
      </c>
      <c r="AN33" s="451">
        <v>12.14</v>
      </c>
      <c r="AO33" s="451">
        <v>12.06</v>
      </c>
      <c r="AP33" s="451">
        <v>12.12</v>
      </c>
      <c r="AQ33" s="451">
        <v>12.36</v>
      </c>
      <c r="AR33" s="451">
        <v>12.35</v>
      </c>
      <c r="AS33" s="451">
        <v>12.33</v>
      </c>
      <c r="AT33" s="451">
        <v>12.26</v>
      </c>
      <c r="AU33" s="451">
        <v>12.42</v>
      </c>
      <c r="AV33" s="451">
        <v>12.2</v>
      </c>
      <c r="AW33" s="451">
        <v>11.98</v>
      </c>
      <c r="AX33" s="451">
        <v>11.91</v>
      </c>
      <c r="AY33" s="919">
        <v>12.1</v>
      </c>
      <c r="AZ33" s="919">
        <v>12.31162</v>
      </c>
      <c r="BA33" s="919">
        <v>12.31176</v>
      </c>
      <c r="BB33" s="374">
        <v>12.40443</v>
      </c>
      <c r="BC33" s="374">
        <v>12.701169999999999</v>
      </c>
      <c r="BD33" s="374">
        <v>12.72512</v>
      </c>
      <c r="BE33" s="374">
        <v>12.670349999999999</v>
      </c>
      <c r="BF33" s="374">
        <v>12.637639999999999</v>
      </c>
      <c r="BG33" s="374">
        <v>12.8583</v>
      </c>
      <c r="BH33" s="374">
        <v>12.62086</v>
      </c>
      <c r="BI33" s="374">
        <v>12.39537</v>
      </c>
      <c r="BJ33" s="374">
        <v>12.32193</v>
      </c>
      <c r="BK33" s="374">
        <v>12.50165</v>
      </c>
      <c r="BL33" s="374">
        <v>12.69295</v>
      </c>
      <c r="BM33" s="374">
        <v>12.62684</v>
      </c>
      <c r="BN33" s="374">
        <v>12.71719</v>
      </c>
      <c r="BO33" s="374">
        <v>12.990309999999999</v>
      </c>
      <c r="BP33" s="374">
        <v>12.992150000000001</v>
      </c>
      <c r="BQ33" s="374">
        <v>12.93221</v>
      </c>
      <c r="BR33" s="374">
        <v>12.87519</v>
      </c>
      <c r="BS33" s="374">
        <v>13.08318</v>
      </c>
      <c r="BT33" s="374">
        <v>12.831670000000001</v>
      </c>
      <c r="BU33" s="374">
        <v>12.580439999999999</v>
      </c>
      <c r="BV33" s="374">
        <v>12.49236</v>
      </c>
    </row>
    <row r="34" spans="1:74" ht="11.1" customHeight="1" x14ac:dyDescent="0.2">
      <c r="A34" s="59" t="s">
        <v>337</v>
      </c>
      <c r="B34" s="765" t="s">
        <v>1028</v>
      </c>
      <c r="C34" s="451">
        <v>8.8146654378000004</v>
      </c>
      <c r="D34" s="451">
        <v>9.2285350351000002</v>
      </c>
      <c r="E34" s="451">
        <v>9.2636025590000006</v>
      </c>
      <c r="F34" s="451">
        <v>9.4924240382999994</v>
      </c>
      <c r="G34" s="451">
        <v>9.8946724809000006</v>
      </c>
      <c r="H34" s="451">
        <v>11.032551765999999</v>
      </c>
      <c r="I34" s="451">
        <v>10.934082799</v>
      </c>
      <c r="J34" s="451">
        <v>10.851788687999999</v>
      </c>
      <c r="K34" s="451">
        <v>10.699040886000001</v>
      </c>
      <c r="L34" s="451">
        <v>9.7224262649999993</v>
      </c>
      <c r="M34" s="451">
        <v>9.7283710587000005</v>
      </c>
      <c r="N34" s="451">
        <v>9.4137077356999992</v>
      </c>
      <c r="O34" s="451">
        <v>9.4235150620999999</v>
      </c>
      <c r="P34" s="451">
        <v>9.5559915677999996</v>
      </c>
      <c r="Q34" s="451">
        <v>9.7401596336999994</v>
      </c>
      <c r="R34" s="451">
        <v>9.8432326455000005</v>
      </c>
      <c r="S34" s="451">
        <v>10.295449852000001</v>
      </c>
      <c r="T34" s="451">
        <v>11.482830742999999</v>
      </c>
      <c r="U34" s="451">
        <v>11.61598511</v>
      </c>
      <c r="V34" s="451">
        <v>11.674528905000001</v>
      </c>
      <c r="W34" s="451">
        <v>10.974541672999999</v>
      </c>
      <c r="X34" s="451">
        <v>10.368467434999999</v>
      </c>
      <c r="Y34" s="451">
        <v>10.145949830999999</v>
      </c>
      <c r="Z34" s="451">
        <v>9.6844366063000002</v>
      </c>
      <c r="AA34" s="451">
        <v>9.5890062988999993</v>
      </c>
      <c r="AB34" s="451">
        <v>9.8853898828000002</v>
      </c>
      <c r="AC34" s="451">
        <v>9.8736878921999995</v>
      </c>
      <c r="AD34" s="451">
        <v>9.9025238315999999</v>
      </c>
      <c r="AE34" s="451">
        <v>10.178676389</v>
      </c>
      <c r="AF34" s="451">
        <v>11.142077671999999</v>
      </c>
      <c r="AG34" s="451">
        <v>11.239412336999999</v>
      </c>
      <c r="AH34" s="451">
        <v>11.254107779</v>
      </c>
      <c r="AI34" s="451">
        <v>11.080365166</v>
      </c>
      <c r="AJ34" s="451">
        <v>9.9939569892000009</v>
      </c>
      <c r="AK34" s="451">
        <v>9.7193367381000009</v>
      </c>
      <c r="AL34" s="451">
        <v>9.4695268067999994</v>
      </c>
      <c r="AM34" s="451">
        <v>9.58</v>
      </c>
      <c r="AN34" s="451">
        <v>9.8800000000000008</v>
      </c>
      <c r="AO34" s="451">
        <v>9.9600000000000009</v>
      </c>
      <c r="AP34" s="451">
        <v>9.82</v>
      </c>
      <c r="AQ34" s="451">
        <v>9.93</v>
      </c>
      <c r="AR34" s="451">
        <v>11.25</v>
      </c>
      <c r="AS34" s="451">
        <v>11.46</v>
      </c>
      <c r="AT34" s="451">
        <v>11.37</v>
      </c>
      <c r="AU34" s="451">
        <v>11.03</v>
      </c>
      <c r="AV34" s="451">
        <v>9.94</v>
      </c>
      <c r="AW34" s="451">
        <v>9.8000000000000007</v>
      </c>
      <c r="AX34" s="451">
        <v>9.69</v>
      </c>
      <c r="AY34" s="919">
        <v>9.74</v>
      </c>
      <c r="AZ34" s="919">
        <v>9.9810449999999999</v>
      </c>
      <c r="BA34" s="919">
        <v>10.16264</v>
      </c>
      <c r="BB34" s="374">
        <v>10.06373</v>
      </c>
      <c r="BC34" s="374">
        <v>10.21078</v>
      </c>
      <c r="BD34" s="374">
        <v>11.614560000000001</v>
      </c>
      <c r="BE34" s="374">
        <v>11.8019</v>
      </c>
      <c r="BF34" s="374">
        <v>11.74588</v>
      </c>
      <c r="BG34" s="374">
        <v>11.45369</v>
      </c>
      <c r="BH34" s="374">
        <v>10.285069999999999</v>
      </c>
      <c r="BI34" s="374">
        <v>10.08573</v>
      </c>
      <c r="BJ34" s="374">
        <v>9.929805</v>
      </c>
      <c r="BK34" s="374">
        <v>9.9675010000000004</v>
      </c>
      <c r="BL34" s="374">
        <v>10.150690000000001</v>
      </c>
      <c r="BM34" s="374">
        <v>10.307410000000001</v>
      </c>
      <c r="BN34" s="374">
        <v>10.245939999999999</v>
      </c>
      <c r="BO34" s="374">
        <v>10.42121</v>
      </c>
      <c r="BP34" s="374">
        <v>11.83297</v>
      </c>
      <c r="BQ34" s="374">
        <v>11.998480000000001</v>
      </c>
      <c r="BR34" s="374">
        <v>11.911770000000001</v>
      </c>
      <c r="BS34" s="374">
        <v>11.61068</v>
      </c>
      <c r="BT34" s="374">
        <v>10.421340000000001</v>
      </c>
      <c r="BU34" s="374">
        <v>10.22321</v>
      </c>
      <c r="BV34" s="374">
        <v>10.084960000000001</v>
      </c>
    </row>
    <row r="35" spans="1:74" ht="11.1" customHeight="1" x14ac:dyDescent="0.2">
      <c r="A35" s="59" t="s">
        <v>338</v>
      </c>
      <c r="B35" s="765" t="s">
        <v>1029</v>
      </c>
      <c r="C35" s="451">
        <v>8.8940953785999994</v>
      </c>
      <c r="D35" s="451">
        <v>9.4708853160000004</v>
      </c>
      <c r="E35" s="451">
        <v>9.3120002640999999</v>
      </c>
      <c r="F35" s="451">
        <v>8.8619834751000006</v>
      </c>
      <c r="G35" s="451">
        <v>9.1453637235999992</v>
      </c>
      <c r="H35" s="451">
        <v>9.2973983406999992</v>
      </c>
      <c r="I35" s="451">
        <v>9.3415821034000004</v>
      </c>
      <c r="J35" s="451">
        <v>9.4440240403000004</v>
      </c>
      <c r="K35" s="451">
        <v>9.5628918608000006</v>
      </c>
      <c r="L35" s="451">
        <v>9.7716382445000001</v>
      </c>
      <c r="M35" s="451">
        <v>9.9482134148999997</v>
      </c>
      <c r="N35" s="451">
        <v>9.9018124758999999</v>
      </c>
      <c r="O35" s="451">
        <v>9.8881265631000002</v>
      </c>
      <c r="P35" s="451">
        <v>10.270259912</v>
      </c>
      <c r="Q35" s="451">
        <v>10.271440205999999</v>
      </c>
      <c r="R35" s="451">
        <v>10.217719263999999</v>
      </c>
      <c r="S35" s="451">
        <v>10.750687138</v>
      </c>
      <c r="T35" s="451">
        <v>11.031799016000001</v>
      </c>
      <c r="U35" s="451">
        <v>11.205812179</v>
      </c>
      <c r="V35" s="451">
        <v>11.412025117000001</v>
      </c>
      <c r="W35" s="451">
        <v>11.350068062</v>
      </c>
      <c r="X35" s="451">
        <v>11.179218843999999</v>
      </c>
      <c r="Y35" s="451">
        <v>10.889618198999999</v>
      </c>
      <c r="Z35" s="451">
        <v>11.056902314</v>
      </c>
      <c r="AA35" s="451">
        <v>11.350165837</v>
      </c>
      <c r="AB35" s="451">
        <v>11.200616926</v>
      </c>
      <c r="AC35" s="451">
        <v>10.785084506</v>
      </c>
      <c r="AD35" s="451">
        <v>10.872711933</v>
      </c>
      <c r="AE35" s="451">
        <v>10.662792607</v>
      </c>
      <c r="AF35" s="451">
        <v>10.704602111</v>
      </c>
      <c r="AG35" s="451">
        <v>10.701186833</v>
      </c>
      <c r="AH35" s="451">
        <v>10.639912733999999</v>
      </c>
      <c r="AI35" s="451">
        <v>10.718441343</v>
      </c>
      <c r="AJ35" s="451">
        <v>10.861849027</v>
      </c>
      <c r="AK35" s="451">
        <v>10.742239407</v>
      </c>
      <c r="AL35" s="451">
        <v>10.79631955</v>
      </c>
      <c r="AM35" s="451">
        <v>11.12</v>
      </c>
      <c r="AN35" s="451">
        <v>11.06</v>
      </c>
      <c r="AO35" s="451">
        <v>10.84</v>
      </c>
      <c r="AP35" s="451">
        <v>10.84</v>
      </c>
      <c r="AQ35" s="451">
        <v>10.51</v>
      </c>
      <c r="AR35" s="451">
        <v>10.77</v>
      </c>
      <c r="AS35" s="451">
        <v>10.73</v>
      </c>
      <c r="AT35" s="451">
        <v>10.61</v>
      </c>
      <c r="AU35" s="451">
        <v>10.67</v>
      </c>
      <c r="AV35" s="451">
        <v>10.86</v>
      </c>
      <c r="AW35" s="451">
        <v>10.78</v>
      </c>
      <c r="AX35" s="451">
        <v>11.05</v>
      </c>
      <c r="AY35" s="919">
        <v>11.11</v>
      </c>
      <c r="AZ35" s="919">
        <v>11.006169999999999</v>
      </c>
      <c r="BA35" s="919">
        <v>10.85197</v>
      </c>
      <c r="BB35" s="374">
        <v>10.94777</v>
      </c>
      <c r="BC35" s="374">
        <v>10.665039999999999</v>
      </c>
      <c r="BD35" s="374">
        <v>11.026070000000001</v>
      </c>
      <c r="BE35" s="374">
        <v>11.117290000000001</v>
      </c>
      <c r="BF35" s="374">
        <v>10.96632</v>
      </c>
      <c r="BG35" s="374">
        <v>11.04903</v>
      </c>
      <c r="BH35" s="374">
        <v>11.27984</v>
      </c>
      <c r="BI35" s="374">
        <v>11.20402</v>
      </c>
      <c r="BJ35" s="374">
        <v>11.42961</v>
      </c>
      <c r="BK35" s="374">
        <v>11.437939999999999</v>
      </c>
      <c r="BL35" s="374">
        <v>11.263640000000001</v>
      </c>
      <c r="BM35" s="374">
        <v>11.12703</v>
      </c>
      <c r="BN35" s="374">
        <v>11.263719999999999</v>
      </c>
      <c r="BO35" s="374">
        <v>10.992599999999999</v>
      </c>
      <c r="BP35" s="374">
        <v>11.37593</v>
      </c>
      <c r="BQ35" s="374">
        <v>11.457470000000001</v>
      </c>
      <c r="BR35" s="374">
        <v>11.29833</v>
      </c>
      <c r="BS35" s="374">
        <v>11.294320000000001</v>
      </c>
      <c r="BT35" s="374">
        <v>11.471909999999999</v>
      </c>
      <c r="BU35" s="374">
        <v>11.377750000000001</v>
      </c>
      <c r="BV35" s="374">
        <v>11.645670000000001</v>
      </c>
    </row>
    <row r="36" spans="1:74" ht="11.1" customHeight="1" x14ac:dyDescent="0.2">
      <c r="A36" s="59" t="s">
        <v>339</v>
      </c>
      <c r="B36" s="765" t="s">
        <v>1030</v>
      </c>
      <c r="C36" s="451">
        <v>10.610770075</v>
      </c>
      <c r="D36" s="451">
        <v>10.979192331</v>
      </c>
      <c r="E36" s="451">
        <v>11.011848493</v>
      </c>
      <c r="F36" s="451">
        <v>11.139905389999999</v>
      </c>
      <c r="G36" s="451">
        <v>11.09630499</v>
      </c>
      <c r="H36" s="451">
        <v>11.135353426</v>
      </c>
      <c r="I36" s="451">
        <v>11.121738701</v>
      </c>
      <c r="J36" s="451">
        <v>11.110717748000001</v>
      </c>
      <c r="K36" s="451">
        <v>11.209909917999999</v>
      </c>
      <c r="L36" s="451">
        <v>11.193777239999999</v>
      </c>
      <c r="M36" s="451">
        <v>11.500644486000001</v>
      </c>
      <c r="N36" s="451">
        <v>10.727609742</v>
      </c>
      <c r="O36" s="451">
        <v>11.473170451</v>
      </c>
      <c r="P36" s="451">
        <v>11.435938083</v>
      </c>
      <c r="Q36" s="451">
        <v>11.57340338</v>
      </c>
      <c r="R36" s="451">
        <v>11.721514609</v>
      </c>
      <c r="S36" s="451">
        <v>11.854674470000001</v>
      </c>
      <c r="T36" s="451">
        <v>12.339188286000001</v>
      </c>
      <c r="U36" s="451">
        <v>12.542936104000001</v>
      </c>
      <c r="V36" s="451">
        <v>13.08144892</v>
      </c>
      <c r="W36" s="451">
        <v>12.788700690000001</v>
      </c>
      <c r="X36" s="451">
        <v>12.489835169999999</v>
      </c>
      <c r="Y36" s="451">
        <v>12.576025229000001</v>
      </c>
      <c r="Z36" s="451">
        <v>12.071847363</v>
      </c>
      <c r="AA36" s="451">
        <v>12.479850966000001</v>
      </c>
      <c r="AB36" s="451">
        <v>12.817001411</v>
      </c>
      <c r="AC36" s="451">
        <v>12.188060038</v>
      </c>
      <c r="AD36" s="451">
        <v>11.898159419000001</v>
      </c>
      <c r="AE36" s="451">
        <v>11.952288547</v>
      </c>
      <c r="AF36" s="451">
        <v>12.21190284</v>
      </c>
      <c r="AG36" s="451">
        <v>12.113543934000001</v>
      </c>
      <c r="AH36" s="451">
        <v>11.943364408000001</v>
      </c>
      <c r="AI36" s="451">
        <v>11.971563123999999</v>
      </c>
      <c r="AJ36" s="451">
        <v>11.968653259</v>
      </c>
      <c r="AK36" s="451">
        <v>12.008618718999999</v>
      </c>
      <c r="AL36" s="451">
        <v>12.139885515</v>
      </c>
      <c r="AM36" s="451">
        <v>12.1</v>
      </c>
      <c r="AN36" s="451">
        <v>12.4</v>
      </c>
      <c r="AO36" s="451">
        <v>12.71</v>
      </c>
      <c r="AP36" s="451">
        <v>12.45</v>
      </c>
      <c r="AQ36" s="451">
        <v>11.93</v>
      </c>
      <c r="AR36" s="451">
        <v>12.42</v>
      </c>
      <c r="AS36" s="451">
        <v>12.19</v>
      </c>
      <c r="AT36" s="451">
        <v>12.25</v>
      </c>
      <c r="AU36" s="451">
        <v>12.35</v>
      </c>
      <c r="AV36" s="451">
        <v>12.33</v>
      </c>
      <c r="AW36" s="451">
        <v>12.68</v>
      </c>
      <c r="AX36" s="451">
        <v>12.76</v>
      </c>
      <c r="AY36" s="919">
        <v>12.76</v>
      </c>
      <c r="AZ36" s="919">
        <v>12.96142</v>
      </c>
      <c r="BA36" s="919">
        <v>13.328900000000001</v>
      </c>
      <c r="BB36" s="374">
        <v>13.05803</v>
      </c>
      <c r="BC36" s="374">
        <v>12.551209999999999</v>
      </c>
      <c r="BD36" s="374">
        <v>13.10183</v>
      </c>
      <c r="BE36" s="374">
        <v>12.842739999999999</v>
      </c>
      <c r="BF36" s="374">
        <v>12.87087</v>
      </c>
      <c r="BG36" s="374">
        <v>12.95537</v>
      </c>
      <c r="BH36" s="374">
        <v>12.91445</v>
      </c>
      <c r="BI36" s="374">
        <v>13.20515</v>
      </c>
      <c r="BJ36" s="374">
        <v>13.201219999999999</v>
      </c>
      <c r="BK36" s="374">
        <v>13.179819999999999</v>
      </c>
      <c r="BL36" s="374">
        <v>13.238899999999999</v>
      </c>
      <c r="BM36" s="374">
        <v>13.567740000000001</v>
      </c>
      <c r="BN36" s="374">
        <v>13.31841</v>
      </c>
      <c r="BO36" s="374">
        <v>12.79585</v>
      </c>
      <c r="BP36" s="374">
        <v>13.306089999999999</v>
      </c>
      <c r="BQ36" s="374">
        <v>13.011419999999999</v>
      </c>
      <c r="BR36" s="374">
        <v>13.02619</v>
      </c>
      <c r="BS36" s="374">
        <v>13.117850000000001</v>
      </c>
      <c r="BT36" s="374">
        <v>13.08248</v>
      </c>
      <c r="BU36" s="374">
        <v>13.380380000000001</v>
      </c>
      <c r="BV36" s="374">
        <v>13.418810000000001</v>
      </c>
    </row>
    <row r="37" spans="1:74" ht="11.1" customHeight="1" x14ac:dyDescent="0.2">
      <c r="A37" s="59" t="s">
        <v>340</v>
      </c>
      <c r="B37" s="765" t="s">
        <v>1031</v>
      </c>
      <c r="C37" s="451">
        <v>7.7850857923000003</v>
      </c>
      <c r="D37" s="451">
        <v>12.576745751000001</v>
      </c>
      <c r="E37" s="451">
        <v>10.003637166000001</v>
      </c>
      <c r="F37" s="451">
        <v>10.061004777000001</v>
      </c>
      <c r="G37" s="451">
        <v>8.6596492753999996</v>
      </c>
      <c r="H37" s="451">
        <v>8.0886350284000006</v>
      </c>
      <c r="I37" s="451">
        <v>8.3867120431999993</v>
      </c>
      <c r="J37" s="451">
        <v>8.4736512058999995</v>
      </c>
      <c r="K37" s="451">
        <v>8.5798132055000007</v>
      </c>
      <c r="L37" s="451">
        <v>8.6283541289999999</v>
      </c>
      <c r="M37" s="451">
        <v>8.7280728789000008</v>
      </c>
      <c r="N37" s="451">
        <v>8.4235019470000001</v>
      </c>
      <c r="O37" s="451">
        <v>8.291551535</v>
      </c>
      <c r="P37" s="451">
        <v>8.6555377532000009</v>
      </c>
      <c r="Q37" s="451">
        <v>8.6758032186000005</v>
      </c>
      <c r="R37" s="451">
        <v>8.7320153618000003</v>
      </c>
      <c r="S37" s="451">
        <v>9.5198749698</v>
      </c>
      <c r="T37" s="451">
        <v>10.038643678</v>
      </c>
      <c r="U37" s="451">
        <v>10.338756187</v>
      </c>
      <c r="V37" s="451">
        <v>10.515581811000001</v>
      </c>
      <c r="W37" s="451">
        <v>10.205997890000001</v>
      </c>
      <c r="X37" s="451">
        <v>9.9643920993999995</v>
      </c>
      <c r="Y37" s="451">
        <v>9.4774648100000007</v>
      </c>
      <c r="Z37" s="451">
        <v>9.3523852094999995</v>
      </c>
      <c r="AA37" s="451">
        <v>9.2213372010000008</v>
      </c>
      <c r="AB37" s="451">
        <v>9.4899689563000003</v>
      </c>
      <c r="AC37" s="451">
        <v>9.0433437288</v>
      </c>
      <c r="AD37" s="451">
        <v>8.4654577649</v>
      </c>
      <c r="AE37" s="451">
        <v>8.7392307010000003</v>
      </c>
      <c r="AF37" s="451">
        <v>9.0036208892000005</v>
      </c>
      <c r="AG37" s="451">
        <v>9.1591442770999993</v>
      </c>
      <c r="AH37" s="451">
        <v>9.8385840548000001</v>
      </c>
      <c r="AI37" s="451">
        <v>9.4433382194999993</v>
      </c>
      <c r="AJ37" s="451">
        <v>9.1490674678000001</v>
      </c>
      <c r="AK37" s="451">
        <v>8.8431517432</v>
      </c>
      <c r="AL37" s="451">
        <v>8.8185799496000001</v>
      </c>
      <c r="AM37" s="451">
        <v>9</v>
      </c>
      <c r="AN37" s="451">
        <v>8.8000000000000007</v>
      </c>
      <c r="AO37" s="451">
        <v>8.9</v>
      </c>
      <c r="AP37" s="451">
        <v>8.84</v>
      </c>
      <c r="AQ37" s="451">
        <v>8.76</v>
      </c>
      <c r="AR37" s="451">
        <v>9.24</v>
      </c>
      <c r="AS37" s="451">
        <v>9.31</v>
      </c>
      <c r="AT37" s="451">
        <v>9.31</v>
      </c>
      <c r="AU37" s="451">
        <v>9.3000000000000007</v>
      </c>
      <c r="AV37" s="451">
        <v>9.08</v>
      </c>
      <c r="AW37" s="451">
        <v>9.02</v>
      </c>
      <c r="AX37" s="451">
        <v>9.07</v>
      </c>
      <c r="AY37" s="919">
        <v>8.86</v>
      </c>
      <c r="AZ37" s="919">
        <v>9.4733660000000004</v>
      </c>
      <c r="BA37" s="919">
        <v>9.8707259999999994</v>
      </c>
      <c r="BB37" s="374">
        <v>9.9593760000000007</v>
      </c>
      <c r="BC37" s="374">
        <v>10.030799999999999</v>
      </c>
      <c r="BD37" s="374">
        <v>10.640739999999999</v>
      </c>
      <c r="BE37" s="374">
        <v>10.57263</v>
      </c>
      <c r="BF37" s="374">
        <v>10.41133</v>
      </c>
      <c r="BG37" s="374">
        <v>10.00503</v>
      </c>
      <c r="BH37" s="374">
        <v>9.5168219999999994</v>
      </c>
      <c r="BI37" s="374">
        <v>9.4502740000000003</v>
      </c>
      <c r="BJ37" s="374">
        <v>9.388439</v>
      </c>
      <c r="BK37" s="374">
        <v>9.1150549999999999</v>
      </c>
      <c r="BL37" s="374">
        <v>9.3790150000000008</v>
      </c>
      <c r="BM37" s="374">
        <v>9.9563629999999996</v>
      </c>
      <c r="BN37" s="374">
        <v>10.0275</v>
      </c>
      <c r="BO37" s="374">
        <v>10.113160000000001</v>
      </c>
      <c r="BP37" s="374">
        <v>10.67989</v>
      </c>
      <c r="BQ37" s="374">
        <v>10.58145</v>
      </c>
      <c r="BR37" s="374">
        <v>10.447950000000001</v>
      </c>
      <c r="BS37" s="374">
        <v>10.0685</v>
      </c>
      <c r="BT37" s="374">
        <v>9.5659869999999998</v>
      </c>
      <c r="BU37" s="374">
        <v>9.3550550000000001</v>
      </c>
      <c r="BV37" s="374">
        <v>9.3059170000000009</v>
      </c>
    </row>
    <row r="38" spans="1:74" ht="11.1" customHeight="1" x14ac:dyDescent="0.2">
      <c r="A38" s="59" t="s">
        <v>341</v>
      </c>
      <c r="B38" s="765" t="s">
        <v>1032</v>
      </c>
      <c r="C38" s="451">
        <v>8.9262044062000001</v>
      </c>
      <c r="D38" s="451">
        <v>9.2962949814000009</v>
      </c>
      <c r="E38" s="451">
        <v>9.1365204372999997</v>
      </c>
      <c r="F38" s="451">
        <v>9.3481787767999993</v>
      </c>
      <c r="G38" s="451">
        <v>9.6756220711999994</v>
      </c>
      <c r="H38" s="451">
        <v>10.182142289</v>
      </c>
      <c r="I38" s="451">
        <v>10.336252292999999</v>
      </c>
      <c r="J38" s="451">
        <v>10.163908843</v>
      </c>
      <c r="K38" s="451">
        <v>10.151712453</v>
      </c>
      <c r="L38" s="451">
        <v>9.8295012089</v>
      </c>
      <c r="M38" s="451">
        <v>9.5285856101000004</v>
      </c>
      <c r="N38" s="451">
        <v>9.4219738081000006</v>
      </c>
      <c r="O38" s="451">
        <v>9.4591673975999999</v>
      </c>
      <c r="P38" s="451">
        <v>9.6524554037999994</v>
      </c>
      <c r="Q38" s="451">
        <v>9.5612622747000007</v>
      </c>
      <c r="R38" s="451">
        <v>9.9138509458000001</v>
      </c>
      <c r="S38" s="451">
        <v>10.118781483999999</v>
      </c>
      <c r="T38" s="451">
        <v>10.811387726</v>
      </c>
      <c r="U38" s="451">
        <v>11.070915004</v>
      </c>
      <c r="V38" s="451">
        <v>10.97741409</v>
      </c>
      <c r="W38" s="451">
        <v>11.185201531000001</v>
      </c>
      <c r="X38" s="451">
        <v>10.651465173</v>
      </c>
      <c r="Y38" s="451">
        <v>10.455937801999999</v>
      </c>
      <c r="Z38" s="451">
        <v>10.140872127</v>
      </c>
      <c r="AA38" s="451">
        <v>10.282829132</v>
      </c>
      <c r="AB38" s="451">
        <v>10.363442517999999</v>
      </c>
      <c r="AC38" s="451">
        <v>10.359977690999999</v>
      </c>
      <c r="AD38" s="451">
        <v>10.656778975</v>
      </c>
      <c r="AE38" s="451">
        <v>10.925979756</v>
      </c>
      <c r="AF38" s="451">
        <v>11.42861197</v>
      </c>
      <c r="AG38" s="451">
        <v>11.641740476000001</v>
      </c>
      <c r="AH38" s="451">
        <v>11.548110014000001</v>
      </c>
      <c r="AI38" s="451">
        <v>11.549832625000001</v>
      </c>
      <c r="AJ38" s="451">
        <v>10.82803908</v>
      </c>
      <c r="AK38" s="451">
        <v>10.760889153000001</v>
      </c>
      <c r="AL38" s="451">
        <v>10.432939312</v>
      </c>
      <c r="AM38" s="451">
        <v>10.5</v>
      </c>
      <c r="AN38" s="451">
        <v>10.52</v>
      </c>
      <c r="AO38" s="451">
        <v>10.59</v>
      </c>
      <c r="AP38" s="451">
        <v>10.82</v>
      </c>
      <c r="AQ38" s="451">
        <v>11.1</v>
      </c>
      <c r="AR38" s="451">
        <v>11.63</v>
      </c>
      <c r="AS38" s="451">
        <v>11.73</v>
      </c>
      <c r="AT38" s="451">
        <v>11.37</v>
      </c>
      <c r="AU38" s="451">
        <v>11.5</v>
      </c>
      <c r="AV38" s="451">
        <v>10.85</v>
      </c>
      <c r="AW38" s="451">
        <v>10.76</v>
      </c>
      <c r="AX38" s="451">
        <v>10.41</v>
      </c>
      <c r="AY38" s="919">
        <v>10.48</v>
      </c>
      <c r="AZ38" s="919">
        <v>10.42784</v>
      </c>
      <c r="BA38" s="919">
        <v>10.47828</v>
      </c>
      <c r="BB38" s="374">
        <v>10.702439999999999</v>
      </c>
      <c r="BC38" s="374">
        <v>11.092829999999999</v>
      </c>
      <c r="BD38" s="374">
        <v>11.8101</v>
      </c>
      <c r="BE38" s="374">
        <v>11.963329999999999</v>
      </c>
      <c r="BF38" s="374">
        <v>11.684799999999999</v>
      </c>
      <c r="BG38" s="374">
        <v>11.941839999999999</v>
      </c>
      <c r="BH38" s="374">
        <v>11.334160000000001</v>
      </c>
      <c r="BI38" s="374">
        <v>11.12322</v>
      </c>
      <c r="BJ38" s="374">
        <v>10.72681</v>
      </c>
      <c r="BK38" s="374">
        <v>10.87561</v>
      </c>
      <c r="BL38" s="374">
        <v>10.805580000000001</v>
      </c>
      <c r="BM38" s="374">
        <v>10.8507</v>
      </c>
      <c r="BN38" s="374">
        <v>11.09388</v>
      </c>
      <c r="BO38" s="374">
        <v>11.4862</v>
      </c>
      <c r="BP38" s="374">
        <v>12.154909999999999</v>
      </c>
      <c r="BQ38" s="374">
        <v>12.254759999999999</v>
      </c>
      <c r="BR38" s="374">
        <v>11.885389999999999</v>
      </c>
      <c r="BS38" s="374">
        <v>12.05711</v>
      </c>
      <c r="BT38" s="374">
        <v>11.37689</v>
      </c>
      <c r="BU38" s="374">
        <v>11.2623</v>
      </c>
      <c r="BV38" s="374">
        <v>10.92154</v>
      </c>
    </row>
    <row r="39" spans="1:74" ht="11.1" customHeight="1" x14ac:dyDescent="0.2">
      <c r="A39" s="59" t="s">
        <v>342</v>
      </c>
      <c r="B39" s="766" t="s">
        <v>1035</v>
      </c>
      <c r="C39" s="451">
        <v>14.113069649</v>
      </c>
      <c r="D39" s="451">
        <v>14.589693131000001</v>
      </c>
      <c r="E39" s="451">
        <v>14.557835549</v>
      </c>
      <c r="F39" s="451">
        <v>15.314779383999999</v>
      </c>
      <c r="G39" s="451">
        <v>15.14614877</v>
      </c>
      <c r="H39" s="451">
        <v>17.171424212000002</v>
      </c>
      <c r="I39" s="451">
        <v>17.758570464999998</v>
      </c>
      <c r="J39" s="451">
        <v>18.035598104000002</v>
      </c>
      <c r="K39" s="451">
        <v>18.415405014000001</v>
      </c>
      <c r="L39" s="451">
        <v>17.414490312000002</v>
      </c>
      <c r="M39" s="451">
        <v>15.176191551000001</v>
      </c>
      <c r="N39" s="451">
        <v>15.547235239000001</v>
      </c>
      <c r="O39" s="451">
        <v>15.604853351999999</v>
      </c>
      <c r="P39" s="451">
        <v>16.215276934999999</v>
      </c>
      <c r="Q39" s="451">
        <v>16.550589485</v>
      </c>
      <c r="R39" s="451">
        <v>17.599706805</v>
      </c>
      <c r="S39" s="451">
        <v>16.81739674</v>
      </c>
      <c r="T39" s="451">
        <v>18.931892635000001</v>
      </c>
      <c r="U39" s="451">
        <v>19.917856857</v>
      </c>
      <c r="V39" s="451">
        <v>20.684563583999999</v>
      </c>
      <c r="W39" s="451">
        <v>20.418603815000001</v>
      </c>
      <c r="X39" s="451">
        <v>19.332461085999999</v>
      </c>
      <c r="Y39" s="451">
        <v>17.884993199</v>
      </c>
      <c r="Z39" s="451">
        <v>17.365032397</v>
      </c>
      <c r="AA39" s="451">
        <v>17.835271467999998</v>
      </c>
      <c r="AB39" s="451">
        <v>17.398813296</v>
      </c>
      <c r="AC39" s="451">
        <v>17.830360937999998</v>
      </c>
      <c r="AD39" s="451">
        <v>17.15883036</v>
      </c>
      <c r="AE39" s="451">
        <v>17.981083484999999</v>
      </c>
      <c r="AF39" s="451">
        <v>19.659091128</v>
      </c>
      <c r="AG39" s="451">
        <v>21.538617336000002</v>
      </c>
      <c r="AH39" s="451">
        <v>22.503528222</v>
      </c>
      <c r="AI39" s="451">
        <v>22.192554941000001</v>
      </c>
      <c r="AJ39" s="451">
        <v>20.400911334</v>
      </c>
      <c r="AK39" s="451">
        <v>18.812066469000001</v>
      </c>
      <c r="AL39" s="451">
        <v>18.234753079000001</v>
      </c>
      <c r="AM39" s="451">
        <v>18.670000000000002</v>
      </c>
      <c r="AN39" s="451">
        <v>19.16</v>
      </c>
      <c r="AO39" s="451">
        <v>19.29</v>
      </c>
      <c r="AP39" s="451">
        <v>18.77</v>
      </c>
      <c r="AQ39" s="451">
        <v>19.48</v>
      </c>
      <c r="AR39" s="451">
        <v>21.33</v>
      </c>
      <c r="AS39" s="451">
        <v>24.32</v>
      </c>
      <c r="AT39" s="451">
        <v>23.5</v>
      </c>
      <c r="AU39" s="451">
        <v>23.53</v>
      </c>
      <c r="AV39" s="451">
        <v>22.74</v>
      </c>
      <c r="AW39" s="451">
        <v>15.72</v>
      </c>
      <c r="AX39" s="451">
        <v>18.95</v>
      </c>
      <c r="AY39" s="919">
        <v>19.27</v>
      </c>
      <c r="AZ39" s="919">
        <v>19.49878</v>
      </c>
      <c r="BA39" s="919">
        <v>19.45365</v>
      </c>
      <c r="BB39" s="374">
        <v>18.837610000000002</v>
      </c>
      <c r="BC39" s="374">
        <v>19.546779999999998</v>
      </c>
      <c r="BD39" s="374">
        <v>21.391439999999999</v>
      </c>
      <c r="BE39" s="374">
        <v>24.38889</v>
      </c>
      <c r="BF39" s="374">
        <v>23.642029999999998</v>
      </c>
      <c r="BG39" s="374">
        <v>23.74953</v>
      </c>
      <c r="BH39" s="374">
        <v>22.978580000000001</v>
      </c>
      <c r="BI39" s="374">
        <v>15.931789999999999</v>
      </c>
      <c r="BJ39" s="374">
        <v>19.311350000000001</v>
      </c>
      <c r="BK39" s="374">
        <v>19.667649999999998</v>
      </c>
      <c r="BL39" s="374">
        <v>19.993639999999999</v>
      </c>
      <c r="BM39" s="374">
        <v>20.012799999999999</v>
      </c>
      <c r="BN39" s="374">
        <v>19.443169999999999</v>
      </c>
      <c r="BO39" s="374">
        <v>20.211919999999999</v>
      </c>
      <c r="BP39" s="374">
        <v>22.1799</v>
      </c>
      <c r="BQ39" s="374">
        <v>25.35</v>
      </c>
      <c r="BR39" s="374">
        <v>24.630970000000001</v>
      </c>
      <c r="BS39" s="374">
        <v>24.787040000000001</v>
      </c>
      <c r="BT39" s="374">
        <v>24.030799999999999</v>
      </c>
      <c r="BU39" s="374">
        <v>16.683039999999998</v>
      </c>
      <c r="BV39" s="374">
        <v>20.233450000000001</v>
      </c>
    </row>
    <row r="40" spans="1:74" ht="11.1" customHeight="1" x14ac:dyDescent="0.2">
      <c r="A40" s="59"/>
      <c r="B40" s="561"/>
      <c r="C40" s="451"/>
      <c r="D40" s="451"/>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451"/>
      <c r="AN40" s="451"/>
      <c r="AO40" s="451"/>
      <c r="AP40" s="451"/>
      <c r="AQ40" s="451"/>
      <c r="AR40" s="451"/>
      <c r="AS40" s="451"/>
      <c r="AT40" s="451"/>
      <c r="AU40" s="451"/>
      <c r="AV40" s="451"/>
      <c r="AW40" s="451"/>
      <c r="AX40" s="451"/>
      <c r="AY40" s="919"/>
      <c r="AZ40" s="919"/>
      <c r="BA40" s="919"/>
      <c r="BB40" s="374"/>
      <c r="BC40" s="374"/>
      <c r="BD40" s="374"/>
      <c r="BE40" s="374"/>
      <c r="BF40" s="374"/>
      <c r="BG40" s="374"/>
      <c r="BH40" s="374"/>
      <c r="BI40" s="374"/>
      <c r="BJ40" s="374"/>
      <c r="BK40" s="374"/>
      <c r="BL40" s="374"/>
      <c r="BM40" s="374"/>
      <c r="BN40" s="374"/>
      <c r="BO40" s="374"/>
      <c r="BP40" s="374"/>
      <c r="BQ40" s="374"/>
      <c r="BR40" s="374"/>
      <c r="BS40" s="374"/>
      <c r="BT40" s="374"/>
      <c r="BU40" s="374"/>
      <c r="BV40" s="374"/>
    </row>
    <row r="41" spans="1:74" ht="11.1" customHeight="1" x14ac:dyDescent="0.2">
      <c r="A41" s="59"/>
      <c r="B41" s="61" t="s">
        <v>1005</v>
      </c>
      <c r="C41" s="488"/>
      <c r="D41" s="488"/>
      <c r="E41" s="488"/>
      <c r="F41" s="488"/>
      <c r="G41" s="488"/>
      <c r="H41" s="488"/>
      <c r="I41" s="488"/>
      <c r="J41" s="488"/>
      <c r="K41" s="488"/>
      <c r="L41" s="488"/>
      <c r="M41" s="488"/>
      <c r="N41" s="488"/>
      <c r="O41" s="488"/>
      <c r="P41" s="488"/>
      <c r="Q41" s="488"/>
      <c r="R41" s="488"/>
      <c r="S41" s="488"/>
      <c r="T41" s="488"/>
      <c r="U41" s="488"/>
      <c r="V41" s="488"/>
      <c r="W41" s="488"/>
      <c r="X41" s="488"/>
      <c r="Y41" s="488"/>
      <c r="Z41" s="488"/>
      <c r="AA41" s="488"/>
      <c r="AB41" s="488"/>
      <c r="AC41" s="488"/>
      <c r="AD41" s="488"/>
      <c r="AE41" s="488"/>
      <c r="AF41" s="488"/>
      <c r="AG41" s="488"/>
      <c r="AH41" s="488"/>
      <c r="AI41" s="488"/>
      <c r="AJ41" s="488"/>
      <c r="AK41" s="488"/>
      <c r="AL41" s="488"/>
      <c r="AM41" s="488"/>
      <c r="AN41" s="488"/>
      <c r="AO41" s="488"/>
      <c r="AP41" s="488"/>
      <c r="AQ41" s="488"/>
      <c r="AR41" s="488"/>
      <c r="AS41" s="488"/>
      <c r="AT41" s="488"/>
      <c r="AU41" s="488"/>
      <c r="AV41" s="488"/>
      <c r="AW41" s="488"/>
      <c r="AX41" s="488"/>
      <c r="AY41" s="968"/>
      <c r="AZ41" s="968"/>
      <c r="BA41" s="968"/>
      <c r="BB41" s="486"/>
      <c r="BC41" s="486"/>
      <c r="BD41" s="486"/>
      <c r="BE41" s="486"/>
      <c r="BF41" s="486"/>
      <c r="BG41" s="486"/>
      <c r="BH41" s="486"/>
      <c r="BI41" s="486"/>
      <c r="BJ41" s="486"/>
      <c r="BK41" s="486"/>
      <c r="BL41" s="486"/>
      <c r="BM41" s="486"/>
      <c r="BN41" s="486"/>
      <c r="BO41" s="486"/>
      <c r="BP41" s="486"/>
      <c r="BQ41" s="486"/>
      <c r="BR41" s="486"/>
      <c r="BS41" s="486"/>
      <c r="BT41" s="486"/>
      <c r="BU41" s="486"/>
      <c r="BV41" s="486"/>
    </row>
    <row r="42" spans="1:74" s="562" customFormat="1" ht="11.1" customHeight="1" x14ac:dyDescent="0.2">
      <c r="A42" s="560" t="s">
        <v>353</v>
      </c>
      <c r="B42" s="601" t="s">
        <v>1174</v>
      </c>
      <c r="C42" s="451">
        <v>6.32</v>
      </c>
      <c r="D42" s="451">
        <v>7.75</v>
      </c>
      <c r="E42" s="451">
        <v>6.98</v>
      </c>
      <c r="F42" s="451">
        <v>6.7</v>
      </c>
      <c r="G42" s="451">
        <v>6.65</v>
      </c>
      <c r="H42" s="451">
        <v>7.22</v>
      </c>
      <c r="I42" s="451">
        <v>7.42</v>
      </c>
      <c r="J42" s="451">
        <v>7.54</v>
      </c>
      <c r="K42" s="451">
        <v>7.61</v>
      </c>
      <c r="L42" s="451">
        <v>7.44</v>
      </c>
      <c r="M42" s="451">
        <v>7.37</v>
      </c>
      <c r="N42" s="451">
        <v>7.06</v>
      </c>
      <c r="O42" s="451">
        <v>7.19</v>
      </c>
      <c r="P42" s="451">
        <v>7.28</v>
      </c>
      <c r="Q42" s="451">
        <v>7.37</v>
      </c>
      <c r="R42" s="451">
        <v>7.7</v>
      </c>
      <c r="S42" s="451">
        <v>8.25</v>
      </c>
      <c r="T42" s="451">
        <v>8.85</v>
      </c>
      <c r="U42" s="451">
        <v>9.31</v>
      </c>
      <c r="V42" s="451">
        <v>9.3800000000000008</v>
      </c>
      <c r="W42" s="451">
        <v>9.06</v>
      </c>
      <c r="X42" s="451">
        <v>8.4499999999999993</v>
      </c>
      <c r="Y42" s="451">
        <v>8.14</v>
      </c>
      <c r="Z42" s="451">
        <v>8.5</v>
      </c>
      <c r="AA42" s="451">
        <v>8.18</v>
      </c>
      <c r="AB42" s="451">
        <v>8.01</v>
      </c>
      <c r="AC42" s="451">
        <v>7.8</v>
      </c>
      <c r="AD42" s="451">
        <v>7.51</v>
      </c>
      <c r="AE42" s="451">
        <v>7.64</v>
      </c>
      <c r="AF42" s="451">
        <v>8.11</v>
      </c>
      <c r="AG42" s="451">
        <v>8.36</v>
      </c>
      <c r="AH42" s="451">
        <v>8.9</v>
      </c>
      <c r="AI42" s="451">
        <v>8.43</v>
      </c>
      <c r="AJ42" s="451">
        <v>8.01</v>
      </c>
      <c r="AK42" s="451">
        <v>7.79</v>
      </c>
      <c r="AL42" s="451">
        <v>7.61</v>
      </c>
      <c r="AM42" s="451">
        <v>8.1</v>
      </c>
      <c r="AN42" s="451">
        <v>7.8</v>
      </c>
      <c r="AO42" s="451">
        <v>7.71</v>
      </c>
      <c r="AP42" s="451">
        <v>7.79</v>
      </c>
      <c r="AQ42" s="451">
        <v>7.89</v>
      </c>
      <c r="AR42" s="451">
        <v>8.43</v>
      </c>
      <c r="AS42" s="451">
        <v>8.75</v>
      </c>
      <c r="AT42" s="451">
        <v>8.68</v>
      </c>
      <c r="AU42" s="451">
        <v>8.4700000000000006</v>
      </c>
      <c r="AV42" s="451">
        <v>8.15</v>
      </c>
      <c r="AW42" s="451">
        <v>7.87</v>
      </c>
      <c r="AX42" s="451">
        <v>8.01</v>
      </c>
      <c r="AY42" s="919">
        <v>8.32</v>
      </c>
      <c r="AZ42" s="919">
        <v>8.4553480000000008</v>
      </c>
      <c r="BA42" s="919">
        <v>8.0908770000000008</v>
      </c>
      <c r="BB42" s="374">
        <v>8.2381510000000002</v>
      </c>
      <c r="BC42" s="374">
        <v>8.0784579999999995</v>
      </c>
      <c r="BD42" s="374">
        <v>8.6077849999999998</v>
      </c>
      <c r="BE42" s="374">
        <v>8.9049139999999998</v>
      </c>
      <c r="BF42" s="374">
        <v>8.852957</v>
      </c>
      <c r="BG42" s="374">
        <v>8.6260630000000003</v>
      </c>
      <c r="BH42" s="374">
        <v>8.2687530000000002</v>
      </c>
      <c r="BI42" s="374">
        <v>8.1206890000000005</v>
      </c>
      <c r="BJ42" s="374">
        <v>8.3190449999999991</v>
      </c>
      <c r="BK42" s="374">
        <v>8.4367180000000008</v>
      </c>
      <c r="BL42" s="374">
        <v>8.5304529999999996</v>
      </c>
      <c r="BM42" s="374">
        <v>8.3387370000000001</v>
      </c>
      <c r="BN42" s="374">
        <v>8.2855799999999995</v>
      </c>
      <c r="BO42" s="374">
        <v>8.1465639999999997</v>
      </c>
      <c r="BP42" s="374">
        <v>8.6669870000000007</v>
      </c>
      <c r="BQ42" s="374">
        <v>8.9866220000000006</v>
      </c>
      <c r="BR42" s="374">
        <v>8.8992900000000006</v>
      </c>
      <c r="BS42" s="374">
        <v>8.6882339999999996</v>
      </c>
      <c r="BT42" s="374">
        <v>8.2394429999999996</v>
      </c>
      <c r="BU42" s="374">
        <v>8.2143060000000006</v>
      </c>
      <c r="BV42" s="374">
        <v>8.2828520000000001</v>
      </c>
    </row>
    <row r="43" spans="1:74" ht="11.1" customHeight="1" x14ac:dyDescent="0.2">
      <c r="A43" s="59" t="s">
        <v>344</v>
      </c>
      <c r="B43" s="765" t="s">
        <v>1025</v>
      </c>
      <c r="C43" s="451">
        <v>12.422948471</v>
      </c>
      <c r="D43" s="451">
        <v>13.228068444</v>
      </c>
      <c r="E43" s="451">
        <v>12.750089239999999</v>
      </c>
      <c r="F43" s="451">
        <v>11.906142044999999</v>
      </c>
      <c r="G43" s="451">
        <v>12.064642473999999</v>
      </c>
      <c r="H43" s="451">
        <v>12.646033853</v>
      </c>
      <c r="I43" s="451">
        <v>12.856625482</v>
      </c>
      <c r="J43" s="451">
        <v>12.70655597</v>
      </c>
      <c r="K43" s="451">
        <v>13.052499578999999</v>
      </c>
      <c r="L43" s="451">
        <v>13.086565413000001</v>
      </c>
      <c r="M43" s="451">
        <v>13.411839647000001</v>
      </c>
      <c r="N43" s="451">
        <v>13.474086418000001</v>
      </c>
      <c r="O43" s="451">
        <v>14.908978846</v>
      </c>
      <c r="P43" s="451">
        <v>15.171336002</v>
      </c>
      <c r="Q43" s="451">
        <v>14.481802047</v>
      </c>
      <c r="R43" s="451">
        <v>14.389690284</v>
      </c>
      <c r="S43" s="451">
        <v>14.632975843000001</v>
      </c>
      <c r="T43" s="451">
        <v>15.195911039</v>
      </c>
      <c r="U43" s="451">
        <v>15.346667663</v>
      </c>
      <c r="V43" s="451">
        <v>15.677703128999999</v>
      </c>
      <c r="W43" s="451">
        <v>15.387625308000001</v>
      </c>
      <c r="X43" s="451">
        <v>14.571207530000001</v>
      </c>
      <c r="Y43" s="451">
        <v>14.458808072</v>
      </c>
      <c r="Z43" s="451">
        <v>16.011839629000001</v>
      </c>
      <c r="AA43" s="451">
        <v>16.594703284000001</v>
      </c>
      <c r="AB43" s="451">
        <v>16.413030007</v>
      </c>
      <c r="AC43" s="451">
        <v>16.051500247</v>
      </c>
      <c r="AD43" s="451">
        <v>15.191092877999999</v>
      </c>
      <c r="AE43" s="451">
        <v>15.251041020000001</v>
      </c>
      <c r="AF43" s="451">
        <v>15.234160251</v>
      </c>
      <c r="AG43" s="451">
        <v>15.840576197000001</v>
      </c>
      <c r="AH43" s="451">
        <v>15.709319896</v>
      </c>
      <c r="AI43" s="451">
        <v>15.717870536</v>
      </c>
      <c r="AJ43" s="451">
        <v>15.783267110000001</v>
      </c>
      <c r="AK43" s="451">
        <v>15.745402648000001</v>
      </c>
      <c r="AL43" s="451">
        <v>16.223285243999999</v>
      </c>
      <c r="AM43" s="451">
        <v>17.010000000000002</v>
      </c>
      <c r="AN43" s="451">
        <v>16.64</v>
      </c>
      <c r="AO43" s="451">
        <v>15.99</v>
      </c>
      <c r="AP43" s="451">
        <v>15.83</v>
      </c>
      <c r="AQ43" s="451">
        <v>15.58</v>
      </c>
      <c r="AR43" s="451">
        <v>15.12</v>
      </c>
      <c r="AS43" s="451">
        <v>16.37</v>
      </c>
      <c r="AT43" s="451">
        <v>16.3</v>
      </c>
      <c r="AU43" s="451">
        <v>16.48</v>
      </c>
      <c r="AV43" s="451">
        <v>16.55</v>
      </c>
      <c r="AW43" s="451">
        <v>16.809999999999999</v>
      </c>
      <c r="AX43" s="451">
        <v>17.670000000000002</v>
      </c>
      <c r="AY43" s="919">
        <v>18.27</v>
      </c>
      <c r="AZ43" s="919">
        <v>17.737380000000002</v>
      </c>
      <c r="BA43" s="919">
        <v>16.956150000000001</v>
      </c>
      <c r="BB43" s="374">
        <v>16.842369999999999</v>
      </c>
      <c r="BC43" s="374">
        <v>16.476959999999998</v>
      </c>
      <c r="BD43" s="374">
        <v>16.047339999999998</v>
      </c>
      <c r="BE43" s="374">
        <v>17.42859</v>
      </c>
      <c r="BF43" s="374">
        <v>17.38841</v>
      </c>
      <c r="BG43" s="374">
        <v>17.59816</v>
      </c>
      <c r="BH43" s="374">
        <v>17.67942</v>
      </c>
      <c r="BI43" s="374">
        <v>17.976690000000001</v>
      </c>
      <c r="BJ43" s="374">
        <v>18.867370000000001</v>
      </c>
      <c r="BK43" s="374">
        <v>19.537109999999998</v>
      </c>
      <c r="BL43" s="374">
        <v>18.922270000000001</v>
      </c>
      <c r="BM43" s="374">
        <v>18.090039999999998</v>
      </c>
      <c r="BN43" s="374">
        <v>17.846710000000002</v>
      </c>
      <c r="BO43" s="374">
        <v>17.342770000000002</v>
      </c>
      <c r="BP43" s="374">
        <v>16.683789999999998</v>
      </c>
      <c r="BQ43" s="374">
        <v>17.998989999999999</v>
      </c>
      <c r="BR43" s="374">
        <v>17.791650000000001</v>
      </c>
      <c r="BS43" s="374">
        <v>17.92351</v>
      </c>
      <c r="BT43" s="374">
        <v>17.935559999999999</v>
      </c>
      <c r="BU43" s="374">
        <v>18.22184</v>
      </c>
      <c r="BV43" s="374">
        <v>19.04298</v>
      </c>
    </row>
    <row r="44" spans="1:74" ht="11.1" customHeight="1" x14ac:dyDescent="0.2">
      <c r="A44" s="59" t="s">
        <v>345</v>
      </c>
      <c r="B44" s="632" t="s">
        <v>1026</v>
      </c>
      <c r="C44" s="451">
        <v>6.3396190471000002</v>
      </c>
      <c r="D44" s="451">
        <v>6.7377005798000003</v>
      </c>
      <c r="E44" s="451">
        <v>6.4890401725000002</v>
      </c>
      <c r="F44" s="451">
        <v>6.3598956999</v>
      </c>
      <c r="G44" s="451">
        <v>6.4799137913999996</v>
      </c>
      <c r="H44" s="451">
        <v>6.8237050268999999</v>
      </c>
      <c r="I44" s="451">
        <v>6.9944182974000002</v>
      </c>
      <c r="J44" s="451">
        <v>7.0778118276999997</v>
      </c>
      <c r="K44" s="451">
        <v>7.1083969311999997</v>
      </c>
      <c r="L44" s="451">
        <v>7.2496738734999999</v>
      </c>
      <c r="M44" s="451">
        <v>7.4660578033</v>
      </c>
      <c r="N44" s="451">
        <v>7.1868959987999999</v>
      </c>
      <c r="O44" s="451">
        <v>7.9314032747000001</v>
      </c>
      <c r="P44" s="451">
        <v>7.8641777908000003</v>
      </c>
      <c r="Q44" s="451">
        <v>7.5817049504999998</v>
      </c>
      <c r="R44" s="451">
        <v>7.8086707592</v>
      </c>
      <c r="S44" s="451">
        <v>8.1989770983000003</v>
      </c>
      <c r="T44" s="451">
        <v>8.7105879702000006</v>
      </c>
      <c r="U44" s="451">
        <v>9.1837315897000007</v>
      </c>
      <c r="V44" s="451">
        <v>9.4516428053000006</v>
      </c>
      <c r="W44" s="451">
        <v>8.9872132330000003</v>
      </c>
      <c r="X44" s="451">
        <v>8.2300072918999998</v>
      </c>
      <c r="Y44" s="451">
        <v>8.0932084025000002</v>
      </c>
      <c r="Z44" s="451">
        <v>8.7473167956999998</v>
      </c>
      <c r="AA44" s="451">
        <v>8.5849668979999993</v>
      </c>
      <c r="AB44" s="451">
        <v>8.1490065123999997</v>
      </c>
      <c r="AC44" s="451">
        <v>7.8799242027999998</v>
      </c>
      <c r="AD44" s="451">
        <v>7.8052256118000001</v>
      </c>
      <c r="AE44" s="451">
        <v>7.7685141912000004</v>
      </c>
      <c r="AF44" s="451">
        <v>7.8095769527999996</v>
      </c>
      <c r="AG44" s="451">
        <v>7.9646367897000001</v>
      </c>
      <c r="AH44" s="451">
        <v>7.8899699427999996</v>
      </c>
      <c r="AI44" s="451">
        <v>7.7599517228000003</v>
      </c>
      <c r="AJ44" s="451">
        <v>7.7215963662</v>
      </c>
      <c r="AK44" s="451">
        <v>7.7734536962999998</v>
      </c>
      <c r="AL44" s="451">
        <v>7.7612444983</v>
      </c>
      <c r="AM44" s="451">
        <v>8.51</v>
      </c>
      <c r="AN44" s="451">
        <v>8.61</v>
      </c>
      <c r="AO44" s="451">
        <v>8.1999999999999993</v>
      </c>
      <c r="AP44" s="451">
        <v>7.92</v>
      </c>
      <c r="AQ44" s="451">
        <v>8.24</v>
      </c>
      <c r="AR44" s="451">
        <v>8.52</v>
      </c>
      <c r="AS44" s="451">
        <v>8.7799999999999994</v>
      </c>
      <c r="AT44" s="451">
        <v>8.9</v>
      </c>
      <c r="AU44" s="451">
        <v>8.5399999999999991</v>
      </c>
      <c r="AV44" s="451">
        <v>8.4700000000000006</v>
      </c>
      <c r="AW44" s="451">
        <v>8.3699999999999992</v>
      </c>
      <c r="AX44" s="451">
        <v>8.83</v>
      </c>
      <c r="AY44" s="919">
        <v>10.02</v>
      </c>
      <c r="AZ44" s="919">
        <v>10.21147</v>
      </c>
      <c r="BA44" s="919">
        <v>9.2590190000000003</v>
      </c>
      <c r="BB44" s="374">
        <v>8.6945759999999996</v>
      </c>
      <c r="BC44" s="374">
        <v>8.8019820000000006</v>
      </c>
      <c r="BD44" s="374">
        <v>8.9681660000000001</v>
      </c>
      <c r="BE44" s="374">
        <v>9.0231870000000001</v>
      </c>
      <c r="BF44" s="374">
        <v>9.3176989999999993</v>
      </c>
      <c r="BG44" s="374">
        <v>8.8713339999999992</v>
      </c>
      <c r="BH44" s="374">
        <v>8.6588539999999998</v>
      </c>
      <c r="BI44" s="374">
        <v>8.6559650000000001</v>
      </c>
      <c r="BJ44" s="374">
        <v>8.9086459999999992</v>
      </c>
      <c r="BK44" s="374">
        <v>9.7746569999999995</v>
      </c>
      <c r="BL44" s="374">
        <v>10.12626</v>
      </c>
      <c r="BM44" s="374">
        <v>9.2653560000000006</v>
      </c>
      <c r="BN44" s="374">
        <v>8.6971430000000005</v>
      </c>
      <c r="BO44" s="374">
        <v>8.7787059999999997</v>
      </c>
      <c r="BP44" s="374">
        <v>8.9285999999999994</v>
      </c>
      <c r="BQ44" s="374">
        <v>8.9734610000000004</v>
      </c>
      <c r="BR44" s="374">
        <v>9.2786100000000005</v>
      </c>
      <c r="BS44" s="374">
        <v>8.8344629999999995</v>
      </c>
      <c r="BT44" s="374">
        <v>8.6049109999999995</v>
      </c>
      <c r="BU44" s="374">
        <v>8.5898590000000006</v>
      </c>
      <c r="BV44" s="374">
        <v>8.8602050000000006</v>
      </c>
    </row>
    <row r="45" spans="1:74" ht="11.1" customHeight="1" x14ac:dyDescent="0.2">
      <c r="A45" s="59" t="s">
        <v>346</v>
      </c>
      <c r="B45" s="765" t="s">
        <v>1027</v>
      </c>
      <c r="C45" s="451">
        <v>6.5946683356999998</v>
      </c>
      <c r="D45" s="451">
        <v>7.3473519191000003</v>
      </c>
      <c r="E45" s="451">
        <v>6.8314690316000002</v>
      </c>
      <c r="F45" s="451">
        <v>6.7411302057000002</v>
      </c>
      <c r="G45" s="451">
        <v>6.8480583908000003</v>
      </c>
      <c r="H45" s="451">
        <v>7.1637419305999996</v>
      </c>
      <c r="I45" s="451">
        <v>7.2952575303999998</v>
      </c>
      <c r="J45" s="451">
        <v>7.3259164397000003</v>
      </c>
      <c r="K45" s="451">
        <v>7.45402874</v>
      </c>
      <c r="L45" s="451">
        <v>7.6804445053999997</v>
      </c>
      <c r="M45" s="451">
        <v>7.7885547268000002</v>
      </c>
      <c r="N45" s="451">
        <v>7.5053069775000001</v>
      </c>
      <c r="O45" s="451">
        <v>7.4423024396999997</v>
      </c>
      <c r="P45" s="451">
        <v>7.6354207839999999</v>
      </c>
      <c r="Q45" s="451">
        <v>7.4951994691000001</v>
      </c>
      <c r="R45" s="451">
        <v>7.8827468553999998</v>
      </c>
      <c r="S45" s="451">
        <v>8.3858649539000005</v>
      </c>
      <c r="T45" s="451">
        <v>8.7535488104999999</v>
      </c>
      <c r="U45" s="451">
        <v>8.7969761858000002</v>
      </c>
      <c r="V45" s="451">
        <v>8.9437379590999999</v>
      </c>
      <c r="W45" s="451">
        <v>8.5451066675000007</v>
      </c>
      <c r="X45" s="451">
        <v>8.4634214650999997</v>
      </c>
      <c r="Y45" s="451">
        <v>8.1296094663999998</v>
      </c>
      <c r="Z45" s="451">
        <v>8.2563320495999992</v>
      </c>
      <c r="AA45" s="451">
        <v>8.2691640669000002</v>
      </c>
      <c r="AB45" s="451">
        <v>8.3066494593000009</v>
      </c>
      <c r="AC45" s="451">
        <v>8.0804115768999996</v>
      </c>
      <c r="AD45" s="451">
        <v>7.8212898513000004</v>
      </c>
      <c r="AE45" s="451">
        <v>7.8185341629999998</v>
      </c>
      <c r="AF45" s="451">
        <v>7.8577209823</v>
      </c>
      <c r="AG45" s="451">
        <v>7.9504749827000003</v>
      </c>
      <c r="AH45" s="451">
        <v>8.0444041931000001</v>
      </c>
      <c r="AI45" s="451">
        <v>7.8264463874999999</v>
      </c>
      <c r="AJ45" s="451">
        <v>7.8629280076999999</v>
      </c>
      <c r="AK45" s="451">
        <v>7.779849682</v>
      </c>
      <c r="AL45" s="451">
        <v>7.7232401708999996</v>
      </c>
      <c r="AM45" s="451">
        <v>8.16</v>
      </c>
      <c r="AN45" s="451">
        <v>8</v>
      </c>
      <c r="AO45" s="451">
        <v>7.75</v>
      </c>
      <c r="AP45" s="451">
        <v>7.93</v>
      </c>
      <c r="AQ45" s="451">
        <v>7.95</v>
      </c>
      <c r="AR45" s="451">
        <v>8.27</v>
      </c>
      <c r="AS45" s="451">
        <v>8.4499999999999993</v>
      </c>
      <c r="AT45" s="451">
        <v>8.27</v>
      </c>
      <c r="AU45" s="451">
        <v>8.2799999999999994</v>
      </c>
      <c r="AV45" s="451">
        <v>8.17</v>
      </c>
      <c r="AW45" s="451">
        <v>8.19</v>
      </c>
      <c r="AX45" s="451">
        <v>8.18</v>
      </c>
      <c r="AY45" s="919">
        <v>8.65</v>
      </c>
      <c r="AZ45" s="919">
        <v>8.7273300000000003</v>
      </c>
      <c r="BA45" s="919">
        <v>8.3313839999999999</v>
      </c>
      <c r="BB45" s="374">
        <v>8.4341299999999997</v>
      </c>
      <c r="BC45" s="374">
        <v>8.2832070000000009</v>
      </c>
      <c r="BD45" s="374">
        <v>8.5396590000000003</v>
      </c>
      <c r="BE45" s="374">
        <v>8.6211090000000006</v>
      </c>
      <c r="BF45" s="374">
        <v>8.5690720000000002</v>
      </c>
      <c r="BG45" s="374">
        <v>8.5356489999999994</v>
      </c>
      <c r="BH45" s="374">
        <v>8.3811719999999994</v>
      </c>
      <c r="BI45" s="374">
        <v>8.476229</v>
      </c>
      <c r="BJ45" s="374">
        <v>8.4522539999999999</v>
      </c>
      <c r="BK45" s="374">
        <v>8.6747379999999996</v>
      </c>
      <c r="BL45" s="374">
        <v>8.8112759999999994</v>
      </c>
      <c r="BM45" s="374">
        <v>8.491441</v>
      </c>
      <c r="BN45" s="374">
        <v>8.5470140000000008</v>
      </c>
      <c r="BO45" s="374">
        <v>8.3966279999999998</v>
      </c>
      <c r="BP45" s="374">
        <v>8.6478439999999992</v>
      </c>
      <c r="BQ45" s="374">
        <v>8.7288359999999994</v>
      </c>
      <c r="BR45" s="374">
        <v>8.6763030000000008</v>
      </c>
      <c r="BS45" s="374">
        <v>8.6614310000000003</v>
      </c>
      <c r="BT45" s="374">
        <v>8.4945979999999999</v>
      </c>
      <c r="BU45" s="374">
        <v>8.5803700000000003</v>
      </c>
      <c r="BV45" s="374">
        <v>8.5504859999999994</v>
      </c>
    </row>
    <row r="46" spans="1:74" ht="11.1" customHeight="1" x14ac:dyDescent="0.2">
      <c r="A46" s="59" t="s">
        <v>347</v>
      </c>
      <c r="B46" s="765" t="s">
        <v>1028</v>
      </c>
      <c r="C46" s="451">
        <v>6.5390085628000003</v>
      </c>
      <c r="D46" s="451">
        <v>7.6887506858999997</v>
      </c>
      <c r="E46" s="451">
        <v>6.7081519269000003</v>
      </c>
      <c r="F46" s="451">
        <v>6.9985164012999999</v>
      </c>
      <c r="G46" s="451">
        <v>6.8622900054000002</v>
      </c>
      <c r="H46" s="451">
        <v>8.0045221544</v>
      </c>
      <c r="I46" s="451">
        <v>8.0217404806000001</v>
      </c>
      <c r="J46" s="451">
        <v>7.9719006506000003</v>
      </c>
      <c r="K46" s="451">
        <v>7.9769041450999998</v>
      </c>
      <c r="L46" s="451">
        <v>7.1558948824000002</v>
      </c>
      <c r="M46" s="451">
        <v>7.0771081061999999</v>
      </c>
      <c r="N46" s="451">
        <v>6.9497268762999997</v>
      </c>
      <c r="O46" s="451">
        <v>7.0697299444999997</v>
      </c>
      <c r="P46" s="451">
        <v>7.1843274207999999</v>
      </c>
      <c r="Q46" s="451">
        <v>7.0633141728000002</v>
      </c>
      <c r="R46" s="451">
        <v>7.3094850137999998</v>
      </c>
      <c r="S46" s="451">
        <v>7.7037813721999999</v>
      </c>
      <c r="T46" s="451">
        <v>8.7449701041000001</v>
      </c>
      <c r="U46" s="451">
        <v>8.7349333631999997</v>
      </c>
      <c r="V46" s="451">
        <v>8.7221187454999995</v>
      </c>
      <c r="W46" s="451">
        <v>8.5248511838999992</v>
      </c>
      <c r="X46" s="451">
        <v>7.5772113161999997</v>
      </c>
      <c r="Y46" s="451">
        <v>7.3810858010000002</v>
      </c>
      <c r="Z46" s="451">
        <v>7.4567666406999997</v>
      </c>
      <c r="AA46" s="451">
        <v>7.4571500224999996</v>
      </c>
      <c r="AB46" s="451">
        <v>7.4547185177999999</v>
      </c>
      <c r="AC46" s="451">
        <v>7.3798671514</v>
      </c>
      <c r="AD46" s="451">
        <v>7.4196507683000004</v>
      </c>
      <c r="AE46" s="451">
        <v>7.4529019063000002</v>
      </c>
      <c r="AF46" s="451">
        <v>8.6129269997000009</v>
      </c>
      <c r="AG46" s="451">
        <v>8.5138368460000002</v>
      </c>
      <c r="AH46" s="451">
        <v>8.6230633931000007</v>
      </c>
      <c r="AI46" s="451">
        <v>8.3072812784999996</v>
      </c>
      <c r="AJ46" s="451">
        <v>7.4004393978999996</v>
      </c>
      <c r="AK46" s="451">
        <v>7.2776281762000004</v>
      </c>
      <c r="AL46" s="451">
        <v>7.1608621119000002</v>
      </c>
      <c r="AM46" s="451">
        <v>7.6</v>
      </c>
      <c r="AN46" s="451">
        <v>7.3</v>
      </c>
      <c r="AO46" s="451">
        <v>7.37</v>
      </c>
      <c r="AP46" s="451">
        <v>7.45</v>
      </c>
      <c r="AQ46" s="451">
        <v>7.47</v>
      </c>
      <c r="AR46" s="451">
        <v>8.4499999999999993</v>
      </c>
      <c r="AS46" s="451">
        <v>8.4499999999999993</v>
      </c>
      <c r="AT46" s="451">
        <v>8.2899999999999991</v>
      </c>
      <c r="AU46" s="451">
        <v>8.19</v>
      </c>
      <c r="AV46" s="451">
        <v>7.49</v>
      </c>
      <c r="AW46" s="451">
        <v>7.32</v>
      </c>
      <c r="AX46" s="451">
        <v>7.34</v>
      </c>
      <c r="AY46" s="919">
        <v>7.57</v>
      </c>
      <c r="AZ46" s="919">
        <v>7.743817</v>
      </c>
      <c r="BA46" s="919">
        <v>7.5491169999999999</v>
      </c>
      <c r="BB46" s="374">
        <v>7.7162329999999999</v>
      </c>
      <c r="BC46" s="374">
        <v>7.6986889999999999</v>
      </c>
      <c r="BD46" s="374">
        <v>8.6204900000000002</v>
      </c>
      <c r="BE46" s="374">
        <v>8.6347290000000001</v>
      </c>
      <c r="BF46" s="374">
        <v>8.5063899999999997</v>
      </c>
      <c r="BG46" s="374">
        <v>8.3075749999999999</v>
      </c>
      <c r="BH46" s="374">
        <v>7.5106409999999997</v>
      </c>
      <c r="BI46" s="374">
        <v>7.4972479999999999</v>
      </c>
      <c r="BJ46" s="374">
        <v>7.5911270000000002</v>
      </c>
      <c r="BK46" s="374">
        <v>7.6539859999999997</v>
      </c>
      <c r="BL46" s="374">
        <v>7.8365309999999999</v>
      </c>
      <c r="BM46" s="374">
        <v>7.8804930000000004</v>
      </c>
      <c r="BN46" s="374">
        <v>7.8178479999999997</v>
      </c>
      <c r="BO46" s="374">
        <v>7.8035949999999996</v>
      </c>
      <c r="BP46" s="374">
        <v>8.7360880000000005</v>
      </c>
      <c r="BQ46" s="374">
        <v>8.7549130000000002</v>
      </c>
      <c r="BR46" s="374">
        <v>8.6079410000000003</v>
      </c>
      <c r="BS46" s="374">
        <v>8.4263960000000004</v>
      </c>
      <c r="BT46" s="374">
        <v>7.6002960000000002</v>
      </c>
      <c r="BU46" s="374">
        <v>7.5919629999999998</v>
      </c>
      <c r="BV46" s="374">
        <v>7.681305</v>
      </c>
    </row>
    <row r="47" spans="1:74" ht="11.1" customHeight="1" x14ac:dyDescent="0.2">
      <c r="A47" s="59" t="s">
        <v>348</v>
      </c>
      <c r="B47" s="765" t="s">
        <v>1029</v>
      </c>
      <c r="C47" s="451">
        <v>5.8947251439999997</v>
      </c>
      <c r="D47" s="451">
        <v>6.4352609333000004</v>
      </c>
      <c r="E47" s="451">
        <v>6.0460772943999999</v>
      </c>
      <c r="F47" s="451">
        <v>5.9640857099</v>
      </c>
      <c r="G47" s="451">
        <v>6.1967561717999997</v>
      </c>
      <c r="H47" s="451">
        <v>6.3687729852999997</v>
      </c>
      <c r="I47" s="451">
        <v>6.8072164721000004</v>
      </c>
      <c r="J47" s="451">
        <v>6.9542200309000002</v>
      </c>
      <c r="K47" s="451">
        <v>6.9978518759000004</v>
      </c>
      <c r="L47" s="451">
        <v>6.7959541619000001</v>
      </c>
      <c r="M47" s="451">
        <v>6.7056289057000003</v>
      </c>
      <c r="N47" s="451">
        <v>6.7264747498000004</v>
      </c>
      <c r="O47" s="451">
        <v>6.4826409815000003</v>
      </c>
      <c r="P47" s="451">
        <v>6.4598519705999999</v>
      </c>
      <c r="Q47" s="451">
        <v>6.7764387645999999</v>
      </c>
      <c r="R47" s="451">
        <v>7.0373198672999999</v>
      </c>
      <c r="S47" s="451">
        <v>7.6839572647000001</v>
      </c>
      <c r="T47" s="451">
        <v>8.9371481737000007</v>
      </c>
      <c r="U47" s="451">
        <v>8.8777604150999991</v>
      </c>
      <c r="V47" s="451">
        <v>9.0875493835000007</v>
      </c>
      <c r="W47" s="451">
        <v>8.4838947354999998</v>
      </c>
      <c r="X47" s="451">
        <v>7.7145927936999996</v>
      </c>
      <c r="Y47" s="451">
        <v>7.5433864682999996</v>
      </c>
      <c r="Z47" s="451">
        <v>8.1532663414000002</v>
      </c>
      <c r="AA47" s="451">
        <v>7.9072527124</v>
      </c>
      <c r="AB47" s="451">
        <v>7.6350554262000001</v>
      </c>
      <c r="AC47" s="451">
        <v>7.2764454558000002</v>
      </c>
      <c r="AD47" s="451">
        <v>7.2276741351</v>
      </c>
      <c r="AE47" s="451">
        <v>7.2000662018000003</v>
      </c>
      <c r="AF47" s="451">
        <v>7.4173951416000001</v>
      </c>
      <c r="AG47" s="451">
        <v>8.0818904914999994</v>
      </c>
      <c r="AH47" s="451">
        <v>8.0454649297999996</v>
      </c>
      <c r="AI47" s="451">
        <v>7.8115812545000001</v>
      </c>
      <c r="AJ47" s="451">
        <v>7.4557354511999998</v>
      </c>
      <c r="AK47" s="451">
        <v>7.4339230423</v>
      </c>
      <c r="AL47" s="451">
        <v>7.4753378900999996</v>
      </c>
      <c r="AM47" s="451">
        <v>7.9</v>
      </c>
      <c r="AN47" s="451">
        <v>7.46</v>
      </c>
      <c r="AO47" s="451">
        <v>7.29</v>
      </c>
      <c r="AP47" s="451">
        <v>7.35</v>
      </c>
      <c r="AQ47" s="451">
        <v>7.36</v>
      </c>
      <c r="AR47" s="451">
        <v>8.07</v>
      </c>
      <c r="AS47" s="451">
        <v>8.24</v>
      </c>
      <c r="AT47" s="451">
        <v>8.35</v>
      </c>
      <c r="AU47" s="451">
        <v>7.82</v>
      </c>
      <c r="AV47" s="451">
        <v>7.66</v>
      </c>
      <c r="AW47" s="451">
        <v>7.42</v>
      </c>
      <c r="AX47" s="451">
        <v>7.63</v>
      </c>
      <c r="AY47" s="919">
        <v>8.42</v>
      </c>
      <c r="AZ47" s="919">
        <v>8.3777559999999998</v>
      </c>
      <c r="BA47" s="919">
        <v>7.9572919999999998</v>
      </c>
      <c r="BB47" s="374">
        <v>7.7434269999999996</v>
      </c>
      <c r="BC47" s="374">
        <v>7.518961</v>
      </c>
      <c r="BD47" s="374">
        <v>8.3043940000000003</v>
      </c>
      <c r="BE47" s="374">
        <v>8.4947940000000006</v>
      </c>
      <c r="BF47" s="374">
        <v>8.6354070000000007</v>
      </c>
      <c r="BG47" s="374">
        <v>8.0242529999999999</v>
      </c>
      <c r="BH47" s="374">
        <v>7.815957</v>
      </c>
      <c r="BI47" s="374">
        <v>7.6818169999999997</v>
      </c>
      <c r="BJ47" s="374">
        <v>7.8677890000000001</v>
      </c>
      <c r="BK47" s="374">
        <v>8.2974230000000002</v>
      </c>
      <c r="BL47" s="374">
        <v>8.2092410000000005</v>
      </c>
      <c r="BM47" s="374">
        <v>7.9551379999999998</v>
      </c>
      <c r="BN47" s="374">
        <v>7.7969400000000002</v>
      </c>
      <c r="BO47" s="374">
        <v>7.5778359999999996</v>
      </c>
      <c r="BP47" s="374">
        <v>8.3778290000000002</v>
      </c>
      <c r="BQ47" s="374">
        <v>8.5731549999999999</v>
      </c>
      <c r="BR47" s="374">
        <v>8.7066490000000005</v>
      </c>
      <c r="BS47" s="374">
        <v>8.1019389999999998</v>
      </c>
      <c r="BT47" s="374">
        <v>7.8616239999999999</v>
      </c>
      <c r="BU47" s="374">
        <v>7.7116499999999997</v>
      </c>
      <c r="BV47" s="374">
        <v>7.8896499999999996</v>
      </c>
    </row>
    <row r="48" spans="1:74" ht="11.1" customHeight="1" x14ac:dyDescent="0.2">
      <c r="A48" s="59" t="s">
        <v>349</v>
      </c>
      <c r="B48" s="765" t="s">
        <v>1030</v>
      </c>
      <c r="C48" s="451">
        <v>5.4256635254000001</v>
      </c>
      <c r="D48" s="451">
        <v>6.0731565225999997</v>
      </c>
      <c r="E48" s="451">
        <v>5.5783862064000003</v>
      </c>
      <c r="F48" s="451">
        <v>5.7447058860000002</v>
      </c>
      <c r="G48" s="451">
        <v>5.6707102346999996</v>
      </c>
      <c r="H48" s="451">
        <v>5.9716769947000001</v>
      </c>
      <c r="I48" s="451">
        <v>6.2153885197000003</v>
      </c>
      <c r="J48" s="451">
        <v>6.1996615134999997</v>
      </c>
      <c r="K48" s="451">
        <v>6.1895866870000003</v>
      </c>
      <c r="L48" s="451">
        <v>6.2250311070000004</v>
      </c>
      <c r="M48" s="451">
        <v>6.4528558184999998</v>
      </c>
      <c r="N48" s="451">
        <v>5.8824351067</v>
      </c>
      <c r="O48" s="451">
        <v>6.4334290622000001</v>
      </c>
      <c r="P48" s="451">
        <v>6.0574071904000002</v>
      </c>
      <c r="Q48" s="451">
        <v>5.9705374535000004</v>
      </c>
      <c r="R48" s="451">
        <v>6.6269019350000002</v>
      </c>
      <c r="S48" s="451">
        <v>6.9878694500999998</v>
      </c>
      <c r="T48" s="451">
        <v>7.7764275499000002</v>
      </c>
      <c r="U48" s="451">
        <v>8.0308405934000007</v>
      </c>
      <c r="V48" s="451">
        <v>8.5870602300000005</v>
      </c>
      <c r="W48" s="451">
        <v>7.8234963236999997</v>
      </c>
      <c r="X48" s="451">
        <v>7.1991602264000001</v>
      </c>
      <c r="Y48" s="451">
        <v>7.4240153320999998</v>
      </c>
      <c r="Z48" s="451">
        <v>7.3124088721999998</v>
      </c>
      <c r="AA48" s="451">
        <v>6.9751485402000002</v>
      </c>
      <c r="AB48" s="451">
        <v>7.1069914132000003</v>
      </c>
      <c r="AC48" s="451">
        <v>6.5590347520999996</v>
      </c>
      <c r="AD48" s="451">
        <v>6.2925949116000002</v>
      </c>
      <c r="AE48" s="451">
        <v>6.6190525795999999</v>
      </c>
      <c r="AF48" s="451">
        <v>6.7802768365999997</v>
      </c>
      <c r="AG48" s="451">
        <v>6.8915270835999998</v>
      </c>
      <c r="AH48" s="451">
        <v>6.9007625248000002</v>
      </c>
      <c r="AI48" s="451">
        <v>6.6186914106000003</v>
      </c>
      <c r="AJ48" s="451">
        <v>6.7011190679999997</v>
      </c>
      <c r="AK48" s="451">
        <v>6.6991516456999998</v>
      </c>
      <c r="AL48" s="451">
        <v>6.5096347623000002</v>
      </c>
      <c r="AM48" s="451">
        <v>6.87</v>
      </c>
      <c r="AN48" s="451">
        <v>6.42</v>
      </c>
      <c r="AO48" s="451">
        <v>6.73</v>
      </c>
      <c r="AP48" s="451">
        <v>6.69</v>
      </c>
      <c r="AQ48" s="451">
        <v>6.4</v>
      </c>
      <c r="AR48" s="451">
        <v>6.79</v>
      </c>
      <c r="AS48" s="451">
        <v>6.81</v>
      </c>
      <c r="AT48" s="451">
        <v>6.79</v>
      </c>
      <c r="AU48" s="451">
        <v>6.68</v>
      </c>
      <c r="AV48" s="451">
        <v>6.74</v>
      </c>
      <c r="AW48" s="451">
        <v>6.69</v>
      </c>
      <c r="AX48" s="451">
        <v>6.93</v>
      </c>
      <c r="AY48" s="919">
        <v>7.02</v>
      </c>
      <c r="AZ48" s="919">
        <v>6.9815579999999997</v>
      </c>
      <c r="BA48" s="919">
        <v>7.1409700000000003</v>
      </c>
      <c r="BB48" s="374">
        <v>6.9396550000000001</v>
      </c>
      <c r="BC48" s="374">
        <v>6.4881779999999996</v>
      </c>
      <c r="BD48" s="374">
        <v>6.9285459999999999</v>
      </c>
      <c r="BE48" s="374">
        <v>6.9833350000000003</v>
      </c>
      <c r="BF48" s="374">
        <v>6.9837480000000003</v>
      </c>
      <c r="BG48" s="374">
        <v>6.8158849999999997</v>
      </c>
      <c r="BH48" s="374">
        <v>6.8357380000000001</v>
      </c>
      <c r="BI48" s="374">
        <v>6.8886750000000001</v>
      </c>
      <c r="BJ48" s="374">
        <v>7.1114639999999998</v>
      </c>
      <c r="BK48" s="374">
        <v>6.9456189999999998</v>
      </c>
      <c r="BL48" s="374">
        <v>6.8810380000000002</v>
      </c>
      <c r="BM48" s="374">
        <v>7.1454890000000004</v>
      </c>
      <c r="BN48" s="374">
        <v>6.9662800000000002</v>
      </c>
      <c r="BO48" s="374">
        <v>6.530208</v>
      </c>
      <c r="BP48" s="374">
        <v>6.9799150000000001</v>
      </c>
      <c r="BQ48" s="374">
        <v>7.0382610000000003</v>
      </c>
      <c r="BR48" s="374">
        <v>7.0297739999999997</v>
      </c>
      <c r="BS48" s="374">
        <v>6.8733240000000002</v>
      </c>
      <c r="BT48" s="374">
        <v>6.8840589999999997</v>
      </c>
      <c r="BU48" s="374">
        <v>6.9284840000000001</v>
      </c>
      <c r="BV48" s="374">
        <v>7.1462089999999998</v>
      </c>
    </row>
    <row r="49" spans="1:74" ht="11.1" customHeight="1" x14ac:dyDescent="0.2">
      <c r="A49" s="59" t="s">
        <v>350</v>
      </c>
      <c r="B49" s="765" t="s">
        <v>1031</v>
      </c>
      <c r="C49" s="451">
        <v>4.9772134049999996</v>
      </c>
      <c r="D49" s="451">
        <v>9.4185719832999997</v>
      </c>
      <c r="E49" s="451">
        <v>7.1690529208999996</v>
      </c>
      <c r="F49" s="451">
        <v>5.9697717267000003</v>
      </c>
      <c r="G49" s="451">
        <v>5.0351350303000002</v>
      </c>
      <c r="H49" s="451">
        <v>5.5897180615000002</v>
      </c>
      <c r="I49" s="451">
        <v>5.5672263601000003</v>
      </c>
      <c r="J49" s="451">
        <v>6.0743497634999999</v>
      </c>
      <c r="K49" s="451">
        <v>6.1856699822000003</v>
      </c>
      <c r="L49" s="451">
        <v>6.2185564420999997</v>
      </c>
      <c r="M49" s="451">
        <v>6.1771899598999997</v>
      </c>
      <c r="N49" s="451">
        <v>5.8008095613000004</v>
      </c>
      <c r="O49" s="451">
        <v>5.9521204727999999</v>
      </c>
      <c r="P49" s="451">
        <v>6.0527928467000001</v>
      </c>
      <c r="Q49" s="451">
        <v>6.2638458658999996</v>
      </c>
      <c r="R49" s="451">
        <v>6.6060261669999996</v>
      </c>
      <c r="S49" s="451">
        <v>7.5515022987</v>
      </c>
      <c r="T49" s="451">
        <v>7.5164522445999999</v>
      </c>
      <c r="U49" s="451">
        <v>8.6176112499999995</v>
      </c>
      <c r="V49" s="451">
        <v>8.0096406492999996</v>
      </c>
      <c r="W49" s="451">
        <v>7.7668885367999998</v>
      </c>
      <c r="X49" s="451">
        <v>7.3270076301999998</v>
      </c>
      <c r="Y49" s="451">
        <v>7.1419396679</v>
      </c>
      <c r="Z49" s="451">
        <v>7.2893665729999997</v>
      </c>
      <c r="AA49" s="451">
        <v>6.6181676343999998</v>
      </c>
      <c r="AB49" s="451">
        <v>6.5289601033000002</v>
      </c>
      <c r="AC49" s="451">
        <v>6.2273772816999999</v>
      </c>
      <c r="AD49" s="451">
        <v>5.6263214485999997</v>
      </c>
      <c r="AE49" s="451">
        <v>5.8256836681999999</v>
      </c>
      <c r="AF49" s="451">
        <v>6.4022329821000001</v>
      </c>
      <c r="AG49" s="451">
        <v>6.4564773698</v>
      </c>
      <c r="AH49" s="451">
        <v>8.2663762521000006</v>
      </c>
      <c r="AI49" s="451">
        <v>7.1686817313000004</v>
      </c>
      <c r="AJ49" s="451">
        <v>6.3832824726000004</v>
      </c>
      <c r="AK49" s="451">
        <v>6.0511666583999997</v>
      </c>
      <c r="AL49" s="451">
        <v>5.7985992689000003</v>
      </c>
      <c r="AM49" s="451">
        <v>6.33</v>
      </c>
      <c r="AN49" s="451">
        <v>5.91</v>
      </c>
      <c r="AO49" s="451">
        <v>5.86</v>
      </c>
      <c r="AP49" s="451">
        <v>5.98</v>
      </c>
      <c r="AQ49" s="451">
        <v>6.06</v>
      </c>
      <c r="AR49" s="451">
        <v>6.25</v>
      </c>
      <c r="AS49" s="451">
        <v>6.29</v>
      </c>
      <c r="AT49" s="451">
        <v>6.41</v>
      </c>
      <c r="AU49" s="451">
        <v>6.19</v>
      </c>
      <c r="AV49" s="451">
        <v>5.97</v>
      </c>
      <c r="AW49" s="451">
        <v>5.99</v>
      </c>
      <c r="AX49" s="451">
        <v>6.11</v>
      </c>
      <c r="AY49" s="919">
        <v>6.26</v>
      </c>
      <c r="AZ49" s="919">
        <v>6.6741979999999996</v>
      </c>
      <c r="BA49" s="919">
        <v>5.9746490000000003</v>
      </c>
      <c r="BB49" s="374">
        <v>6.1104209999999997</v>
      </c>
      <c r="BC49" s="374">
        <v>5.8460510000000001</v>
      </c>
      <c r="BD49" s="374">
        <v>6.2525829999999996</v>
      </c>
      <c r="BE49" s="374">
        <v>6.425624</v>
      </c>
      <c r="BF49" s="374">
        <v>6.3598720000000002</v>
      </c>
      <c r="BG49" s="374">
        <v>6.2015250000000002</v>
      </c>
      <c r="BH49" s="374">
        <v>5.9807560000000004</v>
      </c>
      <c r="BI49" s="374">
        <v>6.2355919999999996</v>
      </c>
      <c r="BJ49" s="374">
        <v>6.630306</v>
      </c>
      <c r="BK49" s="374">
        <v>6.6367260000000003</v>
      </c>
      <c r="BL49" s="374">
        <v>6.7966139999999999</v>
      </c>
      <c r="BM49" s="374">
        <v>6.4610459999999996</v>
      </c>
      <c r="BN49" s="374">
        <v>5.9919320000000003</v>
      </c>
      <c r="BO49" s="374">
        <v>5.8103449999999999</v>
      </c>
      <c r="BP49" s="374">
        <v>6.1701800000000002</v>
      </c>
      <c r="BQ49" s="374">
        <v>6.3908480000000001</v>
      </c>
      <c r="BR49" s="374">
        <v>6.2428850000000002</v>
      </c>
      <c r="BS49" s="374">
        <v>6.1221430000000003</v>
      </c>
      <c r="BT49" s="374">
        <v>5.6465249999999996</v>
      </c>
      <c r="BU49" s="374">
        <v>6.3476049999999997</v>
      </c>
      <c r="BV49" s="374">
        <v>6.251779</v>
      </c>
    </row>
    <row r="50" spans="1:74" ht="11.1" customHeight="1" x14ac:dyDescent="0.2">
      <c r="A50" s="59" t="s">
        <v>351</v>
      </c>
      <c r="B50" s="765" t="s">
        <v>1032</v>
      </c>
      <c r="C50" s="451">
        <v>5.8790266619000002</v>
      </c>
      <c r="D50" s="451">
        <v>6.4948404327000002</v>
      </c>
      <c r="E50" s="451">
        <v>6.2384845702999998</v>
      </c>
      <c r="F50" s="451">
        <v>6.1815313331999997</v>
      </c>
      <c r="G50" s="451">
        <v>6.4293646671999998</v>
      </c>
      <c r="H50" s="451">
        <v>7.0885033223000002</v>
      </c>
      <c r="I50" s="451">
        <v>7.4297416105999998</v>
      </c>
      <c r="J50" s="451">
        <v>7.3221921175000002</v>
      </c>
      <c r="K50" s="451">
        <v>7.2697758438999998</v>
      </c>
      <c r="L50" s="451">
        <v>6.6359548759999996</v>
      </c>
      <c r="M50" s="451">
        <v>6.4617150443</v>
      </c>
      <c r="N50" s="451">
        <v>6.3472505529000003</v>
      </c>
      <c r="O50" s="451">
        <v>6.4751116883000002</v>
      </c>
      <c r="P50" s="451">
        <v>6.5611300379999999</v>
      </c>
      <c r="Q50" s="451">
        <v>6.6008459177000001</v>
      </c>
      <c r="R50" s="451">
        <v>6.9490500014999999</v>
      </c>
      <c r="S50" s="451">
        <v>7.0815223437999997</v>
      </c>
      <c r="T50" s="451">
        <v>7.6462824157</v>
      </c>
      <c r="U50" s="451">
        <v>8.1058411166000006</v>
      </c>
      <c r="V50" s="451">
        <v>8.5497605766000007</v>
      </c>
      <c r="W50" s="451">
        <v>8.6886644089999994</v>
      </c>
      <c r="X50" s="451">
        <v>7.5300955960999998</v>
      </c>
      <c r="Y50" s="451">
        <v>7.4288249898999998</v>
      </c>
      <c r="Z50" s="451">
        <v>8.575188313</v>
      </c>
      <c r="AA50" s="451">
        <v>8.0516073247000008</v>
      </c>
      <c r="AB50" s="451">
        <v>7.4506369221000002</v>
      </c>
      <c r="AC50" s="451">
        <v>7.4600389363000001</v>
      </c>
      <c r="AD50" s="451">
        <v>7.4975533570000001</v>
      </c>
      <c r="AE50" s="451">
        <v>7.2634405704000002</v>
      </c>
      <c r="AF50" s="451">
        <v>8.2254742825000005</v>
      </c>
      <c r="AG50" s="451">
        <v>8.5323755134999999</v>
      </c>
      <c r="AH50" s="451">
        <v>8.6848988209000009</v>
      </c>
      <c r="AI50" s="451">
        <v>8.3297154278000001</v>
      </c>
      <c r="AJ50" s="451">
        <v>7.5287930095000002</v>
      </c>
      <c r="AK50" s="451">
        <v>7.5366580814999997</v>
      </c>
      <c r="AL50" s="451">
        <v>7.1551280954000003</v>
      </c>
      <c r="AM50" s="451">
        <v>7.77</v>
      </c>
      <c r="AN50" s="451">
        <v>7.45</v>
      </c>
      <c r="AO50" s="451">
        <v>7.2</v>
      </c>
      <c r="AP50" s="451">
        <v>7.24</v>
      </c>
      <c r="AQ50" s="451">
        <v>7.37</v>
      </c>
      <c r="AR50" s="451">
        <v>8.33</v>
      </c>
      <c r="AS50" s="451">
        <v>8.34</v>
      </c>
      <c r="AT50" s="451">
        <v>8.2899999999999991</v>
      </c>
      <c r="AU50" s="451">
        <v>8.1</v>
      </c>
      <c r="AV50" s="451">
        <v>7.3</v>
      </c>
      <c r="AW50" s="451">
        <v>7.08</v>
      </c>
      <c r="AX50" s="451">
        <v>7.11</v>
      </c>
      <c r="AY50" s="919">
        <v>7.4</v>
      </c>
      <c r="AZ50" s="919">
        <v>7.3804879999999997</v>
      </c>
      <c r="BA50" s="919">
        <v>7.3130240000000004</v>
      </c>
      <c r="BB50" s="374">
        <v>8.1772819999999999</v>
      </c>
      <c r="BC50" s="374">
        <v>7.858816</v>
      </c>
      <c r="BD50" s="374">
        <v>8.4667849999999998</v>
      </c>
      <c r="BE50" s="374">
        <v>8.2383450000000007</v>
      </c>
      <c r="BF50" s="374">
        <v>8.3737910000000007</v>
      </c>
      <c r="BG50" s="374">
        <v>8.1709040000000002</v>
      </c>
      <c r="BH50" s="374">
        <v>7.3831990000000003</v>
      </c>
      <c r="BI50" s="374">
        <v>7.2706770000000001</v>
      </c>
      <c r="BJ50" s="374">
        <v>7.2767299999999997</v>
      </c>
      <c r="BK50" s="374">
        <v>7.5842869999999998</v>
      </c>
      <c r="BL50" s="374">
        <v>7.5858150000000002</v>
      </c>
      <c r="BM50" s="374">
        <v>7.5704060000000002</v>
      </c>
      <c r="BN50" s="374">
        <v>8.3052399999999995</v>
      </c>
      <c r="BO50" s="374">
        <v>7.9715280000000002</v>
      </c>
      <c r="BP50" s="374">
        <v>8.5809390000000008</v>
      </c>
      <c r="BQ50" s="374">
        <v>8.3574280000000005</v>
      </c>
      <c r="BR50" s="374">
        <v>8.4785070000000005</v>
      </c>
      <c r="BS50" s="374">
        <v>8.2739449999999994</v>
      </c>
      <c r="BT50" s="374">
        <v>7.4744010000000003</v>
      </c>
      <c r="BU50" s="374">
        <v>7.3683009999999998</v>
      </c>
      <c r="BV50" s="374">
        <v>7.3785999999999996</v>
      </c>
    </row>
    <row r="51" spans="1:74" s="562" customFormat="1" ht="11.1" customHeight="1" x14ac:dyDescent="0.2">
      <c r="A51" s="109" t="s">
        <v>352</v>
      </c>
      <c r="B51" s="767" t="s">
        <v>1035</v>
      </c>
      <c r="C51" s="453">
        <v>9.2251632996000001</v>
      </c>
      <c r="D51" s="453">
        <v>9.5480661790999992</v>
      </c>
      <c r="E51" s="453">
        <v>9.5708327228000005</v>
      </c>
      <c r="F51" s="453">
        <v>9.5368771658</v>
      </c>
      <c r="G51" s="453">
        <v>10.104942889</v>
      </c>
      <c r="H51" s="453">
        <v>11.43432844</v>
      </c>
      <c r="I51" s="453">
        <v>12.334630693999999</v>
      </c>
      <c r="J51" s="453">
        <v>12.115348915</v>
      </c>
      <c r="K51" s="453">
        <v>12.333805347</v>
      </c>
      <c r="L51" s="453">
        <v>11.663353792000001</v>
      </c>
      <c r="M51" s="453">
        <v>10.677790781000001</v>
      </c>
      <c r="N51" s="453">
        <v>9.8740512949999992</v>
      </c>
      <c r="O51" s="453">
        <v>9.7656399244000003</v>
      </c>
      <c r="P51" s="453">
        <v>10.159812126</v>
      </c>
      <c r="Q51" s="453">
        <v>10.858365727000001</v>
      </c>
      <c r="R51" s="453">
        <v>11.160845533</v>
      </c>
      <c r="S51" s="453">
        <v>11.672558184</v>
      </c>
      <c r="T51" s="453">
        <v>12.593171904</v>
      </c>
      <c r="U51" s="453">
        <v>13.7817401</v>
      </c>
      <c r="V51" s="453">
        <v>13.942163294</v>
      </c>
      <c r="W51" s="453">
        <v>14.069939803</v>
      </c>
      <c r="X51" s="453">
        <v>13.299305448</v>
      </c>
      <c r="Y51" s="453">
        <v>11.722324325000001</v>
      </c>
      <c r="Z51" s="453">
        <v>12.371943885</v>
      </c>
      <c r="AA51" s="453">
        <v>12.068874031</v>
      </c>
      <c r="AB51" s="453">
        <v>11.671845427999999</v>
      </c>
      <c r="AC51" s="453">
        <v>12.198131534</v>
      </c>
      <c r="AD51" s="453">
        <v>11.734918455000001</v>
      </c>
      <c r="AE51" s="453">
        <v>12.635522259</v>
      </c>
      <c r="AF51" s="453">
        <v>13.589027700000001</v>
      </c>
      <c r="AG51" s="453">
        <v>14.723194606</v>
      </c>
      <c r="AH51" s="453">
        <v>15.582561696999999</v>
      </c>
      <c r="AI51" s="453">
        <v>14.858130428999999</v>
      </c>
      <c r="AJ51" s="453">
        <v>14.549808603000001</v>
      </c>
      <c r="AK51" s="453">
        <v>13.077131165999999</v>
      </c>
      <c r="AL51" s="453">
        <v>12.617541348</v>
      </c>
      <c r="AM51" s="453">
        <v>13</v>
      </c>
      <c r="AN51" s="453">
        <v>13.14</v>
      </c>
      <c r="AO51" s="453">
        <v>13.23</v>
      </c>
      <c r="AP51" s="453">
        <v>13.51</v>
      </c>
      <c r="AQ51" s="453">
        <v>14.74</v>
      </c>
      <c r="AR51" s="453">
        <v>15.89</v>
      </c>
      <c r="AS51" s="453">
        <v>18.059999999999999</v>
      </c>
      <c r="AT51" s="453">
        <v>17.29</v>
      </c>
      <c r="AU51" s="453">
        <v>16.95</v>
      </c>
      <c r="AV51" s="453">
        <v>16.64</v>
      </c>
      <c r="AW51" s="453">
        <v>13.57</v>
      </c>
      <c r="AX51" s="453">
        <v>13.73</v>
      </c>
      <c r="AY51" s="932">
        <v>13.23</v>
      </c>
      <c r="AZ51" s="932">
        <v>13.56367</v>
      </c>
      <c r="BA51" s="932">
        <v>13.91953</v>
      </c>
      <c r="BB51" s="400">
        <v>15.15204</v>
      </c>
      <c r="BC51" s="400">
        <v>15.93965</v>
      </c>
      <c r="BD51" s="400">
        <v>16.666540000000001</v>
      </c>
      <c r="BE51" s="400">
        <v>18.673110000000001</v>
      </c>
      <c r="BF51" s="400">
        <v>18.064250000000001</v>
      </c>
      <c r="BG51" s="400">
        <v>17.719049999999999</v>
      </c>
      <c r="BH51" s="400">
        <v>17.399039999999999</v>
      </c>
      <c r="BI51" s="400">
        <v>14.2845</v>
      </c>
      <c r="BJ51" s="400">
        <v>14.422330000000001</v>
      </c>
      <c r="BK51" s="400">
        <v>13.909520000000001</v>
      </c>
      <c r="BL51" s="400">
        <v>14.3283</v>
      </c>
      <c r="BM51" s="400">
        <v>14.72425</v>
      </c>
      <c r="BN51" s="400">
        <v>15.867319999999999</v>
      </c>
      <c r="BO51" s="400">
        <v>16.683409999999999</v>
      </c>
      <c r="BP51" s="400">
        <v>17.427569999999999</v>
      </c>
      <c r="BQ51" s="400">
        <v>19.52685</v>
      </c>
      <c r="BR51" s="400">
        <v>18.86609</v>
      </c>
      <c r="BS51" s="400">
        <v>18.503050000000002</v>
      </c>
      <c r="BT51" s="400">
        <v>18.166450000000001</v>
      </c>
      <c r="BU51" s="400">
        <v>14.920970000000001</v>
      </c>
      <c r="BV51" s="400">
        <v>15.06809</v>
      </c>
    </row>
    <row r="52" spans="1:74" s="358" customFormat="1" ht="12" customHeight="1" x14ac:dyDescent="0.2">
      <c r="A52" s="357"/>
      <c r="B52" s="1087" t="s">
        <v>1456</v>
      </c>
      <c r="C52" s="1087"/>
      <c r="D52" s="1087"/>
      <c r="E52" s="1087"/>
      <c r="F52" s="1087"/>
      <c r="G52" s="1087"/>
      <c r="H52" s="1087"/>
      <c r="I52" s="1087"/>
      <c r="J52" s="1087"/>
      <c r="K52" s="1087"/>
      <c r="L52" s="1087"/>
      <c r="M52" s="1087"/>
      <c r="N52" s="1087"/>
      <c r="O52" s="1087"/>
      <c r="P52" s="1087"/>
      <c r="Q52" s="1087"/>
      <c r="R52" s="804"/>
      <c r="AY52" s="361"/>
      <c r="AZ52" s="361"/>
      <c r="BA52" s="361"/>
      <c r="BD52" s="361"/>
      <c r="BE52" s="361"/>
      <c r="BF52" s="361"/>
      <c r="BG52" s="361"/>
      <c r="BH52" s="361"/>
      <c r="BI52" s="361"/>
    </row>
    <row r="53" spans="1:74" s="188" customFormat="1" x14ac:dyDescent="0.2">
      <c r="A53" s="187"/>
      <c r="B53" s="799" t="s">
        <v>826</v>
      </c>
      <c r="C53" s="799"/>
      <c r="D53" s="799"/>
      <c r="E53" s="799"/>
      <c r="F53" s="799"/>
      <c r="G53" s="799"/>
      <c r="H53" s="800"/>
      <c r="I53" s="799"/>
      <c r="J53" s="799"/>
      <c r="K53" s="799"/>
      <c r="L53" s="799"/>
      <c r="M53" s="799"/>
      <c r="N53" s="799"/>
      <c r="O53" s="799"/>
      <c r="P53" s="799"/>
      <c r="Q53" s="799"/>
      <c r="R53" s="801"/>
      <c r="AY53" s="858"/>
      <c r="AZ53" s="858"/>
      <c r="BA53" s="858"/>
      <c r="BB53" s="206"/>
      <c r="BC53" s="206"/>
      <c r="BD53" s="702"/>
      <c r="BE53" s="702"/>
      <c r="BF53" s="702"/>
      <c r="BG53" s="858"/>
      <c r="BH53" s="858"/>
      <c r="BI53" s="858"/>
      <c r="BJ53" s="206"/>
    </row>
    <row r="54" spans="1:74" s="188" customFormat="1" ht="13.2" x14ac:dyDescent="0.25">
      <c r="A54" s="187"/>
      <c r="B54" s="1018" t="str">
        <f>Dates!$G$2</f>
        <v>EIA completed modeling and analysis for this report on Monday, April 7, 2025.</v>
      </c>
      <c r="C54" s="1005"/>
      <c r="D54" s="1005"/>
      <c r="E54" s="1005"/>
      <c r="F54" s="1005"/>
      <c r="G54" s="1005"/>
      <c r="H54" s="1005"/>
      <c r="I54" s="1005"/>
      <c r="J54" s="1005"/>
      <c r="K54" s="1005"/>
      <c r="L54" s="1005"/>
      <c r="M54" s="1005"/>
      <c r="N54" s="1005"/>
      <c r="O54" s="1005"/>
      <c r="P54" s="1005"/>
      <c r="Q54" s="1005"/>
      <c r="R54" s="802"/>
      <c r="AY54" s="858"/>
      <c r="AZ54" s="858"/>
      <c r="BA54" s="858"/>
      <c r="BB54" s="206"/>
      <c r="BC54" s="206"/>
      <c r="BD54" s="702"/>
      <c r="BE54" s="702"/>
      <c r="BF54" s="702"/>
      <c r="BG54" s="858"/>
      <c r="BH54" s="858"/>
      <c r="BI54" s="858"/>
      <c r="BJ54" s="206"/>
    </row>
    <row r="55" spans="1:74" s="188" customFormat="1" ht="13.2" x14ac:dyDescent="0.25">
      <c r="A55" s="187"/>
      <c r="B55" s="1027" t="s">
        <v>1435</v>
      </c>
      <c r="C55" s="1014"/>
      <c r="D55" s="1014"/>
      <c r="E55" s="1014"/>
      <c r="F55" s="1014"/>
      <c r="G55" s="1014"/>
      <c r="H55" s="1014"/>
      <c r="I55" s="1014"/>
      <c r="J55" s="1014"/>
      <c r="K55" s="1014"/>
      <c r="L55" s="1014"/>
      <c r="M55" s="1014"/>
      <c r="N55" s="1014"/>
      <c r="O55" s="1014"/>
      <c r="P55" s="1014"/>
      <c r="Q55" s="1014"/>
      <c r="R55" s="804"/>
      <c r="AY55" s="858"/>
      <c r="AZ55" s="858"/>
      <c r="BA55" s="858"/>
      <c r="BB55" s="206"/>
      <c r="BC55" s="206"/>
      <c r="BD55" s="702"/>
      <c r="BE55" s="702"/>
      <c r="BF55" s="702"/>
      <c r="BG55" s="858"/>
      <c r="BH55" s="858"/>
      <c r="BI55" s="858"/>
      <c r="BJ55" s="206"/>
    </row>
    <row r="56" spans="1:74" s="188" customFormat="1" ht="23.1" customHeight="1" x14ac:dyDescent="0.25">
      <c r="A56" s="187"/>
      <c r="B56" s="1097" t="s">
        <v>1455</v>
      </c>
      <c r="C56" s="1095"/>
      <c r="D56" s="1095"/>
      <c r="E56" s="1095"/>
      <c r="F56" s="1095"/>
      <c r="G56" s="1095"/>
      <c r="H56" s="1095"/>
      <c r="I56" s="1095"/>
      <c r="J56" s="1095"/>
      <c r="K56" s="1095"/>
      <c r="L56" s="1095"/>
      <c r="M56" s="1095"/>
      <c r="N56" s="1095"/>
      <c r="O56" s="1095"/>
      <c r="P56" s="1095"/>
      <c r="Q56" s="1095"/>
      <c r="R56" s="804"/>
      <c r="AY56" s="858"/>
      <c r="AZ56" s="858"/>
      <c r="BA56" s="858"/>
      <c r="BB56" s="206"/>
      <c r="BC56" s="206"/>
      <c r="BD56" s="702"/>
      <c r="BE56" s="702"/>
      <c r="BF56" s="702"/>
      <c r="BG56" s="858"/>
      <c r="BH56" s="858"/>
      <c r="BI56" s="858"/>
      <c r="BJ56" s="206"/>
    </row>
    <row r="57" spans="1:74" s="188" customFormat="1" ht="10.5" customHeight="1" x14ac:dyDescent="0.25">
      <c r="A57" s="187"/>
      <c r="B57" s="1013" t="s">
        <v>67</v>
      </c>
      <c r="C57" s="1014"/>
      <c r="D57" s="1014"/>
      <c r="E57" s="1014"/>
      <c r="F57" s="1014"/>
      <c r="G57" s="1014"/>
      <c r="H57" s="1014"/>
      <c r="I57" s="1014"/>
      <c r="J57" s="1014"/>
      <c r="K57" s="1014"/>
      <c r="L57" s="1014"/>
      <c r="M57" s="1014"/>
      <c r="N57" s="1014"/>
      <c r="O57" s="1014"/>
      <c r="P57" s="1014"/>
      <c r="Q57" s="1014"/>
      <c r="R57" s="804"/>
      <c r="AY57" s="858"/>
      <c r="AZ57" s="858"/>
      <c r="BA57" s="858"/>
      <c r="BB57" s="206"/>
      <c r="BC57" s="206"/>
      <c r="BD57" s="702"/>
      <c r="BE57" s="702"/>
      <c r="BF57" s="702"/>
      <c r="BG57" s="858"/>
      <c r="BH57" s="858"/>
      <c r="BI57" s="858"/>
      <c r="BJ57" s="206"/>
    </row>
    <row r="58" spans="1:74" s="188" customFormat="1" ht="10.5" customHeight="1" x14ac:dyDescent="0.2">
      <c r="A58" s="187"/>
      <c r="B58" s="1097" t="s">
        <v>819</v>
      </c>
      <c r="C58" s="1097"/>
      <c r="D58" s="1097"/>
      <c r="E58" s="1097"/>
      <c r="F58" s="1097"/>
      <c r="G58" s="1097"/>
      <c r="H58" s="1097"/>
      <c r="I58" s="1097"/>
      <c r="J58" s="1097"/>
      <c r="K58" s="1097"/>
      <c r="L58" s="1097"/>
      <c r="M58" s="1097"/>
      <c r="N58" s="1097"/>
      <c r="O58" s="1097"/>
      <c r="P58" s="1097"/>
      <c r="Q58" s="1097"/>
      <c r="R58" s="804"/>
      <c r="AY58" s="858"/>
      <c r="AZ58" s="858"/>
      <c r="BA58" s="858"/>
      <c r="BB58" s="206"/>
      <c r="BC58" s="206"/>
      <c r="BD58" s="702"/>
      <c r="BE58" s="702"/>
      <c r="BF58" s="702"/>
      <c r="BG58" s="858"/>
      <c r="BH58" s="858"/>
      <c r="BI58" s="858"/>
      <c r="BJ58" s="206"/>
    </row>
    <row r="59" spans="1:74" s="188" customFormat="1" ht="12.6" customHeight="1" x14ac:dyDescent="0.2">
      <c r="A59" s="187"/>
      <c r="B59" s="1019" t="s">
        <v>840</v>
      </c>
      <c r="C59" s="1019"/>
      <c r="D59" s="1019"/>
      <c r="E59" s="1019"/>
      <c r="F59" s="1019"/>
      <c r="G59" s="1019"/>
      <c r="H59" s="1019"/>
      <c r="I59" s="1019"/>
      <c r="J59" s="1019"/>
      <c r="K59" s="1019"/>
      <c r="L59" s="1019"/>
      <c r="M59" s="1019"/>
      <c r="N59" s="1019"/>
      <c r="O59" s="1019"/>
      <c r="P59" s="1019"/>
      <c r="Q59" s="1019"/>
      <c r="R59" s="1019"/>
      <c r="AY59" s="858"/>
      <c r="AZ59" s="858"/>
      <c r="BA59" s="858"/>
      <c r="BB59" s="206"/>
      <c r="BC59" s="206"/>
      <c r="BD59" s="702"/>
      <c r="BE59" s="702"/>
      <c r="BF59" s="702"/>
      <c r="BG59" s="858"/>
      <c r="BH59" s="858"/>
      <c r="BI59" s="858"/>
      <c r="BJ59" s="206"/>
    </row>
    <row r="60" spans="1:74" s="188" customFormat="1" ht="13.2" x14ac:dyDescent="0.25">
      <c r="A60" s="187"/>
      <c r="B60" s="1097" t="s">
        <v>1452</v>
      </c>
      <c r="C60" s="1023"/>
      <c r="D60" s="1023"/>
      <c r="E60" s="1023"/>
      <c r="F60" s="1023"/>
      <c r="G60" s="1023"/>
      <c r="H60" s="1023"/>
      <c r="I60" s="1023"/>
      <c r="J60" s="1023"/>
      <c r="K60" s="1023"/>
      <c r="L60" s="1023"/>
      <c r="M60" s="1023"/>
      <c r="N60" s="1023"/>
      <c r="O60" s="1023"/>
      <c r="P60" s="1023"/>
      <c r="Q60" s="1024"/>
      <c r="R60" s="804"/>
      <c r="AY60" s="858"/>
      <c r="AZ60" s="858"/>
      <c r="BA60" s="858"/>
      <c r="BB60" s="206"/>
      <c r="BC60" s="206"/>
      <c r="BD60" s="702"/>
      <c r="BE60" s="702"/>
      <c r="BF60" s="702"/>
      <c r="BG60" s="858"/>
      <c r="BH60" s="858"/>
      <c r="BI60" s="858"/>
      <c r="BJ60" s="206"/>
    </row>
    <row r="61" spans="1:74" s="188" customFormat="1" ht="13.8" x14ac:dyDescent="0.25">
      <c r="A61" s="187"/>
      <c r="B61" s="1022" t="s">
        <v>817</v>
      </c>
      <c r="C61" s="1024"/>
      <c r="D61" s="1024"/>
      <c r="E61" s="1024"/>
      <c r="F61" s="1024"/>
      <c r="G61" s="1024"/>
      <c r="H61" s="1024"/>
      <c r="I61" s="1024"/>
      <c r="J61" s="1024"/>
      <c r="K61" s="1024"/>
      <c r="L61" s="1024"/>
      <c r="M61" s="1024"/>
      <c r="N61" s="1024"/>
      <c r="O61" s="1024"/>
      <c r="P61" s="1024"/>
      <c r="Q61" s="1098"/>
      <c r="R61" s="804"/>
      <c r="AY61" s="858"/>
      <c r="AZ61" s="858"/>
      <c r="BA61" s="858"/>
      <c r="BB61" s="206"/>
      <c r="BC61" s="206"/>
      <c r="BD61" s="702"/>
      <c r="BE61" s="702"/>
      <c r="BF61" s="702"/>
      <c r="BG61" s="858"/>
      <c r="BH61" s="858"/>
      <c r="BI61" s="858"/>
      <c r="BJ61" s="206"/>
    </row>
    <row r="62" spans="1:74" s="184" customFormat="1" ht="12" customHeight="1" x14ac:dyDescent="0.25">
      <c r="A62" s="187"/>
      <c r="B62" s="1099" t="s">
        <v>1453</v>
      </c>
      <c r="C62" s="1024"/>
      <c r="D62" s="1024"/>
      <c r="E62" s="1024"/>
      <c r="F62" s="1024"/>
      <c r="G62" s="1024"/>
      <c r="H62" s="1024"/>
      <c r="I62" s="1024"/>
      <c r="J62" s="1024"/>
      <c r="K62" s="1024"/>
      <c r="L62" s="1024"/>
      <c r="M62" s="1024"/>
      <c r="N62" s="1024"/>
      <c r="O62" s="1024"/>
      <c r="P62" s="1024"/>
      <c r="Q62" s="1024"/>
      <c r="R62" s="804"/>
      <c r="AY62" s="855"/>
      <c r="AZ62" s="855"/>
      <c r="BA62" s="855"/>
      <c r="BB62" s="205"/>
      <c r="BC62" s="205"/>
      <c r="BD62" s="697"/>
      <c r="BE62" s="697"/>
      <c r="BF62" s="697"/>
      <c r="BG62" s="855"/>
      <c r="BH62" s="855"/>
      <c r="BI62" s="855"/>
      <c r="BJ62" s="205"/>
    </row>
    <row r="63" spans="1:74" x14ac:dyDescent="0.2">
      <c r="A63" s="62"/>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859"/>
      <c r="AZ63" s="859"/>
      <c r="BA63" s="859"/>
      <c r="BB63" s="137"/>
      <c r="BC63" s="137"/>
      <c r="BD63" s="703"/>
      <c r="BE63" s="703"/>
      <c r="BF63" s="703"/>
      <c r="BG63" s="859"/>
      <c r="BH63" s="859"/>
      <c r="BI63" s="859"/>
      <c r="BJ63" s="137"/>
      <c r="BK63" s="137"/>
      <c r="BL63" s="137"/>
      <c r="BM63" s="137"/>
      <c r="BN63" s="137"/>
      <c r="BO63" s="137"/>
      <c r="BP63" s="137"/>
      <c r="BQ63" s="137"/>
      <c r="BR63" s="137"/>
      <c r="BS63" s="137"/>
      <c r="BT63" s="137"/>
      <c r="BU63" s="137"/>
      <c r="BV63" s="137"/>
    </row>
    <row r="64" spans="1:74" x14ac:dyDescent="0.2">
      <c r="A64" s="62"/>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859"/>
      <c r="AZ64" s="859"/>
      <c r="BA64" s="859"/>
      <c r="BB64" s="137"/>
      <c r="BC64" s="137"/>
      <c r="BD64" s="703"/>
      <c r="BE64" s="703"/>
      <c r="BF64" s="703"/>
      <c r="BG64" s="859"/>
      <c r="BH64" s="859"/>
      <c r="BI64" s="859"/>
      <c r="BJ64" s="137"/>
      <c r="BK64" s="137"/>
      <c r="BL64" s="137"/>
      <c r="BM64" s="137"/>
      <c r="BN64" s="137"/>
      <c r="BO64" s="137"/>
      <c r="BP64" s="137"/>
      <c r="BQ64" s="137"/>
      <c r="BR64" s="137"/>
      <c r="BS64" s="137"/>
      <c r="BT64" s="137"/>
      <c r="BU64" s="137"/>
      <c r="BV64" s="137"/>
    </row>
    <row r="65" spans="1:74" x14ac:dyDescent="0.2">
      <c r="A65" s="62"/>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859"/>
      <c r="AZ65" s="859"/>
      <c r="BA65" s="859"/>
      <c r="BB65" s="137"/>
      <c r="BC65" s="137"/>
      <c r="BD65" s="703"/>
      <c r="BE65" s="703"/>
      <c r="BF65" s="703"/>
      <c r="BG65" s="859"/>
      <c r="BH65" s="859"/>
      <c r="BI65" s="859"/>
      <c r="BJ65" s="137"/>
      <c r="BK65" s="137"/>
      <c r="BL65" s="137"/>
      <c r="BM65" s="137"/>
      <c r="BN65" s="137"/>
      <c r="BO65" s="137"/>
      <c r="BP65" s="137"/>
      <c r="BQ65" s="137"/>
      <c r="BR65" s="137"/>
      <c r="BS65" s="137"/>
      <c r="BT65" s="137"/>
      <c r="BU65" s="137"/>
      <c r="BV65" s="137"/>
    </row>
    <row r="66" spans="1:74" x14ac:dyDescent="0.2">
      <c r="A66" s="62"/>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859"/>
      <c r="AZ66" s="859"/>
      <c r="BA66" s="859"/>
      <c r="BB66" s="137"/>
      <c r="BC66" s="137"/>
      <c r="BD66" s="703"/>
      <c r="BE66" s="703"/>
      <c r="BF66" s="703"/>
      <c r="BG66" s="859"/>
      <c r="BH66" s="859"/>
      <c r="BI66" s="859"/>
      <c r="BJ66" s="137"/>
      <c r="BK66" s="137"/>
      <c r="BL66" s="137"/>
      <c r="BM66" s="137"/>
      <c r="BN66" s="137"/>
      <c r="BO66" s="137"/>
      <c r="BP66" s="137"/>
      <c r="BQ66" s="137"/>
      <c r="BR66" s="137"/>
      <c r="BS66" s="137"/>
      <c r="BT66" s="137"/>
      <c r="BU66" s="137"/>
      <c r="BV66" s="137"/>
    </row>
    <row r="67" spans="1:74" x14ac:dyDescent="0.2">
      <c r="A67" s="62"/>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859"/>
      <c r="AZ67" s="859"/>
      <c r="BA67" s="859"/>
      <c r="BB67" s="137"/>
      <c r="BC67" s="137"/>
      <c r="BD67" s="703"/>
      <c r="BE67" s="703"/>
      <c r="BF67" s="703"/>
      <c r="BG67" s="859"/>
      <c r="BH67" s="859"/>
      <c r="BI67" s="859"/>
      <c r="BJ67" s="137"/>
      <c r="BK67" s="137"/>
      <c r="BL67" s="137"/>
      <c r="BM67" s="137"/>
      <c r="BN67" s="137"/>
      <c r="BO67" s="137"/>
      <c r="BP67" s="137"/>
      <c r="BQ67" s="137"/>
      <c r="BR67" s="137"/>
      <c r="BS67" s="137"/>
      <c r="BT67" s="137"/>
      <c r="BU67" s="137"/>
      <c r="BV67" s="137"/>
    </row>
    <row r="68" spans="1:74" x14ac:dyDescent="0.2">
      <c r="A68" s="62"/>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859"/>
      <c r="AZ68" s="859"/>
      <c r="BA68" s="859"/>
      <c r="BB68" s="137"/>
      <c r="BC68" s="137"/>
      <c r="BD68" s="703"/>
      <c r="BE68" s="703"/>
      <c r="BF68" s="703"/>
      <c r="BG68" s="859"/>
      <c r="BH68" s="859"/>
      <c r="BI68" s="859"/>
      <c r="BJ68" s="137"/>
      <c r="BK68" s="137"/>
      <c r="BL68" s="137"/>
      <c r="BM68" s="137"/>
      <c r="BN68" s="137"/>
      <c r="BO68" s="137"/>
      <c r="BP68" s="137"/>
      <c r="BQ68" s="137"/>
      <c r="BR68" s="137"/>
      <c r="BS68" s="137"/>
      <c r="BT68" s="137"/>
      <c r="BU68" s="137"/>
      <c r="BV68" s="137"/>
    </row>
    <row r="69" spans="1:74" x14ac:dyDescent="0.2">
      <c r="A69" s="62"/>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859"/>
      <c r="AZ69" s="859"/>
      <c r="BA69" s="859"/>
      <c r="BB69" s="137"/>
      <c r="BC69" s="137"/>
      <c r="BD69" s="703"/>
      <c r="BE69" s="703"/>
      <c r="BF69" s="703"/>
      <c r="BG69" s="859"/>
      <c r="BH69" s="859"/>
      <c r="BI69" s="859"/>
      <c r="BJ69" s="137"/>
      <c r="BK69" s="137"/>
      <c r="BL69" s="137"/>
      <c r="BM69" s="137"/>
      <c r="BN69" s="137"/>
      <c r="BO69" s="137"/>
      <c r="BP69" s="137"/>
      <c r="BQ69" s="137"/>
      <c r="BR69" s="137"/>
      <c r="BS69" s="137"/>
      <c r="BT69" s="137"/>
      <c r="BU69" s="137"/>
      <c r="BV69" s="137"/>
    </row>
    <row r="70" spans="1:74" x14ac:dyDescent="0.2">
      <c r="A70" s="62"/>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859"/>
      <c r="AZ70" s="859"/>
      <c r="BA70" s="859"/>
      <c r="BB70" s="137"/>
      <c r="BC70" s="137"/>
      <c r="BD70" s="703"/>
      <c r="BE70" s="703"/>
      <c r="BF70" s="703"/>
      <c r="BG70" s="859"/>
      <c r="BH70" s="859"/>
      <c r="BI70" s="859"/>
      <c r="BJ70" s="137"/>
      <c r="BK70" s="137"/>
      <c r="BL70" s="137"/>
      <c r="BM70" s="137"/>
      <c r="BN70" s="137"/>
      <c r="BO70" s="137"/>
      <c r="BP70" s="137"/>
      <c r="BQ70" s="137"/>
      <c r="BR70" s="137"/>
      <c r="BS70" s="137"/>
      <c r="BT70" s="137"/>
      <c r="BU70" s="137"/>
      <c r="BV70" s="137"/>
    </row>
    <row r="71" spans="1:74" x14ac:dyDescent="0.2">
      <c r="A71" s="62"/>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859"/>
      <c r="AZ71" s="859"/>
      <c r="BA71" s="859"/>
      <c r="BB71" s="137"/>
      <c r="BC71" s="137"/>
      <c r="BD71" s="703"/>
      <c r="BE71" s="703"/>
      <c r="BF71" s="703"/>
      <c r="BG71" s="859"/>
      <c r="BH71" s="859"/>
      <c r="BI71" s="859"/>
      <c r="BJ71" s="137"/>
      <c r="BK71" s="137"/>
      <c r="BL71" s="137"/>
      <c r="BM71" s="137"/>
      <c r="BN71" s="137"/>
      <c r="BO71" s="137"/>
      <c r="BP71" s="137"/>
      <c r="BQ71" s="137"/>
      <c r="BR71" s="137"/>
      <c r="BS71" s="137"/>
      <c r="BT71" s="137"/>
      <c r="BU71" s="137"/>
      <c r="BV71" s="137"/>
    </row>
    <row r="72" spans="1:74" x14ac:dyDescent="0.2">
      <c r="BK72" s="138"/>
      <c r="BL72" s="138"/>
      <c r="BM72" s="138"/>
      <c r="BN72" s="138"/>
      <c r="BO72" s="138"/>
      <c r="BP72" s="138"/>
      <c r="BQ72" s="138"/>
      <c r="BR72" s="138"/>
      <c r="BS72" s="138"/>
      <c r="BT72" s="138"/>
      <c r="BU72" s="138"/>
      <c r="BV72" s="138"/>
    </row>
    <row r="73" spans="1:74" x14ac:dyDescent="0.2">
      <c r="A73" s="62"/>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859"/>
      <c r="AZ73" s="859"/>
      <c r="BA73" s="859"/>
      <c r="BB73" s="137"/>
      <c r="BC73" s="137"/>
      <c r="BD73" s="703"/>
      <c r="BE73" s="703"/>
      <c r="BF73" s="703"/>
      <c r="BG73" s="859"/>
      <c r="BH73" s="859"/>
      <c r="BI73" s="859"/>
      <c r="BJ73" s="137"/>
      <c r="BK73" s="137"/>
      <c r="BL73" s="137"/>
      <c r="BM73" s="137"/>
      <c r="BN73" s="137"/>
      <c r="BO73" s="137"/>
      <c r="BP73" s="137"/>
      <c r="BQ73" s="137"/>
      <c r="BR73" s="137"/>
      <c r="BS73" s="137"/>
      <c r="BT73" s="137"/>
      <c r="BU73" s="137"/>
      <c r="BV73" s="137"/>
    </row>
    <row r="74" spans="1:74" x14ac:dyDescent="0.2">
      <c r="A74" s="62"/>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859"/>
      <c r="AZ74" s="859"/>
      <c r="BA74" s="859"/>
      <c r="BB74" s="137"/>
      <c r="BC74" s="137"/>
      <c r="BD74" s="703"/>
      <c r="BE74" s="703"/>
      <c r="BF74" s="703"/>
      <c r="BG74" s="859"/>
      <c r="BH74" s="859"/>
      <c r="BI74" s="859"/>
      <c r="BJ74" s="137"/>
      <c r="BK74" s="137"/>
      <c r="BL74" s="137"/>
      <c r="BM74" s="137"/>
      <c r="BN74" s="137"/>
      <c r="BO74" s="137"/>
      <c r="BP74" s="137"/>
      <c r="BQ74" s="137"/>
      <c r="BR74" s="137"/>
      <c r="BS74" s="137"/>
      <c r="BT74" s="137"/>
      <c r="BU74" s="137"/>
      <c r="BV74" s="137"/>
    </row>
    <row r="75" spans="1:74" x14ac:dyDescent="0.2">
      <c r="A75" s="62"/>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859"/>
      <c r="AZ75" s="859"/>
      <c r="BA75" s="859"/>
      <c r="BB75" s="137"/>
      <c r="BC75" s="137"/>
      <c r="BD75" s="703"/>
      <c r="BE75" s="703"/>
      <c r="BF75" s="703"/>
      <c r="BG75" s="859"/>
      <c r="BH75" s="859"/>
      <c r="BI75" s="859"/>
      <c r="BJ75" s="137"/>
      <c r="BK75" s="137"/>
      <c r="BL75" s="137"/>
      <c r="BM75" s="137"/>
      <c r="BN75" s="137"/>
      <c r="BO75" s="137"/>
      <c r="BP75" s="137"/>
      <c r="BQ75" s="137"/>
      <c r="BR75" s="137"/>
      <c r="BS75" s="137"/>
      <c r="BT75" s="137"/>
      <c r="BU75" s="137"/>
      <c r="BV75" s="137"/>
    </row>
    <row r="76" spans="1:74" x14ac:dyDescent="0.2">
      <c r="A76" s="62"/>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859"/>
      <c r="AZ76" s="859"/>
      <c r="BA76" s="859"/>
      <c r="BB76" s="137"/>
      <c r="BC76" s="137"/>
      <c r="BD76" s="703"/>
      <c r="BE76" s="703"/>
      <c r="BF76" s="703"/>
      <c r="BG76" s="859"/>
      <c r="BH76" s="859"/>
      <c r="BI76" s="859"/>
      <c r="BJ76" s="137"/>
      <c r="BK76" s="137"/>
      <c r="BL76" s="137"/>
      <c r="BM76" s="137"/>
      <c r="BN76" s="137"/>
      <c r="BO76" s="137"/>
      <c r="BP76" s="137"/>
      <c r="BQ76" s="137"/>
      <c r="BR76" s="137"/>
      <c r="BS76" s="137"/>
      <c r="BT76" s="137"/>
      <c r="BU76" s="137"/>
      <c r="BV76" s="137"/>
    </row>
    <row r="77" spans="1:74" x14ac:dyDescent="0.2">
      <c r="A77" s="62"/>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859"/>
      <c r="AZ77" s="859"/>
      <c r="BA77" s="859"/>
      <c r="BB77" s="137"/>
      <c r="BC77" s="137"/>
      <c r="BD77" s="703"/>
      <c r="BE77" s="703"/>
      <c r="BF77" s="703"/>
      <c r="BG77" s="859"/>
      <c r="BH77" s="859"/>
      <c r="BI77" s="859"/>
      <c r="BJ77" s="137"/>
      <c r="BK77" s="137"/>
      <c r="BL77" s="137"/>
      <c r="BM77" s="137"/>
      <c r="BN77" s="137"/>
      <c r="BO77" s="137"/>
      <c r="BP77" s="137"/>
      <c r="BQ77" s="137"/>
      <c r="BR77" s="137"/>
      <c r="BS77" s="137"/>
      <c r="BT77" s="137"/>
      <c r="BU77" s="137"/>
      <c r="BV77" s="137"/>
    </row>
    <row r="78" spans="1:74" x14ac:dyDescent="0.2">
      <c r="A78" s="62"/>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859"/>
      <c r="AZ78" s="859"/>
      <c r="BA78" s="859"/>
      <c r="BB78" s="137"/>
      <c r="BC78" s="137"/>
      <c r="BD78" s="703"/>
      <c r="BE78" s="703"/>
      <c r="BF78" s="703"/>
      <c r="BG78" s="859"/>
      <c r="BH78" s="859"/>
      <c r="BI78" s="859"/>
      <c r="BJ78" s="137"/>
      <c r="BK78" s="137"/>
      <c r="BL78" s="137"/>
      <c r="BM78" s="137"/>
      <c r="BN78" s="137"/>
      <c r="BO78" s="137"/>
      <c r="BP78" s="137"/>
      <c r="BQ78" s="137"/>
      <c r="BR78" s="137"/>
      <c r="BS78" s="137"/>
      <c r="BT78" s="137"/>
      <c r="BU78" s="137"/>
      <c r="BV78" s="137"/>
    </row>
    <row r="79" spans="1:74" x14ac:dyDescent="0.2">
      <c r="A79" s="62"/>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859"/>
      <c r="AZ79" s="859"/>
      <c r="BA79" s="859"/>
      <c r="BB79" s="137"/>
      <c r="BC79" s="137"/>
      <c r="BD79" s="703"/>
      <c r="BE79" s="703"/>
      <c r="BF79" s="703"/>
      <c r="BG79" s="859"/>
      <c r="BH79" s="859"/>
      <c r="BI79" s="859"/>
      <c r="BJ79" s="137"/>
      <c r="BK79" s="137"/>
      <c r="BL79" s="137"/>
      <c r="BM79" s="137"/>
      <c r="BN79" s="137"/>
      <c r="BO79" s="137"/>
      <c r="BP79" s="137"/>
      <c r="BQ79" s="137"/>
      <c r="BR79" s="137"/>
      <c r="BS79" s="137"/>
      <c r="BT79" s="137"/>
      <c r="BU79" s="137"/>
      <c r="BV79" s="137"/>
    </row>
    <row r="80" spans="1:74" x14ac:dyDescent="0.2">
      <c r="A80" s="62"/>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859"/>
      <c r="AZ80" s="859"/>
      <c r="BA80" s="859"/>
      <c r="BB80" s="137"/>
      <c r="BC80" s="137"/>
      <c r="BD80" s="703"/>
      <c r="BE80" s="703"/>
      <c r="BF80" s="703"/>
      <c r="BG80" s="859"/>
      <c r="BH80" s="859"/>
      <c r="BI80" s="859"/>
      <c r="BJ80" s="137"/>
      <c r="BK80" s="137"/>
      <c r="BL80" s="137"/>
      <c r="BM80" s="137"/>
      <c r="BN80" s="137"/>
      <c r="BO80" s="137"/>
      <c r="BP80" s="137"/>
      <c r="BQ80" s="137"/>
      <c r="BR80" s="137"/>
      <c r="BS80" s="137"/>
      <c r="BT80" s="137"/>
      <c r="BU80" s="137"/>
      <c r="BV80" s="137"/>
    </row>
    <row r="81" spans="1:74" x14ac:dyDescent="0.2">
      <c r="A81" s="62"/>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859"/>
      <c r="AZ81" s="859"/>
      <c r="BA81" s="859"/>
      <c r="BB81" s="137"/>
      <c r="BC81" s="137"/>
      <c r="BD81" s="703"/>
      <c r="BE81" s="703"/>
      <c r="BF81" s="703"/>
      <c r="BG81" s="859"/>
      <c r="BH81" s="859"/>
      <c r="BI81" s="859"/>
      <c r="BJ81" s="137"/>
      <c r="BK81" s="137"/>
      <c r="BL81" s="137"/>
      <c r="BM81" s="137"/>
      <c r="BN81" s="137"/>
      <c r="BO81" s="137"/>
      <c r="BP81" s="137"/>
      <c r="BQ81" s="137"/>
      <c r="BR81" s="137"/>
      <c r="BS81" s="137"/>
      <c r="BT81" s="137"/>
      <c r="BU81" s="137"/>
      <c r="BV81" s="137"/>
    </row>
    <row r="82" spans="1:74" x14ac:dyDescent="0.2">
      <c r="BK82" s="138"/>
      <c r="BL82" s="138"/>
      <c r="BM82" s="138"/>
      <c r="BN82" s="138"/>
      <c r="BO82" s="138"/>
      <c r="BP82" s="138"/>
      <c r="BQ82" s="138"/>
      <c r="BR82" s="138"/>
      <c r="BS82" s="138"/>
      <c r="BT82" s="138"/>
      <c r="BU82" s="138"/>
      <c r="BV82" s="138"/>
    </row>
    <row r="83" spans="1:74" x14ac:dyDescent="0.2">
      <c r="BK83" s="138"/>
      <c r="BL83" s="138"/>
      <c r="BM83" s="138"/>
      <c r="BN83" s="138"/>
      <c r="BO83" s="138"/>
      <c r="BP83" s="138"/>
      <c r="BQ83" s="138"/>
      <c r="BR83" s="138"/>
      <c r="BS83" s="138"/>
      <c r="BT83" s="138"/>
      <c r="BU83" s="138"/>
      <c r="BV83" s="138"/>
    </row>
    <row r="84" spans="1:74" x14ac:dyDescent="0.2">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860"/>
      <c r="AZ84" s="860"/>
      <c r="BA84" s="860"/>
      <c r="BB84" s="139"/>
      <c r="BC84" s="139"/>
      <c r="BD84" s="704"/>
      <c r="BE84" s="704"/>
      <c r="BF84" s="704"/>
      <c r="BG84" s="860"/>
      <c r="BH84" s="860"/>
      <c r="BI84" s="860"/>
      <c r="BJ84" s="139"/>
      <c r="BK84" s="139"/>
      <c r="BL84" s="139"/>
      <c r="BM84" s="139"/>
      <c r="BN84" s="139"/>
      <c r="BO84" s="139"/>
      <c r="BP84" s="139"/>
      <c r="BQ84" s="139"/>
      <c r="BR84" s="139"/>
      <c r="BS84" s="139"/>
      <c r="BT84" s="139"/>
      <c r="BU84" s="139"/>
      <c r="BV84" s="139"/>
    </row>
    <row r="85" spans="1:74" x14ac:dyDescent="0.2">
      <c r="BK85" s="138"/>
      <c r="BL85" s="138"/>
      <c r="BM85" s="138"/>
      <c r="BN85" s="138"/>
      <c r="BO85" s="138"/>
      <c r="BP85" s="138"/>
      <c r="BQ85" s="138"/>
      <c r="BR85" s="138"/>
      <c r="BS85" s="138"/>
      <c r="BT85" s="138"/>
      <c r="BU85" s="138"/>
      <c r="BV85" s="138"/>
    </row>
    <row r="86" spans="1:74" x14ac:dyDescent="0.2">
      <c r="BK86" s="138"/>
      <c r="BL86" s="138"/>
      <c r="BM86" s="138"/>
      <c r="BN86" s="138"/>
      <c r="BO86" s="138"/>
      <c r="BP86" s="138"/>
      <c r="BQ86" s="138"/>
      <c r="BR86" s="138"/>
      <c r="BS86" s="138"/>
      <c r="BT86" s="138"/>
      <c r="BU86" s="138"/>
      <c r="BV86" s="138"/>
    </row>
    <row r="87" spans="1:74" x14ac:dyDescent="0.2">
      <c r="BK87" s="138"/>
      <c r="BL87" s="138"/>
      <c r="BM87" s="138"/>
      <c r="BN87" s="138"/>
      <c r="BO87" s="138"/>
      <c r="BP87" s="138"/>
      <c r="BQ87" s="138"/>
      <c r="BR87" s="138"/>
      <c r="BS87" s="138"/>
      <c r="BT87" s="138"/>
      <c r="BU87" s="138"/>
      <c r="BV87" s="138"/>
    </row>
    <row r="88" spans="1:74" x14ac:dyDescent="0.2">
      <c r="BK88" s="138"/>
      <c r="BL88" s="138"/>
      <c r="BM88" s="138"/>
      <c r="BN88" s="138"/>
      <c r="BO88" s="138"/>
      <c r="BP88" s="138"/>
      <c r="BQ88" s="138"/>
      <c r="BR88" s="138"/>
      <c r="BS88" s="138"/>
      <c r="BT88" s="138"/>
      <c r="BU88" s="138"/>
      <c r="BV88" s="138"/>
    </row>
    <row r="89" spans="1:74" x14ac:dyDescent="0.2">
      <c r="BK89" s="138"/>
      <c r="BL89" s="138"/>
      <c r="BM89" s="138"/>
      <c r="BN89" s="138"/>
      <c r="BO89" s="138"/>
      <c r="BP89" s="138"/>
      <c r="BQ89" s="138"/>
      <c r="BR89" s="138"/>
      <c r="BS89" s="138"/>
      <c r="BT89" s="138"/>
      <c r="BU89" s="138"/>
      <c r="BV89" s="138"/>
    </row>
    <row r="90" spans="1:74" x14ac:dyDescent="0.2">
      <c r="BK90" s="138"/>
      <c r="BL90" s="138"/>
      <c r="BM90" s="138"/>
      <c r="BN90" s="138"/>
      <c r="BO90" s="138"/>
      <c r="BP90" s="138"/>
      <c r="BQ90" s="138"/>
      <c r="BR90" s="138"/>
      <c r="BS90" s="138"/>
      <c r="BT90" s="138"/>
      <c r="BU90" s="138"/>
      <c r="BV90" s="138"/>
    </row>
    <row r="91" spans="1:74" x14ac:dyDescent="0.2">
      <c r="BK91" s="138"/>
      <c r="BL91" s="138"/>
      <c r="BM91" s="138"/>
      <c r="BN91" s="138"/>
      <c r="BO91" s="138"/>
      <c r="BP91" s="138"/>
      <c r="BQ91" s="138"/>
      <c r="BR91" s="138"/>
      <c r="BS91" s="138"/>
      <c r="BT91" s="138"/>
      <c r="BU91" s="138"/>
      <c r="BV91" s="138"/>
    </row>
    <row r="92" spans="1:74" x14ac:dyDescent="0.2">
      <c r="BK92" s="138"/>
      <c r="BL92" s="138"/>
      <c r="BM92" s="138"/>
      <c r="BN92" s="138"/>
      <c r="BO92" s="138"/>
      <c r="BP92" s="138"/>
      <c r="BQ92" s="138"/>
      <c r="BR92" s="138"/>
      <c r="BS92" s="138"/>
      <c r="BT92" s="138"/>
      <c r="BU92" s="138"/>
      <c r="BV92" s="138"/>
    </row>
    <row r="93" spans="1:74" x14ac:dyDescent="0.2">
      <c r="BK93" s="138"/>
      <c r="BL93" s="138"/>
      <c r="BM93" s="138"/>
      <c r="BN93" s="138"/>
      <c r="BO93" s="138"/>
      <c r="BP93" s="138"/>
      <c r="BQ93" s="138"/>
      <c r="BR93" s="138"/>
      <c r="BS93" s="138"/>
      <c r="BT93" s="138"/>
      <c r="BU93" s="138"/>
      <c r="BV93" s="138"/>
    </row>
    <row r="94" spans="1:74" x14ac:dyDescent="0.2">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861"/>
      <c r="AZ94" s="861"/>
      <c r="BA94" s="861"/>
      <c r="BB94" s="140"/>
      <c r="BC94" s="140"/>
      <c r="BD94" s="705"/>
      <c r="BE94" s="705"/>
      <c r="BF94" s="705"/>
      <c r="BG94" s="861"/>
      <c r="BH94" s="861"/>
      <c r="BI94" s="861"/>
      <c r="BJ94" s="140"/>
      <c r="BK94" s="140"/>
      <c r="BL94" s="140"/>
      <c r="BM94" s="140"/>
      <c r="BN94" s="140"/>
      <c r="BO94" s="140"/>
      <c r="BP94" s="140"/>
      <c r="BQ94" s="140"/>
      <c r="BR94" s="140"/>
      <c r="BS94" s="140"/>
      <c r="BT94" s="140"/>
      <c r="BU94" s="140"/>
      <c r="BV94" s="140"/>
    </row>
    <row r="95" spans="1:74" x14ac:dyDescent="0.2">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861"/>
      <c r="AZ95" s="861"/>
      <c r="BA95" s="861"/>
      <c r="BB95" s="140"/>
      <c r="BC95" s="140"/>
      <c r="BD95" s="705"/>
      <c r="BE95" s="705"/>
      <c r="BF95" s="705"/>
      <c r="BG95" s="861"/>
      <c r="BH95" s="861"/>
      <c r="BI95" s="861"/>
      <c r="BJ95" s="140"/>
      <c r="BK95" s="140"/>
      <c r="BL95" s="140"/>
      <c r="BM95" s="140"/>
      <c r="BN95" s="140"/>
      <c r="BO95" s="140"/>
      <c r="BP95" s="140"/>
      <c r="BQ95" s="140"/>
      <c r="BR95" s="140"/>
      <c r="BS95" s="140"/>
      <c r="BT95" s="140"/>
      <c r="BU95" s="140"/>
      <c r="BV95" s="140"/>
    </row>
    <row r="96" spans="1:74" x14ac:dyDescent="0.2">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861"/>
      <c r="AZ96" s="861"/>
      <c r="BA96" s="861"/>
      <c r="BB96" s="140"/>
      <c r="BC96" s="140"/>
      <c r="BD96" s="705"/>
      <c r="BE96" s="705"/>
      <c r="BF96" s="705"/>
      <c r="BG96" s="861"/>
      <c r="BH96" s="861"/>
      <c r="BI96" s="861"/>
      <c r="BJ96" s="140"/>
      <c r="BK96" s="140"/>
      <c r="BL96" s="140"/>
      <c r="BM96" s="140"/>
      <c r="BN96" s="140"/>
      <c r="BO96" s="140"/>
      <c r="BP96" s="140"/>
      <c r="BQ96" s="140"/>
      <c r="BR96" s="140"/>
      <c r="BS96" s="140"/>
      <c r="BT96" s="140"/>
      <c r="BU96" s="140"/>
      <c r="BV96" s="140"/>
    </row>
    <row r="97" spans="3:74" x14ac:dyDescent="0.2">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861"/>
      <c r="AZ97" s="861"/>
      <c r="BA97" s="861"/>
      <c r="BB97" s="140"/>
      <c r="BC97" s="140"/>
      <c r="BD97" s="705"/>
      <c r="BE97" s="705"/>
      <c r="BF97" s="705"/>
      <c r="BG97" s="861"/>
      <c r="BH97" s="861"/>
      <c r="BI97" s="861"/>
      <c r="BJ97" s="140"/>
      <c r="BK97" s="140"/>
      <c r="BL97" s="140"/>
      <c r="BM97" s="140"/>
      <c r="BN97" s="140"/>
      <c r="BO97" s="140"/>
      <c r="BP97" s="140"/>
      <c r="BQ97" s="140"/>
      <c r="BR97" s="140"/>
      <c r="BS97" s="140"/>
      <c r="BT97" s="140"/>
      <c r="BU97" s="140"/>
      <c r="BV97" s="140"/>
    </row>
    <row r="98" spans="3:74" x14ac:dyDescent="0.2">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861"/>
      <c r="AZ98" s="861"/>
      <c r="BA98" s="861"/>
      <c r="BB98" s="140"/>
      <c r="BC98" s="140"/>
      <c r="BD98" s="705"/>
      <c r="BE98" s="705"/>
      <c r="BF98" s="705"/>
      <c r="BG98" s="861"/>
      <c r="BH98" s="861"/>
      <c r="BI98" s="861"/>
      <c r="BJ98" s="140"/>
      <c r="BK98" s="140"/>
      <c r="BL98" s="140"/>
      <c r="BM98" s="140"/>
      <c r="BN98" s="140"/>
      <c r="BO98" s="140"/>
      <c r="BP98" s="140"/>
      <c r="BQ98" s="140"/>
      <c r="BR98" s="140"/>
      <c r="BS98" s="140"/>
      <c r="BT98" s="140"/>
      <c r="BU98" s="140"/>
      <c r="BV98" s="140"/>
    </row>
    <row r="99" spans="3:74" x14ac:dyDescent="0.2">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861"/>
      <c r="AZ99" s="861"/>
      <c r="BA99" s="861"/>
      <c r="BB99" s="140"/>
      <c r="BC99" s="140"/>
      <c r="BD99" s="705"/>
      <c r="BE99" s="705"/>
      <c r="BF99" s="705"/>
      <c r="BG99" s="861"/>
      <c r="BH99" s="861"/>
      <c r="BI99" s="861"/>
      <c r="BJ99" s="140"/>
      <c r="BK99" s="140"/>
      <c r="BL99" s="140"/>
      <c r="BM99" s="140"/>
      <c r="BN99" s="140"/>
      <c r="BO99" s="140"/>
      <c r="BP99" s="140"/>
      <c r="BQ99" s="140"/>
      <c r="BR99" s="140"/>
      <c r="BS99" s="140"/>
      <c r="BT99" s="140"/>
      <c r="BU99" s="140"/>
      <c r="BV99" s="140"/>
    </row>
    <row r="100" spans="3:74" x14ac:dyDescent="0.2">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861"/>
      <c r="AZ100" s="861"/>
      <c r="BA100" s="861"/>
      <c r="BB100" s="140"/>
      <c r="BC100" s="140"/>
      <c r="BD100" s="705"/>
      <c r="BE100" s="705"/>
      <c r="BF100" s="705"/>
      <c r="BG100" s="861"/>
      <c r="BH100" s="861"/>
      <c r="BI100" s="861"/>
      <c r="BJ100" s="140"/>
      <c r="BK100" s="140"/>
      <c r="BL100" s="140"/>
      <c r="BM100" s="140"/>
      <c r="BN100" s="140"/>
      <c r="BO100" s="140"/>
      <c r="BP100" s="140"/>
      <c r="BQ100" s="140"/>
      <c r="BR100" s="140"/>
      <c r="BS100" s="140"/>
      <c r="BT100" s="140"/>
      <c r="BU100" s="140"/>
      <c r="BV100" s="140"/>
    </row>
    <row r="101" spans="3:74" x14ac:dyDescent="0.2">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861"/>
      <c r="AZ101" s="861"/>
      <c r="BA101" s="861"/>
      <c r="BB101" s="140"/>
      <c r="BC101" s="140"/>
      <c r="BD101" s="705"/>
      <c r="BE101" s="705"/>
      <c r="BF101" s="705"/>
      <c r="BG101" s="861"/>
      <c r="BH101" s="861"/>
      <c r="BI101" s="861"/>
      <c r="BJ101" s="140"/>
      <c r="BK101" s="140"/>
      <c r="BL101" s="140"/>
      <c r="BM101" s="140"/>
      <c r="BN101" s="140"/>
      <c r="BO101" s="140"/>
      <c r="BP101" s="140"/>
      <c r="BQ101" s="140"/>
      <c r="BR101" s="140"/>
      <c r="BS101" s="140"/>
      <c r="BT101" s="140"/>
      <c r="BU101" s="140"/>
      <c r="BV101" s="140"/>
    </row>
    <row r="102" spans="3:74" x14ac:dyDescent="0.2">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861"/>
      <c r="AZ102" s="861"/>
      <c r="BA102" s="861"/>
      <c r="BB102" s="140"/>
      <c r="BC102" s="140"/>
      <c r="BD102" s="705"/>
      <c r="BE102" s="705"/>
      <c r="BF102" s="705"/>
      <c r="BG102" s="861"/>
      <c r="BH102" s="861"/>
      <c r="BI102" s="861"/>
      <c r="BJ102" s="140"/>
      <c r="BK102" s="140"/>
      <c r="BL102" s="140"/>
      <c r="BM102" s="140"/>
      <c r="BN102" s="140"/>
      <c r="BO102" s="140"/>
      <c r="BP102" s="140"/>
      <c r="BQ102" s="140"/>
      <c r="BR102" s="140"/>
      <c r="BS102" s="140"/>
      <c r="BT102" s="140"/>
      <c r="BU102" s="140"/>
      <c r="BV102" s="140"/>
    </row>
    <row r="103" spans="3:74" x14ac:dyDescent="0.2">
      <c r="BK103" s="138"/>
      <c r="BL103" s="138"/>
      <c r="BM103" s="138"/>
      <c r="BN103" s="138"/>
      <c r="BO103" s="138"/>
      <c r="BP103" s="138"/>
      <c r="BQ103" s="138"/>
      <c r="BR103" s="138"/>
      <c r="BS103" s="138"/>
      <c r="BT103" s="138"/>
      <c r="BU103" s="138"/>
      <c r="BV103" s="138"/>
    </row>
    <row r="104" spans="3:74" x14ac:dyDescent="0.2">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862"/>
      <c r="AZ104" s="862"/>
      <c r="BA104" s="862"/>
      <c r="BB104" s="141"/>
      <c r="BC104" s="141"/>
      <c r="BD104" s="706"/>
      <c r="BE104" s="706"/>
      <c r="BF104" s="706"/>
      <c r="BG104" s="862"/>
      <c r="BH104" s="862"/>
      <c r="BI104" s="862"/>
      <c r="BJ104" s="141"/>
      <c r="BK104" s="141"/>
      <c r="BL104" s="141"/>
      <c r="BM104" s="141"/>
      <c r="BN104" s="141"/>
      <c r="BO104" s="141"/>
      <c r="BP104" s="141"/>
      <c r="BQ104" s="141"/>
      <c r="BR104" s="141"/>
      <c r="BS104" s="141"/>
      <c r="BT104" s="141"/>
      <c r="BU104" s="141"/>
      <c r="BV104" s="141"/>
    </row>
    <row r="105" spans="3:74" x14ac:dyDescent="0.2">
      <c r="BK105" s="138"/>
      <c r="BL105" s="138"/>
      <c r="BM105" s="138"/>
      <c r="BN105" s="138"/>
      <c r="BO105" s="138"/>
      <c r="BP105" s="138"/>
      <c r="BQ105" s="138"/>
      <c r="BR105" s="138"/>
      <c r="BS105" s="138"/>
      <c r="BT105" s="138"/>
      <c r="BU105" s="138"/>
      <c r="BV105" s="138"/>
    </row>
    <row r="106" spans="3:74" x14ac:dyDescent="0.2">
      <c r="BK106" s="138"/>
      <c r="BL106" s="138"/>
      <c r="BM106" s="138"/>
      <c r="BN106" s="138"/>
      <c r="BO106" s="138"/>
      <c r="BP106" s="138"/>
      <c r="BQ106" s="138"/>
      <c r="BR106" s="138"/>
      <c r="BS106" s="138"/>
      <c r="BT106" s="138"/>
      <c r="BU106" s="138"/>
      <c r="BV106" s="138"/>
    </row>
    <row r="107" spans="3:74" x14ac:dyDescent="0.2">
      <c r="BK107" s="138"/>
      <c r="BL107" s="138"/>
      <c r="BM107" s="138"/>
      <c r="BN107" s="138"/>
      <c r="BO107" s="138"/>
      <c r="BP107" s="138"/>
      <c r="BQ107" s="138"/>
      <c r="BR107" s="138"/>
      <c r="BS107" s="138"/>
      <c r="BT107" s="138"/>
      <c r="BU107" s="138"/>
      <c r="BV107" s="138"/>
    </row>
    <row r="108" spans="3:74" x14ac:dyDescent="0.2">
      <c r="BK108" s="138"/>
      <c r="BL108" s="138"/>
      <c r="BM108" s="138"/>
      <c r="BN108" s="138"/>
      <c r="BO108" s="138"/>
      <c r="BP108" s="138"/>
      <c r="BQ108" s="138"/>
      <c r="BR108" s="138"/>
      <c r="BS108" s="138"/>
      <c r="BT108" s="138"/>
      <c r="BU108" s="138"/>
      <c r="BV108" s="138"/>
    </row>
    <row r="109" spans="3:74" x14ac:dyDescent="0.2">
      <c r="BK109" s="138"/>
      <c r="BL109" s="138"/>
      <c r="BM109" s="138"/>
      <c r="BN109" s="138"/>
      <c r="BO109" s="138"/>
      <c r="BP109" s="138"/>
      <c r="BQ109" s="138"/>
      <c r="BR109" s="138"/>
      <c r="BS109" s="138"/>
      <c r="BT109" s="138"/>
      <c r="BU109" s="138"/>
      <c r="BV109" s="138"/>
    </row>
    <row r="110" spans="3:74" x14ac:dyDescent="0.2">
      <c r="BK110" s="138"/>
      <c r="BL110" s="138"/>
      <c r="BM110" s="138"/>
      <c r="BN110" s="138"/>
      <c r="BO110" s="138"/>
      <c r="BP110" s="138"/>
      <c r="BQ110" s="138"/>
      <c r="BR110" s="138"/>
      <c r="BS110" s="138"/>
      <c r="BT110" s="138"/>
      <c r="BU110" s="138"/>
      <c r="BV110" s="138"/>
    </row>
    <row r="111" spans="3:74" x14ac:dyDescent="0.2">
      <c r="BK111" s="138"/>
      <c r="BL111" s="138"/>
      <c r="BM111" s="138"/>
      <c r="BN111" s="138"/>
      <c r="BO111" s="138"/>
      <c r="BP111" s="138"/>
      <c r="BQ111" s="138"/>
      <c r="BR111" s="138"/>
      <c r="BS111" s="138"/>
      <c r="BT111" s="138"/>
      <c r="BU111" s="138"/>
      <c r="BV111" s="138"/>
    </row>
    <row r="112" spans="3:74" x14ac:dyDescent="0.2">
      <c r="BK112" s="138"/>
      <c r="BL112" s="138"/>
      <c r="BM112" s="138"/>
      <c r="BN112" s="138"/>
      <c r="BO112" s="138"/>
      <c r="BP112" s="138"/>
      <c r="BQ112" s="138"/>
      <c r="BR112" s="138"/>
      <c r="BS112" s="138"/>
      <c r="BT112" s="138"/>
      <c r="BU112" s="138"/>
      <c r="BV112" s="138"/>
    </row>
    <row r="113" spans="63:74" x14ac:dyDescent="0.2">
      <c r="BK113" s="138"/>
      <c r="BL113" s="138"/>
      <c r="BM113" s="138"/>
      <c r="BN113" s="138"/>
      <c r="BO113" s="138"/>
      <c r="BP113" s="138"/>
      <c r="BQ113" s="138"/>
      <c r="BR113" s="138"/>
      <c r="BS113" s="138"/>
      <c r="BT113" s="138"/>
      <c r="BU113" s="138"/>
      <c r="BV113" s="138"/>
    </row>
    <row r="114" spans="63:74" x14ac:dyDescent="0.2">
      <c r="BK114" s="138"/>
      <c r="BL114" s="138"/>
      <c r="BM114" s="138"/>
      <c r="BN114" s="138"/>
      <c r="BO114" s="138"/>
      <c r="BP114" s="138"/>
      <c r="BQ114" s="138"/>
      <c r="BR114" s="138"/>
      <c r="BS114" s="138"/>
      <c r="BT114" s="138"/>
      <c r="BU114" s="138"/>
      <c r="BV114" s="138"/>
    </row>
    <row r="115" spans="63:74" x14ac:dyDescent="0.2">
      <c r="BK115" s="138"/>
      <c r="BL115" s="138"/>
      <c r="BM115" s="138"/>
      <c r="BN115" s="138"/>
      <c r="BO115" s="138"/>
      <c r="BP115" s="138"/>
      <c r="BQ115" s="138"/>
      <c r="BR115" s="138"/>
      <c r="BS115" s="138"/>
      <c r="BT115" s="138"/>
      <c r="BU115" s="138"/>
      <c r="BV115" s="138"/>
    </row>
    <row r="116" spans="63:74" x14ac:dyDescent="0.2">
      <c r="BK116" s="138"/>
      <c r="BL116" s="138"/>
      <c r="BM116" s="138"/>
      <c r="BN116" s="138"/>
      <c r="BO116" s="138"/>
      <c r="BP116" s="138"/>
      <c r="BQ116" s="138"/>
      <c r="BR116" s="138"/>
      <c r="BS116" s="138"/>
      <c r="BT116" s="138"/>
      <c r="BU116" s="138"/>
      <c r="BV116" s="138"/>
    </row>
    <row r="117" spans="63:74" x14ac:dyDescent="0.2">
      <c r="BK117" s="138"/>
      <c r="BL117" s="138"/>
      <c r="BM117" s="138"/>
      <c r="BN117" s="138"/>
      <c r="BO117" s="138"/>
      <c r="BP117" s="138"/>
      <c r="BQ117" s="138"/>
      <c r="BR117" s="138"/>
      <c r="BS117" s="138"/>
      <c r="BT117" s="138"/>
      <c r="BU117" s="138"/>
      <c r="BV117" s="138"/>
    </row>
    <row r="118" spans="63:74" x14ac:dyDescent="0.2">
      <c r="BK118" s="138"/>
      <c r="BL118" s="138"/>
      <c r="BM118" s="138"/>
      <c r="BN118" s="138"/>
      <c r="BO118" s="138"/>
      <c r="BP118" s="138"/>
      <c r="BQ118" s="138"/>
      <c r="BR118" s="138"/>
      <c r="BS118" s="138"/>
      <c r="BT118" s="138"/>
      <c r="BU118" s="138"/>
      <c r="BV118" s="138"/>
    </row>
    <row r="119" spans="63:74" x14ac:dyDescent="0.2">
      <c r="BK119" s="138"/>
      <c r="BL119" s="138"/>
      <c r="BM119" s="138"/>
      <c r="BN119" s="138"/>
      <c r="BO119" s="138"/>
      <c r="BP119" s="138"/>
      <c r="BQ119" s="138"/>
      <c r="BR119" s="138"/>
      <c r="BS119" s="138"/>
      <c r="BT119" s="138"/>
      <c r="BU119" s="138"/>
      <c r="BV119" s="138"/>
    </row>
    <row r="120" spans="63:74" x14ac:dyDescent="0.2">
      <c r="BK120" s="138"/>
      <c r="BL120" s="138"/>
      <c r="BM120" s="138"/>
      <c r="BN120" s="138"/>
      <c r="BO120" s="138"/>
      <c r="BP120" s="138"/>
      <c r="BQ120" s="138"/>
      <c r="BR120" s="138"/>
      <c r="BS120" s="138"/>
      <c r="BT120" s="138"/>
      <c r="BU120" s="138"/>
      <c r="BV120" s="138"/>
    </row>
    <row r="121" spans="63:74" x14ac:dyDescent="0.2">
      <c r="BK121" s="138"/>
      <c r="BL121" s="138"/>
      <c r="BM121" s="138"/>
      <c r="BN121" s="138"/>
      <c r="BO121" s="138"/>
      <c r="BP121" s="138"/>
      <c r="BQ121" s="138"/>
      <c r="BR121" s="138"/>
      <c r="BS121" s="138"/>
      <c r="BT121" s="138"/>
      <c r="BU121" s="138"/>
      <c r="BV121" s="138"/>
    </row>
    <row r="122" spans="63:74" x14ac:dyDescent="0.2">
      <c r="BK122" s="138"/>
      <c r="BL122" s="138"/>
      <c r="BM122" s="138"/>
      <c r="BN122" s="138"/>
      <c r="BO122" s="138"/>
      <c r="BP122" s="138"/>
      <c r="BQ122" s="138"/>
      <c r="BR122" s="138"/>
      <c r="BS122" s="138"/>
      <c r="BT122" s="138"/>
      <c r="BU122" s="138"/>
      <c r="BV122" s="138"/>
    </row>
    <row r="123" spans="63:74" x14ac:dyDescent="0.2">
      <c r="BK123" s="138"/>
      <c r="BL123" s="138"/>
      <c r="BM123" s="138"/>
      <c r="BN123" s="138"/>
      <c r="BO123" s="138"/>
      <c r="BP123" s="138"/>
      <c r="BQ123" s="138"/>
      <c r="BR123" s="138"/>
      <c r="BS123" s="138"/>
      <c r="BT123" s="138"/>
      <c r="BU123" s="138"/>
      <c r="BV123" s="138"/>
    </row>
    <row r="124" spans="63:74" x14ac:dyDescent="0.2">
      <c r="BK124" s="138"/>
      <c r="BL124" s="138"/>
      <c r="BM124" s="138"/>
      <c r="BN124" s="138"/>
      <c r="BO124" s="138"/>
      <c r="BP124" s="138"/>
      <c r="BQ124" s="138"/>
      <c r="BR124" s="138"/>
      <c r="BS124" s="138"/>
      <c r="BT124" s="138"/>
      <c r="BU124" s="138"/>
      <c r="BV124" s="138"/>
    </row>
    <row r="125" spans="63:74" x14ac:dyDescent="0.2">
      <c r="BK125" s="138"/>
      <c r="BL125" s="138"/>
      <c r="BM125" s="138"/>
      <c r="BN125" s="138"/>
      <c r="BO125" s="138"/>
      <c r="BP125" s="138"/>
      <c r="BQ125" s="138"/>
      <c r="BR125" s="138"/>
      <c r="BS125" s="138"/>
      <c r="BT125" s="138"/>
      <c r="BU125" s="138"/>
      <c r="BV125" s="138"/>
    </row>
    <row r="126" spans="63:74" x14ac:dyDescent="0.2">
      <c r="BK126" s="138"/>
      <c r="BL126" s="138"/>
      <c r="BM126" s="138"/>
      <c r="BN126" s="138"/>
      <c r="BO126" s="138"/>
      <c r="BP126" s="138"/>
      <c r="BQ126" s="138"/>
      <c r="BR126" s="138"/>
      <c r="BS126" s="138"/>
      <c r="BT126" s="138"/>
      <c r="BU126" s="138"/>
      <c r="BV126" s="138"/>
    </row>
    <row r="127" spans="63:74" x14ac:dyDescent="0.2">
      <c r="BK127" s="138"/>
      <c r="BL127" s="138"/>
      <c r="BM127" s="138"/>
      <c r="BN127" s="138"/>
      <c r="BO127" s="138"/>
      <c r="BP127" s="138"/>
      <c r="BQ127" s="138"/>
      <c r="BR127" s="138"/>
      <c r="BS127" s="138"/>
      <c r="BT127" s="138"/>
      <c r="BU127" s="138"/>
      <c r="BV127" s="138"/>
    </row>
    <row r="128" spans="63:74" x14ac:dyDescent="0.2">
      <c r="BK128" s="138"/>
      <c r="BL128" s="138"/>
      <c r="BM128" s="138"/>
      <c r="BN128" s="138"/>
      <c r="BO128" s="138"/>
      <c r="BP128" s="138"/>
      <c r="BQ128" s="138"/>
      <c r="BR128" s="138"/>
      <c r="BS128" s="138"/>
      <c r="BT128" s="138"/>
      <c r="BU128" s="138"/>
      <c r="BV128" s="138"/>
    </row>
    <row r="129" spans="63:74" x14ac:dyDescent="0.2">
      <c r="BK129" s="138"/>
      <c r="BL129" s="138"/>
      <c r="BM129" s="138"/>
      <c r="BN129" s="138"/>
      <c r="BO129" s="138"/>
      <c r="BP129" s="138"/>
      <c r="BQ129" s="138"/>
      <c r="BR129" s="138"/>
      <c r="BS129" s="138"/>
      <c r="BT129" s="138"/>
      <c r="BU129" s="138"/>
      <c r="BV129" s="138"/>
    </row>
    <row r="130" spans="63:74" x14ac:dyDescent="0.2">
      <c r="BK130" s="138"/>
      <c r="BL130" s="138"/>
      <c r="BM130" s="138"/>
      <c r="BN130" s="138"/>
      <c r="BO130" s="138"/>
      <c r="BP130" s="138"/>
      <c r="BQ130" s="138"/>
      <c r="BR130" s="138"/>
      <c r="BS130" s="138"/>
      <c r="BT130" s="138"/>
      <c r="BU130" s="138"/>
      <c r="BV130" s="138"/>
    </row>
    <row r="131" spans="63:74" x14ac:dyDescent="0.2">
      <c r="BK131" s="138"/>
      <c r="BL131" s="138"/>
      <c r="BM131" s="138"/>
      <c r="BN131" s="138"/>
      <c r="BO131" s="138"/>
      <c r="BP131" s="138"/>
      <c r="BQ131" s="138"/>
      <c r="BR131" s="138"/>
      <c r="BS131" s="138"/>
      <c r="BT131" s="138"/>
      <c r="BU131" s="138"/>
      <c r="BV131" s="138"/>
    </row>
    <row r="132" spans="63:74" x14ac:dyDescent="0.2">
      <c r="BK132" s="138"/>
      <c r="BL132" s="138"/>
      <c r="BM132" s="138"/>
      <c r="BN132" s="138"/>
      <c r="BO132" s="138"/>
      <c r="BP132" s="138"/>
      <c r="BQ132" s="138"/>
      <c r="BR132" s="138"/>
      <c r="BS132" s="138"/>
      <c r="BT132" s="138"/>
      <c r="BU132" s="138"/>
      <c r="BV132" s="138"/>
    </row>
    <row r="133" spans="63:74" x14ac:dyDescent="0.2">
      <c r="BK133" s="138"/>
      <c r="BL133" s="138"/>
      <c r="BM133" s="138"/>
      <c r="BN133" s="138"/>
      <c r="BO133" s="138"/>
      <c r="BP133" s="138"/>
      <c r="BQ133" s="138"/>
      <c r="BR133" s="138"/>
      <c r="BS133" s="138"/>
      <c r="BT133" s="138"/>
      <c r="BU133" s="138"/>
      <c r="BV133" s="138"/>
    </row>
    <row r="134" spans="63:74" x14ac:dyDescent="0.2">
      <c r="BK134" s="138"/>
      <c r="BL134" s="138"/>
      <c r="BM134" s="138"/>
      <c r="BN134" s="138"/>
      <c r="BO134" s="138"/>
      <c r="BP134" s="138"/>
      <c r="BQ134" s="138"/>
      <c r="BR134" s="138"/>
      <c r="BS134" s="138"/>
      <c r="BT134" s="138"/>
      <c r="BU134" s="138"/>
      <c r="BV134" s="138"/>
    </row>
    <row r="135" spans="63:74" x14ac:dyDescent="0.2">
      <c r="BK135" s="138"/>
      <c r="BL135" s="138"/>
      <c r="BM135" s="138"/>
      <c r="BN135" s="138"/>
      <c r="BO135" s="138"/>
      <c r="BP135" s="138"/>
      <c r="BQ135" s="138"/>
      <c r="BR135" s="138"/>
      <c r="BS135" s="138"/>
      <c r="BT135" s="138"/>
      <c r="BU135" s="138"/>
      <c r="BV135" s="138"/>
    </row>
    <row r="136" spans="63:74" x14ac:dyDescent="0.2">
      <c r="BK136" s="138"/>
      <c r="BL136" s="138"/>
      <c r="BM136" s="138"/>
      <c r="BN136" s="138"/>
      <c r="BO136" s="138"/>
      <c r="BP136" s="138"/>
      <c r="BQ136" s="138"/>
      <c r="BR136" s="138"/>
      <c r="BS136" s="138"/>
      <c r="BT136" s="138"/>
      <c r="BU136" s="138"/>
      <c r="BV136" s="138"/>
    </row>
    <row r="137" spans="63:74" x14ac:dyDescent="0.2">
      <c r="BK137" s="138"/>
      <c r="BL137" s="138"/>
      <c r="BM137" s="138"/>
      <c r="BN137" s="138"/>
      <c r="BO137" s="138"/>
      <c r="BP137" s="138"/>
      <c r="BQ137" s="138"/>
      <c r="BR137" s="138"/>
      <c r="BS137" s="138"/>
      <c r="BT137" s="138"/>
      <c r="BU137" s="138"/>
      <c r="BV137" s="138"/>
    </row>
    <row r="138" spans="63:74" x14ac:dyDescent="0.2">
      <c r="BK138" s="138"/>
      <c r="BL138" s="138"/>
      <c r="BM138" s="138"/>
      <c r="BN138" s="138"/>
      <c r="BO138" s="138"/>
      <c r="BP138" s="138"/>
      <c r="BQ138" s="138"/>
      <c r="BR138" s="138"/>
      <c r="BS138" s="138"/>
      <c r="BT138" s="138"/>
      <c r="BU138" s="138"/>
      <c r="BV138" s="138"/>
    </row>
    <row r="139" spans="63:74" x14ac:dyDescent="0.2">
      <c r="BK139" s="138"/>
      <c r="BL139" s="138"/>
      <c r="BM139" s="138"/>
      <c r="BN139" s="138"/>
      <c r="BO139" s="138"/>
      <c r="BP139" s="138"/>
      <c r="BQ139" s="138"/>
      <c r="BR139" s="138"/>
      <c r="BS139" s="138"/>
      <c r="BT139" s="138"/>
      <c r="BU139" s="138"/>
      <c r="BV139" s="138"/>
    </row>
    <row r="140" spans="63:74" x14ac:dyDescent="0.2">
      <c r="BK140" s="138"/>
      <c r="BL140" s="138"/>
      <c r="BM140" s="138"/>
      <c r="BN140" s="138"/>
      <c r="BO140" s="138"/>
      <c r="BP140" s="138"/>
      <c r="BQ140" s="138"/>
      <c r="BR140" s="138"/>
      <c r="BS140" s="138"/>
      <c r="BT140" s="138"/>
      <c r="BU140" s="138"/>
      <c r="BV140" s="138"/>
    </row>
    <row r="141" spans="63:74" x14ac:dyDescent="0.2">
      <c r="BK141" s="138"/>
      <c r="BL141" s="138"/>
      <c r="BM141" s="138"/>
      <c r="BN141" s="138"/>
      <c r="BO141" s="138"/>
      <c r="BP141" s="138"/>
      <c r="BQ141" s="138"/>
      <c r="BR141" s="138"/>
      <c r="BS141" s="138"/>
      <c r="BT141" s="138"/>
      <c r="BU141" s="138"/>
      <c r="BV141" s="138"/>
    </row>
    <row r="142" spans="63:74" x14ac:dyDescent="0.2">
      <c r="BK142" s="138"/>
      <c r="BL142" s="138"/>
      <c r="BM142" s="138"/>
      <c r="BN142" s="138"/>
      <c r="BO142" s="138"/>
      <c r="BP142" s="138"/>
      <c r="BQ142" s="138"/>
      <c r="BR142" s="138"/>
      <c r="BS142" s="138"/>
      <c r="BT142" s="138"/>
      <c r="BU142" s="138"/>
      <c r="BV142" s="138"/>
    </row>
    <row r="143" spans="63:74" x14ac:dyDescent="0.2">
      <c r="BK143" s="138"/>
      <c r="BL143" s="138"/>
      <c r="BM143" s="138"/>
      <c r="BN143" s="138"/>
      <c r="BO143" s="138"/>
      <c r="BP143" s="138"/>
      <c r="BQ143" s="138"/>
      <c r="BR143" s="138"/>
      <c r="BS143" s="138"/>
      <c r="BT143" s="138"/>
      <c r="BU143" s="138"/>
      <c r="BV143" s="138"/>
    </row>
    <row r="144" spans="63:74" x14ac:dyDescent="0.2">
      <c r="BK144" s="138"/>
      <c r="BL144" s="138"/>
      <c r="BM144" s="138"/>
      <c r="BN144" s="138"/>
      <c r="BO144" s="138"/>
      <c r="BP144" s="138"/>
      <c r="BQ144" s="138"/>
      <c r="BR144" s="138"/>
      <c r="BS144" s="138"/>
      <c r="BT144" s="138"/>
      <c r="BU144" s="138"/>
      <c r="BV144" s="138"/>
    </row>
    <row r="145" spans="63:74" x14ac:dyDescent="0.2">
      <c r="BK145" s="138"/>
      <c r="BL145" s="138"/>
      <c r="BM145" s="138"/>
      <c r="BN145" s="138"/>
      <c r="BO145" s="138"/>
      <c r="BP145" s="138"/>
      <c r="BQ145" s="138"/>
      <c r="BR145" s="138"/>
      <c r="BS145" s="138"/>
      <c r="BT145" s="138"/>
      <c r="BU145" s="138"/>
      <c r="BV145" s="138"/>
    </row>
    <row r="146" spans="63:74" x14ac:dyDescent="0.2">
      <c r="BK146" s="138"/>
      <c r="BL146" s="138"/>
      <c r="BM146" s="138"/>
      <c r="BN146" s="138"/>
      <c r="BO146" s="138"/>
      <c r="BP146" s="138"/>
      <c r="BQ146" s="138"/>
      <c r="BR146" s="138"/>
      <c r="BS146" s="138"/>
      <c r="BT146" s="138"/>
      <c r="BU146" s="138"/>
      <c r="BV146" s="138"/>
    </row>
    <row r="147" spans="63:74" x14ac:dyDescent="0.2">
      <c r="BK147" s="138"/>
      <c r="BL147" s="138"/>
      <c r="BM147" s="138"/>
      <c r="BN147" s="138"/>
      <c r="BO147" s="138"/>
      <c r="BP147" s="138"/>
      <c r="BQ147" s="138"/>
      <c r="BR147" s="138"/>
      <c r="BS147" s="138"/>
      <c r="BT147" s="138"/>
      <c r="BU147" s="138"/>
      <c r="BV147" s="138"/>
    </row>
    <row r="148" spans="63:74" x14ac:dyDescent="0.2">
      <c r="BK148" s="138"/>
      <c r="BL148" s="138"/>
      <c r="BM148" s="138"/>
      <c r="BN148" s="138"/>
      <c r="BO148" s="138"/>
      <c r="BP148" s="138"/>
      <c r="BQ148" s="138"/>
      <c r="BR148" s="138"/>
      <c r="BS148" s="138"/>
      <c r="BT148" s="138"/>
      <c r="BU148" s="138"/>
      <c r="BV148" s="138"/>
    </row>
  </sheetData>
  <mergeCells count="18">
    <mergeCell ref="BK3:BV3"/>
    <mergeCell ref="B1:AL1"/>
    <mergeCell ref="C3:N3"/>
    <mergeCell ref="O3:Z3"/>
    <mergeCell ref="AA3:AL3"/>
    <mergeCell ref="AM3:AX3"/>
    <mergeCell ref="AY3:BJ3"/>
    <mergeCell ref="B60:Q60"/>
    <mergeCell ref="B61:Q61"/>
    <mergeCell ref="B62:Q62"/>
    <mergeCell ref="A1:A2"/>
    <mergeCell ref="B54:Q54"/>
    <mergeCell ref="B55:Q55"/>
    <mergeCell ref="B58:Q58"/>
    <mergeCell ref="B57:Q57"/>
    <mergeCell ref="B56:Q56"/>
    <mergeCell ref="B52:Q52"/>
    <mergeCell ref="B59:R59"/>
  </mergeCells>
  <phoneticPr fontId="7" type="noConversion"/>
  <conditionalFormatting sqref="C52:P52">
    <cfRule type="cellIs" dxfId="4" priority="1" stopIfTrue="1" operator="notEqual">
      <formula>0</formula>
    </cfRule>
  </conditionalFormatting>
  <hyperlinks>
    <hyperlink ref="A1:A2" location="Contents!A1" display="Table of Contents" xr:uid="{00000000-0004-0000-10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R33"/>
  <sheetViews>
    <sheetView tabSelected="1" workbookViewId="0"/>
  </sheetViews>
  <sheetFormatPr defaultColWidth="8.5546875" defaultRowHeight="13.2" x14ac:dyDescent="0.25"/>
  <cols>
    <col min="1" max="1" width="13.44140625" style="119" customWidth="1"/>
    <col min="2" max="2" width="90" style="119" customWidth="1"/>
    <col min="3" max="16384" width="8.5546875" style="119"/>
  </cols>
  <sheetData>
    <row r="1" spans="1:18" x14ac:dyDescent="0.25">
      <c r="A1" s="119" t="s">
        <v>237</v>
      </c>
    </row>
    <row r="6" spans="1:18" ht="15.6" x14ac:dyDescent="0.3">
      <c r="B6" s="120" t="str">
        <f>"Short-Term Energy Outlook, "&amp;Dates!D1</f>
        <v>Short-Term Energy Outlook, April 2025</v>
      </c>
    </row>
    <row r="8" spans="1:18" ht="15" customHeight="1" x14ac:dyDescent="0.25">
      <c r="A8" s="121"/>
      <c r="B8" s="122" t="s">
        <v>142</v>
      </c>
      <c r="C8" s="121"/>
      <c r="D8" s="121"/>
      <c r="E8" s="121"/>
      <c r="F8" s="121"/>
      <c r="G8" s="121"/>
      <c r="H8" s="121"/>
      <c r="I8" s="121"/>
      <c r="J8" s="121"/>
      <c r="K8" s="121"/>
      <c r="L8" s="121"/>
      <c r="M8" s="121"/>
      <c r="N8" s="121"/>
      <c r="O8" s="121"/>
      <c r="P8" s="121"/>
      <c r="Q8" s="121"/>
      <c r="R8" s="121"/>
    </row>
    <row r="9" spans="1:18" ht="15" customHeight="1" x14ac:dyDescent="0.25">
      <c r="A9" s="121"/>
      <c r="B9" s="122" t="s">
        <v>778</v>
      </c>
      <c r="C9" s="121"/>
      <c r="D9" s="121"/>
      <c r="E9" s="121"/>
      <c r="F9" s="121"/>
      <c r="G9" s="121"/>
      <c r="H9" s="121"/>
      <c r="I9" s="121"/>
      <c r="J9" s="121"/>
      <c r="K9" s="121"/>
      <c r="L9" s="121"/>
      <c r="M9" s="121"/>
      <c r="N9" s="121"/>
      <c r="O9" s="121"/>
      <c r="P9" s="121"/>
      <c r="Q9" s="121"/>
      <c r="R9" s="121"/>
    </row>
    <row r="10" spans="1:18" ht="15" customHeight="1" x14ac:dyDescent="0.25">
      <c r="A10" s="121"/>
      <c r="B10" s="122" t="s">
        <v>906</v>
      </c>
      <c r="C10" s="123"/>
      <c r="D10" s="123"/>
      <c r="E10" s="123"/>
      <c r="F10" s="123"/>
      <c r="G10" s="123"/>
      <c r="H10" s="123"/>
      <c r="I10" s="123"/>
      <c r="J10" s="123"/>
      <c r="K10" s="123"/>
      <c r="L10" s="123"/>
      <c r="M10" s="123"/>
      <c r="N10" s="123"/>
      <c r="O10" s="123"/>
      <c r="P10" s="123"/>
      <c r="Q10" s="123"/>
      <c r="R10" s="123"/>
    </row>
    <row r="11" spans="1:18" ht="15" customHeight="1" x14ac:dyDescent="0.25">
      <c r="A11" s="121"/>
      <c r="B11" s="122" t="s">
        <v>915</v>
      </c>
      <c r="C11" s="123"/>
      <c r="D11" s="123"/>
      <c r="E11" s="123"/>
      <c r="F11" s="123"/>
      <c r="G11" s="123"/>
      <c r="H11" s="123"/>
      <c r="I11" s="123"/>
      <c r="J11" s="123"/>
      <c r="K11" s="123"/>
      <c r="L11" s="123"/>
      <c r="M11" s="123"/>
      <c r="N11" s="123"/>
      <c r="O11" s="123"/>
      <c r="P11" s="123"/>
      <c r="Q11" s="123"/>
      <c r="R11" s="123"/>
    </row>
    <row r="12" spans="1:18" ht="15" customHeight="1" x14ac:dyDescent="0.25">
      <c r="A12" s="121"/>
      <c r="B12" s="122" t="s">
        <v>914</v>
      </c>
      <c r="C12" s="123"/>
      <c r="D12" s="123"/>
      <c r="E12" s="123"/>
      <c r="F12" s="123"/>
      <c r="G12" s="123"/>
      <c r="H12" s="123"/>
      <c r="I12" s="123"/>
      <c r="J12" s="123"/>
      <c r="K12" s="123"/>
      <c r="L12" s="123"/>
      <c r="M12" s="123"/>
      <c r="N12" s="123"/>
      <c r="O12" s="123"/>
      <c r="P12" s="123"/>
      <c r="Q12" s="123"/>
      <c r="R12" s="123"/>
    </row>
    <row r="13" spans="1:18" ht="15" customHeight="1" x14ac:dyDescent="0.25">
      <c r="A13" s="121"/>
      <c r="B13" s="122" t="s">
        <v>913</v>
      </c>
      <c r="C13" s="123"/>
      <c r="D13" s="123"/>
      <c r="E13" s="123"/>
      <c r="F13" s="123"/>
      <c r="G13" s="123"/>
      <c r="H13" s="123"/>
      <c r="I13" s="123"/>
      <c r="J13" s="123"/>
      <c r="K13" s="123"/>
      <c r="L13" s="123"/>
      <c r="M13" s="123"/>
      <c r="N13" s="123"/>
      <c r="O13" s="123"/>
      <c r="P13" s="123"/>
      <c r="Q13" s="123"/>
      <c r="R13" s="123"/>
    </row>
    <row r="14" spans="1:18" ht="15" customHeight="1" x14ac:dyDescent="0.25">
      <c r="A14" s="121"/>
      <c r="B14" s="122" t="s">
        <v>912</v>
      </c>
      <c r="C14" s="123"/>
      <c r="D14" s="123"/>
      <c r="E14" s="123"/>
      <c r="F14" s="123"/>
      <c r="G14" s="123"/>
      <c r="H14" s="123"/>
      <c r="I14" s="123"/>
      <c r="J14" s="123"/>
      <c r="K14" s="123"/>
      <c r="L14" s="123"/>
      <c r="M14" s="123"/>
      <c r="N14" s="123"/>
      <c r="O14" s="123"/>
      <c r="P14" s="123"/>
      <c r="Q14" s="123"/>
      <c r="R14" s="123"/>
    </row>
    <row r="15" spans="1:18" ht="15" customHeight="1" x14ac:dyDescent="0.25">
      <c r="A15" s="121"/>
      <c r="B15" s="122" t="s">
        <v>905</v>
      </c>
      <c r="C15" s="85"/>
      <c r="D15" s="85"/>
      <c r="E15" s="85"/>
      <c r="F15" s="85"/>
      <c r="G15" s="85"/>
      <c r="H15" s="85"/>
      <c r="I15" s="85"/>
      <c r="J15" s="85"/>
      <c r="K15" s="85"/>
      <c r="L15" s="85"/>
      <c r="M15" s="85"/>
      <c r="N15" s="85"/>
      <c r="O15" s="85"/>
      <c r="P15" s="85"/>
      <c r="Q15" s="85"/>
      <c r="R15" s="85"/>
    </row>
    <row r="16" spans="1:18" ht="15" customHeight="1" x14ac:dyDescent="0.25">
      <c r="A16" s="121"/>
      <c r="B16" s="122" t="s">
        <v>541</v>
      </c>
      <c r="C16" s="124"/>
      <c r="D16" s="124"/>
      <c r="E16" s="124"/>
      <c r="F16" s="124"/>
      <c r="G16" s="124"/>
      <c r="H16" s="124"/>
      <c r="I16" s="124"/>
      <c r="J16" s="124"/>
      <c r="K16" s="124"/>
      <c r="L16" s="124"/>
      <c r="M16" s="124"/>
      <c r="N16" s="124"/>
      <c r="O16" s="124"/>
      <c r="P16" s="124"/>
      <c r="Q16" s="124"/>
      <c r="R16" s="124"/>
    </row>
    <row r="17" spans="1:18" ht="15" customHeight="1" x14ac:dyDescent="0.25">
      <c r="A17" s="121"/>
      <c r="B17" s="122" t="s">
        <v>916</v>
      </c>
      <c r="C17" s="123"/>
      <c r="D17" s="123"/>
      <c r="E17" s="123"/>
      <c r="F17" s="123"/>
      <c r="G17" s="123"/>
      <c r="H17" s="123"/>
      <c r="I17" s="123"/>
      <c r="J17" s="123"/>
      <c r="K17" s="123"/>
      <c r="L17" s="123"/>
      <c r="M17" s="123"/>
      <c r="N17" s="123"/>
      <c r="O17" s="123"/>
      <c r="P17" s="123"/>
      <c r="Q17" s="123"/>
      <c r="R17" s="123"/>
    </row>
    <row r="18" spans="1:18" ht="15" customHeight="1" x14ac:dyDescent="0.25">
      <c r="A18" s="121"/>
      <c r="B18" s="122" t="s">
        <v>1576</v>
      </c>
      <c r="C18" s="123"/>
      <c r="D18" s="123"/>
      <c r="E18" s="123"/>
      <c r="F18" s="123"/>
      <c r="G18" s="123"/>
      <c r="H18" s="123"/>
      <c r="I18" s="123"/>
      <c r="J18" s="123"/>
      <c r="K18" s="123"/>
      <c r="L18" s="123"/>
      <c r="M18" s="123"/>
      <c r="N18" s="123"/>
      <c r="O18" s="123"/>
      <c r="P18" s="123"/>
      <c r="Q18" s="123"/>
      <c r="R18" s="123"/>
    </row>
    <row r="19" spans="1:18" ht="15" customHeight="1" x14ac:dyDescent="0.25">
      <c r="A19" s="121"/>
      <c r="B19" s="122" t="s">
        <v>143</v>
      </c>
      <c r="C19" s="115"/>
      <c r="D19" s="115"/>
      <c r="E19" s="115"/>
      <c r="F19" s="115"/>
      <c r="G19" s="115"/>
      <c r="H19" s="115"/>
      <c r="I19" s="115"/>
      <c r="J19" s="115"/>
      <c r="K19" s="115"/>
      <c r="L19" s="115"/>
      <c r="M19" s="115"/>
      <c r="N19" s="115"/>
      <c r="O19" s="115"/>
      <c r="P19" s="115"/>
      <c r="Q19" s="115"/>
      <c r="R19" s="115"/>
    </row>
    <row r="20" spans="1:18" ht="15" customHeight="1" x14ac:dyDescent="0.25">
      <c r="A20" s="121"/>
      <c r="B20" s="122" t="s">
        <v>917</v>
      </c>
      <c r="C20" s="123"/>
      <c r="D20" s="123"/>
      <c r="E20" s="123"/>
      <c r="F20" s="123"/>
      <c r="G20" s="123"/>
      <c r="H20" s="123"/>
      <c r="I20" s="123"/>
      <c r="J20" s="123"/>
      <c r="K20" s="123"/>
      <c r="L20" s="123"/>
      <c r="M20" s="123"/>
      <c r="N20" s="123"/>
      <c r="O20" s="123"/>
      <c r="P20" s="123"/>
      <c r="Q20" s="123"/>
      <c r="R20" s="123"/>
    </row>
    <row r="21" spans="1:18" ht="15" customHeight="1" x14ac:dyDescent="0.25">
      <c r="A21" s="121"/>
      <c r="B21" s="122" t="s">
        <v>144</v>
      </c>
      <c r="C21" s="126"/>
      <c r="D21" s="126"/>
      <c r="E21" s="126"/>
      <c r="F21" s="126"/>
      <c r="G21" s="126"/>
      <c r="H21" s="126"/>
      <c r="I21" s="126"/>
      <c r="J21" s="126"/>
      <c r="K21" s="126"/>
      <c r="L21" s="126"/>
      <c r="M21" s="126"/>
      <c r="N21" s="126"/>
      <c r="O21" s="126"/>
      <c r="P21" s="126"/>
      <c r="Q21" s="126"/>
      <c r="R21" s="126"/>
    </row>
    <row r="22" spans="1:18" ht="15" customHeight="1" x14ac:dyDescent="0.25">
      <c r="A22" s="121"/>
      <c r="B22" s="122" t="s">
        <v>481</v>
      </c>
      <c r="C22" s="123"/>
      <c r="D22" s="123"/>
      <c r="E22" s="123"/>
      <c r="F22" s="123"/>
      <c r="G22" s="123"/>
      <c r="H22" s="123"/>
      <c r="I22" s="123"/>
      <c r="J22" s="123"/>
      <c r="K22" s="123"/>
      <c r="L22" s="123"/>
      <c r="M22" s="123"/>
      <c r="N22" s="123"/>
      <c r="O22" s="123"/>
      <c r="P22" s="123"/>
      <c r="Q22" s="123"/>
      <c r="R22" s="123"/>
    </row>
    <row r="23" spans="1:18" ht="15" customHeight="1" x14ac:dyDescent="0.25">
      <c r="A23" s="121"/>
      <c r="B23" s="125" t="s">
        <v>918</v>
      </c>
      <c r="C23" s="127"/>
      <c r="D23" s="127"/>
      <c r="E23" s="127"/>
      <c r="F23" s="127"/>
      <c r="G23" s="127"/>
      <c r="H23" s="127"/>
      <c r="I23" s="127"/>
      <c r="J23" s="127"/>
      <c r="K23" s="127"/>
      <c r="L23" s="127"/>
      <c r="M23" s="127"/>
      <c r="N23" s="127"/>
      <c r="O23" s="127"/>
      <c r="P23" s="127"/>
      <c r="Q23" s="127"/>
      <c r="R23" s="127"/>
    </row>
    <row r="24" spans="1:18" ht="15" customHeight="1" x14ac:dyDescent="0.25">
      <c r="A24" s="121"/>
      <c r="B24" s="125" t="s">
        <v>919</v>
      </c>
      <c r="C24" s="123"/>
      <c r="D24" s="123"/>
      <c r="E24" s="123"/>
      <c r="F24" s="123"/>
      <c r="G24" s="123"/>
      <c r="H24" s="123"/>
      <c r="I24" s="123"/>
      <c r="J24" s="123"/>
      <c r="K24" s="123"/>
      <c r="L24" s="123"/>
      <c r="M24" s="123"/>
      <c r="N24" s="123"/>
      <c r="O24" s="123"/>
      <c r="P24" s="123"/>
      <c r="Q24" s="123"/>
      <c r="R24" s="123"/>
    </row>
    <row r="25" spans="1:18" ht="15" customHeight="1" x14ac:dyDescent="0.25">
      <c r="A25" s="121"/>
      <c r="B25" s="125" t="s">
        <v>920</v>
      </c>
      <c r="C25" s="123"/>
      <c r="D25" s="123"/>
      <c r="E25" s="123"/>
      <c r="F25" s="123"/>
      <c r="G25" s="123"/>
      <c r="H25" s="123"/>
      <c r="I25" s="123"/>
      <c r="J25" s="123"/>
      <c r="K25" s="123"/>
      <c r="L25" s="123"/>
      <c r="M25" s="123"/>
      <c r="N25" s="123"/>
      <c r="O25" s="123"/>
      <c r="P25" s="123"/>
      <c r="Q25" s="123"/>
      <c r="R25" s="123"/>
    </row>
    <row r="26" spans="1:18" ht="15" customHeight="1" x14ac:dyDescent="0.25">
      <c r="A26" s="121"/>
      <c r="B26" s="125" t="s">
        <v>921</v>
      </c>
      <c r="C26" s="123"/>
      <c r="D26" s="123"/>
      <c r="E26" s="123"/>
      <c r="F26" s="123"/>
      <c r="G26" s="123"/>
      <c r="H26" s="123"/>
      <c r="I26" s="123"/>
      <c r="J26" s="123"/>
      <c r="K26" s="123"/>
      <c r="L26" s="123"/>
      <c r="M26" s="123"/>
      <c r="N26" s="123"/>
      <c r="O26" s="123"/>
      <c r="P26" s="123"/>
      <c r="Q26" s="123"/>
      <c r="R26" s="123"/>
    </row>
    <row r="27" spans="1:18" ht="15" customHeight="1" x14ac:dyDescent="0.25">
      <c r="A27" s="121"/>
      <c r="B27" s="125" t="s">
        <v>922</v>
      </c>
      <c r="C27" s="123"/>
      <c r="D27" s="123"/>
      <c r="E27" s="123"/>
      <c r="F27" s="123"/>
      <c r="G27" s="123"/>
      <c r="H27" s="123"/>
      <c r="I27" s="123"/>
      <c r="J27" s="123"/>
      <c r="K27" s="123"/>
      <c r="L27" s="123"/>
      <c r="M27" s="123"/>
      <c r="N27" s="123"/>
      <c r="O27" s="123"/>
      <c r="P27" s="123"/>
      <c r="Q27" s="123"/>
      <c r="R27" s="123"/>
    </row>
    <row r="28" spans="1:18" ht="15" customHeight="1" x14ac:dyDescent="0.25">
      <c r="A28" s="121"/>
      <c r="B28" s="125" t="s">
        <v>923</v>
      </c>
      <c r="C28" s="128"/>
      <c r="D28" s="128"/>
      <c r="E28" s="128"/>
      <c r="F28" s="128"/>
      <c r="G28" s="128"/>
      <c r="H28" s="128"/>
      <c r="I28" s="128"/>
      <c r="J28" s="123"/>
      <c r="K28" s="123"/>
      <c r="L28" s="123"/>
      <c r="M28" s="123"/>
      <c r="N28" s="123"/>
      <c r="O28" s="123"/>
      <c r="P28" s="123"/>
      <c r="Q28" s="123"/>
      <c r="R28" s="123"/>
    </row>
    <row r="29" spans="1:18" ht="15" customHeight="1" x14ac:dyDescent="0.35">
      <c r="A29" s="121"/>
      <c r="B29" s="122" t="s">
        <v>60</v>
      </c>
      <c r="C29" s="123"/>
      <c r="D29" s="123"/>
      <c r="E29" s="123"/>
      <c r="F29" s="123"/>
      <c r="G29" s="123"/>
      <c r="H29" s="123"/>
      <c r="I29" s="123"/>
      <c r="J29" s="123"/>
      <c r="K29" s="123"/>
      <c r="L29" s="123"/>
      <c r="M29" s="123"/>
      <c r="N29" s="123"/>
      <c r="O29" s="123"/>
      <c r="P29" s="123"/>
      <c r="Q29" s="123"/>
      <c r="R29" s="123"/>
    </row>
    <row r="30" spans="1:18" ht="15" customHeight="1" x14ac:dyDescent="0.25">
      <c r="A30" s="121"/>
      <c r="B30" s="125" t="s">
        <v>761</v>
      </c>
      <c r="C30" s="123"/>
      <c r="D30" s="123"/>
      <c r="E30" s="123"/>
      <c r="F30" s="123"/>
      <c r="G30" s="123"/>
      <c r="H30" s="123"/>
      <c r="I30" s="123"/>
      <c r="J30" s="123"/>
      <c r="K30" s="123"/>
      <c r="L30" s="123"/>
      <c r="M30" s="123"/>
      <c r="N30" s="123"/>
      <c r="O30" s="123"/>
      <c r="P30" s="123"/>
      <c r="Q30" s="123"/>
      <c r="R30" s="123"/>
    </row>
    <row r="31" spans="1:18" ht="15" customHeight="1" x14ac:dyDescent="0.25">
      <c r="A31" s="121"/>
      <c r="B31" s="125" t="s">
        <v>762</v>
      </c>
      <c r="C31" s="129"/>
      <c r="D31" s="129"/>
      <c r="E31" s="129"/>
      <c r="F31" s="129"/>
      <c r="G31" s="129"/>
      <c r="H31" s="129"/>
      <c r="I31" s="129"/>
      <c r="J31" s="129"/>
      <c r="K31" s="129"/>
      <c r="L31" s="129"/>
      <c r="M31" s="129"/>
      <c r="N31" s="129"/>
      <c r="O31" s="129"/>
      <c r="P31" s="129"/>
      <c r="Q31" s="129"/>
      <c r="R31" s="129"/>
    </row>
    <row r="32" spans="1:18" ht="15" customHeight="1" x14ac:dyDescent="0.25">
      <c r="B32" s="122" t="s">
        <v>1248</v>
      </c>
    </row>
    <row r="33" spans="2:2" ht="15" customHeight="1" x14ac:dyDescent="0.25">
      <c r="B33" s="122" t="s">
        <v>1324</v>
      </c>
    </row>
  </sheetData>
  <phoneticPr fontId="4" type="noConversion"/>
  <hyperlinks>
    <hyperlink ref="B8" location="'1tab'!A1" display="Table 1.  U.S. Energy Markets Summary: Base Case " xr:uid="{00000000-0004-0000-0100-000000000000}"/>
    <hyperlink ref="B9" location="'2tab'!A1" display="Table 2.  Nominal Energy Prices" xr:uid="{00000000-0004-0000-0100-000001000000}"/>
    <hyperlink ref="B10" location="'3atab'!A1" display="Table 3a.  World Petroleum and Other Liquid Fuels Production, Consumption, and Inventories" xr:uid="{00000000-0004-0000-0100-000002000000}"/>
    <hyperlink ref="B11" location="'3btab'!A1" display="Table 3b. Non-OPEC Petroleum and Other Liquid Fuels Production" xr:uid="{00000000-0004-0000-0100-000003000000}"/>
    <hyperlink ref="B12" location="'3ctab'!A1" display="Table 3c. World Petroleum and Other Liquid Fuels Production" xr:uid="{00000000-0004-0000-0100-000004000000}"/>
    <hyperlink ref="B15" location="'4atab'!A1" display="Table 4a.  U.S. Petroleum and Other Liquid Fuels Supply, Consumption, and Inventories" xr:uid="{00000000-0004-0000-0100-000005000000}"/>
    <hyperlink ref="B16" location="'4btab'!A1" display="Table 4b.  U.S. Hydrocarbon Gas Liquids (HGL) and Petroleum Refinery Balances" xr:uid="{00000000-0004-0000-0100-000006000000}"/>
    <hyperlink ref="B17" location="'4ctab'!A1" display="Table 4c. U.S. Regional Motor Gasoline Prices and Inventories" xr:uid="{00000000-0004-0000-0100-000007000000}"/>
    <hyperlink ref="B19" location="'5atab'!A1" display="Table 5a.  U.S. Natural Gas Supply, Consumption, and Inventories: Base Case" xr:uid="{00000000-0004-0000-0100-000008000000}"/>
    <hyperlink ref="B21" location="'6tab'!A1" display="Table 6.  U.S. Coal Supply, Consumption, and Inventories: Base Case" xr:uid="{00000000-0004-0000-0100-000009000000}"/>
    <hyperlink ref="B22" location="'7atab'!A1" display="Table 7a.  U.S. Electricity Industry Overview" xr:uid="{00000000-0004-0000-0100-00000A000000}"/>
    <hyperlink ref="B23" location="'7btab'!A1" display="Table 7b. U.S. Regional Electricity Retail Sales" xr:uid="{00000000-0004-0000-0100-00000B000000}"/>
    <hyperlink ref="B24" location="'7ctab'!A1" display="Table 7c. U.S. Regional Electricity Prices" xr:uid="{00000000-0004-0000-0100-00000C000000}"/>
    <hyperlink ref="B25" location="'7d(1)tab'!A1" display="Table 7d(1). U.S. Regional Electricity Generation, Electric Power Sector (part 1)" xr:uid="{00000000-0004-0000-0100-00000D000000}"/>
    <hyperlink ref="B29" location="'9atab'!A1" display="Table 9a.  U.S. Macroeconomic Indicators and CO2 Emissions " xr:uid="{00000000-0004-0000-0100-00000F000000}"/>
    <hyperlink ref="B30" location="'9btab'!A1" display="Table 9b. U.S. Regional Macroeconomic Data: Base Case" xr:uid="{00000000-0004-0000-0100-000010000000}"/>
    <hyperlink ref="B31" location="'9ctab'!A1" display="Table 9c. U.S. Regional Weather Data: Base Case" xr:uid="{00000000-0004-0000-0100-000011000000}"/>
    <hyperlink ref="B13" location="'3dtab'!A1" display="Table 3d. Total Crude Oil Production" xr:uid="{00000000-0004-0000-0100-000012000000}"/>
    <hyperlink ref="B20" location="'5btab'!A1" display="Table 5b. U.S. Regional Natural Gas Prices" xr:uid="{00000000-0004-0000-0100-000013000000}"/>
    <hyperlink ref="B26" location="'7d(2)tab'!A1" display="Table 7d(2). U.S. Regional Electricity Generation, Electric Power Sector (part 2)" xr:uid="{00000000-0004-0000-0100-000015000000}"/>
    <hyperlink ref="B27" location="'7etab'!A1" display="Table 7e.  U.S. Electric Generating Capacity" xr:uid="{00000000-0004-0000-0100-000016000000}"/>
    <hyperlink ref="B28" location="'8tab'!A1" display="Table 8. U.S. Renewable Energy Consumption" xr:uid="{00000000-0004-0000-0100-00000E000000}"/>
    <hyperlink ref="B14" location="'3etab'!Print_Area" display="Table 3e. World Petroleum and Other Liquid Fuels Consumption" xr:uid="{ABC05E1A-613B-4D68-B5B5-9AB92F0E5BD1}"/>
    <hyperlink ref="B32" location="'10atab'!A1" display="Table 10a.  Drilling Productivity Metrics" xr:uid="{263B7D86-A4E2-4911-826B-BE367E3C28C7}"/>
    <hyperlink ref="B33" location="'10btab'!A1" display="Table 10b. Crude Oil and Natural Gas Production from Shale and Tight Formations" xr:uid="{EE4E04B6-BD36-414C-9663-1D5911D2EEBB}"/>
    <hyperlink ref="B18" location="'4dtab'!A1" display="Table 4d. U.S. Biofuel Supply, Consumption, and Inventories" xr:uid="{2B9322AD-11CF-4060-8309-A3DD51D1072A}"/>
  </hyperlinks>
  <pageMargins left="0.75" right="0.75" top="1" bottom="1" header="0.5" footer="0.5"/>
  <pageSetup scale="3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ransitionEntry="1" codeName="Sheet10">
    <pageSetUpPr fitToPage="1"/>
  </sheetPr>
  <dimension ref="A1:BV101"/>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0.199999999999999" x14ac:dyDescent="0.2"/>
  <cols>
    <col min="1" max="1" width="10.5546875" style="233" customWidth="1"/>
    <col min="2" max="2" width="27" style="233" customWidth="1"/>
    <col min="3" max="50" width="6.5546875" style="233" customWidth="1"/>
    <col min="51" max="53" width="6.5546875" style="727" customWidth="1"/>
    <col min="54" max="55" width="6.5546875" style="233" customWidth="1"/>
    <col min="56" max="58" width="6.5546875" style="716" customWidth="1"/>
    <col min="59" max="61" width="6.5546875" style="727" customWidth="1"/>
    <col min="62" max="74" width="6.5546875" style="233" customWidth="1"/>
    <col min="75" max="238" width="11" style="233"/>
    <col min="239" max="239" width="1.5546875" style="233" customWidth="1"/>
    <col min="240" max="16384" width="11" style="233"/>
  </cols>
  <sheetData>
    <row r="1" spans="1:74" ht="12.75" customHeight="1" x14ac:dyDescent="0.25">
      <c r="A1" s="1002" t="s">
        <v>479</v>
      </c>
      <c r="B1" s="232" t="s">
        <v>754</v>
      </c>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707"/>
      <c r="AZ1" s="707"/>
      <c r="BA1" s="707"/>
      <c r="BB1" s="232"/>
      <c r="BC1" s="232"/>
      <c r="BD1" s="707"/>
      <c r="BE1" s="707"/>
      <c r="BF1" s="707"/>
      <c r="BG1" s="707"/>
      <c r="BH1" s="707"/>
      <c r="BI1" s="707"/>
      <c r="BJ1" s="232"/>
      <c r="BK1" s="232"/>
      <c r="BL1" s="232"/>
      <c r="BM1" s="232"/>
      <c r="BN1" s="232"/>
      <c r="BO1" s="232"/>
      <c r="BP1" s="232"/>
      <c r="BQ1" s="232"/>
      <c r="BR1" s="232"/>
      <c r="BS1" s="232"/>
      <c r="BT1" s="232"/>
      <c r="BU1" s="232"/>
      <c r="BV1" s="232"/>
    </row>
    <row r="2" spans="1:74" ht="12.75" customHeight="1" x14ac:dyDescent="0.25">
      <c r="A2" s="1003"/>
      <c r="B2" s="228" t="str">
        <f>"U.S. Energy Information Administration  |  Short-Term Energy Outlook  - "&amp;Dates!D1</f>
        <v>U.S. Energy Information Administration  |  Short-Term Energy Outlook  - April 2025</v>
      </c>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234"/>
      <c r="AS2" s="234"/>
      <c r="AT2" s="234"/>
      <c r="AU2" s="234"/>
      <c r="AV2" s="234"/>
      <c r="AW2" s="234"/>
      <c r="AX2" s="234"/>
      <c r="AY2" s="718"/>
      <c r="AZ2" s="718"/>
      <c r="BA2" s="718"/>
      <c r="BB2" s="234"/>
      <c r="BC2" s="234"/>
      <c r="BD2" s="708"/>
      <c r="BE2" s="708"/>
      <c r="BF2" s="708"/>
      <c r="BG2" s="718"/>
      <c r="BH2" s="718"/>
      <c r="BI2" s="718"/>
      <c r="BJ2" s="234"/>
      <c r="BK2" s="234"/>
      <c r="BL2" s="234"/>
      <c r="BM2" s="234"/>
      <c r="BN2" s="234"/>
      <c r="BO2" s="234"/>
      <c r="BP2" s="234"/>
      <c r="BQ2" s="234"/>
      <c r="BR2" s="234"/>
      <c r="BS2" s="234"/>
      <c r="BT2" s="234"/>
      <c r="BU2" s="234"/>
      <c r="BV2" s="234"/>
    </row>
    <row r="3" spans="1:74" ht="12.75" customHeight="1" x14ac:dyDescent="0.2">
      <c r="A3" s="338" t="s">
        <v>777</v>
      </c>
      <c r="B3" s="236"/>
      <c r="C3" s="1108">
        <f>Dates!D3</f>
        <v>2021</v>
      </c>
      <c r="D3" s="1009"/>
      <c r="E3" s="1009"/>
      <c r="F3" s="1009"/>
      <c r="G3" s="1009"/>
      <c r="H3" s="1009"/>
      <c r="I3" s="1009"/>
      <c r="J3" s="1009"/>
      <c r="K3" s="1009"/>
      <c r="L3" s="1009"/>
      <c r="M3" s="1009"/>
      <c r="N3" s="1109"/>
      <c r="O3" s="1006">
        <f>C3+1</f>
        <v>2022</v>
      </c>
      <c r="P3" s="1009"/>
      <c r="Q3" s="1009"/>
      <c r="R3" s="1009"/>
      <c r="S3" s="1009"/>
      <c r="T3" s="1009"/>
      <c r="U3" s="1009"/>
      <c r="V3" s="1009"/>
      <c r="W3" s="1009"/>
      <c r="X3" s="1009"/>
      <c r="Y3" s="1009"/>
      <c r="Z3" s="1109"/>
      <c r="AA3" s="1006">
        <f>O3+1</f>
        <v>2023</v>
      </c>
      <c r="AB3" s="1009"/>
      <c r="AC3" s="1009"/>
      <c r="AD3" s="1009"/>
      <c r="AE3" s="1009"/>
      <c r="AF3" s="1009"/>
      <c r="AG3" s="1009"/>
      <c r="AH3" s="1009"/>
      <c r="AI3" s="1009"/>
      <c r="AJ3" s="1009"/>
      <c r="AK3" s="1009"/>
      <c r="AL3" s="1109"/>
      <c r="AM3" s="1006">
        <f>AA3+1</f>
        <v>2024</v>
      </c>
      <c r="AN3" s="1009"/>
      <c r="AO3" s="1009"/>
      <c r="AP3" s="1009"/>
      <c r="AQ3" s="1009"/>
      <c r="AR3" s="1009"/>
      <c r="AS3" s="1009"/>
      <c r="AT3" s="1009"/>
      <c r="AU3" s="1009"/>
      <c r="AV3" s="1009"/>
      <c r="AW3" s="1009"/>
      <c r="AX3" s="1109"/>
      <c r="AY3" s="1006">
        <f>AM3+1</f>
        <v>2025</v>
      </c>
      <c r="AZ3" s="1009"/>
      <c r="BA3" s="1009"/>
      <c r="BB3" s="1009"/>
      <c r="BC3" s="1009"/>
      <c r="BD3" s="1009"/>
      <c r="BE3" s="1009"/>
      <c r="BF3" s="1009"/>
      <c r="BG3" s="1009"/>
      <c r="BH3" s="1009"/>
      <c r="BI3" s="1009"/>
      <c r="BJ3" s="1109"/>
      <c r="BK3" s="1006">
        <f>AY3+1</f>
        <v>2026</v>
      </c>
      <c r="BL3" s="1009"/>
      <c r="BM3" s="1009"/>
      <c r="BN3" s="1009"/>
      <c r="BO3" s="1009"/>
      <c r="BP3" s="1009"/>
      <c r="BQ3" s="1009"/>
      <c r="BR3" s="1009"/>
      <c r="BS3" s="1009"/>
      <c r="BT3" s="1009"/>
      <c r="BU3" s="1009"/>
      <c r="BV3" s="1109"/>
    </row>
    <row r="4" spans="1:74" ht="12.75" customHeight="1" x14ac:dyDescent="0.2">
      <c r="A4" s="344" t="str">
        <f>TEXT(Dates!$D$2,"dddd, mmmm d, yyyy")</f>
        <v>Monday, April 7, 2025</v>
      </c>
      <c r="B4" s="237"/>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656"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35"/>
      <c r="B5" s="67" t="s">
        <v>196</v>
      </c>
      <c r="C5" s="238"/>
      <c r="D5" s="489"/>
      <c r="E5" s="489"/>
      <c r="F5" s="489"/>
      <c r="G5" s="489"/>
      <c r="H5" s="489"/>
      <c r="I5" s="489"/>
      <c r="J5" s="489"/>
      <c r="K5" s="489"/>
      <c r="L5" s="489"/>
      <c r="M5" s="489"/>
      <c r="N5" s="239"/>
      <c r="O5" s="238"/>
      <c r="P5" s="489"/>
      <c r="Q5" s="489"/>
      <c r="R5" s="489"/>
      <c r="S5" s="489"/>
      <c r="T5" s="489"/>
      <c r="U5" s="489"/>
      <c r="V5" s="489"/>
      <c r="W5" s="489"/>
      <c r="X5" s="489"/>
      <c r="Y5" s="489"/>
      <c r="Z5" s="239"/>
      <c r="AA5" s="238"/>
      <c r="AB5" s="489"/>
      <c r="AC5" s="489"/>
      <c r="AD5" s="489"/>
      <c r="AE5" s="489"/>
      <c r="AF5" s="489"/>
      <c r="AG5" s="489"/>
      <c r="AH5" s="489"/>
      <c r="AI5" s="489"/>
      <c r="AJ5" s="489"/>
      <c r="AK5" s="489"/>
      <c r="AL5" s="239"/>
      <c r="AM5" s="238"/>
      <c r="AN5" s="489"/>
      <c r="AO5" s="489"/>
      <c r="AP5" s="489"/>
      <c r="AQ5" s="489"/>
      <c r="AR5" s="489"/>
      <c r="AS5" s="489"/>
      <c r="AT5" s="489"/>
      <c r="AU5" s="489"/>
      <c r="AV5" s="489"/>
      <c r="AW5" s="489"/>
      <c r="AX5" s="239"/>
      <c r="AY5" s="970"/>
      <c r="AZ5" s="997"/>
      <c r="BA5" s="997"/>
      <c r="BB5" s="494"/>
      <c r="BC5" s="494"/>
      <c r="BD5" s="493"/>
      <c r="BE5" s="493"/>
      <c r="BF5" s="493"/>
      <c r="BG5" s="493"/>
      <c r="BH5" s="493"/>
      <c r="BI5" s="493"/>
      <c r="BJ5" s="494"/>
      <c r="BK5" s="495"/>
      <c r="BL5" s="493"/>
      <c r="BM5" s="493"/>
      <c r="BN5" s="493"/>
      <c r="BO5" s="493"/>
      <c r="BP5" s="493"/>
      <c r="BQ5" s="493"/>
      <c r="BR5" s="493"/>
      <c r="BS5" s="493"/>
      <c r="BT5" s="493"/>
      <c r="BU5" s="493"/>
      <c r="BV5" s="494"/>
    </row>
    <row r="6" spans="1:74" s="303" customFormat="1" ht="11.1" customHeight="1" x14ac:dyDescent="0.2">
      <c r="A6" s="497" t="s">
        <v>655</v>
      </c>
      <c r="B6" s="499" t="s">
        <v>1048</v>
      </c>
      <c r="C6" s="322">
        <v>335.54450566999998</v>
      </c>
      <c r="D6" s="322">
        <v>312.82397400000002</v>
      </c>
      <c r="E6" s="322">
        <v>299.43972543000001</v>
      </c>
      <c r="F6" s="322">
        <v>281.76440786000001</v>
      </c>
      <c r="G6" s="322">
        <v>308.07916817</v>
      </c>
      <c r="H6" s="322">
        <v>360.95851453</v>
      </c>
      <c r="I6" s="322">
        <v>391.74394611999998</v>
      </c>
      <c r="J6" s="322">
        <v>399.08334783999999</v>
      </c>
      <c r="K6" s="322">
        <v>335.27434204999997</v>
      </c>
      <c r="L6" s="322">
        <v>307.60663363999998</v>
      </c>
      <c r="M6" s="322">
        <v>301.49915786999998</v>
      </c>
      <c r="N6" s="322">
        <v>323.80524208000003</v>
      </c>
      <c r="O6" s="322">
        <v>359.89880987999999</v>
      </c>
      <c r="P6" s="322">
        <v>312.19729424000002</v>
      </c>
      <c r="Q6" s="322">
        <v>311.57273153</v>
      </c>
      <c r="R6" s="322">
        <v>291.85653943</v>
      </c>
      <c r="S6" s="322">
        <v>329.36103334000001</v>
      </c>
      <c r="T6" s="322">
        <v>366.04944711000002</v>
      </c>
      <c r="U6" s="322">
        <v>408.87904471000002</v>
      </c>
      <c r="V6" s="322">
        <v>398.08290535999998</v>
      </c>
      <c r="W6" s="322">
        <v>339.00722302000003</v>
      </c>
      <c r="X6" s="322">
        <v>301.45761539</v>
      </c>
      <c r="Y6" s="322">
        <v>308.85440445</v>
      </c>
      <c r="Z6" s="322">
        <v>347.12433308999999</v>
      </c>
      <c r="AA6" s="322">
        <v>334.92715762</v>
      </c>
      <c r="AB6" s="322">
        <v>298.80830651999997</v>
      </c>
      <c r="AC6" s="322">
        <v>318.73861834000002</v>
      </c>
      <c r="AD6" s="322">
        <v>290.42904607000003</v>
      </c>
      <c r="AE6" s="322">
        <v>314.92756186000003</v>
      </c>
      <c r="AF6" s="322">
        <v>346.09762019999999</v>
      </c>
      <c r="AG6" s="322">
        <v>411.49095948000001</v>
      </c>
      <c r="AH6" s="322">
        <v>408.85641371000003</v>
      </c>
      <c r="AI6" s="322">
        <v>347.24823735000001</v>
      </c>
      <c r="AJ6" s="322">
        <v>313.92322584999999</v>
      </c>
      <c r="AK6" s="322">
        <v>307.73379331000001</v>
      </c>
      <c r="AL6" s="322">
        <v>335.84146819</v>
      </c>
      <c r="AM6" s="322">
        <v>366.34798425999998</v>
      </c>
      <c r="AN6" s="322">
        <v>308.43669353000001</v>
      </c>
      <c r="AO6" s="322">
        <v>311.84136789000001</v>
      </c>
      <c r="AP6" s="322">
        <v>297.07521343000002</v>
      </c>
      <c r="AQ6" s="322">
        <v>333.20568214999997</v>
      </c>
      <c r="AR6" s="322">
        <v>377.75360673</v>
      </c>
      <c r="AS6" s="322">
        <v>417.17008887999998</v>
      </c>
      <c r="AT6" s="322">
        <v>409.74614581999998</v>
      </c>
      <c r="AU6" s="322">
        <v>347.11848019000001</v>
      </c>
      <c r="AV6" s="322">
        <v>322.62234117999998</v>
      </c>
      <c r="AW6" s="322">
        <v>311.93539454</v>
      </c>
      <c r="AX6" s="322">
        <v>347.65360819</v>
      </c>
      <c r="AY6" s="964">
        <v>387.67829368999998</v>
      </c>
      <c r="AZ6" s="964">
        <v>331.07741863000001</v>
      </c>
      <c r="BA6" s="964">
        <v>319.54085148000001</v>
      </c>
      <c r="BB6" s="484">
        <v>304.18079999999998</v>
      </c>
      <c r="BC6" s="484">
        <v>332.37220000000002</v>
      </c>
      <c r="BD6" s="484">
        <v>375.24650000000003</v>
      </c>
      <c r="BE6" s="484">
        <v>422.21269999999998</v>
      </c>
      <c r="BF6" s="484">
        <v>420.81270000000001</v>
      </c>
      <c r="BG6" s="484">
        <v>354.58030000000002</v>
      </c>
      <c r="BH6" s="484">
        <v>328.49180000000001</v>
      </c>
      <c r="BI6" s="484">
        <v>319.25389999999999</v>
      </c>
      <c r="BJ6" s="484">
        <v>354.00639999999999</v>
      </c>
      <c r="BK6" s="484">
        <v>371.16199999999998</v>
      </c>
      <c r="BL6" s="484">
        <v>325.09449999999998</v>
      </c>
      <c r="BM6" s="484">
        <v>327.6705</v>
      </c>
      <c r="BN6" s="484">
        <v>308.03250000000003</v>
      </c>
      <c r="BO6" s="484">
        <v>335.92860000000002</v>
      </c>
      <c r="BP6" s="484">
        <v>379.56259999999997</v>
      </c>
      <c r="BQ6" s="484">
        <v>427.71609999999998</v>
      </c>
      <c r="BR6" s="484">
        <v>426.74779999999998</v>
      </c>
      <c r="BS6" s="484">
        <v>359.88569999999999</v>
      </c>
      <c r="BT6" s="484">
        <v>333.52429999999998</v>
      </c>
      <c r="BU6" s="484">
        <v>322.41469999999998</v>
      </c>
      <c r="BV6" s="484">
        <v>357.53899999999999</v>
      </c>
    </row>
    <row r="7" spans="1:74" ht="11.1" customHeight="1" x14ac:dyDescent="0.2">
      <c r="A7" s="240" t="s">
        <v>644</v>
      </c>
      <c r="B7" s="500" t="s">
        <v>1042</v>
      </c>
      <c r="C7" s="490">
        <v>117.19118611</v>
      </c>
      <c r="D7" s="490">
        <v>103.85468902</v>
      </c>
      <c r="E7" s="490">
        <v>99.285066747000002</v>
      </c>
      <c r="F7" s="490">
        <v>99.825810603999997</v>
      </c>
      <c r="G7" s="490">
        <v>106.66888569</v>
      </c>
      <c r="H7" s="490">
        <v>140.55194931</v>
      </c>
      <c r="I7" s="490">
        <v>160.59254222999999</v>
      </c>
      <c r="J7" s="490">
        <v>163.21320660000001</v>
      </c>
      <c r="K7" s="490">
        <v>129.87243803000001</v>
      </c>
      <c r="L7" s="490">
        <v>123.31587689</v>
      </c>
      <c r="M7" s="490">
        <v>113.71243844999999</v>
      </c>
      <c r="N7" s="490">
        <v>118.51929825000001</v>
      </c>
      <c r="O7" s="490">
        <v>125.60921385</v>
      </c>
      <c r="P7" s="490">
        <v>106.94234478</v>
      </c>
      <c r="Q7" s="490">
        <v>103.94080399000001</v>
      </c>
      <c r="R7" s="490">
        <v>97.597024454000007</v>
      </c>
      <c r="S7" s="490">
        <v>118.69030687</v>
      </c>
      <c r="T7" s="490">
        <v>146.88079712999999</v>
      </c>
      <c r="U7" s="490">
        <v>179.5687442</v>
      </c>
      <c r="V7" s="490">
        <v>179.27903583</v>
      </c>
      <c r="W7" s="490">
        <v>148.41017607000001</v>
      </c>
      <c r="X7" s="490">
        <v>125.01715412999999</v>
      </c>
      <c r="Y7" s="490">
        <v>118.77826106000001</v>
      </c>
      <c r="Z7" s="490">
        <v>131.97310861</v>
      </c>
      <c r="AA7" s="490">
        <v>129.67260451000001</v>
      </c>
      <c r="AB7" s="490">
        <v>116.73195278</v>
      </c>
      <c r="AC7" s="490">
        <v>124.82910422</v>
      </c>
      <c r="AD7" s="490">
        <v>112.30065653</v>
      </c>
      <c r="AE7" s="490">
        <v>128.91660596</v>
      </c>
      <c r="AF7" s="490">
        <v>152.76617862000001</v>
      </c>
      <c r="AG7" s="490">
        <v>189.66451595999999</v>
      </c>
      <c r="AH7" s="490">
        <v>189.33627036999999</v>
      </c>
      <c r="AI7" s="490">
        <v>156.94361273000001</v>
      </c>
      <c r="AJ7" s="490">
        <v>131.86750513000001</v>
      </c>
      <c r="AK7" s="490">
        <v>126.46643736</v>
      </c>
      <c r="AL7" s="490">
        <v>140.36006143</v>
      </c>
      <c r="AM7" s="490">
        <v>150.33161140999999</v>
      </c>
      <c r="AN7" s="490">
        <v>122.31995718</v>
      </c>
      <c r="AO7" s="490">
        <v>122.05939186000001</v>
      </c>
      <c r="AP7" s="490">
        <v>112.82643711</v>
      </c>
      <c r="AQ7" s="490">
        <v>135.07937612000001</v>
      </c>
      <c r="AR7" s="490">
        <v>160.98291731</v>
      </c>
      <c r="AS7" s="490">
        <v>198.55498452</v>
      </c>
      <c r="AT7" s="490">
        <v>193.4549394</v>
      </c>
      <c r="AU7" s="490">
        <v>160.63855591000001</v>
      </c>
      <c r="AV7" s="490">
        <v>138.32962938</v>
      </c>
      <c r="AW7" s="490">
        <v>128.70689517</v>
      </c>
      <c r="AX7" s="490">
        <v>135.88047639999999</v>
      </c>
      <c r="AY7" s="939">
        <v>146.81189133999999</v>
      </c>
      <c r="AZ7" s="939">
        <v>124.67449999999999</v>
      </c>
      <c r="BA7" s="939">
        <v>115.06780000000001</v>
      </c>
      <c r="BB7" s="478">
        <v>107.9303</v>
      </c>
      <c r="BC7" s="478">
        <v>122.21080000000001</v>
      </c>
      <c r="BD7" s="478">
        <v>149.7824</v>
      </c>
      <c r="BE7" s="478">
        <v>189.4991</v>
      </c>
      <c r="BF7" s="478">
        <v>190.8638</v>
      </c>
      <c r="BG7" s="478">
        <v>154.11619999999999</v>
      </c>
      <c r="BH7" s="478">
        <v>134.40270000000001</v>
      </c>
      <c r="BI7" s="478">
        <v>121.9269</v>
      </c>
      <c r="BJ7" s="478">
        <v>135.297</v>
      </c>
      <c r="BK7" s="478">
        <v>139.1018</v>
      </c>
      <c r="BL7" s="478">
        <v>120.0791</v>
      </c>
      <c r="BM7" s="478">
        <v>118.012</v>
      </c>
      <c r="BN7" s="478">
        <v>105.6893</v>
      </c>
      <c r="BO7" s="478">
        <v>120.4396</v>
      </c>
      <c r="BP7" s="478">
        <v>148.9873</v>
      </c>
      <c r="BQ7" s="478">
        <v>189.61160000000001</v>
      </c>
      <c r="BR7" s="478">
        <v>191.3075</v>
      </c>
      <c r="BS7" s="478">
        <v>157.29490000000001</v>
      </c>
      <c r="BT7" s="478">
        <v>134.65219999999999</v>
      </c>
      <c r="BU7" s="478">
        <v>126.8305</v>
      </c>
      <c r="BV7" s="478">
        <v>137.7603</v>
      </c>
    </row>
    <row r="8" spans="1:74" ht="11.1" customHeight="1" x14ac:dyDescent="0.2">
      <c r="A8" s="240" t="s">
        <v>645</v>
      </c>
      <c r="B8" s="500" t="s">
        <v>474</v>
      </c>
      <c r="C8" s="490">
        <v>80.764682875999995</v>
      </c>
      <c r="D8" s="490">
        <v>87.026807962999996</v>
      </c>
      <c r="E8" s="490">
        <v>61.446816099999999</v>
      </c>
      <c r="F8" s="490">
        <v>53.538657024000003</v>
      </c>
      <c r="G8" s="490">
        <v>63.416494448000002</v>
      </c>
      <c r="H8" s="490">
        <v>86.786683714999995</v>
      </c>
      <c r="I8" s="490">
        <v>101.05787642</v>
      </c>
      <c r="J8" s="490">
        <v>101.38283946999999</v>
      </c>
      <c r="K8" s="490">
        <v>78.387802363999995</v>
      </c>
      <c r="L8" s="490">
        <v>62.124099671000003</v>
      </c>
      <c r="M8" s="490">
        <v>56.941648342000001</v>
      </c>
      <c r="N8" s="490">
        <v>59.565573475999997</v>
      </c>
      <c r="O8" s="490">
        <v>87.114373004000001</v>
      </c>
      <c r="P8" s="490">
        <v>70.537893866999994</v>
      </c>
      <c r="Q8" s="490">
        <v>60.541362083999999</v>
      </c>
      <c r="R8" s="490">
        <v>54.914721806000003</v>
      </c>
      <c r="S8" s="490">
        <v>62.060548316000002</v>
      </c>
      <c r="T8" s="490">
        <v>72.986044285999995</v>
      </c>
      <c r="U8" s="490">
        <v>85.936298085000004</v>
      </c>
      <c r="V8" s="490">
        <v>84.733372063999994</v>
      </c>
      <c r="W8" s="490">
        <v>64.563982151999994</v>
      </c>
      <c r="X8" s="490">
        <v>53.804784716999997</v>
      </c>
      <c r="Y8" s="490">
        <v>55.977670740999997</v>
      </c>
      <c r="Z8" s="490">
        <v>72.925466881999995</v>
      </c>
      <c r="AA8" s="490">
        <v>60.915283737999999</v>
      </c>
      <c r="AB8" s="490">
        <v>45.994623335999997</v>
      </c>
      <c r="AC8" s="490">
        <v>49.732761232999998</v>
      </c>
      <c r="AD8" s="490">
        <v>39.877326361999998</v>
      </c>
      <c r="AE8" s="490">
        <v>43.427061698000003</v>
      </c>
      <c r="AF8" s="490">
        <v>57.400232672999998</v>
      </c>
      <c r="AG8" s="490">
        <v>78.504150812999995</v>
      </c>
      <c r="AH8" s="490">
        <v>77.734041091999998</v>
      </c>
      <c r="AI8" s="490">
        <v>59.586006408000003</v>
      </c>
      <c r="AJ8" s="490">
        <v>50.575069808999999</v>
      </c>
      <c r="AK8" s="490">
        <v>50.850967163</v>
      </c>
      <c r="AL8" s="490">
        <v>55.971041712999998</v>
      </c>
      <c r="AM8" s="490">
        <v>75.274862710999997</v>
      </c>
      <c r="AN8" s="490">
        <v>43.689300963999997</v>
      </c>
      <c r="AO8" s="490">
        <v>37.980776374999998</v>
      </c>
      <c r="AP8" s="490">
        <v>37.006858198000003</v>
      </c>
      <c r="AQ8" s="490">
        <v>45.558538984999998</v>
      </c>
      <c r="AR8" s="490">
        <v>61.016629303000002</v>
      </c>
      <c r="AS8" s="490">
        <v>71.273602479000004</v>
      </c>
      <c r="AT8" s="490">
        <v>68.434770882999999</v>
      </c>
      <c r="AU8" s="490">
        <v>54.259972539000003</v>
      </c>
      <c r="AV8" s="490">
        <v>46.591904202999999</v>
      </c>
      <c r="AW8" s="490">
        <v>44.620552320999998</v>
      </c>
      <c r="AX8" s="490">
        <v>62.484640872</v>
      </c>
      <c r="AY8" s="939">
        <v>82.702689046000003</v>
      </c>
      <c r="AZ8" s="939">
        <v>63.721429999999998</v>
      </c>
      <c r="BA8" s="939">
        <v>45.568980000000003</v>
      </c>
      <c r="BB8" s="478">
        <v>38.250360000000001</v>
      </c>
      <c r="BC8" s="478">
        <v>42.937330000000003</v>
      </c>
      <c r="BD8" s="478">
        <v>55.628239999999998</v>
      </c>
      <c r="BE8" s="478">
        <v>71.688509999999994</v>
      </c>
      <c r="BF8" s="478">
        <v>72.505309999999994</v>
      </c>
      <c r="BG8" s="478">
        <v>55.052010000000003</v>
      </c>
      <c r="BH8" s="478">
        <v>47.806339999999999</v>
      </c>
      <c r="BI8" s="478">
        <v>49.490549999999999</v>
      </c>
      <c r="BJ8" s="478">
        <v>62.710639999999998</v>
      </c>
      <c r="BK8" s="478">
        <v>66.77825</v>
      </c>
      <c r="BL8" s="478">
        <v>53.761490000000002</v>
      </c>
      <c r="BM8" s="478">
        <v>43.838380000000001</v>
      </c>
      <c r="BN8" s="478">
        <v>32.924039999999998</v>
      </c>
      <c r="BO8" s="478">
        <v>39.950270000000003</v>
      </c>
      <c r="BP8" s="478">
        <v>51.639580000000002</v>
      </c>
      <c r="BQ8" s="478">
        <v>68.028970000000001</v>
      </c>
      <c r="BR8" s="478">
        <v>68.597359999999995</v>
      </c>
      <c r="BS8" s="478">
        <v>52.990920000000003</v>
      </c>
      <c r="BT8" s="478">
        <v>43.57497</v>
      </c>
      <c r="BU8" s="478">
        <v>45.003039999999999</v>
      </c>
      <c r="BV8" s="478">
        <v>57.639130000000002</v>
      </c>
    </row>
    <row r="9" spans="1:74" ht="11.1" customHeight="1" x14ac:dyDescent="0.2">
      <c r="A9" s="241" t="s">
        <v>646</v>
      </c>
      <c r="B9" s="468" t="s">
        <v>1043</v>
      </c>
      <c r="C9" s="490">
        <v>71.732462999999996</v>
      </c>
      <c r="D9" s="490">
        <v>62.954160000000002</v>
      </c>
      <c r="E9" s="490">
        <v>63.708238000000001</v>
      </c>
      <c r="F9" s="490">
        <v>57.092024000000002</v>
      </c>
      <c r="G9" s="490">
        <v>63.394114999999999</v>
      </c>
      <c r="H9" s="490">
        <v>66.070373000000004</v>
      </c>
      <c r="I9" s="490">
        <v>68.831592999999998</v>
      </c>
      <c r="J9" s="490">
        <v>69.471331000000006</v>
      </c>
      <c r="K9" s="490">
        <v>64.520031000000003</v>
      </c>
      <c r="L9" s="490">
        <v>58.401111999999998</v>
      </c>
      <c r="M9" s="490">
        <v>62.749318000000002</v>
      </c>
      <c r="N9" s="490">
        <v>70.719836999999998</v>
      </c>
      <c r="O9" s="490">
        <v>70.576875000000001</v>
      </c>
      <c r="P9" s="490">
        <v>61.852176999999998</v>
      </c>
      <c r="Q9" s="490">
        <v>63.153700999999998</v>
      </c>
      <c r="R9" s="490">
        <v>55.289540000000002</v>
      </c>
      <c r="S9" s="490">
        <v>63.38162449</v>
      </c>
      <c r="T9" s="490">
        <v>65.715419999999995</v>
      </c>
      <c r="U9" s="490">
        <v>68.856919000000005</v>
      </c>
      <c r="V9" s="490">
        <v>68.896917000000002</v>
      </c>
      <c r="W9" s="490">
        <v>63.733186000000003</v>
      </c>
      <c r="X9" s="490">
        <v>58.945383</v>
      </c>
      <c r="Y9" s="490">
        <v>62.041286999999997</v>
      </c>
      <c r="Z9" s="490">
        <v>69.094147000000007</v>
      </c>
      <c r="AA9" s="490">
        <v>70.870080000000002</v>
      </c>
      <c r="AB9" s="490">
        <v>60.806857000000001</v>
      </c>
      <c r="AC9" s="490">
        <v>62.820442999999997</v>
      </c>
      <c r="AD9" s="490">
        <v>56.662458000000001</v>
      </c>
      <c r="AE9" s="490">
        <v>61.155192999999997</v>
      </c>
      <c r="AF9" s="490">
        <v>64.819194999999993</v>
      </c>
      <c r="AG9" s="490">
        <v>69.887587999999994</v>
      </c>
      <c r="AH9" s="490">
        <v>69.744022999999999</v>
      </c>
      <c r="AI9" s="490">
        <v>65.559709999999995</v>
      </c>
      <c r="AJ9" s="490">
        <v>61.435631999999998</v>
      </c>
      <c r="AK9" s="490">
        <v>62.257643999999999</v>
      </c>
      <c r="AL9" s="490">
        <v>68.854346000000007</v>
      </c>
      <c r="AM9" s="490">
        <v>69.079734999999999</v>
      </c>
      <c r="AN9" s="490">
        <v>64.583811999999995</v>
      </c>
      <c r="AO9" s="490">
        <v>63.345768999999997</v>
      </c>
      <c r="AP9" s="490">
        <v>57.621498000000003</v>
      </c>
      <c r="AQ9" s="490">
        <v>64.972965000000002</v>
      </c>
      <c r="AR9" s="490">
        <v>68.192147000000006</v>
      </c>
      <c r="AS9" s="490">
        <v>69.885242000000005</v>
      </c>
      <c r="AT9" s="490">
        <v>69.760288000000003</v>
      </c>
      <c r="AU9" s="490">
        <v>62.660468000000002</v>
      </c>
      <c r="AV9" s="490">
        <v>58.773349000000003</v>
      </c>
      <c r="AW9" s="490">
        <v>61.904051000000003</v>
      </c>
      <c r="AX9" s="490">
        <v>71.200097999999997</v>
      </c>
      <c r="AY9" s="939">
        <v>71.738938000000005</v>
      </c>
      <c r="AZ9" s="939">
        <v>61.239109999999997</v>
      </c>
      <c r="BA9" s="939">
        <v>62.160789999999999</v>
      </c>
      <c r="BB9" s="478">
        <v>57.413800000000002</v>
      </c>
      <c r="BC9" s="478">
        <v>66.253960000000006</v>
      </c>
      <c r="BD9" s="478">
        <v>68.320059999999998</v>
      </c>
      <c r="BE9" s="478">
        <v>71.236360000000005</v>
      </c>
      <c r="BF9" s="478">
        <v>71.23339</v>
      </c>
      <c r="BG9" s="478">
        <v>66.037350000000004</v>
      </c>
      <c r="BH9" s="478">
        <v>59.145829999999997</v>
      </c>
      <c r="BI9" s="478">
        <v>65.193290000000005</v>
      </c>
      <c r="BJ9" s="478">
        <v>71.237700000000004</v>
      </c>
      <c r="BK9" s="478">
        <v>71.843990000000005</v>
      </c>
      <c r="BL9" s="478">
        <v>62.782339999999998</v>
      </c>
      <c r="BM9" s="478">
        <v>63.672460000000001</v>
      </c>
      <c r="BN9" s="478">
        <v>58.76182</v>
      </c>
      <c r="BO9" s="478">
        <v>66.615440000000007</v>
      </c>
      <c r="BP9" s="478">
        <v>69.10866</v>
      </c>
      <c r="BQ9" s="478">
        <v>71.819199999999995</v>
      </c>
      <c r="BR9" s="478">
        <v>71.816230000000004</v>
      </c>
      <c r="BS9" s="478">
        <v>66.109909999999999</v>
      </c>
      <c r="BT9" s="478">
        <v>61.217660000000002</v>
      </c>
      <c r="BU9" s="478">
        <v>64.876940000000005</v>
      </c>
      <c r="BV9" s="478">
        <v>71.567490000000006</v>
      </c>
    </row>
    <row r="10" spans="1:74" ht="11.1" customHeight="1" x14ac:dyDescent="0.2">
      <c r="A10" s="241" t="s">
        <v>647</v>
      </c>
      <c r="B10" s="468" t="s">
        <v>1044</v>
      </c>
      <c r="C10" s="490">
        <v>63.722456014000002</v>
      </c>
      <c r="D10" s="490">
        <v>56.488687908000003</v>
      </c>
      <c r="E10" s="490">
        <v>73.022201503000005</v>
      </c>
      <c r="F10" s="490">
        <v>69.475406894000002</v>
      </c>
      <c r="G10" s="490">
        <v>72.817684908000004</v>
      </c>
      <c r="H10" s="490">
        <v>65.660013130999999</v>
      </c>
      <c r="I10" s="490">
        <v>59.516320554000004</v>
      </c>
      <c r="J10" s="490">
        <v>62.858192176999999</v>
      </c>
      <c r="K10" s="490">
        <v>60.508145872</v>
      </c>
      <c r="L10" s="490">
        <v>61.774507458999999</v>
      </c>
      <c r="M10" s="490">
        <v>66.118225515000006</v>
      </c>
      <c r="N10" s="490">
        <v>73.074111122000005</v>
      </c>
      <c r="O10" s="490">
        <v>72.798587875999999</v>
      </c>
      <c r="P10" s="490">
        <v>71.007748602000007</v>
      </c>
      <c r="Q10" s="490">
        <v>82.198511132999997</v>
      </c>
      <c r="R10" s="490">
        <v>82.447529009999997</v>
      </c>
      <c r="S10" s="490">
        <v>83.595809133000003</v>
      </c>
      <c r="T10" s="490">
        <v>78.897043050999997</v>
      </c>
      <c r="U10" s="490">
        <v>73.138130607999997</v>
      </c>
      <c r="V10" s="490">
        <v>63.659733369000001</v>
      </c>
      <c r="W10" s="490">
        <v>60.732232865999997</v>
      </c>
      <c r="X10" s="490">
        <v>62.028537172999997</v>
      </c>
      <c r="Y10" s="490">
        <v>70.594220762999996</v>
      </c>
      <c r="Z10" s="490">
        <v>69.197665810000004</v>
      </c>
      <c r="AA10" s="490">
        <v>72.127445351999995</v>
      </c>
      <c r="AB10" s="490">
        <v>73.650837331000005</v>
      </c>
      <c r="AC10" s="490">
        <v>80.124434348999998</v>
      </c>
      <c r="AD10" s="490">
        <v>80.267854788999998</v>
      </c>
      <c r="AE10" s="490">
        <v>80.069549819000002</v>
      </c>
      <c r="AF10" s="490">
        <v>69.850256981000001</v>
      </c>
      <c r="AG10" s="490">
        <v>71.908271615000004</v>
      </c>
      <c r="AH10" s="490">
        <v>70.478429601000002</v>
      </c>
      <c r="AI10" s="490">
        <v>63.714651236000002</v>
      </c>
      <c r="AJ10" s="490">
        <v>68.640894024000005</v>
      </c>
      <c r="AK10" s="490">
        <v>66.906679569999994</v>
      </c>
      <c r="AL10" s="490">
        <v>69.363693459999993</v>
      </c>
      <c r="AM10" s="490">
        <v>69.742279644999996</v>
      </c>
      <c r="AN10" s="490">
        <v>76.890979998999995</v>
      </c>
      <c r="AO10" s="490">
        <v>87.481965488</v>
      </c>
      <c r="AP10" s="490">
        <v>88.454350959999999</v>
      </c>
      <c r="AQ10" s="490">
        <v>86.302210138000007</v>
      </c>
      <c r="AR10" s="490">
        <v>86.425799959000003</v>
      </c>
      <c r="AS10" s="490">
        <v>76.272960724000001</v>
      </c>
      <c r="AT10" s="490">
        <v>77.103861660999996</v>
      </c>
      <c r="AU10" s="490">
        <v>68.696200665000006</v>
      </c>
      <c r="AV10" s="490">
        <v>77.940062436999995</v>
      </c>
      <c r="AW10" s="490">
        <v>75.763440138000007</v>
      </c>
      <c r="AX10" s="490">
        <v>76.633048629000001</v>
      </c>
      <c r="AY10" s="939">
        <v>83.148888659999997</v>
      </c>
      <c r="AZ10" s="939">
        <v>80.102040000000002</v>
      </c>
      <c r="BA10" s="939">
        <v>95.716939999999994</v>
      </c>
      <c r="BB10" s="478">
        <v>100.12130000000001</v>
      </c>
      <c r="BC10" s="478">
        <v>100.1896</v>
      </c>
      <c r="BD10" s="478">
        <v>100.9834</v>
      </c>
      <c r="BE10" s="478">
        <v>89.271850000000001</v>
      </c>
      <c r="BF10" s="478">
        <v>85.711640000000003</v>
      </c>
      <c r="BG10" s="478">
        <v>78.853930000000005</v>
      </c>
      <c r="BH10" s="478">
        <v>86.418040000000005</v>
      </c>
      <c r="BI10" s="478">
        <v>81.962339999999998</v>
      </c>
      <c r="BJ10" s="478">
        <v>82.916330000000002</v>
      </c>
      <c r="BK10" s="478">
        <v>91.544690000000003</v>
      </c>
      <c r="BL10" s="478">
        <v>87.320949999999996</v>
      </c>
      <c r="BM10" s="478">
        <v>101.4873</v>
      </c>
      <c r="BN10" s="478">
        <v>110.518</v>
      </c>
      <c r="BO10" s="478">
        <v>108.598</v>
      </c>
      <c r="BP10" s="478">
        <v>109.5172</v>
      </c>
      <c r="BQ10" s="478">
        <v>97.905339999999995</v>
      </c>
      <c r="BR10" s="478">
        <v>94.729089999999999</v>
      </c>
      <c r="BS10" s="478">
        <v>83.153080000000003</v>
      </c>
      <c r="BT10" s="478">
        <v>93.583749999999995</v>
      </c>
      <c r="BU10" s="478">
        <v>85.149519999999995</v>
      </c>
      <c r="BV10" s="478">
        <v>89.373559999999998</v>
      </c>
    </row>
    <row r="11" spans="1:74" ht="11.1" customHeight="1" x14ac:dyDescent="0.2">
      <c r="A11" s="241" t="s">
        <v>648</v>
      </c>
      <c r="B11" s="754" t="s">
        <v>1036</v>
      </c>
      <c r="C11" s="490">
        <v>24.448920998999998</v>
      </c>
      <c r="D11" s="490">
        <v>20.052882066999999</v>
      </c>
      <c r="E11" s="490">
        <v>21.094884235999999</v>
      </c>
      <c r="F11" s="490">
        <v>19.278212421999999</v>
      </c>
      <c r="G11" s="490">
        <v>23.201466285999999</v>
      </c>
      <c r="H11" s="490">
        <v>23.37008127</v>
      </c>
      <c r="I11" s="490">
        <v>21.998534331999998</v>
      </c>
      <c r="J11" s="490">
        <v>20.237112074999999</v>
      </c>
      <c r="K11" s="490">
        <v>16.928291253000001</v>
      </c>
      <c r="L11" s="490">
        <v>17.039286529000002</v>
      </c>
      <c r="M11" s="490">
        <v>19.272142154000001</v>
      </c>
      <c r="N11" s="490">
        <v>23.469163508000001</v>
      </c>
      <c r="O11" s="490">
        <v>24.096580671000002</v>
      </c>
      <c r="P11" s="490">
        <v>21.216448572000001</v>
      </c>
      <c r="Q11" s="490">
        <v>24.301512428999999</v>
      </c>
      <c r="R11" s="490">
        <v>19.943022675000002</v>
      </c>
      <c r="S11" s="490">
        <v>23.248312163000001</v>
      </c>
      <c r="T11" s="490">
        <v>25.897306251</v>
      </c>
      <c r="U11" s="490">
        <v>24.488692155999999</v>
      </c>
      <c r="V11" s="490">
        <v>21.050003264000001</v>
      </c>
      <c r="W11" s="490">
        <v>16.947657954</v>
      </c>
      <c r="X11" s="490">
        <v>14.300589931999999</v>
      </c>
      <c r="Y11" s="490">
        <v>17.818458905</v>
      </c>
      <c r="Z11" s="490">
        <v>20.317918292000002</v>
      </c>
      <c r="AA11" s="490">
        <v>22.640159283999999</v>
      </c>
      <c r="AB11" s="490">
        <v>19.849112279</v>
      </c>
      <c r="AC11" s="490">
        <v>21.197548972</v>
      </c>
      <c r="AD11" s="490">
        <v>19.702617571000001</v>
      </c>
      <c r="AE11" s="490">
        <v>27.540727840999999</v>
      </c>
      <c r="AF11" s="490">
        <v>21.484448785000001</v>
      </c>
      <c r="AG11" s="490">
        <v>21.885324228000002</v>
      </c>
      <c r="AH11" s="490">
        <v>21.212530059999999</v>
      </c>
      <c r="AI11" s="490">
        <v>16.851110052999999</v>
      </c>
      <c r="AJ11" s="490">
        <v>15.609494299</v>
      </c>
      <c r="AK11" s="490">
        <v>16.959649061</v>
      </c>
      <c r="AL11" s="490">
        <v>18.932701709</v>
      </c>
      <c r="AM11" s="490">
        <v>21.822982048</v>
      </c>
      <c r="AN11" s="490">
        <v>20.002223065999999</v>
      </c>
      <c r="AO11" s="490">
        <v>23.210645018000001</v>
      </c>
      <c r="AP11" s="490">
        <v>19.281008847999999</v>
      </c>
      <c r="AQ11" s="490">
        <v>22.509738078000002</v>
      </c>
      <c r="AR11" s="490">
        <v>21.066887493999999</v>
      </c>
      <c r="AS11" s="490">
        <v>21.094218477999998</v>
      </c>
      <c r="AT11" s="490">
        <v>21.262889455</v>
      </c>
      <c r="AU11" s="490">
        <v>16.583742048000001</v>
      </c>
      <c r="AV11" s="490">
        <v>15.744104889000001</v>
      </c>
      <c r="AW11" s="490">
        <v>18.187486282999998</v>
      </c>
      <c r="AX11" s="490">
        <v>20.283664591000001</v>
      </c>
      <c r="AY11" s="939">
        <v>21.092125816999999</v>
      </c>
      <c r="AZ11" s="939">
        <v>19.291509999999999</v>
      </c>
      <c r="BA11" s="939">
        <v>22.751370000000001</v>
      </c>
      <c r="BB11" s="478">
        <v>22.905819999999999</v>
      </c>
      <c r="BC11" s="478">
        <v>26.02815</v>
      </c>
      <c r="BD11" s="478">
        <v>25.53744</v>
      </c>
      <c r="BE11" s="478">
        <v>23.947189999999999</v>
      </c>
      <c r="BF11" s="478">
        <v>21.028410000000001</v>
      </c>
      <c r="BG11" s="478">
        <v>17.470580000000002</v>
      </c>
      <c r="BH11" s="478">
        <v>17.083749999999998</v>
      </c>
      <c r="BI11" s="478">
        <v>19.13982</v>
      </c>
      <c r="BJ11" s="478">
        <v>21.509530000000002</v>
      </c>
      <c r="BK11" s="478">
        <v>23.481580000000001</v>
      </c>
      <c r="BL11" s="478">
        <v>21.450569999999999</v>
      </c>
      <c r="BM11" s="478">
        <v>23.962250000000001</v>
      </c>
      <c r="BN11" s="478">
        <v>24.20224</v>
      </c>
      <c r="BO11" s="478">
        <v>27.859870000000001</v>
      </c>
      <c r="BP11" s="478">
        <v>26.82827</v>
      </c>
      <c r="BQ11" s="478">
        <v>25.013660000000002</v>
      </c>
      <c r="BR11" s="478">
        <v>21.374379999999999</v>
      </c>
      <c r="BS11" s="478">
        <v>17.738029999999998</v>
      </c>
      <c r="BT11" s="478">
        <v>17.328040000000001</v>
      </c>
      <c r="BU11" s="478">
        <v>19.288329999999998</v>
      </c>
      <c r="BV11" s="478">
        <v>21.570080000000001</v>
      </c>
    </row>
    <row r="12" spans="1:74" ht="11.1" customHeight="1" x14ac:dyDescent="0.2">
      <c r="A12" s="240" t="s">
        <v>649</v>
      </c>
      <c r="B12" s="768" t="s">
        <v>1037</v>
      </c>
      <c r="C12" s="490">
        <v>30.038048778</v>
      </c>
      <c r="D12" s="490">
        <v>26.693027287</v>
      </c>
      <c r="E12" s="490">
        <v>39.173066294999998</v>
      </c>
      <c r="F12" s="490">
        <v>36.131132196999999</v>
      </c>
      <c r="G12" s="490">
        <v>33.764240327000003</v>
      </c>
      <c r="H12" s="490">
        <v>26.651511631999998</v>
      </c>
      <c r="I12" s="490">
        <v>21.701575486999999</v>
      </c>
      <c r="J12" s="490">
        <v>27.054356126999998</v>
      </c>
      <c r="K12" s="490">
        <v>28.975373717</v>
      </c>
      <c r="L12" s="490">
        <v>32.191491849999998</v>
      </c>
      <c r="M12" s="490">
        <v>35.723277762000002</v>
      </c>
      <c r="N12" s="490">
        <v>39.820225114000003</v>
      </c>
      <c r="O12" s="490">
        <v>37.386189954999999</v>
      </c>
      <c r="P12" s="490">
        <v>37.613495102999998</v>
      </c>
      <c r="Q12" s="490">
        <v>42.997261432999998</v>
      </c>
      <c r="R12" s="490">
        <v>46.133905196000001</v>
      </c>
      <c r="S12" s="490">
        <v>42.096178948999999</v>
      </c>
      <c r="T12" s="490">
        <v>33.746467379999999</v>
      </c>
      <c r="U12" s="490">
        <v>29.458452277999999</v>
      </c>
      <c r="V12" s="490">
        <v>24.705859743000001</v>
      </c>
      <c r="W12" s="490">
        <v>27.315216787000001</v>
      </c>
      <c r="X12" s="490">
        <v>32.720742725000001</v>
      </c>
      <c r="Y12" s="490">
        <v>41.167557997999999</v>
      </c>
      <c r="Z12" s="490">
        <v>38.652913134000002</v>
      </c>
      <c r="AA12" s="490">
        <v>38.334517097999999</v>
      </c>
      <c r="AB12" s="490">
        <v>41.395808189999997</v>
      </c>
      <c r="AC12" s="490">
        <v>43.554662764</v>
      </c>
      <c r="AD12" s="490">
        <v>42.718220803999998</v>
      </c>
      <c r="AE12" s="490">
        <v>32.205919596999998</v>
      </c>
      <c r="AF12" s="490">
        <v>27.532475996999999</v>
      </c>
      <c r="AG12" s="490">
        <v>27.995711512</v>
      </c>
      <c r="AH12" s="490">
        <v>28.381334238000001</v>
      </c>
      <c r="AI12" s="490">
        <v>28.341661206000001</v>
      </c>
      <c r="AJ12" s="490">
        <v>36.000640089999997</v>
      </c>
      <c r="AK12" s="490">
        <v>36.422420985000002</v>
      </c>
      <c r="AL12" s="490">
        <v>38.016184756000001</v>
      </c>
      <c r="AM12" s="490">
        <v>34.910277145999999</v>
      </c>
      <c r="AN12" s="490">
        <v>41.540391988000003</v>
      </c>
      <c r="AO12" s="490">
        <v>45.613993763000003</v>
      </c>
      <c r="AP12" s="490">
        <v>47.351472946000001</v>
      </c>
      <c r="AQ12" s="490">
        <v>38.668577212000002</v>
      </c>
      <c r="AR12" s="490">
        <v>38.136871947000003</v>
      </c>
      <c r="AS12" s="490">
        <v>27.952925066999999</v>
      </c>
      <c r="AT12" s="490">
        <v>28.747494440000001</v>
      </c>
      <c r="AU12" s="490">
        <v>28.978784272999999</v>
      </c>
      <c r="AV12" s="490">
        <v>40.033359845</v>
      </c>
      <c r="AW12" s="490">
        <v>40.937382655</v>
      </c>
      <c r="AX12" s="490">
        <v>40.317456935000003</v>
      </c>
      <c r="AY12" s="939">
        <v>43.603177295999998</v>
      </c>
      <c r="AZ12" s="939">
        <v>41.310760000000002</v>
      </c>
      <c r="BA12" s="939">
        <v>48.176229999999997</v>
      </c>
      <c r="BB12" s="478">
        <v>48.446930000000002</v>
      </c>
      <c r="BC12" s="478">
        <v>40.87368</v>
      </c>
      <c r="BD12" s="478">
        <v>39.288269999999997</v>
      </c>
      <c r="BE12" s="478">
        <v>29.080639999999999</v>
      </c>
      <c r="BF12" s="478">
        <v>29.43149</v>
      </c>
      <c r="BG12" s="478">
        <v>31.08568</v>
      </c>
      <c r="BH12" s="478">
        <v>41.306750000000001</v>
      </c>
      <c r="BI12" s="478">
        <v>42.78351</v>
      </c>
      <c r="BJ12" s="478">
        <v>42.274679999999996</v>
      </c>
      <c r="BK12" s="478">
        <v>46.556370000000001</v>
      </c>
      <c r="BL12" s="478">
        <v>43.0167</v>
      </c>
      <c r="BM12" s="478">
        <v>49.176340000000003</v>
      </c>
      <c r="BN12" s="478">
        <v>52.812980000000003</v>
      </c>
      <c r="BO12" s="478">
        <v>41.749760000000002</v>
      </c>
      <c r="BP12" s="478">
        <v>40.601930000000003</v>
      </c>
      <c r="BQ12" s="478">
        <v>30.474730000000001</v>
      </c>
      <c r="BR12" s="478">
        <v>32.655299999999997</v>
      </c>
      <c r="BS12" s="478">
        <v>30.10754</v>
      </c>
      <c r="BT12" s="478">
        <v>43.883279999999999</v>
      </c>
      <c r="BU12" s="478">
        <v>43.138680000000001</v>
      </c>
      <c r="BV12" s="478">
        <v>45.822130000000001</v>
      </c>
    </row>
    <row r="13" spans="1:74" ht="11.1" customHeight="1" x14ac:dyDescent="0.2">
      <c r="A13" s="240" t="s">
        <v>650</v>
      </c>
      <c r="B13" s="769" t="s">
        <v>1038</v>
      </c>
      <c r="C13" s="490">
        <v>5.5230944280000003</v>
      </c>
      <c r="D13" s="490">
        <v>6.2932611869999997</v>
      </c>
      <c r="E13" s="490">
        <v>9.2328896940000007</v>
      </c>
      <c r="F13" s="490">
        <v>10.817883456000001</v>
      </c>
      <c r="G13" s="490">
        <v>12.377126006999999</v>
      </c>
      <c r="H13" s="490">
        <v>12.119200482</v>
      </c>
      <c r="I13" s="490">
        <v>12.113689357</v>
      </c>
      <c r="J13" s="490">
        <v>11.890463284000001</v>
      </c>
      <c r="K13" s="490">
        <v>11.144456363</v>
      </c>
      <c r="L13" s="490">
        <v>9.2108021339999997</v>
      </c>
      <c r="M13" s="490">
        <v>7.7461598540000001</v>
      </c>
      <c r="N13" s="490">
        <v>6.0542743190000001</v>
      </c>
      <c r="O13" s="490">
        <v>7.7724938630000002</v>
      </c>
      <c r="P13" s="490">
        <v>8.9690851630000008</v>
      </c>
      <c r="Q13" s="490">
        <v>11.617597854</v>
      </c>
      <c r="R13" s="490">
        <v>13.311771694000001</v>
      </c>
      <c r="S13" s="490">
        <v>15.021637646</v>
      </c>
      <c r="T13" s="490">
        <v>15.945553383</v>
      </c>
      <c r="U13" s="490">
        <v>15.661896128</v>
      </c>
      <c r="V13" s="490">
        <v>14.402602168</v>
      </c>
      <c r="W13" s="490">
        <v>13.198956291</v>
      </c>
      <c r="X13" s="490">
        <v>11.865484094999999</v>
      </c>
      <c r="Y13" s="490">
        <v>8.3449571270000007</v>
      </c>
      <c r="Z13" s="490">
        <v>6.7348486989999996</v>
      </c>
      <c r="AA13" s="490">
        <v>7.7625279459999996</v>
      </c>
      <c r="AB13" s="490">
        <v>9.3785756449999997</v>
      </c>
      <c r="AC13" s="490">
        <v>12.13759965</v>
      </c>
      <c r="AD13" s="490">
        <v>14.960510913</v>
      </c>
      <c r="AE13" s="490">
        <v>17.174973045000002</v>
      </c>
      <c r="AF13" s="490">
        <v>17.732572723000001</v>
      </c>
      <c r="AG13" s="490">
        <v>18.788002939999998</v>
      </c>
      <c r="AH13" s="490">
        <v>17.648154042000002</v>
      </c>
      <c r="AI13" s="490">
        <v>15.499711977</v>
      </c>
      <c r="AJ13" s="490">
        <v>14.048865875000001</v>
      </c>
      <c r="AK13" s="490">
        <v>10.388046687999999</v>
      </c>
      <c r="AL13" s="490">
        <v>9.0701599300000009</v>
      </c>
      <c r="AM13" s="490">
        <v>9.6809924340000002</v>
      </c>
      <c r="AN13" s="490">
        <v>12.410458030999999</v>
      </c>
      <c r="AO13" s="490">
        <v>15.741446561</v>
      </c>
      <c r="AP13" s="490">
        <v>18.986214988</v>
      </c>
      <c r="AQ13" s="490">
        <v>22.079364425000001</v>
      </c>
      <c r="AR13" s="490">
        <v>24.155786353</v>
      </c>
      <c r="AS13" s="490">
        <v>24.067435991</v>
      </c>
      <c r="AT13" s="490">
        <v>23.923272558000001</v>
      </c>
      <c r="AU13" s="490">
        <v>20.153888164000001</v>
      </c>
      <c r="AV13" s="490">
        <v>19.419560067999999</v>
      </c>
      <c r="AW13" s="490">
        <v>13.808052308000001</v>
      </c>
      <c r="AX13" s="490">
        <v>12.878687258999999</v>
      </c>
      <c r="AY13" s="939">
        <v>15.285228347</v>
      </c>
      <c r="AZ13" s="939">
        <v>16.555430000000001</v>
      </c>
      <c r="BA13" s="939">
        <v>21.864329999999999</v>
      </c>
      <c r="BB13" s="478">
        <v>26.027519999999999</v>
      </c>
      <c r="BC13" s="478">
        <v>30.386199999999999</v>
      </c>
      <c r="BD13" s="478">
        <v>33.172710000000002</v>
      </c>
      <c r="BE13" s="478">
        <v>32.95637</v>
      </c>
      <c r="BF13" s="478">
        <v>31.971830000000001</v>
      </c>
      <c r="BG13" s="478">
        <v>27.227460000000001</v>
      </c>
      <c r="BH13" s="478">
        <v>25.16516</v>
      </c>
      <c r="BI13" s="478">
        <v>17.08155</v>
      </c>
      <c r="BJ13" s="478">
        <v>15.879770000000001</v>
      </c>
      <c r="BK13" s="478">
        <v>18.270430000000001</v>
      </c>
      <c r="BL13" s="478">
        <v>19.983329999999999</v>
      </c>
      <c r="BM13" s="478">
        <v>25.438009999999998</v>
      </c>
      <c r="BN13" s="478">
        <v>30.755289999999999</v>
      </c>
      <c r="BO13" s="478">
        <v>36.175710000000002</v>
      </c>
      <c r="BP13" s="478">
        <v>39.089179999999999</v>
      </c>
      <c r="BQ13" s="478">
        <v>39.12623</v>
      </c>
      <c r="BR13" s="478">
        <v>37.419020000000003</v>
      </c>
      <c r="BS13" s="478">
        <v>32.239849999999997</v>
      </c>
      <c r="BT13" s="478">
        <v>29.541029999999999</v>
      </c>
      <c r="BU13" s="478">
        <v>19.775980000000001</v>
      </c>
      <c r="BV13" s="478">
        <v>18.725829999999998</v>
      </c>
    </row>
    <row r="14" spans="1:74" ht="11.1" customHeight="1" x14ac:dyDescent="0.2">
      <c r="A14" s="240" t="s">
        <v>651</v>
      </c>
      <c r="B14" s="769" t="s">
        <v>1039</v>
      </c>
      <c r="C14" s="490">
        <v>1.3028248760000001</v>
      </c>
      <c r="D14" s="490">
        <v>1.2478354519999999</v>
      </c>
      <c r="E14" s="490">
        <v>1.2246604780000001</v>
      </c>
      <c r="F14" s="490">
        <v>1.2504407259999999</v>
      </c>
      <c r="G14" s="490">
        <v>1.2835130669999999</v>
      </c>
      <c r="H14" s="490">
        <v>1.2369885810000001</v>
      </c>
      <c r="I14" s="490">
        <v>1.3113515790000001</v>
      </c>
      <c r="J14" s="490">
        <v>1.295491994</v>
      </c>
      <c r="K14" s="490">
        <v>1.300421123</v>
      </c>
      <c r="L14" s="490">
        <v>1.2705502200000001</v>
      </c>
      <c r="M14" s="490">
        <v>1.321620971</v>
      </c>
      <c r="N14" s="490">
        <v>1.4277249329999999</v>
      </c>
      <c r="O14" s="490">
        <v>1.4701411900000001</v>
      </c>
      <c r="P14" s="490">
        <v>1.2428844109999999</v>
      </c>
      <c r="Q14" s="490">
        <v>1.286337311</v>
      </c>
      <c r="R14" s="490">
        <v>1.282078574</v>
      </c>
      <c r="S14" s="490">
        <v>1.327051422</v>
      </c>
      <c r="T14" s="490">
        <v>1.276390219</v>
      </c>
      <c r="U14" s="490">
        <v>1.3414767990000001</v>
      </c>
      <c r="V14" s="490">
        <v>1.3540097639999999</v>
      </c>
      <c r="W14" s="490">
        <v>1.329383886</v>
      </c>
      <c r="X14" s="490">
        <v>1.298471846</v>
      </c>
      <c r="Y14" s="490">
        <v>1.396719147</v>
      </c>
      <c r="Z14" s="490">
        <v>1.4819844310000001</v>
      </c>
      <c r="AA14" s="490">
        <v>1.420005</v>
      </c>
      <c r="AB14" s="490">
        <v>1.3015429999999999</v>
      </c>
      <c r="AC14" s="490">
        <v>1.4418599999999999</v>
      </c>
      <c r="AD14" s="490">
        <v>1.355521</v>
      </c>
      <c r="AE14" s="490">
        <v>1.345291</v>
      </c>
      <c r="AF14" s="490">
        <v>1.2933840000000001</v>
      </c>
      <c r="AG14" s="490">
        <v>1.296089</v>
      </c>
      <c r="AH14" s="490">
        <v>1.2669440000000001</v>
      </c>
      <c r="AI14" s="490">
        <v>1.314594</v>
      </c>
      <c r="AJ14" s="490">
        <v>1.41991</v>
      </c>
      <c r="AK14" s="490">
        <v>1.439638</v>
      </c>
      <c r="AL14" s="490">
        <v>1.4726189999999999</v>
      </c>
      <c r="AM14" s="490">
        <v>1.4210380469999999</v>
      </c>
      <c r="AN14" s="490">
        <v>1.318207052</v>
      </c>
      <c r="AO14" s="490">
        <v>1.2891645920000001</v>
      </c>
      <c r="AP14" s="490">
        <v>1.3356827680000001</v>
      </c>
      <c r="AQ14" s="490">
        <v>1.248132802</v>
      </c>
      <c r="AR14" s="490">
        <v>1.276706143</v>
      </c>
      <c r="AS14" s="490">
        <v>1.3305437840000001</v>
      </c>
      <c r="AT14" s="490">
        <v>1.3183940080000001</v>
      </c>
      <c r="AU14" s="490">
        <v>1.2766648410000001</v>
      </c>
      <c r="AV14" s="490">
        <v>1.200076605</v>
      </c>
      <c r="AW14" s="490">
        <v>1.259446155</v>
      </c>
      <c r="AX14" s="490">
        <v>1.3970543419999999</v>
      </c>
      <c r="AY14" s="939">
        <v>1.375124821</v>
      </c>
      <c r="AZ14" s="939">
        <v>1.2756130000000001</v>
      </c>
      <c r="BA14" s="939">
        <v>1.2074739999999999</v>
      </c>
      <c r="BB14" s="478">
        <v>1.214831</v>
      </c>
      <c r="BC14" s="478">
        <v>1.1453990000000001</v>
      </c>
      <c r="BD14" s="478">
        <v>1.1880040000000001</v>
      </c>
      <c r="BE14" s="478">
        <v>1.3650960000000001</v>
      </c>
      <c r="BF14" s="478">
        <v>1.3507579999999999</v>
      </c>
      <c r="BG14" s="478">
        <v>1.345486</v>
      </c>
      <c r="BH14" s="478">
        <v>1.2772110000000001</v>
      </c>
      <c r="BI14" s="478">
        <v>1.3079069999999999</v>
      </c>
      <c r="BJ14" s="478">
        <v>1.432169</v>
      </c>
      <c r="BK14" s="478">
        <v>1.3918219999999999</v>
      </c>
      <c r="BL14" s="478">
        <v>1.246383</v>
      </c>
      <c r="BM14" s="478">
        <v>1.230418</v>
      </c>
      <c r="BN14" s="478">
        <v>1.255296</v>
      </c>
      <c r="BO14" s="478">
        <v>1.055504</v>
      </c>
      <c r="BP14" s="478">
        <v>1.2270399999999999</v>
      </c>
      <c r="BQ14" s="478">
        <v>1.4092450000000001</v>
      </c>
      <c r="BR14" s="478">
        <v>1.3792469999999999</v>
      </c>
      <c r="BS14" s="478">
        <v>1.365138</v>
      </c>
      <c r="BT14" s="478">
        <v>1.2791490000000001</v>
      </c>
      <c r="BU14" s="478">
        <v>1.315296</v>
      </c>
      <c r="BV14" s="478">
        <v>1.451878</v>
      </c>
    </row>
    <row r="15" spans="1:74" ht="11.1" customHeight="1" x14ac:dyDescent="0.2">
      <c r="A15" s="240" t="s">
        <v>748</v>
      </c>
      <c r="B15" s="769" t="s">
        <v>1040</v>
      </c>
      <c r="C15" s="490">
        <v>1.331440387</v>
      </c>
      <c r="D15" s="490">
        <v>1.173418713</v>
      </c>
      <c r="E15" s="490">
        <v>1.3144245269999999</v>
      </c>
      <c r="F15" s="490">
        <v>1.2172137780000001</v>
      </c>
      <c r="G15" s="490">
        <v>1.2704416549999999</v>
      </c>
      <c r="H15" s="490">
        <v>1.240577697</v>
      </c>
      <c r="I15" s="490">
        <v>1.2494436980000001</v>
      </c>
      <c r="J15" s="490">
        <v>1.223485003</v>
      </c>
      <c r="K15" s="490">
        <v>1.19526032</v>
      </c>
      <c r="L15" s="490">
        <v>1.199792067</v>
      </c>
      <c r="M15" s="490">
        <v>1.1407196820000001</v>
      </c>
      <c r="N15" s="490">
        <v>1.277976722</v>
      </c>
      <c r="O15" s="490">
        <v>1.0316212220000001</v>
      </c>
      <c r="P15" s="490">
        <v>0.94666525199999996</v>
      </c>
      <c r="Q15" s="490">
        <v>1.032126152</v>
      </c>
      <c r="R15" s="490">
        <v>0.951963004</v>
      </c>
      <c r="S15" s="490">
        <v>0.97342434899999997</v>
      </c>
      <c r="T15" s="490">
        <v>0.99442702999999999</v>
      </c>
      <c r="U15" s="490">
        <v>1.017925457</v>
      </c>
      <c r="V15" s="490">
        <v>0.99013379000000001</v>
      </c>
      <c r="W15" s="490">
        <v>0.94872394900000001</v>
      </c>
      <c r="X15" s="490">
        <v>0.97280922599999997</v>
      </c>
      <c r="Y15" s="490">
        <v>0.92684235100000001</v>
      </c>
      <c r="Z15" s="490">
        <v>0.95269486299999995</v>
      </c>
      <c r="AA15" s="490">
        <v>0.976013833</v>
      </c>
      <c r="AB15" s="490">
        <v>0.88070280499999998</v>
      </c>
      <c r="AC15" s="490">
        <v>0.93333043699999996</v>
      </c>
      <c r="AD15" s="490">
        <v>0.85553249600000003</v>
      </c>
      <c r="AE15" s="490">
        <v>0.96323605300000004</v>
      </c>
      <c r="AF15" s="490">
        <v>0.93196954799999998</v>
      </c>
      <c r="AG15" s="490">
        <v>0.95371491900000005</v>
      </c>
      <c r="AH15" s="490">
        <v>0.96078684299999995</v>
      </c>
      <c r="AI15" s="490">
        <v>0.88852935799999999</v>
      </c>
      <c r="AJ15" s="490">
        <v>0.92814022799999996</v>
      </c>
      <c r="AK15" s="490">
        <v>0.91779056699999995</v>
      </c>
      <c r="AL15" s="490">
        <v>1.004505567</v>
      </c>
      <c r="AM15" s="490">
        <v>0.92642929900000004</v>
      </c>
      <c r="AN15" s="490">
        <v>0.84257662899999997</v>
      </c>
      <c r="AO15" s="490">
        <v>0.86471546899999996</v>
      </c>
      <c r="AP15" s="490">
        <v>0.805017282</v>
      </c>
      <c r="AQ15" s="490">
        <v>0.90294061599999997</v>
      </c>
      <c r="AR15" s="490">
        <v>0.88338534800000001</v>
      </c>
      <c r="AS15" s="490">
        <v>0.93460374800000001</v>
      </c>
      <c r="AT15" s="490">
        <v>0.94067323999999997</v>
      </c>
      <c r="AU15" s="490">
        <v>0.90167530399999996</v>
      </c>
      <c r="AV15" s="490">
        <v>0.87977409600000001</v>
      </c>
      <c r="AW15" s="490">
        <v>0.84649993099999998</v>
      </c>
      <c r="AX15" s="490">
        <v>0.86733922600000002</v>
      </c>
      <c r="AY15" s="939">
        <v>0.87152184899999996</v>
      </c>
      <c r="AZ15" s="939">
        <v>0.82433670000000003</v>
      </c>
      <c r="BA15" s="939">
        <v>0.88350269999999997</v>
      </c>
      <c r="BB15" s="478">
        <v>0.81806420000000002</v>
      </c>
      <c r="BC15" s="478">
        <v>0.8937503</v>
      </c>
      <c r="BD15" s="478">
        <v>0.88381019999999999</v>
      </c>
      <c r="BE15" s="478">
        <v>0.92072039999999999</v>
      </c>
      <c r="BF15" s="478">
        <v>0.91802099999999998</v>
      </c>
      <c r="BG15" s="478">
        <v>0.8689192</v>
      </c>
      <c r="BH15" s="478">
        <v>0.87515339999999997</v>
      </c>
      <c r="BI15" s="478">
        <v>0.85055749999999997</v>
      </c>
      <c r="BJ15" s="478">
        <v>0.89511739999999995</v>
      </c>
      <c r="BK15" s="478">
        <v>0.8908431</v>
      </c>
      <c r="BL15" s="478">
        <v>0.81977699999999998</v>
      </c>
      <c r="BM15" s="478">
        <v>0.87306760000000005</v>
      </c>
      <c r="BN15" s="478">
        <v>0.80888040000000005</v>
      </c>
      <c r="BO15" s="478">
        <v>0.90349400000000002</v>
      </c>
      <c r="BP15" s="478">
        <v>0.88254690000000002</v>
      </c>
      <c r="BQ15" s="478">
        <v>0.91904569999999997</v>
      </c>
      <c r="BR15" s="478">
        <v>0.92316830000000005</v>
      </c>
      <c r="BS15" s="478">
        <v>0.87615500000000002</v>
      </c>
      <c r="BT15" s="478">
        <v>0.8824244</v>
      </c>
      <c r="BU15" s="478">
        <v>0.86285750000000005</v>
      </c>
      <c r="BV15" s="478">
        <v>0.90892919999999999</v>
      </c>
    </row>
    <row r="16" spans="1:74" ht="11.1" customHeight="1" x14ac:dyDescent="0.2">
      <c r="A16" s="240" t="s">
        <v>749</v>
      </c>
      <c r="B16" s="769" t="s">
        <v>1041</v>
      </c>
      <c r="C16" s="490">
        <v>1.078126546</v>
      </c>
      <c r="D16" s="490">
        <v>1.028263202</v>
      </c>
      <c r="E16" s="490">
        <v>0.98227627299999998</v>
      </c>
      <c r="F16" s="490">
        <v>0.78052431499999997</v>
      </c>
      <c r="G16" s="490">
        <v>0.92089756599999995</v>
      </c>
      <c r="H16" s="490">
        <v>1.0416534690000001</v>
      </c>
      <c r="I16" s="490">
        <v>1.1417261009999999</v>
      </c>
      <c r="J16" s="490">
        <v>1.157283694</v>
      </c>
      <c r="K16" s="490">
        <v>0.96434309600000001</v>
      </c>
      <c r="L16" s="490">
        <v>0.86258465900000003</v>
      </c>
      <c r="M16" s="490">
        <v>0.91430509199999999</v>
      </c>
      <c r="N16" s="490">
        <v>1.0247465259999999</v>
      </c>
      <c r="O16" s="490">
        <v>1.0415609749999999</v>
      </c>
      <c r="P16" s="490">
        <v>1.0191701010000001</v>
      </c>
      <c r="Q16" s="490">
        <v>0.96367595399999995</v>
      </c>
      <c r="R16" s="490">
        <v>0.82478786699999995</v>
      </c>
      <c r="S16" s="490">
        <v>0.92920460400000005</v>
      </c>
      <c r="T16" s="490">
        <v>1.036898788</v>
      </c>
      <c r="U16" s="490">
        <v>1.16968779</v>
      </c>
      <c r="V16" s="490">
        <v>1.1571246399999999</v>
      </c>
      <c r="W16" s="490">
        <v>0.99229399900000004</v>
      </c>
      <c r="X16" s="490">
        <v>0.87043934899999997</v>
      </c>
      <c r="Y16" s="490">
        <v>0.93968523500000001</v>
      </c>
      <c r="Z16" s="490">
        <v>1.057306391</v>
      </c>
      <c r="AA16" s="490">
        <v>0.99422219099999998</v>
      </c>
      <c r="AB16" s="490">
        <v>0.84509541200000005</v>
      </c>
      <c r="AC16" s="490">
        <v>0.85943252599999997</v>
      </c>
      <c r="AD16" s="490">
        <v>0.67545200500000002</v>
      </c>
      <c r="AE16" s="490">
        <v>0.83940228299999997</v>
      </c>
      <c r="AF16" s="490">
        <v>0.87540592800000006</v>
      </c>
      <c r="AG16" s="490">
        <v>0.98942901599999999</v>
      </c>
      <c r="AH16" s="490">
        <v>1.008680418</v>
      </c>
      <c r="AI16" s="490">
        <v>0.81904464200000004</v>
      </c>
      <c r="AJ16" s="490">
        <v>0.63384353199999999</v>
      </c>
      <c r="AK16" s="490">
        <v>0.77913426900000005</v>
      </c>
      <c r="AL16" s="490">
        <v>0.86752249800000003</v>
      </c>
      <c r="AM16" s="490">
        <v>0.98056067099999999</v>
      </c>
      <c r="AN16" s="490">
        <v>0.77712323299999997</v>
      </c>
      <c r="AO16" s="490">
        <v>0.76200008500000005</v>
      </c>
      <c r="AP16" s="490">
        <v>0.694954128</v>
      </c>
      <c r="AQ16" s="490">
        <v>0.89345700500000003</v>
      </c>
      <c r="AR16" s="490">
        <v>0.90616267399999995</v>
      </c>
      <c r="AS16" s="490">
        <v>0.89323365600000004</v>
      </c>
      <c r="AT16" s="490">
        <v>0.91113796000000002</v>
      </c>
      <c r="AU16" s="490">
        <v>0.801446035</v>
      </c>
      <c r="AV16" s="490">
        <v>0.66318693399999995</v>
      </c>
      <c r="AW16" s="490">
        <v>0.72457280599999996</v>
      </c>
      <c r="AX16" s="490">
        <v>0.88884627599999999</v>
      </c>
      <c r="AY16" s="939">
        <v>0.92171053000000003</v>
      </c>
      <c r="AZ16" s="939">
        <v>0.84439379999999997</v>
      </c>
      <c r="BA16" s="939">
        <v>0.83403329999999998</v>
      </c>
      <c r="BB16" s="478">
        <v>0.70817730000000001</v>
      </c>
      <c r="BC16" s="478">
        <v>0.86245289999999997</v>
      </c>
      <c r="BD16" s="478">
        <v>0.91317170000000003</v>
      </c>
      <c r="BE16" s="478">
        <v>1.001838</v>
      </c>
      <c r="BF16" s="478">
        <v>1.0111319999999999</v>
      </c>
      <c r="BG16" s="478">
        <v>0.85581280000000004</v>
      </c>
      <c r="BH16" s="478">
        <v>0.71003090000000002</v>
      </c>
      <c r="BI16" s="478">
        <v>0.79899659999999995</v>
      </c>
      <c r="BJ16" s="478">
        <v>0.92506889999999997</v>
      </c>
      <c r="BK16" s="478">
        <v>0.95364700000000002</v>
      </c>
      <c r="BL16" s="478">
        <v>0.80417499999999997</v>
      </c>
      <c r="BM16" s="478">
        <v>0.80718509999999999</v>
      </c>
      <c r="BN16" s="478">
        <v>0.68327819999999995</v>
      </c>
      <c r="BO16" s="478">
        <v>0.85369640000000002</v>
      </c>
      <c r="BP16" s="478">
        <v>0.88826050000000001</v>
      </c>
      <c r="BQ16" s="478">
        <v>0.9624279</v>
      </c>
      <c r="BR16" s="478">
        <v>0.97797809999999996</v>
      </c>
      <c r="BS16" s="478">
        <v>0.82636569999999998</v>
      </c>
      <c r="BT16" s="478">
        <v>0.66983009999999998</v>
      </c>
      <c r="BU16" s="478">
        <v>0.76836970000000004</v>
      </c>
      <c r="BV16" s="478">
        <v>0.89471199999999995</v>
      </c>
    </row>
    <row r="17" spans="1:74" ht="11.1" customHeight="1" x14ac:dyDescent="0.2">
      <c r="A17" s="240" t="s">
        <v>652</v>
      </c>
      <c r="B17" s="500" t="s">
        <v>1045</v>
      </c>
      <c r="C17" s="490">
        <v>-0.424346</v>
      </c>
      <c r="D17" s="490">
        <v>-0.42507</v>
      </c>
      <c r="E17" s="490">
        <v>-0.23558100000000001</v>
      </c>
      <c r="F17" s="490">
        <v>-0.19721900000000001</v>
      </c>
      <c r="G17" s="490">
        <v>-0.416186</v>
      </c>
      <c r="H17" s="490">
        <v>-0.37557000000000001</v>
      </c>
      <c r="I17" s="490">
        <v>-0.68474999999999997</v>
      </c>
      <c r="J17" s="490">
        <v>-0.66975099999999999</v>
      </c>
      <c r="K17" s="490">
        <v>-0.43384299999999998</v>
      </c>
      <c r="L17" s="490">
        <v>-0.42677199999999998</v>
      </c>
      <c r="M17" s="490">
        <v>-0.37747999999999998</v>
      </c>
      <c r="N17" s="490">
        <v>-0.44511600000000001</v>
      </c>
      <c r="O17" s="490">
        <v>-0.49331000000000003</v>
      </c>
      <c r="P17" s="490">
        <v>-0.41225800000000001</v>
      </c>
      <c r="Q17" s="490">
        <v>-0.31750800000000001</v>
      </c>
      <c r="R17" s="490">
        <v>-0.26522600000000002</v>
      </c>
      <c r="S17" s="490">
        <v>-0.46674599999999999</v>
      </c>
      <c r="T17" s="490">
        <v>-0.58906499999999995</v>
      </c>
      <c r="U17" s="490">
        <v>-0.76842200000000005</v>
      </c>
      <c r="V17" s="490">
        <v>-0.63960899999999998</v>
      </c>
      <c r="W17" s="490">
        <v>-0.59795600000000004</v>
      </c>
      <c r="X17" s="490">
        <v>-0.43435200000000002</v>
      </c>
      <c r="Y17" s="490">
        <v>-0.49512</v>
      </c>
      <c r="Z17" s="490">
        <v>-0.54828600000000005</v>
      </c>
      <c r="AA17" s="490">
        <v>-0.62047099999999999</v>
      </c>
      <c r="AB17" s="490">
        <v>-0.45580900000000002</v>
      </c>
      <c r="AC17" s="490">
        <v>-0.51901799999999998</v>
      </c>
      <c r="AD17" s="490">
        <v>-0.28984900000000002</v>
      </c>
      <c r="AE17" s="490">
        <v>-0.45910000000000001</v>
      </c>
      <c r="AF17" s="490">
        <v>-0.55130900000000005</v>
      </c>
      <c r="AG17" s="490">
        <v>-0.65633200000000003</v>
      </c>
      <c r="AH17" s="490">
        <v>-0.65299399999999996</v>
      </c>
      <c r="AI17" s="490">
        <v>-0.55264999999999997</v>
      </c>
      <c r="AJ17" s="490">
        <v>-0.371666</v>
      </c>
      <c r="AK17" s="490">
        <v>-0.34693800000000002</v>
      </c>
      <c r="AL17" s="490">
        <v>-0.51389200000000002</v>
      </c>
      <c r="AM17" s="490">
        <v>-0.41221799999999997</v>
      </c>
      <c r="AN17" s="490">
        <v>-0.40375100000000003</v>
      </c>
      <c r="AO17" s="490">
        <v>-0.34876200000000002</v>
      </c>
      <c r="AP17" s="490">
        <v>-0.338148</v>
      </c>
      <c r="AQ17" s="490">
        <v>-0.29223100000000002</v>
      </c>
      <c r="AR17" s="490">
        <v>-0.58613700000000002</v>
      </c>
      <c r="AS17" s="490">
        <v>-0.64911799999999997</v>
      </c>
      <c r="AT17" s="490">
        <v>-0.81216600000000005</v>
      </c>
      <c r="AU17" s="490">
        <v>-0.65381900000000004</v>
      </c>
      <c r="AV17" s="490">
        <v>-0.43229099999999998</v>
      </c>
      <c r="AW17" s="490">
        <v>-0.488093</v>
      </c>
      <c r="AX17" s="490">
        <v>-0.483566</v>
      </c>
      <c r="AY17" s="939">
        <v>-0.46514499999999998</v>
      </c>
      <c r="AZ17" s="939">
        <v>-0.44626139999999997</v>
      </c>
      <c r="BA17" s="939">
        <v>-0.38235720000000001</v>
      </c>
      <c r="BB17" s="478">
        <v>-0.87993650000000001</v>
      </c>
      <c r="BC17" s="478">
        <v>-0.72787109999999999</v>
      </c>
      <c r="BD17" s="478">
        <v>-1.0324720000000001</v>
      </c>
      <c r="BE17" s="478">
        <v>-1.22512</v>
      </c>
      <c r="BF17" s="478">
        <v>-1.1856310000000001</v>
      </c>
      <c r="BG17" s="478">
        <v>-1.0459480000000001</v>
      </c>
      <c r="BH17" s="478">
        <v>-0.68778209999999995</v>
      </c>
      <c r="BI17" s="478">
        <v>-0.67166119999999996</v>
      </c>
      <c r="BJ17" s="478">
        <v>-0.51268760000000002</v>
      </c>
      <c r="BK17" s="478">
        <v>-0.44398670000000001</v>
      </c>
      <c r="BL17" s="478">
        <v>-0.35901860000000002</v>
      </c>
      <c r="BM17" s="478">
        <v>-0.50746460000000004</v>
      </c>
      <c r="BN17" s="478">
        <v>-1.007196</v>
      </c>
      <c r="BO17" s="478">
        <v>-0.95704389999999995</v>
      </c>
      <c r="BP17" s="478">
        <v>-1.0722339999999999</v>
      </c>
      <c r="BQ17" s="478">
        <v>-1.279212</v>
      </c>
      <c r="BR17" s="478">
        <v>-1.3040480000000001</v>
      </c>
      <c r="BS17" s="478">
        <v>-1.086416</v>
      </c>
      <c r="BT17" s="478">
        <v>-0.7307709</v>
      </c>
      <c r="BU17" s="478">
        <v>-0.59339649999999999</v>
      </c>
      <c r="BV17" s="478">
        <v>-0.51979019999999998</v>
      </c>
    </row>
    <row r="18" spans="1:74" ht="11.1" customHeight="1" x14ac:dyDescent="0.2">
      <c r="A18" s="240" t="s">
        <v>653</v>
      </c>
      <c r="B18" s="500" t="s">
        <v>1046</v>
      </c>
      <c r="C18" s="490">
        <v>1.553323537</v>
      </c>
      <c r="D18" s="490">
        <v>2.146256776</v>
      </c>
      <c r="E18" s="490">
        <v>1.3569592500000001</v>
      </c>
      <c r="F18" s="490">
        <v>1.1556034879999999</v>
      </c>
      <c r="G18" s="490">
        <v>1.292085178</v>
      </c>
      <c r="H18" s="490">
        <v>1.323944341</v>
      </c>
      <c r="I18" s="490">
        <v>1.499043795</v>
      </c>
      <c r="J18" s="490">
        <v>1.8777759949999999</v>
      </c>
      <c r="K18" s="490">
        <v>1.5304277690000001</v>
      </c>
      <c r="L18" s="490">
        <v>1.481139607</v>
      </c>
      <c r="M18" s="490">
        <v>1.6002282640000001</v>
      </c>
      <c r="N18" s="490">
        <v>1.4915701079999999</v>
      </c>
      <c r="O18" s="490">
        <v>3.5635779890000001</v>
      </c>
      <c r="P18" s="490">
        <v>1.6514383850000001</v>
      </c>
      <c r="Q18" s="490">
        <v>1.381308607</v>
      </c>
      <c r="R18" s="490">
        <v>1.200211038</v>
      </c>
      <c r="S18" s="490">
        <v>1.348607205</v>
      </c>
      <c r="T18" s="490">
        <v>1.497633298</v>
      </c>
      <c r="U18" s="490">
        <v>1.4477544280000001</v>
      </c>
      <c r="V18" s="490">
        <v>1.500230631</v>
      </c>
      <c r="W18" s="490">
        <v>1.510022878</v>
      </c>
      <c r="X18" s="490">
        <v>1.480511355</v>
      </c>
      <c r="Y18" s="490">
        <v>1.392236829</v>
      </c>
      <c r="Z18" s="490">
        <v>3.8530234459999999</v>
      </c>
      <c r="AA18" s="490">
        <v>1.303177759</v>
      </c>
      <c r="AB18" s="490">
        <v>1.5346401300000001</v>
      </c>
      <c r="AC18" s="490">
        <v>1.152477502</v>
      </c>
      <c r="AD18" s="490">
        <v>1.108508112</v>
      </c>
      <c r="AE18" s="490">
        <v>1.1525393660000001</v>
      </c>
      <c r="AF18" s="490">
        <v>1.207780901</v>
      </c>
      <c r="AG18" s="490">
        <v>1.5460876539999999</v>
      </c>
      <c r="AH18" s="490">
        <v>1.544215288</v>
      </c>
      <c r="AI18" s="490">
        <v>1.426652662</v>
      </c>
      <c r="AJ18" s="490">
        <v>1.22243345</v>
      </c>
      <c r="AK18" s="490">
        <v>1.0204422740000001</v>
      </c>
      <c r="AL18" s="490">
        <v>1.169415203</v>
      </c>
      <c r="AM18" s="490">
        <v>1.777353119</v>
      </c>
      <c r="AN18" s="490">
        <v>0.91315536799999997</v>
      </c>
      <c r="AO18" s="490">
        <v>0.91971565899999996</v>
      </c>
      <c r="AP18" s="490">
        <v>1.1004263839999999</v>
      </c>
      <c r="AQ18" s="490">
        <v>1.1219674529999999</v>
      </c>
      <c r="AR18" s="490">
        <v>1.24845205</v>
      </c>
      <c r="AS18" s="490">
        <v>1.380547076</v>
      </c>
      <c r="AT18" s="490">
        <v>1.3949697889999999</v>
      </c>
      <c r="AU18" s="490">
        <v>1.0799927149999999</v>
      </c>
      <c r="AV18" s="490">
        <v>1.0498348470000001</v>
      </c>
      <c r="AW18" s="490">
        <v>1.0171193569999999</v>
      </c>
      <c r="AX18" s="490">
        <v>1.4814834720000001</v>
      </c>
      <c r="AY18" s="939">
        <v>3.2868904259999998</v>
      </c>
      <c r="AZ18" s="939">
        <v>1.3794120000000001</v>
      </c>
      <c r="BA18" s="939">
        <v>1.0567029999999999</v>
      </c>
      <c r="BB18" s="478">
        <v>1.045167</v>
      </c>
      <c r="BC18" s="478">
        <v>1.10907</v>
      </c>
      <c r="BD18" s="478">
        <v>1.21716</v>
      </c>
      <c r="BE18" s="478">
        <v>1.356228</v>
      </c>
      <c r="BF18" s="478">
        <v>1.3596349999999999</v>
      </c>
      <c r="BG18" s="478">
        <v>1.240178</v>
      </c>
      <c r="BH18" s="478">
        <v>1.1042240000000001</v>
      </c>
      <c r="BI18" s="478">
        <v>1.027064</v>
      </c>
      <c r="BJ18" s="478">
        <v>1.9753270000000001</v>
      </c>
      <c r="BK18" s="478">
        <v>1.958499</v>
      </c>
      <c r="BL18" s="478">
        <v>1.2123969999999999</v>
      </c>
      <c r="BM18" s="478">
        <v>0.93964199999999998</v>
      </c>
      <c r="BN18" s="478">
        <v>0.96886229999999995</v>
      </c>
      <c r="BO18" s="478">
        <v>1.0173620000000001</v>
      </c>
      <c r="BP18" s="478">
        <v>1.133251</v>
      </c>
      <c r="BQ18" s="478">
        <v>1.338889</v>
      </c>
      <c r="BR18" s="478">
        <v>1.3311280000000001</v>
      </c>
      <c r="BS18" s="478">
        <v>1.1854450000000001</v>
      </c>
      <c r="BT18" s="478">
        <v>1.0222389999999999</v>
      </c>
      <c r="BU18" s="478">
        <v>0.93303950000000002</v>
      </c>
      <c r="BV18" s="478">
        <v>1.4463029999999999</v>
      </c>
    </row>
    <row r="19" spans="1:74" ht="11.1" customHeight="1" x14ac:dyDescent="0.2">
      <c r="A19" s="240" t="s">
        <v>654</v>
      </c>
      <c r="B19" s="500" t="s">
        <v>1578</v>
      </c>
      <c r="C19" s="490">
        <v>0.33655247300000002</v>
      </c>
      <c r="D19" s="490">
        <v>0.19521640800000001</v>
      </c>
      <c r="E19" s="490">
        <v>0.19682189</v>
      </c>
      <c r="F19" s="490">
        <v>0.269660328</v>
      </c>
      <c r="G19" s="490">
        <v>0.28859484099999999</v>
      </c>
      <c r="H19" s="490">
        <v>0.32129776999999998</v>
      </c>
      <c r="I19" s="490">
        <v>0.31170380800000003</v>
      </c>
      <c r="J19" s="490">
        <v>0.330902635</v>
      </c>
      <c r="K19" s="490">
        <v>0.29866473500000001</v>
      </c>
      <c r="L19" s="490">
        <v>0.34264007400000002</v>
      </c>
      <c r="M19" s="490">
        <v>0.179926115</v>
      </c>
      <c r="N19" s="490">
        <v>0.232125684</v>
      </c>
      <c r="O19" s="490">
        <v>0.29161194200000001</v>
      </c>
      <c r="P19" s="490">
        <v>0.25126378300000002</v>
      </c>
      <c r="Q19" s="490">
        <v>0.270395096</v>
      </c>
      <c r="R19" s="490">
        <v>0.29133490400000001</v>
      </c>
      <c r="S19" s="490">
        <v>0.36521351600000002</v>
      </c>
      <c r="T19" s="490">
        <v>0.28065564999999998</v>
      </c>
      <c r="U19" s="490">
        <v>0.34215333999999997</v>
      </c>
      <c r="V19" s="490">
        <v>0.27687559499999997</v>
      </c>
      <c r="W19" s="490">
        <v>0.30634179299999997</v>
      </c>
      <c r="X19" s="490">
        <v>0.27608252799999999</v>
      </c>
      <c r="Y19" s="490">
        <v>0.235622153</v>
      </c>
      <c r="Z19" s="490">
        <v>0.26363407700000002</v>
      </c>
      <c r="AA19" s="490">
        <v>0.28537277300000002</v>
      </c>
      <c r="AB19" s="490">
        <v>0.23757803699999999</v>
      </c>
      <c r="AC19" s="490">
        <v>0.28021892199999998</v>
      </c>
      <c r="AD19" s="490">
        <v>0.201633803</v>
      </c>
      <c r="AE19" s="490">
        <v>0.30845157699999998</v>
      </c>
      <c r="AF19" s="490">
        <v>0.272863095</v>
      </c>
      <c r="AG19" s="490">
        <v>0.30507399299999999</v>
      </c>
      <c r="AH19" s="490">
        <v>0.33270513099999999</v>
      </c>
      <c r="AI19" s="490">
        <v>0.28903578299999999</v>
      </c>
      <c r="AJ19" s="490">
        <v>0.248792031</v>
      </c>
      <c r="AK19" s="490">
        <v>0.261548273</v>
      </c>
      <c r="AL19" s="490">
        <v>0.316496746</v>
      </c>
      <c r="AM19" s="490">
        <v>0.291685729</v>
      </c>
      <c r="AN19" s="490">
        <v>0.21138691800000001</v>
      </c>
      <c r="AO19" s="490">
        <v>0.19484159500000001</v>
      </c>
      <c r="AP19" s="490">
        <v>0.23062296900000001</v>
      </c>
      <c r="AQ19" s="490">
        <v>0.19212259500000001</v>
      </c>
      <c r="AR19" s="490">
        <v>0.28576319700000002</v>
      </c>
      <c r="AS19" s="490">
        <v>0.25059398599999999</v>
      </c>
      <c r="AT19" s="490">
        <v>0.21672453999999999</v>
      </c>
      <c r="AU19" s="490">
        <v>0.24953287699999999</v>
      </c>
      <c r="AV19" s="490">
        <v>0.219014561</v>
      </c>
      <c r="AW19" s="490">
        <v>0.207784883</v>
      </c>
      <c r="AX19" s="490">
        <v>0.25169635299999998</v>
      </c>
      <c r="AY19" s="939">
        <v>0.28120692200000003</v>
      </c>
      <c r="AZ19" s="939">
        <v>0.232011</v>
      </c>
      <c r="BA19" s="939">
        <v>0.24848519999999999</v>
      </c>
      <c r="BB19" s="478">
        <v>0.2411972</v>
      </c>
      <c r="BC19" s="478">
        <v>0.28859590000000002</v>
      </c>
      <c r="BD19" s="478">
        <v>0.27976060000000003</v>
      </c>
      <c r="BE19" s="478">
        <v>0.29927379999999998</v>
      </c>
      <c r="BF19" s="478">
        <v>0.27543509999999999</v>
      </c>
      <c r="BG19" s="478">
        <v>0.28163680000000002</v>
      </c>
      <c r="BH19" s="478">
        <v>0.24796299999999999</v>
      </c>
      <c r="BI19" s="478">
        <v>0.2349851</v>
      </c>
      <c r="BJ19" s="478">
        <v>0.27727570000000001</v>
      </c>
      <c r="BK19" s="478">
        <v>0.28608850000000002</v>
      </c>
      <c r="BL19" s="478">
        <v>0.2255933</v>
      </c>
      <c r="BM19" s="478">
        <v>0.2411819</v>
      </c>
      <c r="BN19" s="478">
        <v>0.22448470000000001</v>
      </c>
      <c r="BO19" s="478">
        <v>0.26305669999999998</v>
      </c>
      <c r="BP19" s="478">
        <v>0.2794623</v>
      </c>
      <c r="BQ19" s="478">
        <v>0.28498059999999997</v>
      </c>
      <c r="BR19" s="478">
        <v>0.2749549</v>
      </c>
      <c r="BS19" s="478">
        <v>0.27340179999999997</v>
      </c>
      <c r="BT19" s="478">
        <v>0.23858989999999999</v>
      </c>
      <c r="BU19" s="478">
        <v>0.2347728</v>
      </c>
      <c r="BV19" s="478">
        <v>0.28182289999999999</v>
      </c>
    </row>
    <row r="20" spans="1:74" ht="11.1" customHeight="1" x14ac:dyDescent="0.2">
      <c r="A20" s="240" t="s">
        <v>755</v>
      </c>
      <c r="B20" s="468" t="s">
        <v>1047</v>
      </c>
      <c r="C20" s="490">
        <v>0.63124753700000003</v>
      </c>
      <c r="D20" s="490">
        <v>0.54971863899999995</v>
      </c>
      <c r="E20" s="490">
        <v>0.61902516299999999</v>
      </c>
      <c r="F20" s="490">
        <v>0.56480678299999998</v>
      </c>
      <c r="G20" s="490">
        <v>0.57439926799999996</v>
      </c>
      <c r="H20" s="490">
        <v>0.57997869899999999</v>
      </c>
      <c r="I20" s="490">
        <v>0.58070102400000001</v>
      </c>
      <c r="J20" s="490">
        <v>0.57891081700000002</v>
      </c>
      <c r="K20" s="490">
        <v>0.55664646600000001</v>
      </c>
      <c r="L20" s="490">
        <v>0.57856753299999997</v>
      </c>
      <c r="M20" s="490">
        <v>0.53395009699999996</v>
      </c>
      <c r="N20" s="490">
        <v>0.60863544800000002</v>
      </c>
      <c r="O20" s="490">
        <v>0.39450876299999998</v>
      </c>
      <c r="P20" s="490">
        <v>0.32714090400000001</v>
      </c>
      <c r="Q20" s="490">
        <v>0.361099952</v>
      </c>
      <c r="R20" s="490">
        <v>0.33895582299999999</v>
      </c>
      <c r="S20" s="490">
        <v>0.34173211799999997</v>
      </c>
      <c r="T20" s="490">
        <v>0.34901512499999998</v>
      </c>
      <c r="U20" s="490">
        <v>0.35201356700000003</v>
      </c>
      <c r="V20" s="490">
        <v>0.33408432999999998</v>
      </c>
      <c r="W20" s="490">
        <v>0.307954907</v>
      </c>
      <c r="X20" s="490">
        <v>0.30091672200000003</v>
      </c>
      <c r="Y20" s="490">
        <v>0.29126634200000001</v>
      </c>
      <c r="Z20" s="490">
        <v>0.32255017899999999</v>
      </c>
      <c r="AA20" s="490">
        <v>0.330232105</v>
      </c>
      <c r="AB20" s="490">
        <v>0.26846550000000002</v>
      </c>
      <c r="AC20" s="490">
        <v>0.27508759500000002</v>
      </c>
      <c r="AD20" s="490">
        <v>0.25867712399999998</v>
      </c>
      <c r="AE20" s="490">
        <v>0.31482385099999999</v>
      </c>
      <c r="AF20" s="490">
        <v>0.30466930399999997</v>
      </c>
      <c r="AG20" s="490">
        <v>0.29174488700000001</v>
      </c>
      <c r="AH20" s="490">
        <v>0.29907524299999999</v>
      </c>
      <c r="AI20" s="490">
        <v>0.24315708699999999</v>
      </c>
      <c r="AJ20" s="490">
        <v>0.26224630599999998</v>
      </c>
      <c r="AK20" s="490">
        <v>0.27529623399999997</v>
      </c>
      <c r="AL20" s="490">
        <v>0.27945817499999998</v>
      </c>
      <c r="AM20" s="490">
        <v>0.26267464000000001</v>
      </c>
      <c r="AN20" s="490">
        <v>0.231852104</v>
      </c>
      <c r="AO20" s="490">
        <v>0.20766990799999999</v>
      </c>
      <c r="AP20" s="490">
        <v>0.17316780900000001</v>
      </c>
      <c r="AQ20" s="490">
        <v>0.27073285499999999</v>
      </c>
      <c r="AR20" s="490">
        <v>0.188034912</v>
      </c>
      <c r="AS20" s="490">
        <v>0.20127609499999999</v>
      </c>
      <c r="AT20" s="490">
        <v>0.192757545</v>
      </c>
      <c r="AU20" s="490">
        <v>0.18757647999999999</v>
      </c>
      <c r="AV20" s="490">
        <v>0.15083775499999999</v>
      </c>
      <c r="AW20" s="490">
        <v>0.203644672</v>
      </c>
      <c r="AX20" s="490">
        <v>0.205730463</v>
      </c>
      <c r="AY20" s="939">
        <v>0.17293430000000001</v>
      </c>
      <c r="AZ20" s="939">
        <v>0.1751905</v>
      </c>
      <c r="BA20" s="939">
        <v>0.1035036</v>
      </c>
      <c r="BB20" s="478">
        <v>5.8617099999999998E-2</v>
      </c>
      <c r="BC20" s="478">
        <v>0.110653</v>
      </c>
      <c r="BD20" s="478">
        <v>6.7901299999999998E-2</v>
      </c>
      <c r="BE20" s="478">
        <v>8.6566199999999996E-2</v>
      </c>
      <c r="BF20" s="478">
        <v>4.9083099999999998E-2</v>
      </c>
      <c r="BG20" s="478">
        <v>4.4970099999999999E-2</v>
      </c>
      <c r="BH20" s="478">
        <v>5.4491600000000001E-2</v>
      </c>
      <c r="BI20" s="478">
        <v>9.0342000000000006E-2</v>
      </c>
      <c r="BJ20" s="478">
        <v>0.1047734</v>
      </c>
      <c r="BK20" s="478">
        <v>9.2699799999999999E-2</v>
      </c>
      <c r="BL20" s="478">
        <v>7.1718599999999993E-2</v>
      </c>
      <c r="BM20" s="478">
        <v>-1.30286E-2</v>
      </c>
      <c r="BN20" s="478">
        <v>-4.6767000000000003E-2</v>
      </c>
      <c r="BO20" s="478">
        <v>1.8677699999999999E-3</v>
      </c>
      <c r="BP20" s="478">
        <v>-3.0693700000000001E-2</v>
      </c>
      <c r="BQ20" s="478">
        <v>6.4223300000000004E-3</v>
      </c>
      <c r="BR20" s="478">
        <v>-4.4081900000000002E-3</v>
      </c>
      <c r="BS20" s="478">
        <v>-3.5513900000000001E-2</v>
      </c>
      <c r="BT20" s="478">
        <v>-3.43247E-2</v>
      </c>
      <c r="BU20" s="478">
        <v>-1.9681799999999999E-2</v>
      </c>
      <c r="BV20" s="478">
        <v>-9.8907800000000001E-3</v>
      </c>
    </row>
    <row r="21" spans="1:74" ht="11.1" customHeight="1" x14ac:dyDescent="0.2">
      <c r="A21" s="235"/>
      <c r="B21" s="68" t="s">
        <v>750</v>
      </c>
      <c r="C21" s="491"/>
      <c r="D21" s="491"/>
      <c r="E21" s="491"/>
      <c r="F21" s="491"/>
      <c r="G21" s="491"/>
      <c r="H21" s="491"/>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1"/>
      <c r="AL21" s="491"/>
      <c r="AM21" s="491"/>
      <c r="AN21" s="491"/>
      <c r="AO21" s="491"/>
      <c r="AP21" s="491"/>
      <c r="AQ21" s="491"/>
      <c r="AR21" s="491"/>
      <c r="AS21" s="491"/>
      <c r="AT21" s="491"/>
      <c r="AU21" s="491"/>
      <c r="AV21" s="491"/>
      <c r="AW21" s="491"/>
      <c r="AX21" s="491"/>
      <c r="AY21" s="971"/>
      <c r="AZ21" s="971"/>
      <c r="BA21" s="971"/>
      <c r="BB21" s="496"/>
      <c r="BC21" s="496"/>
      <c r="BD21" s="496"/>
      <c r="BE21" s="496"/>
      <c r="BF21" s="496"/>
      <c r="BG21" s="496"/>
      <c r="BH21" s="496"/>
      <c r="BI21" s="496"/>
      <c r="BJ21" s="496"/>
      <c r="BK21" s="496"/>
      <c r="BL21" s="496"/>
      <c r="BM21" s="496"/>
      <c r="BN21" s="496"/>
      <c r="BO21" s="496"/>
      <c r="BP21" s="496"/>
      <c r="BQ21" s="496"/>
      <c r="BR21" s="496"/>
      <c r="BS21" s="496"/>
      <c r="BT21" s="496"/>
      <c r="BU21" s="496"/>
      <c r="BV21" s="496"/>
    </row>
    <row r="22" spans="1:74" s="303" customFormat="1" ht="11.1" customHeight="1" x14ac:dyDescent="0.2">
      <c r="A22" s="497" t="s">
        <v>662</v>
      </c>
      <c r="B22" s="471" t="s">
        <v>1048</v>
      </c>
      <c r="C22" s="322">
        <v>8.5970486640000008</v>
      </c>
      <c r="D22" s="322">
        <v>7.9607799180000001</v>
      </c>
      <c r="E22" s="322">
        <v>7.933340641</v>
      </c>
      <c r="F22" s="322">
        <v>7.078122252</v>
      </c>
      <c r="G22" s="322">
        <v>7.4533345190000002</v>
      </c>
      <c r="H22" s="322">
        <v>9.0563640490000008</v>
      </c>
      <c r="I22" s="322">
        <v>9.4516904079999993</v>
      </c>
      <c r="J22" s="322">
        <v>10.129466511</v>
      </c>
      <c r="K22" s="322">
        <v>8.5442659990000003</v>
      </c>
      <c r="L22" s="322">
        <v>7.1258136150000002</v>
      </c>
      <c r="M22" s="322">
        <v>8.0043770470000002</v>
      </c>
      <c r="N22" s="322">
        <v>8.0853490810000004</v>
      </c>
      <c r="O22" s="322">
        <v>9.0252123839999996</v>
      </c>
      <c r="P22" s="322">
        <v>7.6632963920000003</v>
      </c>
      <c r="Q22" s="322">
        <v>8.4395646089999996</v>
      </c>
      <c r="R22" s="322">
        <v>7.3439979209999997</v>
      </c>
      <c r="S22" s="322">
        <v>7.6384179559999996</v>
      </c>
      <c r="T22" s="322">
        <v>8.2731327889999999</v>
      </c>
      <c r="U22" s="322">
        <v>10.511845667999999</v>
      </c>
      <c r="V22" s="322">
        <v>10.360737996999999</v>
      </c>
      <c r="W22" s="322">
        <v>8.2616489410000007</v>
      </c>
      <c r="X22" s="322">
        <v>7.3231363229999999</v>
      </c>
      <c r="Y22" s="322">
        <v>7.8742737590000003</v>
      </c>
      <c r="Z22" s="322">
        <v>8.2735665199999993</v>
      </c>
      <c r="AA22" s="322">
        <v>8.1350019570000001</v>
      </c>
      <c r="AB22" s="322">
        <v>7.5420545130000001</v>
      </c>
      <c r="AC22" s="322">
        <v>8.2754108720000001</v>
      </c>
      <c r="AD22" s="322">
        <v>7.0641924380000001</v>
      </c>
      <c r="AE22" s="322">
        <v>7.1824504249999999</v>
      </c>
      <c r="AF22" s="322">
        <v>7.6196590860000004</v>
      </c>
      <c r="AG22" s="322">
        <v>10.749811729999999</v>
      </c>
      <c r="AH22" s="322">
        <v>9.3214124369999993</v>
      </c>
      <c r="AI22" s="322">
        <v>8.6740771339999991</v>
      </c>
      <c r="AJ22" s="322">
        <v>7.9800783180000003</v>
      </c>
      <c r="AK22" s="322">
        <v>7.4843568329999997</v>
      </c>
      <c r="AL22" s="322">
        <v>8.5105266040000007</v>
      </c>
      <c r="AM22" s="322">
        <v>9.1478485159999998</v>
      </c>
      <c r="AN22" s="322">
        <v>7.9754639779999996</v>
      </c>
      <c r="AO22" s="322">
        <v>8.8805786330000007</v>
      </c>
      <c r="AP22" s="322">
        <v>7.7078805539999999</v>
      </c>
      <c r="AQ22" s="322">
        <v>7.978397148</v>
      </c>
      <c r="AR22" s="322">
        <v>9.1624019539999999</v>
      </c>
      <c r="AS22" s="322">
        <v>10.546230142000001</v>
      </c>
      <c r="AT22" s="322">
        <v>10.200906864</v>
      </c>
      <c r="AU22" s="322">
        <v>8.4409081490000002</v>
      </c>
      <c r="AV22" s="322">
        <v>7.8654606749999996</v>
      </c>
      <c r="AW22" s="322">
        <v>8.1175765850000001</v>
      </c>
      <c r="AX22" s="322">
        <v>8.8253555329999998</v>
      </c>
      <c r="AY22" s="964">
        <v>9.2039956029999992</v>
      </c>
      <c r="AZ22" s="964">
        <v>8.4658200000000008</v>
      </c>
      <c r="BA22" s="964">
        <v>8.6315740000000005</v>
      </c>
      <c r="BB22" s="484">
        <v>7.840052</v>
      </c>
      <c r="BC22" s="484">
        <v>7.9048689999999997</v>
      </c>
      <c r="BD22" s="484">
        <v>9.0461910000000003</v>
      </c>
      <c r="BE22" s="484">
        <v>10.88828</v>
      </c>
      <c r="BF22" s="484">
        <v>10.53782</v>
      </c>
      <c r="BG22" s="484">
        <v>8.7069200000000002</v>
      </c>
      <c r="BH22" s="484">
        <v>8.4502900000000007</v>
      </c>
      <c r="BI22" s="484">
        <v>8.2484940000000009</v>
      </c>
      <c r="BJ22" s="484">
        <v>8.9966500000000007</v>
      </c>
      <c r="BK22" s="484">
        <v>9.6156070000000007</v>
      </c>
      <c r="BL22" s="484">
        <v>8.3853310000000008</v>
      </c>
      <c r="BM22" s="484">
        <v>8.6620799999999996</v>
      </c>
      <c r="BN22" s="484">
        <v>7.5509089999999999</v>
      </c>
      <c r="BO22" s="484">
        <v>8.054494</v>
      </c>
      <c r="BP22" s="484">
        <v>9.1097439999999992</v>
      </c>
      <c r="BQ22" s="484">
        <v>10.99457</v>
      </c>
      <c r="BR22" s="484">
        <v>10.67291</v>
      </c>
      <c r="BS22" s="484">
        <v>8.7904230000000005</v>
      </c>
      <c r="BT22" s="484">
        <v>8.3804409999999994</v>
      </c>
      <c r="BU22" s="484">
        <v>8.0761070000000004</v>
      </c>
      <c r="BV22" s="484">
        <v>9.077121</v>
      </c>
    </row>
    <row r="23" spans="1:74" ht="11.1" customHeight="1" x14ac:dyDescent="0.2">
      <c r="A23" s="240" t="s">
        <v>656</v>
      </c>
      <c r="B23" s="500" t="s">
        <v>1042</v>
      </c>
      <c r="C23" s="490">
        <v>4.4561335350000002</v>
      </c>
      <c r="D23" s="490">
        <v>4.1086150249999998</v>
      </c>
      <c r="E23" s="490">
        <v>3.5085204980000002</v>
      </c>
      <c r="F23" s="490">
        <v>2.9064025660000001</v>
      </c>
      <c r="G23" s="490">
        <v>3.3516356260000002</v>
      </c>
      <c r="H23" s="490">
        <v>5.5168708210000004</v>
      </c>
      <c r="I23" s="490">
        <v>5.5160232679999996</v>
      </c>
      <c r="J23" s="490">
        <v>6.3909202430000001</v>
      </c>
      <c r="K23" s="490">
        <v>4.7753580659999999</v>
      </c>
      <c r="L23" s="490">
        <v>4.7166901179999998</v>
      </c>
      <c r="M23" s="490">
        <v>4.2720732540000004</v>
      </c>
      <c r="N23" s="490">
        <v>3.9068217930000002</v>
      </c>
      <c r="O23" s="490">
        <v>3.939917957</v>
      </c>
      <c r="P23" s="490">
        <v>3.5889442699999998</v>
      </c>
      <c r="Q23" s="490">
        <v>3.8894771869999998</v>
      </c>
      <c r="R23" s="490">
        <v>3.5339791479999998</v>
      </c>
      <c r="S23" s="490">
        <v>4.3209078449999998</v>
      </c>
      <c r="T23" s="490">
        <v>4.6405108940000002</v>
      </c>
      <c r="U23" s="490">
        <v>6.7065068849999996</v>
      </c>
      <c r="V23" s="490">
        <v>6.8012020360000003</v>
      </c>
      <c r="W23" s="490">
        <v>4.6609431160000003</v>
      </c>
      <c r="X23" s="490">
        <v>3.5988453310000001</v>
      </c>
      <c r="Y23" s="490">
        <v>4.0187897379999997</v>
      </c>
      <c r="Z23" s="490">
        <v>3.6339898179999999</v>
      </c>
      <c r="AA23" s="490">
        <v>3.9613205800000002</v>
      </c>
      <c r="AB23" s="490">
        <v>3.5046344129999998</v>
      </c>
      <c r="AC23" s="490">
        <v>4.0253105089999996</v>
      </c>
      <c r="AD23" s="490">
        <v>4.2140496450000002</v>
      </c>
      <c r="AE23" s="490">
        <v>3.8149139359999999</v>
      </c>
      <c r="AF23" s="490">
        <v>5.2533242009999999</v>
      </c>
      <c r="AG23" s="490">
        <v>6.5830108100000002</v>
      </c>
      <c r="AH23" s="490">
        <v>5.3227255250000001</v>
      </c>
      <c r="AI23" s="490">
        <v>5.0700663510000004</v>
      </c>
      <c r="AJ23" s="490">
        <v>4.4096770569999997</v>
      </c>
      <c r="AK23" s="490">
        <v>4.3532970400000002</v>
      </c>
      <c r="AL23" s="490">
        <v>4.6804023839999997</v>
      </c>
      <c r="AM23" s="490">
        <v>5.0059335340000004</v>
      </c>
      <c r="AN23" s="490">
        <v>3.8124838360000002</v>
      </c>
      <c r="AO23" s="490">
        <v>4.36110256</v>
      </c>
      <c r="AP23" s="490">
        <v>3.4077154119999999</v>
      </c>
      <c r="AQ23" s="490">
        <v>3.6390911140000002</v>
      </c>
      <c r="AR23" s="490">
        <v>4.936659047</v>
      </c>
      <c r="AS23" s="490">
        <v>6.2761252499999998</v>
      </c>
      <c r="AT23" s="490">
        <v>5.9484054369999999</v>
      </c>
      <c r="AU23" s="490">
        <v>4.8309480530000002</v>
      </c>
      <c r="AV23" s="490">
        <v>5.0389662260000003</v>
      </c>
      <c r="AW23" s="490">
        <v>4.5670606960000004</v>
      </c>
      <c r="AX23" s="490">
        <v>4.4351796930000003</v>
      </c>
      <c r="AY23" s="939">
        <v>4.3454553330000003</v>
      </c>
      <c r="AZ23" s="939">
        <v>4.3370810000000004</v>
      </c>
      <c r="BA23" s="939">
        <v>4.2331960000000004</v>
      </c>
      <c r="BB23" s="478">
        <v>3.8243049999999998</v>
      </c>
      <c r="BC23" s="478">
        <v>4.1942659999999998</v>
      </c>
      <c r="BD23" s="478">
        <v>4.7981920000000002</v>
      </c>
      <c r="BE23" s="478">
        <v>6.6273900000000001</v>
      </c>
      <c r="BF23" s="478">
        <v>6.5056010000000004</v>
      </c>
      <c r="BG23" s="478">
        <v>4.8113200000000003</v>
      </c>
      <c r="BH23" s="478">
        <v>4.1675199999999997</v>
      </c>
      <c r="BI23" s="478">
        <v>3.7736040000000002</v>
      </c>
      <c r="BJ23" s="478">
        <v>4.0617089999999996</v>
      </c>
      <c r="BK23" s="478">
        <v>4.6706589999999997</v>
      </c>
      <c r="BL23" s="478">
        <v>4.1415579999999999</v>
      </c>
      <c r="BM23" s="478">
        <v>3.912229</v>
      </c>
      <c r="BN23" s="478">
        <v>4.194204</v>
      </c>
      <c r="BO23" s="478">
        <v>3.8956279999999999</v>
      </c>
      <c r="BP23" s="478">
        <v>4.799086</v>
      </c>
      <c r="BQ23" s="478">
        <v>6.5686600000000004</v>
      </c>
      <c r="BR23" s="478">
        <v>6.5340020000000001</v>
      </c>
      <c r="BS23" s="478">
        <v>4.8883369999999999</v>
      </c>
      <c r="BT23" s="478">
        <v>4.4561580000000003</v>
      </c>
      <c r="BU23" s="478">
        <v>4.4317909999999996</v>
      </c>
      <c r="BV23" s="478">
        <v>4.1316139999999999</v>
      </c>
    </row>
    <row r="24" spans="1:74" ht="11.1" customHeight="1" x14ac:dyDescent="0.2">
      <c r="A24" s="240" t="s">
        <v>657</v>
      </c>
      <c r="B24" s="500" t="s">
        <v>474</v>
      </c>
      <c r="C24" s="490">
        <v>0.174569587</v>
      </c>
      <c r="D24" s="490">
        <v>0.255268312</v>
      </c>
      <c r="E24" s="490">
        <v>4.8117300000000002E-2</v>
      </c>
      <c r="F24" s="490">
        <v>-1.1234300000000001E-4</v>
      </c>
      <c r="G24" s="490">
        <v>2.851601E-3</v>
      </c>
      <c r="H24" s="490">
        <v>2.2246559999999999E-2</v>
      </c>
      <c r="I24" s="490">
        <v>1.7308212999999999E-2</v>
      </c>
      <c r="J24" s="490">
        <v>2.4954101999999999E-2</v>
      </c>
      <c r="K24" s="490">
        <v>6.4342519999999997E-3</v>
      </c>
      <c r="L24" s="490">
        <v>3.8076799999999999E-3</v>
      </c>
      <c r="M24" s="490">
        <v>2.8467739999999998E-3</v>
      </c>
      <c r="N24" s="490">
        <v>2.0514774E-2</v>
      </c>
      <c r="O24" s="490">
        <v>0.15433516799999999</v>
      </c>
      <c r="P24" s="490">
        <v>9.1760670000000003E-2</v>
      </c>
      <c r="Q24" s="490">
        <v>1.3233144000000001E-2</v>
      </c>
      <c r="R24" s="490">
        <v>4.16885E-3</v>
      </c>
      <c r="S24" s="490">
        <v>6.7032029999999996E-3</v>
      </c>
      <c r="T24" s="490">
        <v>1.813217E-3</v>
      </c>
      <c r="U24" s="490">
        <v>1.3912753999999999E-2</v>
      </c>
      <c r="V24" s="490">
        <v>1.9949887999999999E-2</v>
      </c>
      <c r="W24" s="490">
        <v>1.9410149999999999E-3</v>
      </c>
      <c r="X24" s="490">
        <v>2.9320259999999999E-3</v>
      </c>
      <c r="Y24" s="490">
        <v>4.3568460000000002E-3</v>
      </c>
      <c r="Z24" s="490">
        <v>3.2791041E-2</v>
      </c>
      <c r="AA24" s="490">
        <v>2.8954839E-2</v>
      </c>
      <c r="AB24" s="490">
        <v>8.2918449000000005E-2</v>
      </c>
      <c r="AC24" s="490">
        <v>5.6058009999999997E-3</v>
      </c>
      <c r="AD24" s="490">
        <v>2.5041709999999999E-3</v>
      </c>
      <c r="AE24" s="490">
        <v>1.906982E-3</v>
      </c>
      <c r="AF24" s="490">
        <v>1.8449510000000001E-3</v>
      </c>
      <c r="AG24" s="490">
        <v>1.3886745000000001E-2</v>
      </c>
      <c r="AH24" s="490">
        <v>2.073872E-3</v>
      </c>
      <c r="AI24" s="490">
        <v>2.9886099999999998E-4</v>
      </c>
      <c r="AJ24" s="490">
        <v>2.7703756999999999E-2</v>
      </c>
      <c r="AK24" s="490">
        <v>8.8356690000000009E-3</v>
      </c>
      <c r="AL24" s="490">
        <v>2.6811232000000001E-2</v>
      </c>
      <c r="AM24" s="490">
        <v>3.0665102E-2</v>
      </c>
      <c r="AN24" s="490">
        <v>3.0678089999999999E-3</v>
      </c>
      <c r="AO24" s="490">
        <v>1.162532E-2</v>
      </c>
      <c r="AP24" s="490">
        <v>1.788607E-3</v>
      </c>
      <c r="AQ24" s="490">
        <v>1.7261189999999999E-3</v>
      </c>
      <c r="AR24" s="490">
        <v>1.605963E-3</v>
      </c>
      <c r="AS24" s="490">
        <v>4.9509099000000001E-2</v>
      </c>
      <c r="AT24" s="490">
        <v>2.0788035E-2</v>
      </c>
      <c r="AU24" s="490">
        <v>2.6339689999999999E-3</v>
      </c>
      <c r="AV24" s="490">
        <v>2.3831500000000001E-3</v>
      </c>
      <c r="AW24" s="490">
        <v>2.4466396000000001E-2</v>
      </c>
      <c r="AX24" s="490">
        <v>0.1035606</v>
      </c>
      <c r="AY24" s="939">
        <v>0.100862351</v>
      </c>
      <c r="AZ24" s="939">
        <v>3.0678099999999998E-3</v>
      </c>
      <c r="BA24" s="939">
        <v>1.16253E-2</v>
      </c>
      <c r="BB24" s="478">
        <v>1.7886099999999999E-3</v>
      </c>
      <c r="BC24" s="478">
        <v>1.72612E-3</v>
      </c>
      <c r="BD24" s="478">
        <v>1.60596E-3</v>
      </c>
      <c r="BE24" s="478">
        <v>4.95091E-2</v>
      </c>
      <c r="BF24" s="478">
        <v>2.0788000000000001E-2</v>
      </c>
      <c r="BG24" s="478">
        <v>2.6339699999999998E-3</v>
      </c>
      <c r="BH24" s="478">
        <v>2.3831500000000001E-3</v>
      </c>
      <c r="BI24" s="478">
        <v>2.4466399999999999E-2</v>
      </c>
      <c r="BJ24" s="478">
        <v>0.1035606</v>
      </c>
      <c r="BK24" s="478">
        <v>0.1008624</v>
      </c>
      <c r="BL24" s="478">
        <v>3.0678099999999998E-3</v>
      </c>
      <c r="BM24" s="478">
        <v>1.16253E-2</v>
      </c>
      <c r="BN24" s="478">
        <v>1.7886099999999999E-3</v>
      </c>
      <c r="BO24" s="478">
        <v>1.72612E-3</v>
      </c>
      <c r="BP24" s="478">
        <v>1.60596E-3</v>
      </c>
      <c r="BQ24" s="478">
        <v>4.95091E-2</v>
      </c>
      <c r="BR24" s="478">
        <v>2.0788000000000001E-2</v>
      </c>
      <c r="BS24" s="478">
        <v>2.6339699999999998E-3</v>
      </c>
      <c r="BT24" s="478">
        <v>2.3831500000000001E-3</v>
      </c>
      <c r="BU24" s="478">
        <v>2.4466399999999999E-2</v>
      </c>
      <c r="BV24" s="478">
        <v>0.1035606</v>
      </c>
    </row>
    <row r="25" spans="1:74" ht="11.1" customHeight="1" x14ac:dyDescent="0.2">
      <c r="A25" s="240" t="s">
        <v>658</v>
      </c>
      <c r="B25" s="468" t="s">
        <v>1043</v>
      </c>
      <c r="C25" s="490">
        <v>2.3273169999999999</v>
      </c>
      <c r="D25" s="490">
        <v>2.2517390000000002</v>
      </c>
      <c r="E25" s="490">
        <v>2.4931589999999999</v>
      </c>
      <c r="F25" s="490">
        <v>2.4123830000000002</v>
      </c>
      <c r="G25" s="490">
        <v>2.4901870000000002</v>
      </c>
      <c r="H25" s="490">
        <v>2.160364</v>
      </c>
      <c r="I25" s="490">
        <v>2.4736359999999999</v>
      </c>
      <c r="J25" s="490">
        <v>2.4537969999999998</v>
      </c>
      <c r="K25" s="490">
        <v>2.3843839999999998</v>
      </c>
      <c r="L25" s="490">
        <v>1.0638080000000001</v>
      </c>
      <c r="M25" s="490">
        <v>2.0740970000000001</v>
      </c>
      <c r="N25" s="490">
        <v>2.4877549999999999</v>
      </c>
      <c r="O25" s="490">
        <v>2.351677</v>
      </c>
      <c r="P25" s="490">
        <v>2.2473770000000002</v>
      </c>
      <c r="Q25" s="490">
        <v>2.483851</v>
      </c>
      <c r="R25" s="490">
        <v>1.7011769999999999</v>
      </c>
      <c r="S25" s="490">
        <v>1.573663</v>
      </c>
      <c r="T25" s="490">
        <v>2.2830180000000002</v>
      </c>
      <c r="U25" s="490">
        <v>2.4790740000000002</v>
      </c>
      <c r="V25" s="490">
        <v>2.4692310000000002</v>
      </c>
      <c r="W25" s="490">
        <v>2.391289</v>
      </c>
      <c r="X25" s="490">
        <v>2.4850319999999999</v>
      </c>
      <c r="Y25" s="490">
        <v>2.4198059999999999</v>
      </c>
      <c r="Z25" s="490">
        <v>2.5005000000000002</v>
      </c>
      <c r="AA25" s="490">
        <v>2.454634</v>
      </c>
      <c r="AB25" s="490">
        <v>2.1987679999999998</v>
      </c>
      <c r="AC25" s="490">
        <v>2.4810859999999999</v>
      </c>
      <c r="AD25" s="490">
        <v>0.999247</v>
      </c>
      <c r="AE25" s="490">
        <v>1.4977579999999999</v>
      </c>
      <c r="AF25" s="490">
        <v>0.924898</v>
      </c>
      <c r="AG25" s="490">
        <v>2.3311120000000001</v>
      </c>
      <c r="AH25" s="490">
        <v>2.3212760000000001</v>
      </c>
      <c r="AI25" s="490">
        <v>2.2086800000000002</v>
      </c>
      <c r="AJ25" s="490">
        <v>2.0885129999999998</v>
      </c>
      <c r="AK25" s="490">
        <v>1.5202180000000001</v>
      </c>
      <c r="AL25" s="490">
        <v>2.1780490000000001</v>
      </c>
      <c r="AM25" s="490">
        <v>2.1924380000000001</v>
      </c>
      <c r="AN25" s="490">
        <v>2.3353359999999999</v>
      </c>
      <c r="AO25" s="490">
        <v>2.4955579999999999</v>
      </c>
      <c r="AP25" s="490">
        <v>2.4170400000000001</v>
      </c>
      <c r="AQ25" s="490">
        <v>2.4621050000000002</v>
      </c>
      <c r="AR25" s="490">
        <v>2.407689</v>
      </c>
      <c r="AS25" s="490">
        <v>2.4765830000000002</v>
      </c>
      <c r="AT25" s="490">
        <v>2.4398930000000001</v>
      </c>
      <c r="AU25" s="490">
        <v>1.9673879999999999</v>
      </c>
      <c r="AV25" s="490">
        <v>1.088438</v>
      </c>
      <c r="AW25" s="490">
        <v>1.836929</v>
      </c>
      <c r="AX25" s="490">
        <v>2.4277700000000002</v>
      </c>
      <c r="AY25" s="939">
        <v>2.498367</v>
      </c>
      <c r="AZ25" s="939">
        <v>2.2613099999999999</v>
      </c>
      <c r="BA25" s="939">
        <v>2.51511</v>
      </c>
      <c r="BB25" s="478">
        <v>1.9667699999999999</v>
      </c>
      <c r="BC25" s="478">
        <v>1.71631</v>
      </c>
      <c r="BD25" s="478">
        <v>2.3278500000000002</v>
      </c>
      <c r="BE25" s="478">
        <v>2.40544</v>
      </c>
      <c r="BF25" s="478">
        <v>2.40544</v>
      </c>
      <c r="BG25" s="478">
        <v>2.3278500000000002</v>
      </c>
      <c r="BH25" s="478">
        <v>2.40544</v>
      </c>
      <c r="BI25" s="478">
        <v>2.3278500000000002</v>
      </c>
      <c r="BJ25" s="478">
        <v>2.40544</v>
      </c>
      <c r="BK25" s="478">
        <v>2.40544</v>
      </c>
      <c r="BL25" s="478">
        <v>2.17266</v>
      </c>
      <c r="BM25" s="478">
        <v>2.40544</v>
      </c>
      <c r="BN25" s="478">
        <v>0.97363</v>
      </c>
      <c r="BO25" s="478">
        <v>2.0229699999999999</v>
      </c>
      <c r="BP25" s="478">
        <v>2.3278500000000002</v>
      </c>
      <c r="BQ25" s="478">
        <v>2.40544</v>
      </c>
      <c r="BR25" s="478">
        <v>2.40544</v>
      </c>
      <c r="BS25" s="478">
        <v>2.3278500000000002</v>
      </c>
      <c r="BT25" s="478">
        <v>2.01153</v>
      </c>
      <c r="BU25" s="478">
        <v>1.6686799999999999</v>
      </c>
      <c r="BV25" s="478">
        <v>2.40544</v>
      </c>
    </row>
    <row r="26" spans="1:74" ht="11.1" customHeight="1" x14ac:dyDescent="0.2">
      <c r="A26" s="240" t="s">
        <v>659</v>
      </c>
      <c r="B26" s="468" t="s">
        <v>1036</v>
      </c>
      <c r="C26" s="490">
        <v>0.61855426400000002</v>
      </c>
      <c r="D26" s="490">
        <v>0.39721144899999999</v>
      </c>
      <c r="E26" s="490">
        <v>0.61190738899999997</v>
      </c>
      <c r="F26" s="490">
        <v>0.75461627799999997</v>
      </c>
      <c r="G26" s="490">
        <v>0.57886209700000002</v>
      </c>
      <c r="H26" s="490">
        <v>0.25651305600000002</v>
      </c>
      <c r="I26" s="490">
        <v>0.51096708300000004</v>
      </c>
      <c r="J26" s="490">
        <v>0.35805573299999999</v>
      </c>
      <c r="K26" s="490">
        <v>0.41188328299999999</v>
      </c>
      <c r="L26" s="490">
        <v>0.44209013699999999</v>
      </c>
      <c r="M26" s="490">
        <v>0.62441825900000003</v>
      </c>
      <c r="N26" s="490">
        <v>0.61288063199999998</v>
      </c>
      <c r="O26" s="490">
        <v>0.50072918300000002</v>
      </c>
      <c r="P26" s="490">
        <v>0.61926938799999998</v>
      </c>
      <c r="Q26" s="490">
        <v>0.90835944999999996</v>
      </c>
      <c r="R26" s="490">
        <v>1.040137264</v>
      </c>
      <c r="S26" s="490">
        <v>0.75784167800000002</v>
      </c>
      <c r="T26" s="490">
        <v>0.35747368800000001</v>
      </c>
      <c r="U26" s="490">
        <v>0.20358311800000001</v>
      </c>
      <c r="V26" s="490">
        <v>0.178426736</v>
      </c>
      <c r="W26" s="490">
        <v>0.33314761199999998</v>
      </c>
      <c r="X26" s="490">
        <v>0.43662063600000001</v>
      </c>
      <c r="Y26" s="490">
        <v>0.48507423700000002</v>
      </c>
      <c r="Z26" s="490">
        <v>0.70199537000000001</v>
      </c>
      <c r="AA26" s="490">
        <v>0.89396942000000001</v>
      </c>
      <c r="AB26" s="490">
        <v>0.67737340999999995</v>
      </c>
      <c r="AC26" s="490">
        <v>0.70040243000000002</v>
      </c>
      <c r="AD26" s="490">
        <v>0.83645356999999998</v>
      </c>
      <c r="AE26" s="490">
        <v>0.66906761999999997</v>
      </c>
      <c r="AF26" s="490">
        <v>0.56193472</v>
      </c>
      <c r="AG26" s="490">
        <v>0.85382696000000002</v>
      </c>
      <c r="AH26" s="490">
        <v>0.71515010999999995</v>
      </c>
      <c r="AI26" s="490">
        <v>0.58289924999999998</v>
      </c>
      <c r="AJ26" s="490">
        <v>0.63139234</v>
      </c>
      <c r="AK26" s="490">
        <v>0.61253972999999995</v>
      </c>
      <c r="AL26" s="490">
        <v>0.77504640000000002</v>
      </c>
      <c r="AM26" s="490">
        <v>0.87287677799999996</v>
      </c>
      <c r="AN26" s="490">
        <v>0.79646842699999998</v>
      </c>
      <c r="AO26" s="490">
        <v>0.86214694599999997</v>
      </c>
      <c r="AP26" s="490">
        <v>0.71060030799999996</v>
      </c>
      <c r="AQ26" s="490">
        <v>0.76514784199999997</v>
      </c>
      <c r="AR26" s="490">
        <v>0.62397770100000005</v>
      </c>
      <c r="AS26" s="490">
        <v>0.63690736999999997</v>
      </c>
      <c r="AT26" s="490">
        <v>0.69714185699999998</v>
      </c>
      <c r="AU26" s="490">
        <v>0.61474929099999998</v>
      </c>
      <c r="AV26" s="490">
        <v>0.636993641</v>
      </c>
      <c r="AW26" s="490">
        <v>0.623895219</v>
      </c>
      <c r="AX26" s="490">
        <v>0.70344325299999999</v>
      </c>
      <c r="AY26" s="939">
        <v>0.68261842699999997</v>
      </c>
      <c r="AZ26" s="939">
        <v>0.59607900000000003</v>
      </c>
      <c r="BA26" s="939">
        <v>0.73668560000000005</v>
      </c>
      <c r="BB26" s="478">
        <v>0.86957269999999998</v>
      </c>
      <c r="BC26" s="478">
        <v>0.78358879999999997</v>
      </c>
      <c r="BD26" s="478">
        <v>0.55460370000000003</v>
      </c>
      <c r="BE26" s="478">
        <v>0.4857573</v>
      </c>
      <c r="BF26" s="478">
        <v>0.38083450000000002</v>
      </c>
      <c r="BG26" s="478">
        <v>0.3608247</v>
      </c>
      <c r="BH26" s="478">
        <v>0.50009720000000002</v>
      </c>
      <c r="BI26" s="478">
        <v>0.57110499999999997</v>
      </c>
      <c r="BJ26" s="478">
        <v>0.6866892</v>
      </c>
      <c r="BK26" s="478">
        <v>0.68864150000000002</v>
      </c>
      <c r="BL26" s="478">
        <v>0.59891229999999995</v>
      </c>
      <c r="BM26" s="478">
        <v>0.73831930000000001</v>
      </c>
      <c r="BN26" s="478">
        <v>0.87039610000000001</v>
      </c>
      <c r="BO26" s="478">
        <v>0.7840319</v>
      </c>
      <c r="BP26" s="478">
        <v>0.55482699999999996</v>
      </c>
      <c r="BQ26" s="478">
        <v>0.48587750000000002</v>
      </c>
      <c r="BR26" s="478">
        <v>0.38089709999999999</v>
      </c>
      <c r="BS26" s="478">
        <v>0.36085620000000002</v>
      </c>
      <c r="BT26" s="478">
        <v>0.50011419999999995</v>
      </c>
      <c r="BU26" s="478">
        <v>0.5711136</v>
      </c>
      <c r="BV26" s="478">
        <v>0.68936589999999998</v>
      </c>
    </row>
    <row r="27" spans="1:74" ht="11.1" customHeight="1" x14ac:dyDescent="0.2">
      <c r="A27" s="240" t="s">
        <v>660</v>
      </c>
      <c r="B27" s="468" t="s">
        <v>1049</v>
      </c>
      <c r="C27" s="490">
        <v>0.88476125900000002</v>
      </c>
      <c r="D27" s="490">
        <v>0.768994921</v>
      </c>
      <c r="E27" s="490">
        <v>1.1756789050000001</v>
      </c>
      <c r="F27" s="490">
        <v>0.91605813400000002</v>
      </c>
      <c r="G27" s="490">
        <v>0.91735251500000003</v>
      </c>
      <c r="H27" s="490">
        <v>0.97340448700000004</v>
      </c>
      <c r="I27" s="490">
        <v>0.83012341000000001</v>
      </c>
      <c r="J27" s="490">
        <v>0.78809179500000004</v>
      </c>
      <c r="K27" s="490">
        <v>0.86305953899999999</v>
      </c>
      <c r="L27" s="490">
        <v>0.79536567000000002</v>
      </c>
      <c r="M27" s="490">
        <v>0.91185725299999998</v>
      </c>
      <c r="N27" s="490">
        <v>0.89821061700000004</v>
      </c>
      <c r="O27" s="490">
        <v>0.97584689999999996</v>
      </c>
      <c r="P27" s="490">
        <v>0.89363110499999998</v>
      </c>
      <c r="Q27" s="490">
        <v>1.0647364319999999</v>
      </c>
      <c r="R27" s="490">
        <v>1.007452647</v>
      </c>
      <c r="S27" s="490">
        <v>0.90728945500000002</v>
      </c>
      <c r="T27" s="490">
        <v>0.92164512499999995</v>
      </c>
      <c r="U27" s="490">
        <v>1.007180465</v>
      </c>
      <c r="V27" s="490">
        <v>0.83025921300000005</v>
      </c>
      <c r="W27" s="490">
        <v>0.81533298600000004</v>
      </c>
      <c r="X27" s="490">
        <v>0.74466577599999995</v>
      </c>
      <c r="Y27" s="490">
        <v>0.89832544299999995</v>
      </c>
      <c r="Z27" s="490">
        <v>0.87641433300000005</v>
      </c>
      <c r="AA27" s="490">
        <v>0.74175756599999998</v>
      </c>
      <c r="AB27" s="490">
        <v>0.79948162700000003</v>
      </c>
      <c r="AC27" s="490">
        <v>1.0261138059999999</v>
      </c>
      <c r="AD27" s="490">
        <v>0.95182960699999997</v>
      </c>
      <c r="AE27" s="490">
        <v>1.1206978190000001</v>
      </c>
      <c r="AF27" s="490">
        <v>0.82545815099999997</v>
      </c>
      <c r="AG27" s="490">
        <v>0.88009596899999998</v>
      </c>
      <c r="AH27" s="490">
        <v>0.90759541600000004</v>
      </c>
      <c r="AI27" s="490">
        <v>0.74024109999999999</v>
      </c>
      <c r="AJ27" s="490">
        <v>0.75086356499999996</v>
      </c>
      <c r="AK27" s="490">
        <v>0.89869269699999998</v>
      </c>
      <c r="AL27" s="490">
        <v>0.778051453</v>
      </c>
      <c r="AM27" s="490">
        <v>0.89595101499999996</v>
      </c>
      <c r="AN27" s="490">
        <v>0.96988995099999997</v>
      </c>
      <c r="AO27" s="490">
        <v>1.1054711079999999</v>
      </c>
      <c r="AP27" s="490">
        <v>1.105611535</v>
      </c>
      <c r="AQ27" s="490">
        <v>1.0531269000000001</v>
      </c>
      <c r="AR27" s="490">
        <v>1.1049202659999999</v>
      </c>
      <c r="AS27" s="490">
        <v>1.0232157</v>
      </c>
      <c r="AT27" s="490">
        <v>1.03110389</v>
      </c>
      <c r="AU27" s="490">
        <v>0.96376553499999995</v>
      </c>
      <c r="AV27" s="490">
        <v>1.040090146</v>
      </c>
      <c r="AW27" s="490">
        <v>1.015256833</v>
      </c>
      <c r="AX27" s="490">
        <v>0.93456206799999997</v>
      </c>
      <c r="AY27" s="939">
        <v>1.09871549</v>
      </c>
      <c r="AZ27" s="939">
        <v>1.054505</v>
      </c>
      <c r="BA27" s="939">
        <v>1.086951</v>
      </c>
      <c r="BB27" s="478">
        <v>1.1222669999999999</v>
      </c>
      <c r="BC27" s="478">
        <v>1.1675739999999999</v>
      </c>
      <c r="BD27" s="478">
        <v>1.272251</v>
      </c>
      <c r="BE27" s="478">
        <v>1.2264900000000001</v>
      </c>
      <c r="BF27" s="478">
        <v>1.1768000000000001</v>
      </c>
      <c r="BG27" s="478">
        <v>1.1115349999999999</v>
      </c>
      <c r="BH27" s="478">
        <v>1.321332</v>
      </c>
      <c r="BI27" s="478">
        <v>1.4968870000000001</v>
      </c>
      <c r="BJ27" s="478">
        <v>1.4126050000000001</v>
      </c>
      <c r="BK27" s="478">
        <v>1.5105390000000001</v>
      </c>
      <c r="BL27" s="478">
        <v>1.2876879999999999</v>
      </c>
      <c r="BM27" s="478">
        <v>1.552508</v>
      </c>
      <c r="BN27" s="478">
        <v>1.4594990000000001</v>
      </c>
      <c r="BO27" s="478">
        <v>1.3456900000000001</v>
      </c>
      <c r="BP27" s="478">
        <v>1.3428469999999999</v>
      </c>
      <c r="BQ27" s="478">
        <v>1.404652</v>
      </c>
      <c r="BR27" s="478">
        <v>1.2981450000000001</v>
      </c>
      <c r="BS27" s="478">
        <v>1.133613</v>
      </c>
      <c r="BT27" s="478">
        <v>1.3599730000000001</v>
      </c>
      <c r="BU27" s="478">
        <v>1.327642</v>
      </c>
      <c r="BV27" s="478">
        <v>1.54158</v>
      </c>
    </row>
    <row r="28" spans="1:74" ht="11.1" customHeight="1" x14ac:dyDescent="0.2">
      <c r="A28" s="240" t="s">
        <v>661</v>
      </c>
      <c r="B28" s="500" t="s">
        <v>1050</v>
      </c>
      <c r="C28" s="490">
        <v>0.13571301899999999</v>
      </c>
      <c r="D28" s="490">
        <v>0.178951211</v>
      </c>
      <c r="E28" s="490">
        <v>9.5957549000000003E-2</v>
      </c>
      <c r="F28" s="490">
        <v>8.8774617E-2</v>
      </c>
      <c r="G28" s="490">
        <v>0.11244568000000001</v>
      </c>
      <c r="H28" s="490">
        <v>0.12696512500000001</v>
      </c>
      <c r="I28" s="490">
        <v>0.103632434</v>
      </c>
      <c r="J28" s="490">
        <v>0.113647638</v>
      </c>
      <c r="K28" s="490">
        <v>0.10314685899999999</v>
      </c>
      <c r="L28" s="490">
        <v>0.10405201</v>
      </c>
      <c r="M28" s="490">
        <v>0.11908450700000001</v>
      </c>
      <c r="N28" s="490">
        <v>0.159166265</v>
      </c>
      <c r="O28" s="490">
        <v>1.1027061760000001</v>
      </c>
      <c r="P28" s="490">
        <v>0.22231395900000001</v>
      </c>
      <c r="Q28" s="490">
        <v>7.9907396000000006E-2</v>
      </c>
      <c r="R28" s="490">
        <v>5.7083012000000002E-2</v>
      </c>
      <c r="S28" s="490">
        <v>7.2012775000000001E-2</v>
      </c>
      <c r="T28" s="490">
        <v>6.8671864999999999E-2</v>
      </c>
      <c r="U28" s="490">
        <v>0.101588446</v>
      </c>
      <c r="V28" s="490">
        <v>6.1669123999999999E-2</v>
      </c>
      <c r="W28" s="490">
        <v>5.8995211999999998E-2</v>
      </c>
      <c r="X28" s="490">
        <v>5.5040553999999998E-2</v>
      </c>
      <c r="Y28" s="490">
        <v>4.7921495000000001E-2</v>
      </c>
      <c r="Z28" s="490">
        <v>0.52787595799999998</v>
      </c>
      <c r="AA28" s="490">
        <v>5.4365551999999998E-2</v>
      </c>
      <c r="AB28" s="490">
        <v>0.27887861400000002</v>
      </c>
      <c r="AC28" s="490">
        <v>3.6892326000000003E-2</v>
      </c>
      <c r="AD28" s="490">
        <v>6.0108445000000003E-2</v>
      </c>
      <c r="AE28" s="490">
        <v>7.8106068000000001E-2</v>
      </c>
      <c r="AF28" s="490">
        <v>5.2199062999999997E-2</v>
      </c>
      <c r="AG28" s="490">
        <v>8.7879245999999994E-2</v>
      </c>
      <c r="AH28" s="490">
        <v>5.2591513999999999E-2</v>
      </c>
      <c r="AI28" s="490">
        <v>7.1891572000000001E-2</v>
      </c>
      <c r="AJ28" s="490">
        <v>7.1928598999999996E-2</v>
      </c>
      <c r="AK28" s="490">
        <v>9.0773697E-2</v>
      </c>
      <c r="AL28" s="490">
        <v>7.2166135000000006E-2</v>
      </c>
      <c r="AM28" s="490">
        <v>0.14998408699999999</v>
      </c>
      <c r="AN28" s="490">
        <v>5.8217955000000002E-2</v>
      </c>
      <c r="AO28" s="490">
        <v>4.4674698999999998E-2</v>
      </c>
      <c r="AP28" s="490">
        <v>6.5124691999999998E-2</v>
      </c>
      <c r="AQ28" s="490">
        <v>5.7200173E-2</v>
      </c>
      <c r="AR28" s="490">
        <v>8.7549977000000001E-2</v>
      </c>
      <c r="AS28" s="490">
        <v>8.3889722999999999E-2</v>
      </c>
      <c r="AT28" s="490">
        <v>6.3574644999999999E-2</v>
      </c>
      <c r="AU28" s="490">
        <v>6.1423301E-2</v>
      </c>
      <c r="AV28" s="490">
        <v>5.8589512000000003E-2</v>
      </c>
      <c r="AW28" s="490">
        <v>4.9968441000000002E-2</v>
      </c>
      <c r="AX28" s="490">
        <v>0.220839919</v>
      </c>
      <c r="AY28" s="939">
        <v>0.47797700199999998</v>
      </c>
      <c r="AZ28" s="939">
        <v>0.21377860000000001</v>
      </c>
      <c r="BA28" s="939">
        <v>4.8006899999999998E-2</v>
      </c>
      <c r="BB28" s="478">
        <v>5.5348700000000001E-2</v>
      </c>
      <c r="BC28" s="478">
        <v>4.1404499999999997E-2</v>
      </c>
      <c r="BD28" s="478">
        <v>9.1688099999999995E-2</v>
      </c>
      <c r="BE28" s="478">
        <v>9.36921E-2</v>
      </c>
      <c r="BF28" s="478">
        <v>4.8351600000000002E-2</v>
      </c>
      <c r="BG28" s="478">
        <v>9.2756400000000003E-2</v>
      </c>
      <c r="BH28" s="478">
        <v>5.3517500000000003E-2</v>
      </c>
      <c r="BI28" s="478">
        <v>5.4580900000000002E-2</v>
      </c>
      <c r="BJ28" s="478">
        <v>0.3266462</v>
      </c>
      <c r="BK28" s="478">
        <v>0.23946490000000001</v>
      </c>
      <c r="BL28" s="478">
        <v>0.18144489999999999</v>
      </c>
      <c r="BM28" s="478">
        <v>4.19584E-2</v>
      </c>
      <c r="BN28" s="478">
        <v>5.1390999999999999E-2</v>
      </c>
      <c r="BO28" s="478">
        <v>4.4489000000000004E-3</v>
      </c>
      <c r="BP28" s="478">
        <v>8.3527900000000002E-2</v>
      </c>
      <c r="BQ28" s="478">
        <v>8.0429E-2</v>
      </c>
      <c r="BR28" s="478">
        <v>3.3634499999999998E-2</v>
      </c>
      <c r="BS28" s="478">
        <v>7.7132999999999993E-2</v>
      </c>
      <c r="BT28" s="478">
        <v>5.0282100000000003E-2</v>
      </c>
      <c r="BU28" s="478">
        <v>5.2413800000000003E-2</v>
      </c>
      <c r="BV28" s="478">
        <v>0.2055611</v>
      </c>
    </row>
    <row r="29" spans="1:74" ht="11.1" customHeight="1" x14ac:dyDescent="0.2">
      <c r="A29" s="240" t="s">
        <v>663</v>
      </c>
      <c r="B29" s="498" t="s">
        <v>1051</v>
      </c>
      <c r="C29" s="490">
        <v>10.67671</v>
      </c>
      <c r="D29" s="490">
        <v>9.7437380000000005</v>
      </c>
      <c r="E29" s="490">
        <v>9.5002545000000005</v>
      </c>
      <c r="F29" s="490">
        <v>8.3468099999999996</v>
      </c>
      <c r="G29" s="490">
        <v>8.6536329999999992</v>
      </c>
      <c r="H29" s="490">
        <v>10.718552000000001</v>
      </c>
      <c r="I29" s="490">
        <v>11.022432</v>
      </c>
      <c r="J29" s="490">
        <v>12.095171000000001</v>
      </c>
      <c r="K29" s="490">
        <v>9.6442940000000004</v>
      </c>
      <c r="L29" s="490">
        <v>8.8786090000000009</v>
      </c>
      <c r="M29" s="490">
        <v>9.1386524999999992</v>
      </c>
      <c r="N29" s="490">
        <v>10.293087</v>
      </c>
      <c r="O29" s="490">
        <v>11.299628</v>
      </c>
      <c r="P29" s="490">
        <v>9.6485289999999999</v>
      </c>
      <c r="Q29" s="490">
        <v>9.6124460000000003</v>
      </c>
      <c r="R29" s="490">
        <v>8.3066110000000002</v>
      </c>
      <c r="S29" s="490">
        <v>8.9601790000000001</v>
      </c>
      <c r="T29" s="490">
        <v>9.5019259999999992</v>
      </c>
      <c r="U29" s="490">
        <v>12.135505999999999</v>
      </c>
      <c r="V29" s="490">
        <v>12.238972</v>
      </c>
      <c r="W29" s="490">
        <v>9.1390849999999997</v>
      </c>
      <c r="X29" s="490">
        <v>8.6590919999999993</v>
      </c>
      <c r="Y29" s="490">
        <v>8.983136</v>
      </c>
      <c r="Z29" s="490">
        <v>10.402118</v>
      </c>
      <c r="AA29" s="490">
        <v>10.232981000000001</v>
      </c>
      <c r="AB29" s="490">
        <v>9.3235729999999997</v>
      </c>
      <c r="AC29" s="490">
        <v>9.4446864999999995</v>
      </c>
      <c r="AD29" s="490">
        <v>8.1304850000000002</v>
      </c>
      <c r="AE29" s="490">
        <v>8.2165090000000003</v>
      </c>
      <c r="AF29" s="490">
        <v>9.2209900000000005</v>
      </c>
      <c r="AG29" s="490">
        <v>12.031221</v>
      </c>
      <c r="AH29" s="490">
        <v>10.530988000000001</v>
      </c>
      <c r="AI29" s="490">
        <v>9.6730160000000005</v>
      </c>
      <c r="AJ29" s="490">
        <v>8.7112350000000003</v>
      </c>
      <c r="AK29" s="490">
        <v>9.1774944999999999</v>
      </c>
      <c r="AL29" s="490">
        <v>10.021229999999999</v>
      </c>
      <c r="AM29" s="490">
        <v>10.88109</v>
      </c>
      <c r="AN29" s="490">
        <v>9.4984599999999997</v>
      </c>
      <c r="AO29" s="490">
        <v>9.2684189999999997</v>
      </c>
      <c r="AP29" s="490">
        <v>8.2959340000000008</v>
      </c>
      <c r="AQ29" s="490">
        <v>8.6333260000000003</v>
      </c>
      <c r="AR29" s="490">
        <v>10.116960000000001</v>
      </c>
      <c r="AS29" s="490">
        <v>12.306559999999999</v>
      </c>
      <c r="AT29" s="490">
        <v>10.873525000000001</v>
      </c>
      <c r="AU29" s="490">
        <v>8.8129390000000001</v>
      </c>
      <c r="AV29" s="490">
        <v>8.5663119999999999</v>
      </c>
      <c r="AW29" s="490">
        <v>8.8379829999999995</v>
      </c>
      <c r="AX29" s="490">
        <v>10.721596</v>
      </c>
      <c r="AY29" s="939">
        <v>11.382141000000001</v>
      </c>
      <c r="AZ29" s="939">
        <v>9.9484639999999995</v>
      </c>
      <c r="BA29" s="939">
        <v>9.8676209999999998</v>
      </c>
      <c r="BB29" s="478">
        <v>8.7428830000000008</v>
      </c>
      <c r="BC29" s="478">
        <v>9.0614480000000004</v>
      </c>
      <c r="BD29" s="478">
        <v>10.210559999999999</v>
      </c>
      <c r="BE29" s="478">
        <v>12.264699999999999</v>
      </c>
      <c r="BF29" s="478">
        <v>11.974399999999999</v>
      </c>
      <c r="BG29" s="478">
        <v>9.7501859999999994</v>
      </c>
      <c r="BH29" s="478">
        <v>9.4072180000000003</v>
      </c>
      <c r="BI29" s="478">
        <v>9.5399569999999994</v>
      </c>
      <c r="BJ29" s="478">
        <v>10.7967</v>
      </c>
      <c r="BK29" s="478">
        <v>11.42234</v>
      </c>
      <c r="BL29" s="478">
        <v>9.9801990000000007</v>
      </c>
      <c r="BM29" s="478">
        <v>10.00769</v>
      </c>
      <c r="BN29" s="478">
        <v>8.8235869999999998</v>
      </c>
      <c r="BO29" s="478">
        <v>9.1240489999999994</v>
      </c>
      <c r="BP29" s="478">
        <v>10.28511</v>
      </c>
      <c r="BQ29" s="478">
        <v>12.385350000000001</v>
      </c>
      <c r="BR29" s="478">
        <v>12.10483</v>
      </c>
      <c r="BS29" s="478">
        <v>9.8528169999999999</v>
      </c>
      <c r="BT29" s="478">
        <v>9.5027650000000001</v>
      </c>
      <c r="BU29" s="478">
        <v>9.5958310000000004</v>
      </c>
      <c r="BV29" s="478">
        <v>10.8568</v>
      </c>
    </row>
    <row r="30" spans="1:74" ht="11.1" customHeight="1" x14ac:dyDescent="0.2">
      <c r="A30" s="235"/>
      <c r="B30" s="68" t="s">
        <v>751</v>
      </c>
      <c r="C30" s="491"/>
      <c r="D30" s="491"/>
      <c r="E30" s="491"/>
      <c r="F30" s="491"/>
      <c r="G30" s="491"/>
      <c r="H30" s="491"/>
      <c r="I30" s="491"/>
      <c r="J30" s="491"/>
      <c r="K30" s="491"/>
      <c r="L30" s="491"/>
      <c r="M30" s="491"/>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1"/>
      <c r="AL30" s="491"/>
      <c r="AM30" s="491"/>
      <c r="AN30" s="491"/>
      <c r="AO30" s="491"/>
      <c r="AP30" s="491"/>
      <c r="AQ30" s="491"/>
      <c r="AR30" s="491"/>
      <c r="AS30" s="491"/>
      <c r="AT30" s="491"/>
      <c r="AU30" s="491"/>
      <c r="AV30" s="491"/>
      <c r="AW30" s="491"/>
      <c r="AX30" s="491"/>
      <c r="AY30" s="971"/>
      <c r="AZ30" s="971"/>
      <c r="BA30" s="971"/>
      <c r="BB30" s="496"/>
      <c r="BC30" s="496"/>
      <c r="BD30" s="496"/>
      <c r="BE30" s="496"/>
      <c r="BF30" s="496"/>
      <c r="BG30" s="496"/>
      <c r="BH30" s="496"/>
      <c r="BI30" s="496"/>
      <c r="BJ30" s="496"/>
      <c r="BK30" s="496"/>
      <c r="BL30" s="496"/>
      <c r="BM30" s="496"/>
      <c r="BN30" s="496"/>
      <c r="BO30" s="496"/>
      <c r="BP30" s="496"/>
      <c r="BQ30" s="496"/>
      <c r="BR30" s="496"/>
      <c r="BS30" s="496"/>
      <c r="BT30" s="496"/>
      <c r="BU30" s="496"/>
      <c r="BV30" s="496"/>
    </row>
    <row r="31" spans="1:74" s="303" customFormat="1" ht="11.1" customHeight="1" x14ac:dyDescent="0.2">
      <c r="A31" s="497" t="s">
        <v>670</v>
      </c>
      <c r="B31" s="471" t="s">
        <v>1048</v>
      </c>
      <c r="C31" s="322">
        <v>11.301651915000001</v>
      </c>
      <c r="D31" s="322">
        <v>9.886395448</v>
      </c>
      <c r="E31" s="322">
        <v>10.400522186</v>
      </c>
      <c r="F31" s="322">
        <v>9.1767859789999999</v>
      </c>
      <c r="G31" s="322">
        <v>9.7351104310000007</v>
      </c>
      <c r="H31" s="322">
        <v>11.675998831999999</v>
      </c>
      <c r="I31" s="322">
        <v>12.240731801000001</v>
      </c>
      <c r="J31" s="322">
        <v>12.981750819</v>
      </c>
      <c r="K31" s="322">
        <v>10.415390479999999</v>
      </c>
      <c r="L31" s="322">
        <v>10.090166479000001</v>
      </c>
      <c r="M31" s="322">
        <v>10.343316003</v>
      </c>
      <c r="N31" s="322">
        <v>10.802977083</v>
      </c>
      <c r="O31" s="322">
        <v>11.471596527999999</v>
      </c>
      <c r="P31" s="322">
        <v>9.7971022740000002</v>
      </c>
      <c r="Q31" s="322">
        <v>9.4900946410000007</v>
      </c>
      <c r="R31" s="322">
        <v>9.6430764090000007</v>
      </c>
      <c r="S31" s="322">
        <v>10.703377851999999</v>
      </c>
      <c r="T31" s="322">
        <v>10.927987337999999</v>
      </c>
      <c r="U31" s="322">
        <v>13.360115044</v>
      </c>
      <c r="V31" s="322">
        <v>12.992623326</v>
      </c>
      <c r="W31" s="322">
        <v>9.5407692470000001</v>
      </c>
      <c r="X31" s="322">
        <v>9.5246497380000008</v>
      </c>
      <c r="Y31" s="322">
        <v>9.9995475989999996</v>
      </c>
      <c r="Z31" s="322">
        <v>10.880164683</v>
      </c>
      <c r="AA31" s="322">
        <v>10.403652267</v>
      </c>
      <c r="AB31" s="322">
        <v>9.8345108339999996</v>
      </c>
      <c r="AC31" s="322">
        <v>9.7163445599999996</v>
      </c>
      <c r="AD31" s="322">
        <v>8.7150121970000001</v>
      </c>
      <c r="AE31" s="322">
        <v>9.7482914330000003</v>
      </c>
      <c r="AF31" s="322">
        <v>10.560456816</v>
      </c>
      <c r="AG31" s="322">
        <v>13.633278648999999</v>
      </c>
      <c r="AH31" s="322">
        <v>11.992647440000001</v>
      </c>
      <c r="AI31" s="322">
        <v>10.650701296999999</v>
      </c>
      <c r="AJ31" s="322">
        <v>9.9453007580000001</v>
      </c>
      <c r="AK31" s="322">
        <v>10.80506265</v>
      </c>
      <c r="AL31" s="322">
        <v>11.318117717</v>
      </c>
      <c r="AM31" s="322">
        <v>11.598033139</v>
      </c>
      <c r="AN31" s="322">
        <v>10.716359052</v>
      </c>
      <c r="AO31" s="322">
        <v>10.364458089999999</v>
      </c>
      <c r="AP31" s="322">
        <v>9.9141469030000007</v>
      </c>
      <c r="AQ31" s="322">
        <v>10.652479792999999</v>
      </c>
      <c r="AR31" s="322">
        <v>11.825404298</v>
      </c>
      <c r="AS31" s="322">
        <v>13.740211046000001</v>
      </c>
      <c r="AT31" s="322">
        <v>12.540808494</v>
      </c>
      <c r="AU31" s="322">
        <v>10.466614944</v>
      </c>
      <c r="AV31" s="322">
        <v>10.338580751</v>
      </c>
      <c r="AW31" s="322">
        <v>10.60144723</v>
      </c>
      <c r="AX31" s="322">
        <v>11.68100797</v>
      </c>
      <c r="AY31" s="964">
        <v>12.135274691999999</v>
      </c>
      <c r="AZ31" s="964">
        <v>10.94642</v>
      </c>
      <c r="BA31" s="964">
        <v>10.77351</v>
      </c>
      <c r="BB31" s="484">
        <v>9.7213080000000005</v>
      </c>
      <c r="BC31" s="484">
        <v>10.406840000000001</v>
      </c>
      <c r="BD31" s="484">
        <v>11.65696</v>
      </c>
      <c r="BE31" s="484">
        <v>13.883520000000001</v>
      </c>
      <c r="BF31" s="484">
        <v>13.417009999999999</v>
      </c>
      <c r="BG31" s="484">
        <v>11.09736</v>
      </c>
      <c r="BH31" s="484">
        <v>10.77159</v>
      </c>
      <c r="BI31" s="484">
        <v>10.599500000000001</v>
      </c>
      <c r="BJ31" s="484">
        <v>11.45941</v>
      </c>
      <c r="BK31" s="484">
        <v>11.772869999999999</v>
      </c>
      <c r="BL31" s="484">
        <v>10.367559999999999</v>
      </c>
      <c r="BM31" s="484">
        <v>10.332000000000001</v>
      </c>
      <c r="BN31" s="484">
        <v>9.6395979999999994</v>
      </c>
      <c r="BO31" s="484">
        <v>10.385009999999999</v>
      </c>
      <c r="BP31" s="484">
        <v>11.683009999999999</v>
      </c>
      <c r="BQ31" s="484">
        <v>13.97537</v>
      </c>
      <c r="BR31" s="484">
        <v>13.53619</v>
      </c>
      <c r="BS31" s="484">
        <v>11.025359999999999</v>
      </c>
      <c r="BT31" s="484">
        <v>10.83118</v>
      </c>
      <c r="BU31" s="484">
        <v>10.67895</v>
      </c>
      <c r="BV31" s="484">
        <v>11.528740000000001</v>
      </c>
    </row>
    <row r="32" spans="1:74" ht="11.1" customHeight="1" x14ac:dyDescent="0.2">
      <c r="A32" s="240" t="s">
        <v>664</v>
      </c>
      <c r="B32" s="500" t="s">
        <v>1042</v>
      </c>
      <c r="C32" s="490">
        <v>4.8306660199999998</v>
      </c>
      <c r="D32" s="490">
        <v>4.2300590290000004</v>
      </c>
      <c r="E32" s="490">
        <v>4.0542196029999999</v>
      </c>
      <c r="F32" s="490">
        <v>3.4315900780000002</v>
      </c>
      <c r="G32" s="490">
        <v>4.3321623770000004</v>
      </c>
      <c r="H32" s="490">
        <v>6.2713546859999996</v>
      </c>
      <c r="I32" s="490">
        <v>6.8321734239999996</v>
      </c>
      <c r="J32" s="490">
        <v>7.4751218570000004</v>
      </c>
      <c r="K32" s="490">
        <v>5.0664499149999997</v>
      </c>
      <c r="L32" s="490">
        <v>5.0379280570000002</v>
      </c>
      <c r="M32" s="490">
        <v>4.85678915</v>
      </c>
      <c r="N32" s="490">
        <v>4.9504481910000004</v>
      </c>
      <c r="O32" s="490">
        <v>5.078028786</v>
      </c>
      <c r="P32" s="490">
        <v>4.7311718989999996</v>
      </c>
      <c r="Q32" s="490">
        <v>4.4750605830000003</v>
      </c>
      <c r="R32" s="490">
        <v>4.5520362519999997</v>
      </c>
      <c r="S32" s="490">
        <v>5.4151973189999998</v>
      </c>
      <c r="T32" s="490">
        <v>5.678253572</v>
      </c>
      <c r="U32" s="490">
        <v>7.992725321</v>
      </c>
      <c r="V32" s="490">
        <v>7.894759605</v>
      </c>
      <c r="W32" s="490">
        <v>5.2105133480000001</v>
      </c>
      <c r="X32" s="490">
        <v>4.6602065049999997</v>
      </c>
      <c r="Y32" s="490">
        <v>4.7720984680000003</v>
      </c>
      <c r="Z32" s="490">
        <v>4.8532388400000004</v>
      </c>
      <c r="AA32" s="490">
        <v>4.8258835070000003</v>
      </c>
      <c r="AB32" s="490">
        <v>4.4734147279999998</v>
      </c>
      <c r="AC32" s="490">
        <v>4.3568612839999998</v>
      </c>
      <c r="AD32" s="490">
        <v>3.8431112330000001</v>
      </c>
      <c r="AE32" s="490">
        <v>4.1805665630000002</v>
      </c>
      <c r="AF32" s="490">
        <v>5.5954350939999999</v>
      </c>
      <c r="AG32" s="490">
        <v>8.2940027769999993</v>
      </c>
      <c r="AH32" s="490">
        <v>6.5292172690000001</v>
      </c>
      <c r="AI32" s="490">
        <v>5.8847228170000001</v>
      </c>
      <c r="AJ32" s="490">
        <v>4.5698662890000001</v>
      </c>
      <c r="AK32" s="490">
        <v>5.3053251399999999</v>
      </c>
      <c r="AL32" s="490">
        <v>5.597173636</v>
      </c>
      <c r="AM32" s="490">
        <v>5.7036634519999998</v>
      </c>
      <c r="AN32" s="490">
        <v>5.1621850399999998</v>
      </c>
      <c r="AO32" s="490">
        <v>5.074896195</v>
      </c>
      <c r="AP32" s="490">
        <v>4.2344140399999999</v>
      </c>
      <c r="AQ32" s="490">
        <v>4.9597558920000004</v>
      </c>
      <c r="AR32" s="490">
        <v>6.2838467250000001</v>
      </c>
      <c r="AS32" s="490">
        <v>8.2184281529999996</v>
      </c>
      <c r="AT32" s="490">
        <v>7.2753791190000001</v>
      </c>
      <c r="AU32" s="490">
        <v>5.83785475</v>
      </c>
      <c r="AV32" s="490">
        <v>5.0854611920000004</v>
      </c>
      <c r="AW32" s="490">
        <v>5.0825652029999997</v>
      </c>
      <c r="AX32" s="490">
        <v>5.930525405</v>
      </c>
      <c r="AY32" s="939">
        <v>5.8210946039999998</v>
      </c>
      <c r="AZ32" s="939">
        <v>5.8381179999999997</v>
      </c>
      <c r="BA32" s="939">
        <v>5.0987790000000004</v>
      </c>
      <c r="BB32" s="478">
        <v>4.3115959999999998</v>
      </c>
      <c r="BC32" s="478">
        <v>4.7397150000000003</v>
      </c>
      <c r="BD32" s="478">
        <v>6.0389530000000002</v>
      </c>
      <c r="BE32" s="478">
        <v>8.2099039999999999</v>
      </c>
      <c r="BF32" s="478">
        <v>7.8351670000000002</v>
      </c>
      <c r="BG32" s="478">
        <v>5.8337300000000001</v>
      </c>
      <c r="BH32" s="478">
        <v>5.1573510000000002</v>
      </c>
      <c r="BI32" s="478">
        <v>5.0249689999999996</v>
      </c>
      <c r="BJ32" s="478">
        <v>5.5699699999999996</v>
      </c>
      <c r="BK32" s="478">
        <v>5.6161589999999997</v>
      </c>
      <c r="BL32" s="478">
        <v>4.8490409999999997</v>
      </c>
      <c r="BM32" s="478">
        <v>5.03261</v>
      </c>
      <c r="BN32" s="478">
        <v>4.1092449999999996</v>
      </c>
      <c r="BO32" s="478">
        <v>4.5204240000000002</v>
      </c>
      <c r="BP32" s="478">
        <v>5.8617980000000003</v>
      </c>
      <c r="BQ32" s="478">
        <v>8.1068149999999992</v>
      </c>
      <c r="BR32" s="478">
        <v>7.7589600000000001</v>
      </c>
      <c r="BS32" s="478">
        <v>5.8860089999999996</v>
      </c>
      <c r="BT32" s="478">
        <v>5.001347</v>
      </c>
      <c r="BU32" s="478">
        <v>4.8403270000000003</v>
      </c>
      <c r="BV32" s="478">
        <v>5.1589590000000003</v>
      </c>
    </row>
    <row r="33" spans="1:74" ht="11.1" customHeight="1" x14ac:dyDescent="0.2">
      <c r="A33" s="240" t="s">
        <v>665</v>
      </c>
      <c r="B33" s="468" t="s">
        <v>474</v>
      </c>
      <c r="C33" s="490">
        <v>0</v>
      </c>
      <c r="D33" s="490">
        <v>0</v>
      </c>
      <c r="E33" s="490">
        <v>0</v>
      </c>
      <c r="F33" s="490">
        <v>0</v>
      </c>
      <c r="G33" s="490">
        <v>0</v>
      </c>
      <c r="H33" s="490">
        <v>0</v>
      </c>
      <c r="I33" s="490">
        <v>0</v>
      </c>
      <c r="J33" s="490">
        <v>0</v>
      </c>
      <c r="K33" s="490">
        <v>0</v>
      </c>
      <c r="L33" s="490">
        <v>0</v>
      </c>
      <c r="M33" s="490">
        <v>0</v>
      </c>
      <c r="N33" s="490">
        <v>0</v>
      </c>
      <c r="O33" s="490">
        <v>0</v>
      </c>
      <c r="P33" s="490">
        <v>0</v>
      </c>
      <c r="Q33" s="490">
        <v>0</v>
      </c>
      <c r="R33" s="490">
        <v>0</v>
      </c>
      <c r="S33" s="490">
        <v>0</v>
      </c>
      <c r="T33" s="490">
        <v>0</v>
      </c>
      <c r="U33" s="490">
        <v>0</v>
      </c>
      <c r="V33" s="490">
        <v>0</v>
      </c>
      <c r="W33" s="490">
        <v>0</v>
      </c>
      <c r="X33" s="490">
        <v>0</v>
      </c>
      <c r="Y33" s="490">
        <v>0</v>
      </c>
      <c r="Z33" s="490">
        <v>0</v>
      </c>
      <c r="AA33" s="490">
        <v>0</v>
      </c>
      <c r="AB33" s="490">
        <v>0</v>
      </c>
      <c r="AC33" s="490">
        <v>0</v>
      </c>
      <c r="AD33" s="490">
        <v>0</v>
      </c>
      <c r="AE33" s="490">
        <v>0</v>
      </c>
      <c r="AF33" s="490">
        <v>0</v>
      </c>
      <c r="AG33" s="490">
        <v>0</v>
      </c>
      <c r="AH33" s="490">
        <v>0</v>
      </c>
      <c r="AI33" s="490">
        <v>0</v>
      </c>
      <c r="AJ33" s="490">
        <v>0</v>
      </c>
      <c r="AK33" s="490">
        <v>0</v>
      </c>
      <c r="AL33" s="490">
        <v>0</v>
      </c>
      <c r="AM33" s="490">
        <v>0</v>
      </c>
      <c r="AN33" s="490">
        <v>0</v>
      </c>
      <c r="AO33" s="490">
        <v>0</v>
      </c>
      <c r="AP33" s="490">
        <v>0</v>
      </c>
      <c r="AQ33" s="490">
        <v>0</v>
      </c>
      <c r="AR33" s="490">
        <v>0</v>
      </c>
      <c r="AS33" s="490">
        <v>0</v>
      </c>
      <c r="AT33" s="490">
        <v>0</v>
      </c>
      <c r="AU33" s="490">
        <v>0</v>
      </c>
      <c r="AV33" s="490">
        <v>0</v>
      </c>
      <c r="AW33" s="490">
        <v>0</v>
      </c>
      <c r="AX33" s="490">
        <v>0</v>
      </c>
      <c r="AY33" s="939">
        <v>0</v>
      </c>
      <c r="AZ33" s="939">
        <v>0</v>
      </c>
      <c r="BA33" s="939">
        <v>0</v>
      </c>
      <c r="BB33" s="478">
        <v>0</v>
      </c>
      <c r="BC33" s="478">
        <v>0</v>
      </c>
      <c r="BD33" s="478">
        <v>0</v>
      </c>
      <c r="BE33" s="478">
        <v>0</v>
      </c>
      <c r="BF33" s="478">
        <v>0</v>
      </c>
      <c r="BG33" s="478">
        <v>0</v>
      </c>
      <c r="BH33" s="478">
        <v>0</v>
      </c>
      <c r="BI33" s="478">
        <v>0</v>
      </c>
      <c r="BJ33" s="478">
        <v>0</v>
      </c>
      <c r="BK33" s="478">
        <v>0</v>
      </c>
      <c r="BL33" s="478">
        <v>0</v>
      </c>
      <c r="BM33" s="478">
        <v>0</v>
      </c>
      <c r="BN33" s="478">
        <v>0</v>
      </c>
      <c r="BO33" s="478">
        <v>0</v>
      </c>
      <c r="BP33" s="478">
        <v>0</v>
      </c>
      <c r="BQ33" s="478">
        <v>0</v>
      </c>
      <c r="BR33" s="478">
        <v>0</v>
      </c>
      <c r="BS33" s="478">
        <v>0</v>
      </c>
      <c r="BT33" s="478">
        <v>0</v>
      </c>
      <c r="BU33" s="478">
        <v>0</v>
      </c>
      <c r="BV33" s="478">
        <v>0</v>
      </c>
    </row>
    <row r="34" spans="1:74" ht="11.1" customHeight="1" x14ac:dyDescent="0.2">
      <c r="A34" s="240" t="s">
        <v>666</v>
      </c>
      <c r="B34" s="468" t="s">
        <v>1043</v>
      </c>
      <c r="C34" s="490">
        <v>3.2741229999999999</v>
      </c>
      <c r="D34" s="490">
        <v>2.9367179999999999</v>
      </c>
      <c r="E34" s="490">
        <v>3.0706630000000001</v>
      </c>
      <c r="F34" s="490">
        <v>2.830031</v>
      </c>
      <c r="G34" s="490">
        <v>2.475368</v>
      </c>
      <c r="H34" s="490">
        <v>2.3699210000000002</v>
      </c>
      <c r="I34" s="490">
        <v>2.4680550000000001</v>
      </c>
      <c r="J34" s="490">
        <v>2.407</v>
      </c>
      <c r="K34" s="490">
        <v>2.3781020000000002</v>
      </c>
      <c r="L34" s="490">
        <v>2.105477</v>
      </c>
      <c r="M34" s="490">
        <v>2.3819910000000002</v>
      </c>
      <c r="N34" s="490">
        <v>2.4791340000000002</v>
      </c>
      <c r="O34" s="490">
        <v>2.4766319999999999</v>
      </c>
      <c r="P34" s="490">
        <v>2.129934</v>
      </c>
      <c r="Q34" s="490">
        <v>1.759827</v>
      </c>
      <c r="R34" s="490">
        <v>2.2480720000000001</v>
      </c>
      <c r="S34" s="490">
        <v>2.449576</v>
      </c>
      <c r="T34" s="490">
        <v>2.3463850000000002</v>
      </c>
      <c r="U34" s="490">
        <v>2.3799920000000001</v>
      </c>
      <c r="V34" s="490">
        <v>2.2978160000000001</v>
      </c>
      <c r="W34" s="490">
        <v>1.7285269999999999</v>
      </c>
      <c r="X34" s="490">
        <v>2.1130990000000001</v>
      </c>
      <c r="Y34" s="490">
        <v>2.3962590000000001</v>
      </c>
      <c r="Z34" s="490">
        <v>2.4860449999999998</v>
      </c>
      <c r="AA34" s="490">
        <v>2.4696549999999999</v>
      </c>
      <c r="AB34" s="490">
        <v>2.1856100000000001</v>
      </c>
      <c r="AC34" s="490">
        <v>2.139999</v>
      </c>
      <c r="AD34" s="490">
        <v>1.771711</v>
      </c>
      <c r="AE34" s="490">
        <v>2.4506009999999998</v>
      </c>
      <c r="AF34" s="490">
        <v>2.3679579999999998</v>
      </c>
      <c r="AG34" s="490">
        <v>2.386361</v>
      </c>
      <c r="AH34" s="490">
        <v>2.409554</v>
      </c>
      <c r="AI34" s="490">
        <v>2.113712</v>
      </c>
      <c r="AJ34" s="490">
        <v>2.4000720000000002</v>
      </c>
      <c r="AK34" s="490">
        <v>2.3780320000000001</v>
      </c>
      <c r="AL34" s="490">
        <v>2.4516580000000001</v>
      </c>
      <c r="AM34" s="490">
        <v>2.4607730000000001</v>
      </c>
      <c r="AN34" s="490">
        <v>2.2955570000000001</v>
      </c>
      <c r="AO34" s="490">
        <v>1.715265</v>
      </c>
      <c r="AP34" s="490">
        <v>2.3959790000000001</v>
      </c>
      <c r="AQ34" s="490">
        <v>2.4605579999999998</v>
      </c>
      <c r="AR34" s="490">
        <v>2.355766</v>
      </c>
      <c r="AS34" s="490">
        <v>2.4017089999999999</v>
      </c>
      <c r="AT34" s="490">
        <v>2.1936550000000001</v>
      </c>
      <c r="AU34" s="490">
        <v>1.791663</v>
      </c>
      <c r="AV34" s="490">
        <v>2.2305860000000002</v>
      </c>
      <c r="AW34" s="490">
        <v>2.3420489999999998</v>
      </c>
      <c r="AX34" s="490">
        <v>2.4297599999999999</v>
      </c>
      <c r="AY34" s="939">
        <v>2.4254199999999999</v>
      </c>
      <c r="AZ34" s="939">
        <v>2.2023000000000001</v>
      </c>
      <c r="BA34" s="939">
        <v>2.2090800000000002</v>
      </c>
      <c r="BB34" s="478">
        <v>2.14872</v>
      </c>
      <c r="BC34" s="478">
        <v>2.4160499999999998</v>
      </c>
      <c r="BD34" s="478">
        <v>2.3380200000000002</v>
      </c>
      <c r="BE34" s="478">
        <v>2.4160499999999998</v>
      </c>
      <c r="BF34" s="478">
        <v>2.4160499999999998</v>
      </c>
      <c r="BG34" s="478">
        <v>2.3380200000000002</v>
      </c>
      <c r="BH34" s="478">
        <v>2.4160499999999998</v>
      </c>
      <c r="BI34" s="478">
        <v>2.3380200000000002</v>
      </c>
      <c r="BJ34" s="478">
        <v>2.4160499999999998</v>
      </c>
      <c r="BK34" s="478">
        <v>2.4160499999999998</v>
      </c>
      <c r="BL34" s="478">
        <v>2.1822300000000001</v>
      </c>
      <c r="BM34" s="478">
        <v>1.63734</v>
      </c>
      <c r="BN34" s="478">
        <v>2.1154700000000002</v>
      </c>
      <c r="BO34" s="478">
        <v>2.4160499999999998</v>
      </c>
      <c r="BP34" s="478">
        <v>2.3380200000000002</v>
      </c>
      <c r="BQ34" s="478">
        <v>2.4160499999999998</v>
      </c>
      <c r="BR34" s="478">
        <v>2.4160499999999998</v>
      </c>
      <c r="BS34" s="478">
        <v>2.0045299999999999</v>
      </c>
      <c r="BT34" s="478">
        <v>2.4160499999999998</v>
      </c>
      <c r="BU34" s="478">
        <v>2.3380200000000002</v>
      </c>
      <c r="BV34" s="478">
        <v>2.4160499999999998</v>
      </c>
    </row>
    <row r="35" spans="1:74" ht="11.1" customHeight="1" x14ac:dyDescent="0.2">
      <c r="A35" s="240" t="s">
        <v>667</v>
      </c>
      <c r="B35" s="468" t="s">
        <v>1036</v>
      </c>
      <c r="C35" s="490">
        <v>2.570166526</v>
      </c>
      <c r="D35" s="490">
        <v>2.073726127</v>
      </c>
      <c r="E35" s="490">
        <v>2.4211474750000002</v>
      </c>
      <c r="F35" s="490">
        <v>2.303364889</v>
      </c>
      <c r="G35" s="490">
        <v>2.3623638969999998</v>
      </c>
      <c r="H35" s="490">
        <v>2.3366264960000001</v>
      </c>
      <c r="I35" s="490">
        <v>2.4282567199999998</v>
      </c>
      <c r="J35" s="490">
        <v>2.4386904309999999</v>
      </c>
      <c r="K35" s="490">
        <v>2.2669035769999999</v>
      </c>
      <c r="L35" s="490">
        <v>2.3673957300000001</v>
      </c>
      <c r="M35" s="490">
        <v>2.4805946909999999</v>
      </c>
      <c r="N35" s="490">
        <v>2.638890983</v>
      </c>
      <c r="O35" s="490">
        <v>2.4115053469999999</v>
      </c>
      <c r="P35" s="490">
        <v>2.2091782919999998</v>
      </c>
      <c r="Q35" s="490">
        <v>2.51748605</v>
      </c>
      <c r="R35" s="490">
        <v>2.1814047269999999</v>
      </c>
      <c r="S35" s="490">
        <v>2.2980127619999999</v>
      </c>
      <c r="T35" s="490">
        <v>2.333229373</v>
      </c>
      <c r="U35" s="490">
        <v>2.3903478069999999</v>
      </c>
      <c r="V35" s="490">
        <v>2.2928776530000001</v>
      </c>
      <c r="W35" s="490">
        <v>2.1509347860000001</v>
      </c>
      <c r="X35" s="490">
        <v>2.1189708970000001</v>
      </c>
      <c r="Y35" s="490">
        <v>2.1497675209999998</v>
      </c>
      <c r="Z35" s="490">
        <v>2.3276987849999999</v>
      </c>
      <c r="AA35" s="490">
        <v>2.6601176660000001</v>
      </c>
      <c r="AB35" s="490">
        <v>2.2579637109999999</v>
      </c>
      <c r="AC35" s="490">
        <v>2.446587895</v>
      </c>
      <c r="AD35" s="490">
        <v>2.3587562000000002</v>
      </c>
      <c r="AE35" s="490">
        <v>2.4140065169999998</v>
      </c>
      <c r="AF35" s="490">
        <v>2.0787795550000001</v>
      </c>
      <c r="AG35" s="490">
        <v>2.382581155</v>
      </c>
      <c r="AH35" s="490">
        <v>2.4592847760000001</v>
      </c>
      <c r="AI35" s="490">
        <v>2.1632538129999999</v>
      </c>
      <c r="AJ35" s="490">
        <v>2.238708398</v>
      </c>
      <c r="AK35" s="490">
        <v>2.3115044770000002</v>
      </c>
      <c r="AL35" s="490">
        <v>2.584885528</v>
      </c>
      <c r="AM35" s="490">
        <v>2.605185031</v>
      </c>
      <c r="AN35" s="490">
        <v>2.4845608260000001</v>
      </c>
      <c r="AO35" s="490">
        <v>2.651816003</v>
      </c>
      <c r="AP35" s="490">
        <v>2.3630176669999998</v>
      </c>
      <c r="AQ35" s="490">
        <v>2.441987497</v>
      </c>
      <c r="AR35" s="490">
        <v>2.2927722149999998</v>
      </c>
      <c r="AS35" s="490">
        <v>2.392682449</v>
      </c>
      <c r="AT35" s="490">
        <v>2.3162524950000001</v>
      </c>
      <c r="AU35" s="490">
        <v>2.127353576</v>
      </c>
      <c r="AV35" s="490">
        <v>2.1381534580000001</v>
      </c>
      <c r="AW35" s="490">
        <v>2.2248856039999998</v>
      </c>
      <c r="AX35" s="490">
        <v>2.3571585939999999</v>
      </c>
      <c r="AY35" s="939">
        <v>2.2703159469999998</v>
      </c>
      <c r="AZ35" s="939">
        <v>2.0461119999999999</v>
      </c>
      <c r="BA35" s="939">
        <v>2.3694320000000002</v>
      </c>
      <c r="BB35" s="478">
        <v>2.1902729999999999</v>
      </c>
      <c r="BC35" s="478">
        <v>2.316014</v>
      </c>
      <c r="BD35" s="478">
        <v>2.247061</v>
      </c>
      <c r="BE35" s="478">
        <v>2.3621759999999998</v>
      </c>
      <c r="BF35" s="478">
        <v>2.314762</v>
      </c>
      <c r="BG35" s="478">
        <v>2.1547999999999998</v>
      </c>
      <c r="BH35" s="478">
        <v>2.2028989999999999</v>
      </c>
      <c r="BI35" s="478">
        <v>2.3497889999999999</v>
      </c>
      <c r="BJ35" s="478">
        <v>2.4643649999999999</v>
      </c>
      <c r="BK35" s="478">
        <v>2.3611219999999999</v>
      </c>
      <c r="BL35" s="478">
        <v>2.1143320000000001</v>
      </c>
      <c r="BM35" s="478">
        <v>2.4322539999999999</v>
      </c>
      <c r="BN35" s="478">
        <v>2.2408399999999999</v>
      </c>
      <c r="BO35" s="478">
        <v>2.3594759999999999</v>
      </c>
      <c r="BP35" s="478">
        <v>2.2820450000000001</v>
      </c>
      <c r="BQ35" s="478">
        <v>2.3922439999999998</v>
      </c>
      <c r="BR35" s="478">
        <v>2.339772</v>
      </c>
      <c r="BS35" s="478">
        <v>2.1749309999999999</v>
      </c>
      <c r="BT35" s="478">
        <v>2.2202009999999999</v>
      </c>
      <c r="BU35" s="478">
        <v>2.3637160000000002</v>
      </c>
      <c r="BV35" s="478">
        <v>2.4763350000000002</v>
      </c>
    </row>
    <row r="36" spans="1:74" ht="11.1" customHeight="1" x14ac:dyDescent="0.2">
      <c r="A36" s="240" t="s">
        <v>668</v>
      </c>
      <c r="B36" s="468" t="s">
        <v>1049</v>
      </c>
      <c r="C36" s="490">
        <v>0.459257321</v>
      </c>
      <c r="D36" s="490">
        <v>0.48225167099999999</v>
      </c>
      <c r="E36" s="490">
        <v>0.80387760799999997</v>
      </c>
      <c r="F36" s="490">
        <v>0.54751741200000004</v>
      </c>
      <c r="G36" s="490">
        <v>0.53470625199999999</v>
      </c>
      <c r="H36" s="490">
        <v>0.63538251899999998</v>
      </c>
      <c r="I36" s="490">
        <v>0.45202173600000001</v>
      </c>
      <c r="J36" s="490">
        <v>0.450892719</v>
      </c>
      <c r="K36" s="490">
        <v>0.566624499</v>
      </c>
      <c r="L36" s="490">
        <v>0.551901325</v>
      </c>
      <c r="M36" s="490">
        <v>0.59530490599999997</v>
      </c>
      <c r="N36" s="490">
        <v>0.695245958</v>
      </c>
      <c r="O36" s="490">
        <v>0.52152241899999996</v>
      </c>
      <c r="P36" s="490">
        <v>0.630065439</v>
      </c>
      <c r="Q36" s="490">
        <v>0.71854970399999996</v>
      </c>
      <c r="R36" s="490">
        <v>0.67883593200000003</v>
      </c>
      <c r="S36" s="490">
        <v>0.54393480299999997</v>
      </c>
      <c r="T36" s="490">
        <v>0.58882283999999996</v>
      </c>
      <c r="U36" s="490">
        <v>0.57297131000000001</v>
      </c>
      <c r="V36" s="490">
        <v>0.48905159199999998</v>
      </c>
      <c r="W36" s="490">
        <v>0.45530801999999998</v>
      </c>
      <c r="X36" s="490">
        <v>0.64289540300000003</v>
      </c>
      <c r="Y36" s="490">
        <v>0.68673810000000002</v>
      </c>
      <c r="Z36" s="490">
        <v>0.706240019</v>
      </c>
      <c r="AA36" s="490">
        <v>0.44187577900000002</v>
      </c>
      <c r="AB36" s="490">
        <v>0.72260278200000005</v>
      </c>
      <c r="AC36" s="490">
        <v>0.76779201399999997</v>
      </c>
      <c r="AD36" s="490">
        <v>0.74205569199999999</v>
      </c>
      <c r="AE36" s="490">
        <v>0.70805870400000004</v>
      </c>
      <c r="AF36" s="490">
        <v>0.52130132900000004</v>
      </c>
      <c r="AG36" s="490">
        <v>0.55154884699999995</v>
      </c>
      <c r="AH36" s="490">
        <v>0.60010640800000004</v>
      </c>
      <c r="AI36" s="490">
        <v>0.487735535</v>
      </c>
      <c r="AJ36" s="490">
        <v>0.68363101299999995</v>
      </c>
      <c r="AK36" s="490">
        <v>0.81572412699999997</v>
      </c>
      <c r="AL36" s="490">
        <v>0.68722221400000005</v>
      </c>
      <c r="AM36" s="490">
        <v>0.68824352300000002</v>
      </c>
      <c r="AN36" s="490">
        <v>0.77123419199999999</v>
      </c>
      <c r="AO36" s="490">
        <v>0.91787650899999995</v>
      </c>
      <c r="AP36" s="490">
        <v>0.91768100500000005</v>
      </c>
      <c r="AQ36" s="490">
        <v>0.78630551800000004</v>
      </c>
      <c r="AR36" s="490">
        <v>0.867234277</v>
      </c>
      <c r="AS36" s="490">
        <v>0.70471163299999995</v>
      </c>
      <c r="AT36" s="490">
        <v>0.75554768800000005</v>
      </c>
      <c r="AU36" s="490">
        <v>0.716652171</v>
      </c>
      <c r="AV36" s="490">
        <v>0.88375683199999999</v>
      </c>
      <c r="AW36" s="490">
        <v>0.95249351299999996</v>
      </c>
      <c r="AX36" s="490">
        <v>0.90428537399999998</v>
      </c>
      <c r="AY36" s="939">
        <v>1.0728528100000001</v>
      </c>
      <c r="AZ36" s="939">
        <v>0.79712740000000004</v>
      </c>
      <c r="BA36" s="939">
        <v>1.058365</v>
      </c>
      <c r="BB36" s="478">
        <v>1.077078</v>
      </c>
      <c r="BC36" s="478">
        <v>0.93488349999999998</v>
      </c>
      <c r="BD36" s="478">
        <v>1.0220480000000001</v>
      </c>
      <c r="BE36" s="478">
        <v>0.84269139999999998</v>
      </c>
      <c r="BF36" s="478">
        <v>0.87273149999999999</v>
      </c>
      <c r="BG36" s="478">
        <v>0.78560430000000003</v>
      </c>
      <c r="BH36" s="478">
        <v>0.98473429999999995</v>
      </c>
      <c r="BI36" s="478">
        <v>0.89420219999999995</v>
      </c>
      <c r="BJ36" s="478">
        <v>0.8582379</v>
      </c>
      <c r="BK36" s="478">
        <v>1.160299</v>
      </c>
      <c r="BL36" s="478">
        <v>1.1351340000000001</v>
      </c>
      <c r="BM36" s="478">
        <v>1.218046</v>
      </c>
      <c r="BN36" s="478">
        <v>1.193916</v>
      </c>
      <c r="BO36" s="478">
        <v>1.092239</v>
      </c>
      <c r="BP36" s="478">
        <v>1.2083269999999999</v>
      </c>
      <c r="BQ36" s="478">
        <v>1.011795</v>
      </c>
      <c r="BR36" s="478">
        <v>1.052149</v>
      </c>
      <c r="BS36" s="478">
        <v>0.93320349999999996</v>
      </c>
      <c r="BT36" s="478">
        <v>1.190793</v>
      </c>
      <c r="BU36" s="478">
        <v>1.1522019999999999</v>
      </c>
      <c r="BV36" s="478">
        <v>1.418912</v>
      </c>
    </row>
    <row r="37" spans="1:74" ht="11.1" customHeight="1" x14ac:dyDescent="0.2">
      <c r="A37" s="240" t="s">
        <v>669</v>
      </c>
      <c r="B37" s="500" t="s">
        <v>1050</v>
      </c>
      <c r="C37" s="490">
        <v>0.16743904800000001</v>
      </c>
      <c r="D37" s="490">
        <v>0.16364062099999999</v>
      </c>
      <c r="E37" s="490">
        <v>5.06145E-2</v>
      </c>
      <c r="F37" s="490">
        <v>6.4282599999999995E-2</v>
      </c>
      <c r="G37" s="490">
        <v>3.0509905E-2</v>
      </c>
      <c r="H37" s="490">
        <v>6.2714131000000006E-2</v>
      </c>
      <c r="I37" s="490">
        <v>6.0224921000000001E-2</v>
      </c>
      <c r="J37" s="490">
        <v>0.210045812</v>
      </c>
      <c r="K37" s="490">
        <v>0.13731048900000001</v>
      </c>
      <c r="L37" s="490">
        <v>2.7464367E-2</v>
      </c>
      <c r="M37" s="490">
        <v>2.8636255999999999E-2</v>
      </c>
      <c r="N37" s="490">
        <v>3.9257950999999999E-2</v>
      </c>
      <c r="O37" s="490">
        <v>0.98390797600000002</v>
      </c>
      <c r="P37" s="490">
        <v>9.6752643999999999E-2</v>
      </c>
      <c r="Q37" s="490">
        <v>1.9171304E-2</v>
      </c>
      <c r="R37" s="490">
        <v>-1.7272501999999999E-2</v>
      </c>
      <c r="S37" s="490">
        <v>-3.3430320000000001E-3</v>
      </c>
      <c r="T37" s="490">
        <v>-1.8703447000000002E-2</v>
      </c>
      <c r="U37" s="490">
        <v>2.4078605999999999E-2</v>
      </c>
      <c r="V37" s="490">
        <v>1.8118476000000001E-2</v>
      </c>
      <c r="W37" s="490">
        <v>-4.5139070000000002E-3</v>
      </c>
      <c r="X37" s="490">
        <v>-1.0522067E-2</v>
      </c>
      <c r="Y37" s="490">
        <v>-5.31549E-3</v>
      </c>
      <c r="Z37" s="490">
        <v>0.50694203900000001</v>
      </c>
      <c r="AA37" s="490">
        <v>6.1203150000000003E-3</v>
      </c>
      <c r="AB37" s="490">
        <v>0.19491961299999999</v>
      </c>
      <c r="AC37" s="490">
        <v>5.1043670000000003E-3</v>
      </c>
      <c r="AD37" s="490">
        <v>-6.21928E-4</v>
      </c>
      <c r="AE37" s="490">
        <v>-4.9413510000000001E-3</v>
      </c>
      <c r="AF37" s="490">
        <v>-3.0171619999999999E-3</v>
      </c>
      <c r="AG37" s="490">
        <v>1.8784869999999999E-2</v>
      </c>
      <c r="AH37" s="490">
        <v>-5.515013E-3</v>
      </c>
      <c r="AI37" s="490">
        <v>1.2771320000000001E-3</v>
      </c>
      <c r="AJ37" s="490">
        <v>5.3023057999999998E-2</v>
      </c>
      <c r="AK37" s="490">
        <v>-5.5230940000000001E-3</v>
      </c>
      <c r="AL37" s="490">
        <v>-2.821661E-3</v>
      </c>
      <c r="AM37" s="490">
        <v>0.140168133</v>
      </c>
      <c r="AN37" s="490">
        <v>2.821994E-3</v>
      </c>
      <c r="AO37" s="490">
        <v>4.6043830000000001E-3</v>
      </c>
      <c r="AP37" s="490">
        <v>3.0551910000000001E-3</v>
      </c>
      <c r="AQ37" s="490">
        <v>3.8728859999999999E-3</v>
      </c>
      <c r="AR37" s="490">
        <v>2.5785081000000001E-2</v>
      </c>
      <c r="AS37" s="490">
        <v>2.2679811000000001E-2</v>
      </c>
      <c r="AT37" s="490">
        <v>-2.5807999998E-5</v>
      </c>
      <c r="AU37" s="490">
        <v>-6.9085529999999996E-3</v>
      </c>
      <c r="AV37" s="490">
        <v>6.2326899999999997E-4</v>
      </c>
      <c r="AW37" s="490">
        <v>-5.4609000000000005E-4</v>
      </c>
      <c r="AX37" s="490">
        <v>5.9278597000000002E-2</v>
      </c>
      <c r="AY37" s="939">
        <v>0.54559133100000001</v>
      </c>
      <c r="AZ37" s="939">
        <v>6.27664E-2</v>
      </c>
      <c r="BA37" s="939">
        <v>3.78567E-2</v>
      </c>
      <c r="BB37" s="478">
        <v>-6.3582300000000003E-3</v>
      </c>
      <c r="BC37" s="478">
        <v>1.7482700000000001E-4</v>
      </c>
      <c r="BD37" s="478">
        <v>1.0877299999999999E-2</v>
      </c>
      <c r="BE37" s="478">
        <v>5.2701499999999998E-2</v>
      </c>
      <c r="BF37" s="478">
        <v>-2.1702099999999998E-2</v>
      </c>
      <c r="BG37" s="478">
        <v>-1.47966E-2</v>
      </c>
      <c r="BH37" s="478">
        <v>1.0556100000000001E-2</v>
      </c>
      <c r="BI37" s="478">
        <v>-7.4750299999999997E-3</v>
      </c>
      <c r="BJ37" s="478">
        <v>0.1507906</v>
      </c>
      <c r="BK37" s="478">
        <v>0.2192452</v>
      </c>
      <c r="BL37" s="478">
        <v>8.6824999999999999E-2</v>
      </c>
      <c r="BM37" s="478">
        <v>1.17533E-2</v>
      </c>
      <c r="BN37" s="478">
        <v>-1.98727E-2</v>
      </c>
      <c r="BO37" s="478">
        <v>-3.1753100000000002E-3</v>
      </c>
      <c r="BP37" s="478">
        <v>-7.1813500000000004E-3</v>
      </c>
      <c r="BQ37" s="478">
        <v>4.8463399999999997E-2</v>
      </c>
      <c r="BR37" s="478">
        <v>-3.0736599999999999E-2</v>
      </c>
      <c r="BS37" s="478">
        <v>2.6683499999999999E-2</v>
      </c>
      <c r="BT37" s="478">
        <v>2.7849400000000001E-3</v>
      </c>
      <c r="BU37" s="478">
        <v>-1.53118E-2</v>
      </c>
      <c r="BV37" s="478">
        <v>5.8484000000000001E-2</v>
      </c>
    </row>
    <row r="38" spans="1:74" ht="11.1" customHeight="1" x14ac:dyDescent="0.2">
      <c r="A38" s="240" t="s">
        <v>671</v>
      </c>
      <c r="B38" s="498" t="s">
        <v>1051</v>
      </c>
      <c r="C38" s="490">
        <v>13.223711</v>
      </c>
      <c r="D38" s="490">
        <v>12.147183999999999</v>
      </c>
      <c r="E38" s="490">
        <v>11.930161</v>
      </c>
      <c r="F38" s="490">
        <v>10.610669</v>
      </c>
      <c r="G38" s="490">
        <v>11.314845</v>
      </c>
      <c r="H38" s="490">
        <v>13.754079000000001</v>
      </c>
      <c r="I38" s="490">
        <v>14.962937999999999</v>
      </c>
      <c r="J38" s="490">
        <v>15.637915</v>
      </c>
      <c r="K38" s="490">
        <v>12.591926000000001</v>
      </c>
      <c r="L38" s="490">
        <v>11.554100999999999</v>
      </c>
      <c r="M38" s="490">
        <v>11.605649</v>
      </c>
      <c r="N38" s="490">
        <v>12.645562999999999</v>
      </c>
      <c r="O38" s="490">
        <v>13.97039</v>
      </c>
      <c r="P38" s="490">
        <v>12.007031</v>
      </c>
      <c r="Q38" s="490">
        <v>12.109356</v>
      </c>
      <c r="R38" s="490">
        <v>10.768197000000001</v>
      </c>
      <c r="S38" s="490">
        <v>11.532183</v>
      </c>
      <c r="T38" s="490">
        <v>12.668996</v>
      </c>
      <c r="U38" s="490">
        <v>15.766400000000001</v>
      </c>
      <c r="V38" s="490">
        <v>15.922114000000001</v>
      </c>
      <c r="W38" s="490">
        <v>12.336512000000001</v>
      </c>
      <c r="X38" s="490">
        <v>11.119448999999999</v>
      </c>
      <c r="Y38" s="490">
        <v>11.434576</v>
      </c>
      <c r="Z38" s="490">
        <v>13.046155000000001</v>
      </c>
      <c r="AA38" s="490">
        <v>12.699878999999999</v>
      </c>
      <c r="AB38" s="490">
        <v>11.432169999999999</v>
      </c>
      <c r="AC38" s="490">
        <v>12.006843999999999</v>
      </c>
      <c r="AD38" s="490">
        <v>10.478032000000001</v>
      </c>
      <c r="AE38" s="490">
        <v>10.839790000000001</v>
      </c>
      <c r="AF38" s="490">
        <v>12.018212999999999</v>
      </c>
      <c r="AG38" s="490">
        <v>15.607754999999999</v>
      </c>
      <c r="AH38" s="490">
        <v>13.951835000000001</v>
      </c>
      <c r="AI38" s="490">
        <v>12.559091</v>
      </c>
      <c r="AJ38" s="490">
        <v>11.366149</v>
      </c>
      <c r="AK38" s="490">
        <v>11.584643</v>
      </c>
      <c r="AL38" s="490">
        <v>12.505335006999999</v>
      </c>
      <c r="AM38" s="490">
        <v>13.447781000000001</v>
      </c>
      <c r="AN38" s="490">
        <v>11.872809999999999</v>
      </c>
      <c r="AO38" s="490">
        <v>11.641648999999999</v>
      </c>
      <c r="AP38" s="490">
        <v>10.659670999999999</v>
      </c>
      <c r="AQ38" s="490">
        <v>11.366106</v>
      </c>
      <c r="AR38" s="490">
        <v>13.643476</v>
      </c>
      <c r="AS38" s="490">
        <v>16.019259999999999</v>
      </c>
      <c r="AT38" s="490">
        <v>14.508747</v>
      </c>
      <c r="AU38" s="490">
        <v>11.894012</v>
      </c>
      <c r="AV38" s="490">
        <v>11.185245999999999</v>
      </c>
      <c r="AW38" s="490">
        <v>11.319523999999999</v>
      </c>
      <c r="AX38" s="490">
        <v>13.37975</v>
      </c>
      <c r="AY38" s="939">
        <v>14.178055000000001</v>
      </c>
      <c r="AZ38" s="939">
        <v>12.330371</v>
      </c>
      <c r="BA38" s="939">
        <v>12.49709</v>
      </c>
      <c r="BB38" s="478">
        <v>11.29271</v>
      </c>
      <c r="BC38" s="478">
        <v>11.89298</v>
      </c>
      <c r="BD38" s="478">
        <v>13.74133</v>
      </c>
      <c r="BE38" s="478">
        <v>16.435009999999998</v>
      </c>
      <c r="BF38" s="478">
        <v>15.99878</v>
      </c>
      <c r="BG38" s="478">
        <v>13.06254</v>
      </c>
      <c r="BH38" s="478">
        <v>12.115030000000001</v>
      </c>
      <c r="BI38" s="478">
        <v>12.069750000000001</v>
      </c>
      <c r="BJ38" s="478">
        <v>13.48029</v>
      </c>
      <c r="BK38" s="478">
        <v>14.197900000000001</v>
      </c>
      <c r="BL38" s="478">
        <v>12.435930000000001</v>
      </c>
      <c r="BM38" s="478">
        <v>12.76624</v>
      </c>
      <c r="BN38" s="478">
        <v>11.42088</v>
      </c>
      <c r="BO38" s="478">
        <v>11.966010000000001</v>
      </c>
      <c r="BP38" s="478">
        <v>13.837870000000001</v>
      </c>
      <c r="BQ38" s="478">
        <v>16.59506</v>
      </c>
      <c r="BR38" s="478">
        <v>16.176259999999999</v>
      </c>
      <c r="BS38" s="478">
        <v>13.20998</v>
      </c>
      <c r="BT38" s="478">
        <v>12.24633</v>
      </c>
      <c r="BU38" s="478">
        <v>12.15086</v>
      </c>
      <c r="BV38" s="478">
        <v>13.57131</v>
      </c>
    </row>
    <row r="39" spans="1:74" ht="11.1" customHeight="1" x14ac:dyDescent="0.2">
      <c r="A39" s="235"/>
      <c r="B39" s="68" t="s">
        <v>752</v>
      </c>
      <c r="C39" s="491"/>
      <c r="D39" s="491"/>
      <c r="E39" s="491"/>
      <c r="F39" s="491"/>
      <c r="G39" s="491"/>
      <c r="H39" s="491"/>
      <c r="I39" s="491"/>
      <c r="J39" s="491"/>
      <c r="K39" s="491"/>
      <c r="L39" s="491"/>
      <c r="M39" s="491"/>
      <c r="N39" s="491"/>
      <c r="O39" s="491"/>
      <c r="P39" s="491"/>
      <c r="Q39" s="491"/>
      <c r="R39" s="491"/>
      <c r="S39" s="491"/>
      <c r="T39" s="491"/>
      <c r="U39" s="491"/>
      <c r="V39" s="491"/>
      <c r="W39" s="491"/>
      <c r="X39" s="491"/>
      <c r="Y39" s="491"/>
      <c r="Z39" s="491"/>
      <c r="AA39" s="491"/>
      <c r="AB39" s="491"/>
      <c r="AC39" s="491"/>
      <c r="AD39" s="491"/>
      <c r="AE39" s="491"/>
      <c r="AF39" s="491"/>
      <c r="AG39" s="491"/>
      <c r="AH39" s="491"/>
      <c r="AI39" s="491"/>
      <c r="AJ39" s="491"/>
      <c r="AK39" s="491"/>
      <c r="AL39" s="491"/>
      <c r="AM39" s="491"/>
      <c r="AN39" s="491"/>
      <c r="AO39" s="491"/>
      <c r="AP39" s="491"/>
      <c r="AQ39" s="491"/>
      <c r="AR39" s="491"/>
      <c r="AS39" s="491"/>
      <c r="AT39" s="491"/>
      <c r="AU39" s="491"/>
      <c r="AV39" s="491"/>
      <c r="AW39" s="491"/>
      <c r="AX39" s="491"/>
      <c r="AY39" s="971"/>
      <c r="AZ39" s="971"/>
      <c r="BA39" s="971"/>
      <c r="BB39" s="496"/>
      <c r="BC39" s="496"/>
      <c r="BD39" s="496"/>
      <c r="BE39" s="496"/>
      <c r="BF39" s="496"/>
      <c r="BG39" s="496"/>
      <c r="BH39" s="496"/>
      <c r="BI39" s="496"/>
      <c r="BJ39" s="496"/>
      <c r="BK39" s="496"/>
      <c r="BL39" s="496"/>
      <c r="BM39" s="496"/>
      <c r="BN39" s="496"/>
      <c r="BO39" s="496"/>
      <c r="BP39" s="496"/>
      <c r="BQ39" s="496"/>
      <c r="BR39" s="496"/>
      <c r="BS39" s="496"/>
      <c r="BT39" s="496"/>
      <c r="BU39" s="496"/>
      <c r="BV39" s="496"/>
    </row>
    <row r="40" spans="1:74" s="303" customFormat="1" ht="11.1" customHeight="1" x14ac:dyDescent="0.2">
      <c r="A40" s="497" t="s">
        <v>678</v>
      </c>
      <c r="B40" s="471" t="s">
        <v>1048</v>
      </c>
      <c r="C40" s="322">
        <v>75.203105309999998</v>
      </c>
      <c r="D40" s="322">
        <v>72.461637197000002</v>
      </c>
      <c r="E40" s="322">
        <v>66.008560861999996</v>
      </c>
      <c r="F40" s="322">
        <v>59.160415356000001</v>
      </c>
      <c r="G40" s="322">
        <v>62.841729313999998</v>
      </c>
      <c r="H40" s="322">
        <v>75.698846343</v>
      </c>
      <c r="I40" s="322">
        <v>83.134663066000002</v>
      </c>
      <c r="J40" s="322">
        <v>84.776085179000006</v>
      </c>
      <c r="K40" s="322">
        <v>68.984147053000001</v>
      </c>
      <c r="L40" s="322">
        <v>63.495807091000003</v>
      </c>
      <c r="M40" s="322">
        <v>64.770424520999995</v>
      </c>
      <c r="N40" s="322">
        <v>71.358592224000006</v>
      </c>
      <c r="O40" s="322">
        <v>81.805861011999994</v>
      </c>
      <c r="P40" s="322">
        <v>69.174548702999999</v>
      </c>
      <c r="Q40" s="322">
        <v>68.017681647000003</v>
      </c>
      <c r="R40" s="322">
        <v>59.174351147000003</v>
      </c>
      <c r="S40" s="322">
        <v>65.437802590999993</v>
      </c>
      <c r="T40" s="322">
        <v>73.198368613</v>
      </c>
      <c r="U40" s="322">
        <v>83.176610875999998</v>
      </c>
      <c r="V40" s="322">
        <v>82.809029881000001</v>
      </c>
      <c r="W40" s="322">
        <v>68.908996502999997</v>
      </c>
      <c r="X40" s="322">
        <v>61.427862691000001</v>
      </c>
      <c r="Y40" s="322">
        <v>64.387994925000001</v>
      </c>
      <c r="Z40" s="322">
        <v>75.256463867999997</v>
      </c>
      <c r="AA40" s="322">
        <v>72.639659834</v>
      </c>
      <c r="AB40" s="322">
        <v>64.733321043999993</v>
      </c>
      <c r="AC40" s="322">
        <v>68.953841136999998</v>
      </c>
      <c r="AD40" s="322">
        <v>58.785967917999997</v>
      </c>
      <c r="AE40" s="322">
        <v>62.523123439999999</v>
      </c>
      <c r="AF40" s="322">
        <v>70.367586840000001</v>
      </c>
      <c r="AG40" s="322">
        <v>85.222901702000001</v>
      </c>
      <c r="AH40" s="322">
        <v>82.730104138000002</v>
      </c>
      <c r="AI40" s="322">
        <v>70.787788474999999</v>
      </c>
      <c r="AJ40" s="322">
        <v>62.844989839999997</v>
      </c>
      <c r="AK40" s="322">
        <v>66.808247528999999</v>
      </c>
      <c r="AL40" s="322">
        <v>73.905745151999994</v>
      </c>
      <c r="AM40" s="322">
        <v>81.285564703000006</v>
      </c>
      <c r="AN40" s="322">
        <v>69.101163384000003</v>
      </c>
      <c r="AO40" s="322">
        <v>67.43212389</v>
      </c>
      <c r="AP40" s="322">
        <v>61.325713264000001</v>
      </c>
      <c r="AQ40" s="322">
        <v>66.443952397000004</v>
      </c>
      <c r="AR40" s="322">
        <v>80.006665566999999</v>
      </c>
      <c r="AS40" s="322">
        <v>87.519815178000002</v>
      </c>
      <c r="AT40" s="322">
        <v>84.219668941999998</v>
      </c>
      <c r="AU40" s="322">
        <v>69.774042738999995</v>
      </c>
      <c r="AV40" s="322">
        <v>63.620694362000002</v>
      </c>
      <c r="AW40" s="322">
        <v>64.394835384000004</v>
      </c>
      <c r="AX40" s="322">
        <v>77.508403186999999</v>
      </c>
      <c r="AY40" s="964">
        <v>87.961761687000006</v>
      </c>
      <c r="AZ40" s="964">
        <v>74.432789632999999</v>
      </c>
      <c r="BA40" s="964">
        <v>68.675179481000001</v>
      </c>
      <c r="BB40" s="484">
        <v>62.331539999999997</v>
      </c>
      <c r="BC40" s="484">
        <v>66.512090000000001</v>
      </c>
      <c r="BD40" s="484">
        <v>76.974279999999993</v>
      </c>
      <c r="BE40" s="484">
        <v>88.383539999999996</v>
      </c>
      <c r="BF40" s="484">
        <v>87.290959999999998</v>
      </c>
      <c r="BG40" s="484">
        <v>71.770349999999993</v>
      </c>
      <c r="BH40" s="484">
        <v>66.066680000000005</v>
      </c>
      <c r="BI40" s="484">
        <v>68.395380000000003</v>
      </c>
      <c r="BJ40" s="484">
        <v>77.947479999999999</v>
      </c>
      <c r="BK40" s="484">
        <v>83.119609999999994</v>
      </c>
      <c r="BL40" s="484">
        <v>73.100290000000001</v>
      </c>
      <c r="BM40" s="484">
        <v>71.701669999999993</v>
      </c>
      <c r="BN40" s="484">
        <v>63.56391</v>
      </c>
      <c r="BO40" s="484">
        <v>67.025720000000007</v>
      </c>
      <c r="BP40" s="484">
        <v>77.571029999999993</v>
      </c>
      <c r="BQ40" s="484">
        <v>89.320089999999993</v>
      </c>
      <c r="BR40" s="484">
        <v>88.269710000000003</v>
      </c>
      <c r="BS40" s="484">
        <v>72.847210000000004</v>
      </c>
      <c r="BT40" s="484">
        <v>67.416020000000003</v>
      </c>
      <c r="BU40" s="484">
        <v>69.161789999999996</v>
      </c>
      <c r="BV40" s="484">
        <v>78.729039999999998</v>
      </c>
    </row>
    <row r="41" spans="1:74" ht="11.1" customHeight="1" x14ac:dyDescent="0.2">
      <c r="A41" s="240" t="s">
        <v>672</v>
      </c>
      <c r="B41" s="500" t="s">
        <v>1042</v>
      </c>
      <c r="C41" s="490">
        <v>26.389330203</v>
      </c>
      <c r="D41" s="490">
        <v>22.949838454000002</v>
      </c>
      <c r="E41" s="490">
        <v>24.345029590999999</v>
      </c>
      <c r="F41" s="490">
        <v>22.159965944</v>
      </c>
      <c r="G41" s="490">
        <v>22.727601753999998</v>
      </c>
      <c r="H41" s="490">
        <v>27.999774435999999</v>
      </c>
      <c r="I41" s="490">
        <v>31.942890851000001</v>
      </c>
      <c r="J41" s="490">
        <v>33.437001318</v>
      </c>
      <c r="K41" s="490">
        <v>26.072315138</v>
      </c>
      <c r="L41" s="490">
        <v>26.671328905999999</v>
      </c>
      <c r="M41" s="490">
        <v>26.072399527000002</v>
      </c>
      <c r="N41" s="490">
        <v>27.822578641</v>
      </c>
      <c r="O41" s="490">
        <v>27.728312468999999</v>
      </c>
      <c r="P41" s="490">
        <v>24.459084074</v>
      </c>
      <c r="Q41" s="490">
        <v>25.947734256</v>
      </c>
      <c r="R41" s="490">
        <v>20.330661221</v>
      </c>
      <c r="S41" s="490">
        <v>23.696620188000001</v>
      </c>
      <c r="T41" s="490">
        <v>30.392852474000001</v>
      </c>
      <c r="U41" s="490">
        <v>37.149022737000003</v>
      </c>
      <c r="V41" s="490">
        <v>36.533886088000003</v>
      </c>
      <c r="W41" s="490">
        <v>30.684391844</v>
      </c>
      <c r="X41" s="490">
        <v>27.083527145000001</v>
      </c>
      <c r="Y41" s="490">
        <v>25.713037833000001</v>
      </c>
      <c r="Z41" s="490">
        <v>28.249464356000001</v>
      </c>
      <c r="AA41" s="490">
        <v>30.760508476999998</v>
      </c>
      <c r="AB41" s="490">
        <v>27.41496463</v>
      </c>
      <c r="AC41" s="490">
        <v>29.250988804999999</v>
      </c>
      <c r="AD41" s="490">
        <v>23.233795242999999</v>
      </c>
      <c r="AE41" s="490">
        <v>26.621627404000002</v>
      </c>
      <c r="AF41" s="490">
        <v>32.807063663000001</v>
      </c>
      <c r="AG41" s="490">
        <v>41.396604242000002</v>
      </c>
      <c r="AH41" s="490">
        <v>39.083980377000003</v>
      </c>
      <c r="AI41" s="490">
        <v>33.243518217999998</v>
      </c>
      <c r="AJ41" s="490">
        <v>27.304447866</v>
      </c>
      <c r="AK41" s="490">
        <v>28.731118781999999</v>
      </c>
      <c r="AL41" s="490">
        <v>32.063719646999999</v>
      </c>
      <c r="AM41" s="490">
        <v>33.399440364</v>
      </c>
      <c r="AN41" s="490">
        <v>31.446286249</v>
      </c>
      <c r="AO41" s="490">
        <v>30.617885566000002</v>
      </c>
      <c r="AP41" s="490">
        <v>26.869633057000001</v>
      </c>
      <c r="AQ41" s="490">
        <v>28.03441042</v>
      </c>
      <c r="AR41" s="490">
        <v>35.975393668999999</v>
      </c>
      <c r="AS41" s="490">
        <v>42.989091233000003</v>
      </c>
      <c r="AT41" s="490">
        <v>40.316398986000003</v>
      </c>
      <c r="AU41" s="490">
        <v>33.972668227</v>
      </c>
      <c r="AV41" s="490">
        <v>27.927262358</v>
      </c>
      <c r="AW41" s="490">
        <v>28.835331682</v>
      </c>
      <c r="AX41" s="490">
        <v>32.642598884999998</v>
      </c>
      <c r="AY41" s="939">
        <v>35.167204495999997</v>
      </c>
      <c r="AZ41" s="939">
        <v>32.015219664999996</v>
      </c>
      <c r="BA41" s="939">
        <v>29.720404996999999</v>
      </c>
      <c r="BB41" s="478">
        <v>26.047640000000001</v>
      </c>
      <c r="BC41" s="478">
        <v>26.932120000000001</v>
      </c>
      <c r="BD41" s="478">
        <v>34.011290000000002</v>
      </c>
      <c r="BE41" s="478">
        <v>42.120710000000003</v>
      </c>
      <c r="BF41" s="478">
        <v>41.469079999999998</v>
      </c>
      <c r="BG41" s="478">
        <v>33.933630000000001</v>
      </c>
      <c r="BH41" s="478">
        <v>30.00273</v>
      </c>
      <c r="BI41" s="478">
        <v>28.92474</v>
      </c>
      <c r="BJ41" s="478">
        <v>32.607190000000003</v>
      </c>
      <c r="BK41" s="478">
        <v>33.634300000000003</v>
      </c>
      <c r="BL41" s="478">
        <v>31.286740000000002</v>
      </c>
      <c r="BM41" s="478">
        <v>30.464030000000001</v>
      </c>
      <c r="BN41" s="478">
        <v>26.104310000000002</v>
      </c>
      <c r="BO41" s="478">
        <v>27.44453</v>
      </c>
      <c r="BP41" s="478">
        <v>34.354700000000001</v>
      </c>
      <c r="BQ41" s="478">
        <v>42.889780000000002</v>
      </c>
      <c r="BR41" s="478">
        <v>42.014270000000003</v>
      </c>
      <c r="BS41" s="478">
        <v>35.377040000000001</v>
      </c>
      <c r="BT41" s="478">
        <v>29.36251</v>
      </c>
      <c r="BU41" s="478">
        <v>30.176210000000001</v>
      </c>
      <c r="BV41" s="478">
        <v>32.956780000000002</v>
      </c>
    </row>
    <row r="42" spans="1:74" ht="11.1" customHeight="1" x14ac:dyDescent="0.2">
      <c r="A42" s="240" t="s">
        <v>673</v>
      </c>
      <c r="B42" s="468" t="s">
        <v>474</v>
      </c>
      <c r="C42" s="490">
        <v>19.208330678999999</v>
      </c>
      <c r="D42" s="490">
        <v>23.066113305999998</v>
      </c>
      <c r="E42" s="490">
        <v>14.576999983</v>
      </c>
      <c r="F42" s="490">
        <v>12.215670810000001</v>
      </c>
      <c r="G42" s="490">
        <v>13.595573988</v>
      </c>
      <c r="H42" s="490">
        <v>20.315312474999999</v>
      </c>
      <c r="I42" s="490">
        <v>23.964789764999999</v>
      </c>
      <c r="J42" s="490">
        <v>23.560650880000001</v>
      </c>
      <c r="K42" s="490">
        <v>15.528505542</v>
      </c>
      <c r="L42" s="490">
        <v>10.935695972</v>
      </c>
      <c r="M42" s="490">
        <v>11.432377897</v>
      </c>
      <c r="N42" s="490">
        <v>13.385060205</v>
      </c>
      <c r="O42" s="490">
        <v>23.865950931</v>
      </c>
      <c r="P42" s="490">
        <v>17.659593537999999</v>
      </c>
      <c r="Q42" s="490">
        <v>13.717796140000001</v>
      </c>
      <c r="R42" s="490">
        <v>13.464845146</v>
      </c>
      <c r="S42" s="490">
        <v>13.798435320999999</v>
      </c>
      <c r="T42" s="490">
        <v>15.287973982</v>
      </c>
      <c r="U42" s="490">
        <v>18.171483153</v>
      </c>
      <c r="V42" s="490">
        <v>19.092617079</v>
      </c>
      <c r="W42" s="490">
        <v>12.376879213</v>
      </c>
      <c r="X42" s="490">
        <v>9.0460841829999996</v>
      </c>
      <c r="Y42" s="490">
        <v>11.387858517</v>
      </c>
      <c r="Z42" s="490">
        <v>17.032377150999999</v>
      </c>
      <c r="AA42" s="490">
        <v>12.451085295</v>
      </c>
      <c r="AB42" s="490">
        <v>10.585938820999999</v>
      </c>
      <c r="AC42" s="490">
        <v>11.673125347999999</v>
      </c>
      <c r="AD42" s="490">
        <v>10.139908514</v>
      </c>
      <c r="AE42" s="490">
        <v>8.7695523830000006</v>
      </c>
      <c r="AF42" s="490">
        <v>10.213133951</v>
      </c>
      <c r="AG42" s="490">
        <v>16.118471666000001</v>
      </c>
      <c r="AH42" s="490">
        <v>15.812427497</v>
      </c>
      <c r="AI42" s="490">
        <v>11.52792051</v>
      </c>
      <c r="AJ42" s="490">
        <v>8.8704651820000002</v>
      </c>
      <c r="AK42" s="490">
        <v>10.361991740000001</v>
      </c>
      <c r="AL42" s="490">
        <v>12.319769561999999</v>
      </c>
      <c r="AM42" s="490">
        <v>17.911579714999998</v>
      </c>
      <c r="AN42" s="490">
        <v>9.9179207829999996</v>
      </c>
      <c r="AO42" s="490">
        <v>8.3912453429999996</v>
      </c>
      <c r="AP42" s="490">
        <v>8.955149273</v>
      </c>
      <c r="AQ42" s="490">
        <v>10.761576442000001</v>
      </c>
      <c r="AR42" s="490">
        <v>15.187205856</v>
      </c>
      <c r="AS42" s="490">
        <v>16.320425259</v>
      </c>
      <c r="AT42" s="490">
        <v>14.941101824</v>
      </c>
      <c r="AU42" s="490">
        <v>8.7312229559999999</v>
      </c>
      <c r="AV42" s="490">
        <v>8.2027000680000004</v>
      </c>
      <c r="AW42" s="490">
        <v>8.4052127429999999</v>
      </c>
      <c r="AX42" s="490">
        <v>14.376904219</v>
      </c>
      <c r="AY42" s="939">
        <v>21.026978788000001</v>
      </c>
      <c r="AZ42" s="939">
        <v>15.74197</v>
      </c>
      <c r="BA42" s="939">
        <v>10.94313</v>
      </c>
      <c r="BB42" s="478">
        <v>9.2994800000000009</v>
      </c>
      <c r="BC42" s="478">
        <v>10.06273</v>
      </c>
      <c r="BD42" s="478">
        <v>13.055149999999999</v>
      </c>
      <c r="BE42" s="478">
        <v>16.655819999999999</v>
      </c>
      <c r="BF42" s="478">
        <v>16.377859999999998</v>
      </c>
      <c r="BG42" s="478">
        <v>10.462</v>
      </c>
      <c r="BH42" s="478">
        <v>9.9104449999999993</v>
      </c>
      <c r="BI42" s="478">
        <v>11.05198</v>
      </c>
      <c r="BJ42" s="478">
        <v>14.88992</v>
      </c>
      <c r="BK42" s="478">
        <v>18.254000000000001</v>
      </c>
      <c r="BL42" s="478">
        <v>14.036210000000001</v>
      </c>
      <c r="BM42" s="478">
        <v>11.905099999999999</v>
      </c>
      <c r="BN42" s="478">
        <v>9.1332679999999993</v>
      </c>
      <c r="BO42" s="478">
        <v>9.2979579999999995</v>
      </c>
      <c r="BP42" s="478">
        <v>12.914210000000001</v>
      </c>
      <c r="BQ42" s="478">
        <v>16.066949999999999</v>
      </c>
      <c r="BR42" s="478">
        <v>15.8995</v>
      </c>
      <c r="BS42" s="478">
        <v>9.7028920000000003</v>
      </c>
      <c r="BT42" s="478">
        <v>9.5524959999999997</v>
      </c>
      <c r="BU42" s="478">
        <v>10.302009999999999</v>
      </c>
      <c r="BV42" s="478">
        <v>14.33661</v>
      </c>
    </row>
    <row r="43" spans="1:74" ht="11.1" customHeight="1" x14ac:dyDescent="0.2">
      <c r="A43" s="240" t="s">
        <v>674</v>
      </c>
      <c r="B43" s="468" t="s">
        <v>1043</v>
      </c>
      <c r="C43" s="490">
        <v>25.059024999999998</v>
      </c>
      <c r="D43" s="490">
        <v>22.059631</v>
      </c>
      <c r="E43" s="490">
        <v>21.140552</v>
      </c>
      <c r="F43" s="490">
        <v>19.603925</v>
      </c>
      <c r="G43" s="490">
        <v>21.749980999999998</v>
      </c>
      <c r="H43" s="490">
        <v>23.295214999999999</v>
      </c>
      <c r="I43" s="490">
        <v>23.527076999999998</v>
      </c>
      <c r="J43" s="490">
        <v>24.210357999999999</v>
      </c>
      <c r="K43" s="490">
        <v>22.781082999999999</v>
      </c>
      <c r="L43" s="490">
        <v>21.486812</v>
      </c>
      <c r="M43" s="490">
        <v>21.970548000000001</v>
      </c>
      <c r="N43" s="490">
        <v>24.808299999999999</v>
      </c>
      <c r="O43" s="490">
        <v>24.976103999999999</v>
      </c>
      <c r="P43" s="490">
        <v>21.677513999999999</v>
      </c>
      <c r="Q43" s="490">
        <v>22.356406</v>
      </c>
      <c r="R43" s="490">
        <v>19.338346000000001</v>
      </c>
      <c r="S43" s="490">
        <v>22.62135</v>
      </c>
      <c r="T43" s="490">
        <v>23.104254000000001</v>
      </c>
      <c r="U43" s="490">
        <v>23.994440999999998</v>
      </c>
      <c r="V43" s="490">
        <v>23.605253999999999</v>
      </c>
      <c r="W43" s="490">
        <v>22.09065</v>
      </c>
      <c r="X43" s="490">
        <v>20.431763</v>
      </c>
      <c r="Y43" s="490">
        <v>22.007086000000001</v>
      </c>
      <c r="Z43" s="490">
        <v>24.383047000000001</v>
      </c>
      <c r="AA43" s="490">
        <v>24.382957999999999</v>
      </c>
      <c r="AB43" s="490">
        <v>21.35632</v>
      </c>
      <c r="AC43" s="490">
        <v>21.878081000000002</v>
      </c>
      <c r="AD43" s="490">
        <v>20.077632000000001</v>
      </c>
      <c r="AE43" s="490">
        <v>22.207439000000001</v>
      </c>
      <c r="AF43" s="490">
        <v>23.373743000000001</v>
      </c>
      <c r="AG43" s="490">
        <v>24.054993</v>
      </c>
      <c r="AH43" s="490">
        <v>23.876401000000001</v>
      </c>
      <c r="AI43" s="490">
        <v>22.623988000000001</v>
      </c>
      <c r="AJ43" s="490">
        <v>21.732585</v>
      </c>
      <c r="AK43" s="490">
        <v>22.630302</v>
      </c>
      <c r="AL43" s="490">
        <v>24.396889000000002</v>
      </c>
      <c r="AM43" s="490">
        <v>24.642478000000001</v>
      </c>
      <c r="AN43" s="490">
        <v>22.390941999999999</v>
      </c>
      <c r="AO43" s="490">
        <v>21.840306000000002</v>
      </c>
      <c r="AP43" s="490">
        <v>19.02272</v>
      </c>
      <c r="AQ43" s="490">
        <v>22.118300000000001</v>
      </c>
      <c r="AR43" s="490">
        <v>23.234210999999998</v>
      </c>
      <c r="AS43" s="490">
        <v>23.685130000000001</v>
      </c>
      <c r="AT43" s="490">
        <v>24.107386999999999</v>
      </c>
      <c r="AU43" s="490">
        <v>22.608529000000001</v>
      </c>
      <c r="AV43" s="490">
        <v>21.983473</v>
      </c>
      <c r="AW43" s="490">
        <v>21.857797999999999</v>
      </c>
      <c r="AX43" s="490">
        <v>24.910430999999999</v>
      </c>
      <c r="AY43" s="939">
        <v>24.967769000000001</v>
      </c>
      <c r="AZ43" s="939">
        <v>21.354099999999999</v>
      </c>
      <c r="BA43" s="939">
        <v>21.183299999999999</v>
      </c>
      <c r="BB43" s="478">
        <v>19.96096</v>
      </c>
      <c r="BC43" s="478">
        <v>23.274380000000001</v>
      </c>
      <c r="BD43" s="478">
        <v>23.554259999999999</v>
      </c>
      <c r="BE43" s="478">
        <v>24.339400000000001</v>
      </c>
      <c r="BF43" s="478">
        <v>24.339400000000001</v>
      </c>
      <c r="BG43" s="478">
        <v>22.64096</v>
      </c>
      <c r="BH43" s="478">
        <v>20.367850000000001</v>
      </c>
      <c r="BI43" s="478">
        <v>22.80349</v>
      </c>
      <c r="BJ43" s="478">
        <v>24.339400000000001</v>
      </c>
      <c r="BK43" s="478">
        <v>24.342220000000001</v>
      </c>
      <c r="BL43" s="478">
        <v>21.27122</v>
      </c>
      <c r="BM43" s="478">
        <v>22.110759999999999</v>
      </c>
      <c r="BN43" s="478">
        <v>20.107340000000001</v>
      </c>
      <c r="BO43" s="478">
        <v>23.118649999999999</v>
      </c>
      <c r="BP43" s="478">
        <v>23.43177</v>
      </c>
      <c r="BQ43" s="478">
        <v>24.342220000000001</v>
      </c>
      <c r="BR43" s="478">
        <v>24.342220000000001</v>
      </c>
      <c r="BS43" s="478">
        <v>22.61027</v>
      </c>
      <c r="BT43" s="478">
        <v>21.907599999999999</v>
      </c>
      <c r="BU43" s="478">
        <v>22.748460000000001</v>
      </c>
      <c r="BV43" s="478">
        <v>24.342220000000001</v>
      </c>
    </row>
    <row r="44" spans="1:74" ht="11.1" customHeight="1" x14ac:dyDescent="0.2">
      <c r="A44" s="240" t="s">
        <v>675</v>
      </c>
      <c r="B44" s="468" t="s">
        <v>1036</v>
      </c>
      <c r="C44" s="490">
        <v>0.92799121699999998</v>
      </c>
      <c r="D44" s="490">
        <v>0.70604274</v>
      </c>
      <c r="E44" s="490">
        <v>1.1286526610000001</v>
      </c>
      <c r="F44" s="490">
        <v>0.88321707100000002</v>
      </c>
      <c r="G44" s="490">
        <v>0.89179540899999998</v>
      </c>
      <c r="H44" s="490">
        <v>0.71263759000000004</v>
      </c>
      <c r="I44" s="490">
        <v>0.83645899300000004</v>
      </c>
      <c r="J44" s="490">
        <v>0.76933964300000002</v>
      </c>
      <c r="K44" s="490">
        <v>0.83284890499999997</v>
      </c>
      <c r="L44" s="490">
        <v>0.79488323599999999</v>
      </c>
      <c r="M44" s="490">
        <v>0.885113763</v>
      </c>
      <c r="N44" s="490">
        <v>0.75470889200000002</v>
      </c>
      <c r="O44" s="490">
        <v>0.75367160899999996</v>
      </c>
      <c r="P44" s="490">
        <v>0.81267897600000005</v>
      </c>
      <c r="Q44" s="490">
        <v>1.0552259749999999</v>
      </c>
      <c r="R44" s="490">
        <v>0.92378893100000004</v>
      </c>
      <c r="S44" s="490">
        <v>0.80008991500000004</v>
      </c>
      <c r="T44" s="490">
        <v>0.65950751399999996</v>
      </c>
      <c r="U44" s="490">
        <v>0.56647437899999997</v>
      </c>
      <c r="V44" s="490">
        <v>0.56591977699999996</v>
      </c>
      <c r="W44" s="490">
        <v>0.56700199799999995</v>
      </c>
      <c r="X44" s="490">
        <v>0.50966255100000002</v>
      </c>
      <c r="Y44" s="490">
        <v>0.61831661400000004</v>
      </c>
      <c r="Z44" s="490">
        <v>0.86450828099999999</v>
      </c>
      <c r="AA44" s="490">
        <v>1.0809196430000001</v>
      </c>
      <c r="AB44" s="490">
        <v>0.74634627899999995</v>
      </c>
      <c r="AC44" s="490">
        <v>0.95171629800000002</v>
      </c>
      <c r="AD44" s="490">
        <v>0.77694200499999999</v>
      </c>
      <c r="AE44" s="490">
        <v>0.82517121699999996</v>
      </c>
      <c r="AF44" s="490">
        <v>0.44462737200000002</v>
      </c>
      <c r="AG44" s="490">
        <v>0.65481561300000002</v>
      </c>
      <c r="AH44" s="490">
        <v>0.62451416999999998</v>
      </c>
      <c r="AI44" s="490">
        <v>0.463388725</v>
      </c>
      <c r="AJ44" s="490">
        <v>0.691531389</v>
      </c>
      <c r="AK44" s="490">
        <v>0.58626582299999996</v>
      </c>
      <c r="AL44" s="490">
        <v>1.0245862910000001</v>
      </c>
      <c r="AM44" s="490">
        <v>1.1285164510000001</v>
      </c>
      <c r="AN44" s="490">
        <v>0.88396197099999996</v>
      </c>
      <c r="AO44" s="490">
        <v>1.033875463</v>
      </c>
      <c r="AP44" s="490">
        <v>0.83024006800000005</v>
      </c>
      <c r="AQ44" s="490">
        <v>0.83513793700000005</v>
      </c>
      <c r="AR44" s="490">
        <v>0.47167778799999999</v>
      </c>
      <c r="AS44" s="490">
        <v>0.46820125499999998</v>
      </c>
      <c r="AT44" s="490">
        <v>0.779167155</v>
      </c>
      <c r="AU44" s="490">
        <v>0.61086282800000002</v>
      </c>
      <c r="AV44" s="490">
        <v>0.58620711199999997</v>
      </c>
      <c r="AW44" s="490">
        <v>0.51446071699999996</v>
      </c>
      <c r="AX44" s="490">
        <v>0.69674221400000003</v>
      </c>
      <c r="AY44" s="939">
        <v>0.63358756999999999</v>
      </c>
      <c r="AZ44" s="939">
        <v>0.65161519999999995</v>
      </c>
      <c r="BA44" s="939">
        <v>0.91852639999999997</v>
      </c>
      <c r="BB44" s="478">
        <v>0.92367319999999997</v>
      </c>
      <c r="BC44" s="478">
        <v>0.90903529999999999</v>
      </c>
      <c r="BD44" s="478">
        <v>0.68559959999999998</v>
      </c>
      <c r="BE44" s="478">
        <v>0.6365381</v>
      </c>
      <c r="BF44" s="478">
        <v>0.56777080000000002</v>
      </c>
      <c r="BG44" s="478">
        <v>0.51567030000000003</v>
      </c>
      <c r="BH44" s="478">
        <v>0.62288560000000004</v>
      </c>
      <c r="BI44" s="478">
        <v>0.65531490000000003</v>
      </c>
      <c r="BJ44" s="478">
        <v>0.86406139999999998</v>
      </c>
      <c r="BK44" s="478">
        <v>0.9054413</v>
      </c>
      <c r="BL44" s="478">
        <v>0.78401770000000004</v>
      </c>
      <c r="BM44" s="478">
        <v>0.99977320000000003</v>
      </c>
      <c r="BN44" s="478">
        <v>0.96721500000000005</v>
      </c>
      <c r="BO44" s="478">
        <v>0.93434280000000003</v>
      </c>
      <c r="BP44" s="478">
        <v>0.69878560000000001</v>
      </c>
      <c r="BQ44" s="478">
        <v>0.64436260000000001</v>
      </c>
      <c r="BR44" s="478">
        <v>0.57241600000000004</v>
      </c>
      <c r="BS44" s="478">
        <v>0.51851420000000004</v>
      </c>
      <c r="BT44" s="478">
        <v>0.62511649999999996</v>
      </c>
      <c r="BU44" s="478">
        <v>0.65711609999999998</v>
      </c>
      <c r="BV44" s="478">
        <v>0.86602860000000004</v>
      </c>
    </row>
    <row r="45" spans="1:74" ht="11.1" customHeight="1" x14ac:dyDescent="0.2">
      <c r="A45" s="240" t="s">
        <v>676</v>
      </c>
      <c r="B45" s="468" t="s">
        <v>1049</v>
      </c>
      <c r="C45" s="490">
        <v>3.3949758929999998</v>
      </c>
      <c r="D45" s="490">
        <v>3.3820912729999999</v>
      </c>
      <c r="E45" s="490">
        <v>4.5584076549999999</v>
      </c>
      <c r="F45" s="490">
        <v>3.9993899759999998</v>
      </c>
      <c r="G45" s="490">
        <v>3.6489075670000002</v>
      </c>
      <c r="H45" s="490">
        <v>3.196736901</v>
      </c>
      <c r="I45" s="490">
        <v>2.729853656</v>
      </c>
      <c r="J45" s="490">
        <v>2.6190488109999999</v>
      </c>
      <c r="K45" s="490">
        <v>3.60847886</v>
      </c>
      <c r="L45" s="490">
        <v>3.4053695880000001</v>
      </c>
      <c r="M45" s="490">
        <v>4.1251166289999999</v>
      </c>
      <c r="N45" s="490">
        <v>4.3116018360000004</v>
      </c>
      <c r="O45" s="490">
        <v>4.1659993149999996</v>
      </c>
      <c r="P45" s="490">
        <v>4.4083172599999996</v>
      </c>
      <c r="Q45" s="490">
        <v>4.8111835840000001</v>
      </c>
      <c r="R45" s="490">
        <v>4.9723777699999996</v>
      </c>
      <c r="S45" s="490">
        <v>4.4598033050000003</v>
      </c>
      <c r="T45" s="490">
        <v>3.6809886469999999</v>
      </c>
      <c r="U45" s="490">
        <v>3.2254754920000002</v>
      </c>
      <c r="V45" s="490">
        <v>2.950801373</v>
      </c>
      <c r="W45" s="490">
        <v>3.130797238</v>
      </c>
      <c r="X45" s="490">
        <v>4.1879661510000004</v>
      </c>
      <c r="Y45" s="490">
        <v>4.5243257730000002</v>
      </c>
      <c r="Z45" s="490">
        <v>3.936090294</v>
      </c>
      <c r="AA45" s="490">
        <v>3.8615677759999998</v>
      </c>
      <c r="AB45" s="490">
        <v>4.4825363659999997</v>
      </c>
      <c r="AC45" s="490">
        <v>5.0983452810000003</v>
      </c>
      <c r="AD45" s="490">
        <v>4.4754646930000002</v>
      </c>
      <c r="AE45" s="490">
        <v>3.9862099149999999</v>
      </c>
      <c r="AF45" s="490">
        <v>3.5261171560000002</v>
      </c>
      <c r="AG45" s="490">
        <v>2.9783710239999999</v>
      </c>
      <c r="AH45" s="490">
        <v>3.3409546919999999</v>
      </c>
      <c r="AI45" s="490">
        <v>2.898705498</v>
      </c>
      <c r="AJ45" s="490">
        <v>4.1494665419999999</v>
      </c>
      <c r="AK45" s="490">
        <v>4.4285038170000002</v>
      </c>
      <c r="AL45" s="490">
        <v>4.007392157</v>
      </c>
      <c r="AM45" s="490">
        <v>4.0345703879999997</v>
      </c>
      <c r="AN45" s="490">
        <v>4.4544146820000003</v>
      </c>
      <c r="AO45" s="490">
        <v>5.5182068019999999</v>
      </c>
      <c r="AP45" s="490">
        <v>5.5650394619999997</v>
      </c>
      <c r="AQ45" s="490">
        <v>4.6337624829999999</v>
      </c>
      <c r="AR45" s="490">
        <v>5.1222251160000001</v>
      </c>
      <c r="AS45" s="490">
        <v>4.0632640950000001</v>
      </c>
      <c r="AT45" s="490">
        <v>4.0646592679999998</v>
      </c>
      <c r="AU45" s="490">
        <v>3.862492086</v>
      </c>
      <c r="AV45" s="490">
        <v>4.9368971330000004</v>
      </c>
      <c r="AW45" s="490">
        <v>4.7214005830000003</v>
      </c>
      <c r="AX45" s="490">
        <v>4.7193735109999997</v>
      </c>
      <c r="AY45" s="939">
        <v>5.4977309999999999</v>
      </c>
      <c r="AZ45" s="939">
        <v>4.6790130000000003</v>
      </c>
      <c r="BA45" s="939">
        <v>5.8767420000000001</v>
      </c>
      <c r="BB45" s="478">
        <v>6.1475619999999997</v>
      </c>
      <c r="BC45" s="478">
        <v>5.3298699999999997</v>
      </c>
      <c r="BD45" s="478">
        <v>5.670452</v>
      </c>
      <c r="BE45" s="478">
        <v>4.7749940000000004</v>
      </c>
      <c r="BF45" s="478">
        <v>4.6279589999999997</v>
      </c>
      <c r="BG45" s="478">
        <v>4.3989950000000002</v>
      </c>
      <c r="BH45" s="478">
        <v>5.264221</v>
      </c>
      <c r="BI45" s="478">
        <v>5.0106909999999996</v>
      </c>
      <c r="BJ45" s="478">
        <v>4.9873279999999998</v>
      </c>
      <c r="BK45" s="478">
        <v>5.7626039999999996</v>
      </c>
      <c r="BL45" s="478">
        <v>5.7794369999999997</v>
      </c>
      <c r="BM45" s="478">
        <v>6.3363769999999997</v>
      </c>
      <c r="BN45" s="478">
        <v>7.4552569999999996</v>
      </c>
      <c r="BO45" s="478">
        <v>6.3063190000000002</v>
      </c>
      <c r="BP45" s="478">
        <v>6.2294119999999999</v>
      </c>
      <c r="BQ45" s="478">
        <v>5.5478630000000004</v>
      </c>
      <c r="BR45" s="478">
        <v>5.4991370000000002</v>
      </c>
      <c r="BS45" s="478">
        <v>4.8606150000000001</v>
      </c>
      <c r="BT45" s="478">
        <v>6.1375109999999999</v>
      </c>
      <c r="BU45" s="478">
        <v>5.2640070000000003</v>
      </c>
      <c r="BV45" s="478">
        <v>6.075323</v>
      </c>
    </row>
    <row r="46" spans="1:74" ht="11.1" customHeight="1" x14ac:dyDescent="0.2">
      <c r="A46" s="240" t="s">
        <v>677</v>
      </c>
      <c r="B46" s="500" t="s">
        <v>1050</v>
      </c>
      <c r="C46" s="490">
        <v>0.22345231800000001</v>
      </c>
      <c r="D46" s="490">
        <v>0.29792042400000002</v>
      </c>
      <c r="E46" s="490">
        <v>0.25891897200000002</v>
      </c>
      <c r="F46" s="490">
        <v>0.29824655500000002</v>
      </c>
      <c r="G46" s="490">
        <v>0.22786959600000001</v>
      </c>
      <c r="H46" s="490">
        <v>0.179169941</v>
      </c>
      <c r="I46" s="490">
        <v>0.13359280100000001</v>
      </c>
      <c r="J46" s="490">
        <v>0.17968652700000001</v>
      </c>
      <c r="K46" s="490">
        <v>0.16091560799999999</v>
      </c>
      <c r="L46" s="490">
        <v>0.201717389</v>
      </c>
      <c r="M46" s="490">
        <v>0.284868705</v>
      </c>
      <c r="N46" s="490">
        <v>0.27634265000000002</v>
      </c>
      <c r="O46" s="490">
        <v>0.31582268800000002</v>
      </c>
      <c r="P46" s="490">
        <v>0.15736085499999999</v>
      </c>
      <c r="Q46" s="490">
        <v>0.129335692</v>
      </c>
      <c r="R46" s="490">
        <v>0.144332079</v>
      </c>
      <c r="S46" s="490">
        <v>6.1503861999999999E-2</v>
      </c>
      <c r="T46" s="490">
        <v>7.2791995999999998E-2</v>
      </c>
      <c r="U46" s="490">
        <v>6.9714114999999993E-2</v>
      </c>
      <c r="V46" s="490">
        <v>6.0551564000000002E-2</v>
      </c>
      <c r="W46" s="490">
        <v>5.9276210000000003E-2</v>
      </c>
      <c r="X46" s="490">
        <v>0.16885966099999999</v>
      </c>
      <c r="Y46" s="490">
        <v>0.137370188</v>
      </c>
      <c r="Z46" s="490">
        <v>0.79097678599999999</v>
      </c>
      <c r="AA46" s="490">
        <v>0.102620643</v>
      </c>
      <c r="AB46" s="490">
        <v>0.14721494800000001</v>
      </c>
      <c r="AC46" s="490">
        <v>0.101584405</v>
      </c>
      <c r="AD46" s="490">
        <v>8.2225462999999999E-2</v>
      </c>
      <c r="AE46" s="490">
        <v>0.113123521</v>
      </c>
      <c r="AF46" s="490">
        <v>2.9016979999999999E-3</v>
      </c>
      <c r="AG46" s="490">
        <v>1.9646157000000001E-2</v>
      </c>
      <c r="AH46" s="490">
        <v>-8.1735980000000007E-3</v>
      </c>
      <c r="AI46" s="490">
        <v>3.0267524000000001E-2</v>
      </c>
      <c r="AJ46" s="490">
        <v>9.6493861E-2</v>
      </c>
      <c r="AK46" s="490">
        <v>7.0065367000000003E-2</v>
      </c>
      <c r="AL46" s="490">
        <v>9.3388495000000002E-2</v>
      </c>
      <c r="AM46" s="490">
        <v>0.16897978499999999</v>
      </c>
      <c r="AN46" s="490">
        <v>7.6376990000000004E-3</v>
      </c>
      <c r="AO46" s="490">
        <v>3.0604716000000001E-2</v>
      </c>
      <c r="AP46" s="490">
        <v>8.2931404E-2</v>
      </c>
      <c r="AQ46" s="490">
        <v>6.0765115000000001E-2</v>
      </c>
      <c r="AR46" s="490">
        <v>1.5952138000000001E-2</v>
      </c>
      <c r="AS46" s="490">
        <v>-6.2966640000000004E-3</v>
      </c>
      <c r="AT46" s="490">
        <v>1.0954709E-2</v>
      </c>
      <c r="AU46" s="490">
        <v>-1.1732358E-2</v>
      </c>
      <c r="AV46" s="490">
        <v>-1.5845308999999998E-2</v>
      </c>
      <c r="AW46" s="490">
        <v>6.0631658999999997E-2</v>
      </c>
      <c r="AX46" s="490">
        <v>0.162353358</v>
      </c>
      <c r="AY46" s="939">
        <v>0.66849083300000001</v>
      </c>
      <c r="AZ46" s="939">
        <v>-9.1289000000000006E-3</v>
      </c>
      <c r="BA46" s="939">
        <v>3.3076700000000001E-2</v>
      </c>
      <c r="BB46" s="478">
        <v>-4.7772700000000001E-2</v>
      </c>
      <c r="BC46" s="478">
        <v>3.9565800000000003E-3</v>
      </c>
      <c r="BD46" s="478">
        <v>-2.4632999999999999E-3</v>
      </c>
      <c r="BE46" s="478">
        <v>-0.143926</v>
      </c>
      <c r="BF46" s="478">
        <v>-9.1110800000000006E-2</v>
      </c>
      <c r="BG46" s="478">
        <v>-0.18090310000000001</v>
      </c>
      <c r="BH46" s="478">
        <v>-0.10144880000000001</v>
      </c>
      <c r="BI46" s="478">
        <v>-5.0837599999999997E-2</v>
      </c>
      <c r="BJ46" s="478">
        <v>0.2595807</v>
      </c>
      <c r="BK46" s="478">
        <v>0.2210414</v>
      </c>
      <c r="BL46" s="478">
        <v>-5.7337899999999997E-2</v>
      </c>
      <c r="BM46" s="478">
        <v>-0.11437070000000001</v>
      </c>
      <c r="BN46" s="478">
        <v>-0.2034745</v>
      </c>
      <c r="BO46" s="478">
        <v>-7.6080599999999998E-2</v>
      </c>
      <c r="BP46" s="478">
        <v>-5.7835900000000003E-2</v>
      </c>
      <c r="BQ46" s="478">
        <v>-0.17107700000000001</v>
      </c>
      <c r="BR46" s="478">
        <v>-5.7825500000000002E-2</v>
      </c>
      <c r="BS46" s="478">
        <v>-0.22212370000000001</v>
      </c>
      <c r="BT46" s="478">
        <v>-0.169214</v>
      </c>
      <c r="BU46" s="478">
        <v>1.39781E-2</v>
      </c>
      <c r="BV46" s="478">
        <v>0.1520755</v>
      </c>
    </row>
    <row r="47" spans="1:74" ht="11.1" customHeight="1" x14ac:dyDescent="0.2">
      <c r="A47" s="240" t="s">
        <v>679</v>
      </c>
      <c r="B47" s="498" t="s">
        <v>1051</v>
      </c>
      <c r="C47" s="490">
        <v>73.917465590000006</v>
      </c>
      <c r="D47" s="490">
        <v>69.197911730000001</v>
      </c>
      <c r="E47" s="490">
        <v>63.866894719999998</v>
      </c>
      <c r="F47" s="490">
        <v>57.447242029999998</v>
      </c>
      <c r="G47" s="490">
        <v>61.150001549999999</v>
      </c>
      <c r="H47" s="490">
        <v>72.261854819999996</v>
      </c>
      <c r="I47" s="490">
        <v>79.195610169999995</v>
      </c>
      <c r="J47" s="490">
        <v>81.35632434</v>
      </c>
      <c r="K47" s="490">
        <v>66.29299949</v>
      </c>
      <c r="L47" s="490">
        <v>61.162244520000002</v>
      </c>
      <c r="M47" s="490">
        <v>63.734006280000003</v>
      </c>
      <c r="N47" s="490">
        <v>67.640562790000004</v>
      </c>
      <c r="O47" s="490">
        <v>79.51782</v>
      </c>
      <c r="P47" s="490">
        <v>66.597114000000005</v>
      </c>
      <c r="Q47" s="490">
        <v>65.471807999999996</v>
      </c>
      <c r="R47" s="490">
        <v>58.797463999999998</v>
      </c>
      <c r="S47" s="490">
        <v>63.581586999999999</v>
      </c>
      <c r="T47" s="490">
        <v>70.710277000000005</v>
      </c>
      <c r="U47" s="490">
        <v>80.835746999999998</v>
      </c>
      <c r="V47" s="490">
        <v>79.435653000000002</v>
      </c>
      <c r="W47" s="490">
        <v>65.192104999999998</v>
      </c>
      <c r="X47" s="490">
        <v>59.581229</v>
      </c>
      <c r="Y47" s="490">
        <v>63.014265000000002</v>
      </c>
      <c r="Z47" s="490">
        <v>74.550225999999995</v>
      </c>
      <c r="AA47" s="490">
        <v>70.948689999999999</v>
      </c>
      <c r="AB47" s="490">
        <v>62.605170819999998</v>
      </c>
      <c r="AC47" s="490">
        <v>66.41385674</v>
      </c>
      <c r="AD47" s="490">
        <v>57.709603190000003</v>
      </c>
      <c r="AE47" s="490">
        <v>60.398479879999996</v>
      </c>
      <c r="AF47" s="490">
        <v>65.252087500000002</v>
      </c>
      <c r="AG47" s="490">
        <v>80.367954819999994</v>
      </c>
      <c r="AH47" s="490">
        <v>76.71498939</v>
      </c>
      <c r="AI47" s="490">
        <v>65.897357940000006</v>
      </c>
      <c r="AJ47" s="490">
        <v>60.918693529999999</v>
      </c>
      <c r="AK47" s="490">
        <v>63.748614934000003</v>
      </c>
      <c r="AL47" s="490">
        <v>69.638464040000002</v>
      </c>
      <c r="AM47" s="490">
        <v>77.296790661000003</v>
      </c>
      <c r="AN47" s="490">
        <v>65.702265628000006</v>
      </c>
      <c r="AO47" s="490">
        <v>64.164886252000002</v>
      </c>
      <c r="AP47" s="490">
        <v>59.418853898999998</v>
      </c>
      <c r="AQ47" s="490">
        <v>64.958605153999997</v>
      </c>
      <c r="AR47" s="490">
        <v>75.009938156999993</v>
      </c>
      <c r="AS47" s="490">
        <v>83.061238860000003</v>
      </c>
      <c r="AT47" s="490">
        <v>78.890501303999997</v>
      </c>
      <c r="AU47" s="490">
        <v>65.500139200000007</v>
      </c>
      <c r="AV47" s="490">
        <v>61.054288311999997</v>
      </c>
      <c r="AW47" s="490">
        <v>61.882866948</v>
      </c>
      <c r="AX47" s="490">
        <v>74.739028430000005</v>
      </c>
      <c r="AY47" s="939">
        <v>84.041093000000004</v>
      </c>
      <c r="AZ47" s="939">
        <v>70.044555000000003</v>
      </c>
      <c r="BA47" s="939">
        <v>66.440399999999997</v>
      </c>
      <c r="BB47" s="478">
        <v>60.079549999999998</v>
      </c>
      <c r="BC47" s="478">
        <v>63.684649999999998</v>
      </c>
      <c r="BD47" s="478">
        <v>73.274810000000002</v>
      </c>
      <c r="BE47" s="478">
        <v>84.171559999999999</v>
      </c>
      <c r="BF47" s="478">
        <v>82.870999999999995</v>
      </c>
      <c r="BG47" s="478">
        <v>67.406999999999996</v>
      </c>
      <c r="BH47" s="478">
        <v>62.777410000000003</v>
      </c>
      <c r="BI47" s="478">
        <v>65.126410000000007</v>
      </c>
      <c r="BJ47" s="478">
        <v>74.208600000000004</v>
      </c>
      <c r="BK47" s="478">
        <v>80.140450000000001</v>
      </c>
      <c r="BL47" s="478">
        <v>70.187290000000004</v>
      </c>
      <c r="BM47" s="478">
        <v>68.393730000000005</v>
      </c>
      <c r="BN47" s="478">
        <v>61.18347</v>
      </c>
      <c r="BO47" s="478">
        <v>64.520219999999995</v>
      </c>
      <c r="BP47" s="478">
        <v>74.308130000000006</v>
      </c>
      <c r="BQ47" s="478">
        <v>85.461410000000001</v>
      </c>
      <c r="BR47" s="478">
        <v>84.273949999999999</v>
      </c>
      <c r="BS47" s="478">
        <v>68.667789999999997</v>
      </c>
      <c r="BT47" s="478">
        <v>63.944409999999998</v>
      </c>
      <c r="BU47" s="478">
        <v>66.051339999999996</v>
      </c>
      <c r="BV47" s="478">
        <v>75.198800000000006</v>
      </c>
    </row>
    <row r="48" spans="1:74" ht="11.1" customHeight="1" x14ac:dyDescent="0.2">
      <c r="A48" s="235"/>
      <c r="B48" s="68" t="s">
        <v>680</v>
      </c>
      <c r="C48" s="491"/>
      <c r="D48" s="491"/>
      <c r="E48" s="491"/>
      <c r="F48" s="491"/>
      <c r="G48" s="491"/>
      <c r="H48" s="491"/>
      <c r="I48" s="491"/>
      <c r="J48" s="491"/>
      <c r="K48" s="491"/>
      <c r="L48" s="491"/>
      <c r="M48" s="491"/>
      <c r="N48" s="491"/>
      <c r="O48" s="491"/>
      <c r="P48" s="491"/>
      <c r="Q48" s="491"/>
      <c r="R48" s="491"/>
      <c r="S48" s="491"/>
      <c r="T48" s="491"/>
      <c r="U48" s="491"/>
      <c r="V48" s="491"/>
      <c r="W48" s="491"/>
      <c r="X48" s="491"/>
      <c r="Y48" s="491"/>
      <c r="Z48" s="491"/>
      <c r="AA48" s="491"/>
      <c r="AB48" s="491"/>
      <c r="AC48" s="491"/>
      <c r="AD48" s="491"/>
      <c r="AE48" s="491"/>
      <c r="AF48" s="491"/>
      <c r="AG48" s="491"/>
      <c r="AH48" s="491"/>
      <c r="AI48" s="491"/>
      <c r="AJ48" s="491"/>
      <c r="AK48" s="491"/>
      <c r="AL48" s="491"/>
      <c r="AM48" s="491"/>
      <c r="AN48" s="491"/>
      <c r="AO48" s="491"/>
      <c r="AP48" s="491"/>
      <c r="AQ48" s="491"/>
      <c r="AR48" s="491"/>
      <c r="AS48" s="491"/>
      <c r="AT48" s="491"/>
      <c r="AU48" s="491"/>
      <c r="AV48" s="491"/>
      <c r="AW48" s="491"/>
      <c r="AX48" s="491"/>
      <c r="AY48" s="971"/>
      <c r="AZ48" s="971"/>
      <c r="BA48" s="971"/>
      <c r="BB48" s="496"/>
      <c r="BC48" s="496"/>
      <c r="BD48" s="496"/>
      <c r="BE48" s="496"/>
      <c r="BF48" s="496"/>
      <c r="BG48" s="496"/>
      <c r="BH48" s="496"/>
      <c r="BI48" s="496"/>
      <c r="BJ48" s="496"/>
      <c r="BK48" s="496"/>
      <c r="BL48" s="496"/>
      <c r="BM48" s="496"/>
      <c r="BN48" s="496"/>
      <c r="BO48" s="496"/>
      <c r="BP48" s="496"/>
      <c r="BQ48" s="496"/>
      <c r="BR48" s="496"/>
      <c r="BS48" s="496"/>
      <c r="BT48" s="496"/>
      <c r="BU48" s="496"/>
      <c r="BV48" s="496"/>
    </row>
    <row r="49" spans="1:74" s="303" customFormat="1" ht="11.1" customHeight="1" x14ac:dyDescent="0.2">
      <c r="A49" s="497" t="s">
        <v>687</v>
      </c>
      <c r="B49" s="471" t="s">
        <v>1048</v>
      </c>
      <c r="C49" s="322">
        <v>55.241130081000001</v>
      </c>
      <c r="D49" s="322">
        <v>50.218170866000001</v>
      </c>
      <c r="E49" s="322">
        <v>45.058312653000002</v>
      </c>
      <c r="F49" s="322">
        <v>43.084245996</v>
      </c>
      <c r="G49" s="322">
        <v>48.993659528999999</v>
      </c>
      <c r="H49" s="322">
        <v>56.101197851000002</v>
      </c>
      <c r="I49" s="322">
        <v>61.079731764999998</v>
      </c>
      <c r="J49" s="322">
        <v>61.779836478999997</v>
      </c>
      <c r="K49" s="322">
        <v>50.236510252000002</v>
      </c>
      <c r="L49" s="322">
        <v>46.237103042000001</v>
      </c>
      <c r="M49" s="322">
        <v>48.020990083999997</v>
      </c>
      <c r="N49" s="322">
        <v>49.367523832000003</v>
      </c>
      <c r="O49" s="322">
        <v>58.245436728000001</v>
      </c>
      <c r="P49" s="322">
        <v>47.052486766000001</v>
      </c>
      <c r="Q49" s="322">
        <v>46.366674242000002</v>
      </c>
      <c r="R49" s="322">
        <v>43.654709466</v>
      </c>
      <c r="S49" s="322">
        <v>51.924363667000001</v>
      </c>
      <c r="T49" s="322">
        <v>59.552178118999997</v>
      </c>
      <c r="U49" s="322">
        <v>63.753120144999997</v>
      </c>
      <c r="V49" s="322">
        <v>60.586078424</v>
      </c>
      <c r="W49" s="322">
        <v>51.512610969000001</v>
      </c>
      <c r="X49" s="322">
        <v>44.667406800999998</v>
      </c>
      <c r="Y49" s="322">
        <v>46.649617683000002</v>
      </c>
      <c r="Z49" s="322">
        <v>54.386012457</v>
      </c>
      <c r="AA49" s="322">
        <v>52.323314031999999</v>
      </c>
      <c r="AB49" s="322">
        <v>45.304437921999998</v>
      </c>
      <c r="AC49" s="322">
        <v>48.348941066999998</v>
      </c>
      <c r="AD49" s="322">
        <v>44.266021008000003</v>
      </c>
      <c r="AE49" s="322">
        <v>48.885087605000002</v>
      </c>
      <c r="AF49" s="322">
        <v>53.895988950000003</v>
      </c>
      <c r="AG49" s="322">
        <v>63.291300073999999</v>
      </c>
      <c r="AH49" s="322">
        <v>63.467130011000002</v>
      </c>
      <c r="AI49" s="322">
        <v>52.389231262999999</v>
      </c>
      <c r="AJ49" s="322">
        <v>46.240623251999999</v>
      </c>
      <c r="AK49" s="322">
        <v>45.833627317000001</v>
      </c>
      <c r="AL49" s="322">
        <v>53.240194516999999</v>
      </c>
      <c r="AM49" s="322">
        <v>58.990964626999997</v>
      </c>
      <c r="AN49" s="322">
        <v>47.886915784000003</v>
      </c>
      <c r="AO49" s="322">
        <v>46.075360058000001</v>
      </c>
      <c r="AP49" s="322">
        <v>45.299412621999998</v>
      </c>
      <c r="AQ49" s="322">
        <v>53.693007373999997</v>
      </c>
      <c r="AR49" s="322">
        <v>59.387768201</v>
      </c>
      <c r="AS49" s="322">
        <v>64.482640974000006</v>
      </c>
      <c r="AT49" s="322">
        <v>63.604641416</v>
      </c>
      <c r="AU49" s="322">
        <v>52.191074082999997</v>
      </c>
      <c r="AV49" s="322">
        <v>47.017562955000002</v>
      </c>
      <c r="AW49" s="322">
        <v>46.639307099</v>
      </c>
      <c r="AX49" s="322">
        <v>54.363894076999998</v>
      </c>
      <c r="AY49" s="964">
        <v>62.593011451999999</v>
      </c>
      <c r="AZ49" s="964">
        <v>49.681519999999999</v>
      </c>
      <c r="BA49" s="964">
        <v>47.486409999999999</v>
      </c>
      <c r="BB49" s="484">
        <v>45.461399999999998</v>
      </c>
      <c r="BC49" s="484">
        <v>51.757680000000001</v>
      </c>
      <c r="BD49" s="484">
        <v>58.818260000000002</v>
      </c>
      <c r="BE49" s="484">
        <v>64.278660000000002</v>
      </c>
      <c r="BF49" s="484">
        <v>64.202370000000002</v>
      </c>
      <c r="BG49" s="484">
        <v>52.688850000000002</v>
      </c>
      <c r="BH49" s="484">
        <v>47.4024</v>
      </c>
      <c r="BI49" s="484">
        <v>46.512610000000002</v>
      </c>
      <c r="BJ49" s="484">
        <v>53.167499999999997</v>
      </c>
      <c r="BK49" s="484">
        <v>56.750320000000002</v>
      </c>
      <c r="BL49" s="484">
        <v>47.753610000000002</v>
      </c>
      <c r="BM49" s="484">
        <v>47.382170000000002</v>
      </c>
      <c r="BN49" s="484">
        <v>44.907299999999999</v>
      </c>
      <c r="BO49" s="484">
        <v>51.227670000000003</v>
      </c>
      <c r="BP49" s="484">
        <v>58.782220000000002</v>
      </c>
      <c r="BQ49" s="484">
        <v>64.544820000000001</v>
      </c>
      <c r="BR49" s="484">
        <v>64.681439999999995</v>
      </c>
      <c r="BS49" s="484">
        <v>53.272779999999997</v>
      </c>
      <c r="BT49" s="484">
        <v>48.067749999999997</v>
      </c>
      <c r="BU49" s="484">
        <v>46.901449999999997</v>
      </c>
      <c r="BV49" s="484">
        <v>53.614780000000003</v>
      </c>
    </row>
    <row r="50" spans="1:74" ht="11.1" customHeight="1" x14ac:dyDescent="0.2">
      <c r="A50" s="240" t="s">
        <v>681</v>
      </c>
      <c r="B50" s="500" t="s">
        <v>1042</v>
      </c>
      <c r="C50" s="490">
        <v>21.903577992999999</v>
      </c>
      <c r="D50" s="490">
        <v>16.668127644999998</v>
      </c>
      <c r="E50" s="490">
        <v>15.164804814</v>
      </c>
      <c r="F50" s="490">
        <v>15.475226729999999</v>
      </c>
      <c r="G50" s="490">
        <v>17.198789472000001</v>
      </c>
      <c r="H50" s="490">
        <v>21.510865704</v>
      </c>
      <c r="I50" s="490">
        <v>24.270997668</v>
      </c>
      <c r="J50" s="490">
        <v>24.768762963</v>
      </c>
      <c r="K50" s="490">
        <v>19.957070559000002</v>
      </c>
      <c r="L50" s="490">
        <v>19.399835296999999</v>
      </c>
      <c r="M50" s="490">
        <v>20.723403246</v>
      </c>
      <c r="N50" s="490">
        <v>21.138474647999999</v>
      </c>
      <c r="O50" s="490">
        <v>23.015051489000001</v>
      </c>
      <c r="P50" s="490">
        <v>19.021396201999998</v>
      </c>
      <c r="Q50" s="490">
        <v>18.106810418999999</v>
      </c>
      <c r="R50" s="490">
        <v>16.223537287999999</v>
      </c>
      <c r="S50" s="490">
        <v>20.582764204</v>
      </c>
      <c r="T50" s="490">
        <v>26.906168751999999</v>
      </c>
      <c r="U50" s="490">
        <v>29.797920009999999</v>
      </c>
      <c r="V50" s="490">
        <v>29.005012935</v>
      </c>
      <c r="W50" s="490">
        <v>23.386407481999999</v>
      </c>
      <c r="X50" s="490">
        <v>19.580807703000001</v>
      </c>
      <c r="Y50" s="490">
        <v>19.839121693999999</v>
      </c>
      <c r="Z50" s="490">
        <v>22.142925728000002</v>
      </c>
      <c r="AA50" s="490">
        <v>21.472200235999999</v>
      </c>
      <c r="AB50" s="490">
        <v>19.654914550000001</v>
      </c>
      <c r="AC50" s="490">
        <v>20.079208175000002</v>
      </c>
      <c r="AD50" s="490">
        <v>17.527188410000001</v>
      </c>
      <c r="AE50" s="490">
        <v>21.117986783999999</v>
      </c>
      <c r="AF50" s="490">
        <v>23.184010293</v>
      </c>
      <c r="AG50" s="490">
        <v>26.709596068</v>
      </c>
      <c r="AH50" s="490">
        <v>27.156833259999999</v>
      </c>
      <c r="AI50" s="490">
        <v>22.629146368000001</v>
      </c>
      <c r="AJ50" s="490">
        <v>18.559867742000002</v>
      </c>
      <c r="AK50" s="490">
        <v>18.874283026000001</v>
      </c>
      <c r="AL50" s="490">
        <v>21.864164928000001</v>
      </c>
      <c r="AM50" s="490">
        <v>23.134523390999998</v>
      </c>
      <c r="AN50" s="490">
        <v>19.275620704000001</v>
      </c>
      <c r="AO50" s="490">
        <v>16.386451773000001</v>
      </c>
      <c r="AP50" s="490">
        <v>17.320930623999999</v>
      </c>
      <c r="AQ50" s="490">
        <v>21.021866757000002</v>
      </c>
      <c r="AR50" s="490">
        <v>24.869084690000001</v>
      </c>
      <c r="AS50" s="490">
        <v>29.314977078999998</v>
      </c>
      <c r="AT50" s="490">
        <v>29.030410595999999</v>
      </c>
      <c r="AU50" s="490">
        <v>24.386020457000001</v>
      </c>
      <c r="AV50" s="490">
        <v>19.571699197000001</v>
      </c>
      <c r="AW50" s="490">
        <v>19.723920471</v>
      </c>
      <c r="AX50" s="490">
        <v>21.383868913000001</v>
      </c>
      <c r="AY50" s="939">
        <v>24.536679437</v>
      </c>
      <c r="AZ50" s="939">
        <v>20.089510000000001</v>
      </c>
      <c r="BA50" s="939">
        <v>19.0656</v>
      </c>
      <c r="BB50" s="478">
        <v>16.975580000000001</v>
      </c>
      <c r="BC50" s="478">
        <v>19.198730000000001</v>
      </c>
      <c r="BD50" s="478">
        <v>23.20269</v>
      </c>
      <c r="BE50" s="478">
        <v>27.139700000000001</v>
      </c>
      <c r="BF50" s="478">
        <v>27.276869999999999</v>
      </c>
      <c r="BG50" s="478">
        <v>21.7028</v>
      </c>
      <c r="BH50" s="478">
        <v>18.1219</v>
      </c>
      <c r="BI50" s="478">
        <v>17.220269999999999</v>
      </c>
      <c r="BJ50" s="478">
        <v>19.2927</v>
      </c>
      <c r="BK50" s="478">
        <v>20.742850000000001</v>
      </c>
      <c r="BL50" s="478">
        <v>17.748419999999999</v>
      </c>
      <c r="BM50" s="478">
        <v>17.018439999999998</v>
      </c>
      <c r="BN50" s="478">
        <v>16.12501</v>
      </c>
      <c r="BO50" s="478">
        <v>19.165489999999998</v>
      </c>
      <c r="BP50" s="478">
        <v>23.30782</v>
      </c>
      <c r="BQ50" s="478">
        <v>27.290990000000001</v>
      </c>
      <c r="BR50" s="478">
        <v>27.568519999999999</v>
      </c>
      <c r="BS50" s="478">
        <v>22.06419</v>
      </c>
      <c r="BT50" s="478">
        <v>17.90682</v>
      </c>
      <c r="BU50" s="478">
        <v>17.804680000000001</v>
      </c>
      <c r="BV50" s="478">
        <v>20.101209999999998</v>
      </c>
    </row>
    <row r="51" spans="1:74" ht="11.1" customHeight="1" x14ac:dyDescent="0.2">
      <c r="A51" s="240" t="s">
        <v>682</v>
      </c>
      <c r="B51" s="468" t="s">
        <v>474</v>
      </c>
      <c r="C51" s="490">
        <v>9.1833470669999997</v>
      </c>
      <c r="D51" s="490">
        <v>12.498599124</v>
      </c>
      <c r="E51" s="490">
        <v>7.5898825060000004</v>
      </c>
      <c r="F51" s="490">
        <v>7.1381351000000004</v>
      </c>
      <c r="G51" s="490">
        <v>8.6908949230000001</v>
      </c>
      <c r="H51" s="490">
        <v>11.537672063</v>
      </c>
      <c r="I51" s="490">
        <v>13.201227359000001</v>
      </c>
      <c r="J51" s="490">
        <v>14.065397679</v>
      </c>
      <c r="K51" s="490">
        <v>9.2996628220000002</v>
      </c>
      <c r="L51" s="490">
        <v>5.8363076039999999</v>
      </c>
      <c r="M51" s="490">
        <v>6.3677933600000003</v>
      </c>
      <c r="N51" s="490">
        <v>5.1453717479999996</v>
      </c>
      <c r="O51" s="490">
        <v>11.516122708999999</v>
      </c>
      <c r="P51" s="490">
        <v>7.6737143290000001</v>
      </c>
      <c r="Q51" s="490">
        <v>6.7440840350000002</v>
      </c>
      <c r="R51" s="490">
        <v>6.8514085939999996</v>
      </c>
      <c r="S51" s="490">
        <v>9.1346650819999997</v>
      </c>
      <c r="T51" s="490">
        <v>9.8824909529999996</v>
      </c>
      <c r="U51" s="490">
        <v>10.230353557999999</v>
      </c>
      <c r="V51" s="490">
        <v>8.0214191909999997</v>
      </c>
      <c r="W51" s="490">
        <v>6.6667944930000003</v>
      </c>
      <c r="X51" s="490">
        <v>5.6115271379999996</v>
      </c>
      <c r="Y51" s="490">
        <v>6.6188747809999997</v>
      </c>
      <c r="Z51" s="490">
        <v>9.4956667209999992</v>
      </c>
      <c r="AA51" s="490">
        <v>6.1495126549999997</v>
      </c>
      <c r="AB51" s="490">
        <v>4.8031804710000001</v>
      </c>
      <c r="AC51" s="490">
        <v>6.4406782949999997</v>
      </c>
      <c r="AD51" s="490">
        <v>5.8383209300000001</v>
      </c>
      <c r="AE51" s="490">
        <v>6.0925225200000002</v>
      </c>
      <c r="AF51" s="490">
        <v>8.2714873779999998</v>
      </c>
      <c r="AG51" s="490">
        <v>12.866794534</v>
      </c>
      <c r="AH51" s="490">
        <v>11.983203683999999</v>
      </c>
      <c r="AI51" s="490">
        <v>7.5398382740000001</v>
      </c>
      <c r="AJ51" s="490">
        <v>5.5028891140000002</v>
      </c>
      <c r="AK51" s="490">
        <v>5.9161416530000004</v>
      </c>
      <c r="AL51" s="490">
        <v>7.839696956</v>
      </c>
      <c r="AM51" s="490">
        <v>10.810783142</v>
      </c>
      <c r="AN51" s="490">
        <v>6.339227438</v>
      </c>
      <c r="AO51" s="490">
        <v>6.1948296889999996</v>
      </c>
      <c r="AP51" s="490">
        <v>5.9410319469999999</v>
      </c>
      <c r="AQ51" s="490">
        <v>7.7755678489999998</v>
      </c>
      <c r="AR51" s="490">
        <v>10.727624541999999</v>
      </c>
      <c r="AS51" s="490">
        <v>11.450956751</v>
      </c>
      <c r="AT51" s="490">
        <v>9.9144772509999992</v>
      </c>
      <c r="AU51" s="490">
        <v>7.3459233819999996</v>
      </c>
      <c r="AV51" s="490">
        <v>6.5252019370000003</v>
      </c>
      <c r="AW51" s="490">
        <v>6.2779110779999998</v>
      </c>
      <c r="AX51" s="490">
        <v>9.2879009299999993</v>
      </c>
      <c r="AY51" s="939">
        <v>13.909771393</v>
      </c>
      <c r="AZ51" s="939">
        <v>8.9374310000000001</v>
      </c>
      <c r="BA51" s="939">
        <v>6.894666</v>
      </c>
      <c r="BB51" s="478">
        <v>6.1113520000000001</v>
      </c>
      <c r="BC51" s="478">
        <v>7.2869020000000004</v>
      </c>
      <c r="BD51" s="478">
        <v>10.290839999999999</v>
      </c>
      <c r="BE51" s="478">
        <v>11.37448</v>
      </c>
      <c r="BF51" s="478">
        <v>10.994070000000001</v>
      </c>
      <c r="BG51" s="478">
        <v>7.5223449999999996</v>
      </c>
      <c r="BH51" s="478">
        <v>7.1454519999999997</v>
      </c>
      <c r="BI51" s="478">
        <v>6.1496930000000001</v>
      </c>
      <c r="BJ51" s="478">
        <v>8.1476600000000001</v>
      </c>
      <c r="BK51" s="478">
        <v>9.5685719999999996</v>
      </c>
      <c r="BL51" s="478">
        <v>7.3388790000000004</v>
      </c>
      <c r="BM51" s="478">
        <v>6.9104669999999997</v>
      </c>
      <c r="BN51" s="478">
        <v>5.0511840000000001</v>
      </c>
      <c r="BO51" s="478">
        <v>7.6668849999999997</v>
      </c>
      <c r="BP51" s="478">
        <v>9.6130110000000002</v>
      </c>
      <c r="BQ51" s="478">
        <v>10.797779999999999</v>
      </c>
      <c r="BR51" s="478">
        <v>10.694279999999999</v>
      </c>
      <c r="BS51" s="478">
        <v>7.4187820000000002</v>
      </c>
      <c r="BT51" s="478">
        <v>6.5990900000000003</v>
      </c>
      <c r="BU51" s="478">
        <v>6.0440319999999996</v>
      </c>
      <c r="BV51" s="478">
        <v>7.511673</v>
      </c>
    </row>
    <row r="52" spans="1:74" ht="11.1" customHeight="1" x14ac:dyDescent="0.2">
      <c r="A52" s="240" t="s">
        <v>683</v>
      </c>
      <c r="B52" s="468" t="s">
        <v>1043</v>
      </c>
      <c r="C52" s="490">
        <v>19.530722999999998</v>
      </c>
      <c r="D52" s="490">
        <v>16.982538999999999</v>
      </c>
      <c r="E52" s="490">
        <v>17.324390000000001</v>
      </c>
      <c r="F52" s="490">
        <v>15.76116</v>
      </c>
      <c r="G52" s="490">
        <v>18.088152999999998</v>
      </c>
      <c r="H52" s="490">
        <v>18.365967000000001</v>
      </c>
      <c r="I52" s="490">
        <v>18.954926</v>
      </c>
      <c r="J52" s="490">
        <v>18.491440999999998</v>
      </c>
      <c r="K52" s="490">
        <v>16.658725</v>
      </c>
      <c r="L52" s="490">
        <v>16.633362999999999</v>
      </c>
      <c r="M52" s="490">
        <v>16.663706999999999</v>
      </c>
      <c r="N52" s="490">
        <v>18.752912999999999</v>
      </c>
      <c r="O52" s="490">
        <v>19.091163000000002</v>
      </c>
      <c r="P52" s="490">
        <v>16.057859000000001</v>
      </c>
      <c r="Q52" s="490">
        <v>16.294006</v>
      </c>
      <c r="R52" s="490">
        <v>16.011775</v>
      </c>
      <c r="S52" s="490">
        <v>17.476329</v>
      </c>
      <c r="T52" s="490">
        <v>17.613462999999999</v>
      </c>
      <c r="U52" s="490">
        <v>19.047746</v>
      </c>
      <c r="V52" s="490">
        <v>19.020423000000001</v>
      </c>
      <c r="W52" s="490">
        <v>17.356864000000002</v>
      </c>
      <c r="X52" s="490">
        <v>15.939408</v>
      </c>
      <c r="Y52" s="490">
        <v>16.841947999999999</v>
      </c>
      <c r="Z52" s="490">
        <v>18.285696999999999</v>
      </c>
      <c r="AA52" s="490">
        <v>19.449155999999999</v>
      </c>
      <c r="AB52" s="490">
        <v>15.806047</v>
      </c>
      <c r="AC52" s="490">
        <v>16.459697999999999</v>
      </c>
      <c r="AD52" s="490">
        <v>16.530222999999999</v>
      </c>
      <c r="AE52" s="490">
        <v>17.562723999999999</v>
      </c>
      <c r="AF52" s="490">
        <v>18.302240000000001</v>
      </c>
      <c r="AG52" s="490">
        <v>19.338314</v>
      </c>
      <c r="AH52" s="490">
        <v>19.712409000000001</v>
      </c>
      <c r="AI52" s="490">
        <v>18.314914000000002</v>
      </c>
      <c r="AJ52" s="490">
        <v>18.961352999999999</v>
      </c>
      <c r="AK52" s="490">
        <v>18.059418999999998</v>
      </c>
      <c r="AL52" s="490">
        <v>20.354880999999999</v>
      </c>
      <c r="AM52" s="490">
        <v>19.989898</v>
      </c>
      <c r="AN52" s="490">
        <v>17.629095</v>
      </c>
      <c r="AO52" s="490">
        <v>18.260936000000001</v>
      </c>
      <c r="AP52" s="490">
        <v>17.583428000000001</v>
      </c>
      <c r="AQ52" s="490">
        <v>19.609961999999999</v>
      </c>
      <c r="AR52" s="490">
        <v>19.598914000000001</v>
      </c>
      <c r="AS52" s="490">
        <v>19.741700000000002</v>
      </c>
      <c r="AT52" s="490">
        <v>19.613382999999999</v>
      </c>
      <c r="AU52" s="490">
        <v>16.257228000000001</v>
      </c>
      <c r="AV52" s="490">
        <v>16.460681000000001</v>
      </c>
      <c r="AW52" s="490">
        <v>17.144815999999999</v>
      </c>
      <c r="AX52" s="490">
        <v>19.878723000000001</v>
      </c>
      <c r="AY52" s="939">
        <v>19.869764</v>
      </c>
      <c r="AZ52" s="939">
        <v>16.138929999999998</v>
      </c>
      <c r="BA52" s="939">
        <v>16.022089999999999</v>
      </c>
      <c r="BB52" s="478">
        <v>17.145759999999999</v>
      </c>
      <c r="BC52" s="478">
        <v>19.820779999999999</v>
      </c>
      <c r="BD52" s="478">
        <v>19.973089999999999</v>
      </c>
      <c r="BE52" s="478">
        <v>20.64302</v>
      </c>
      <c r="BF52" s="478">
        <v>20.640049999999999</v>
      </c>
      <c r="BG52" s="478">
        <v>19.234950000000001</v>
      </c>
      <c r="BH52" s="478">
        <v>17.34976</v>
      </c>
      <c r="BI52" s="478">
        <v>18.994260000000001</v>
      </c>
      <c r="BJ52" s="478">
        <v>20.644359999999999</v>
      </c>
      <c r="BK52" s="478">
        <v>20.68655</v>
      </c>
      <c r="BL52" s="478">
        <v>17.274069999999998</v>
      </c>
      <c r="BM52" s="478">
        <v>17.297190000000001</v>
      </c>
      <c r="BN52" s="478">
        <v>17.902000000000001</v>
      </c>
      <c r="BO52" s="478">
        <v>18.511780000000002</v>
      </c>
      <c r="BP52" s="478">
        <v>19.7087</v>
      </c>
      <c r="BQ52" s="478">
        <v>20.64302</v>
      </c>
      <c r="BR52" s="478">
        <v>20.640049999999999</v>
      </c>
      <c r="BS52" s="478">
        <v>18.988859999999999</v>
      </c>
      <c r="BT52" s="478">
        <v>18.252600000000001</v>
      </c>
      <c r="BU52" s="478">
        <v>18.474430000000002</v>
      </c>
      <c r="BV52" s="478">
        <v>20.51221</v>
      </c>
    </row>
    <row r="53" spans="1:74" ht="11.1" customHeight="1" x14ac:dyDescent="0.2">
      <c r="A53" s="240" t="s">
        <v>684</v>
      </c>
      <c r="B53" s="468" t="s">
        <v>1036</v>
      </c>
      <c r="C53" s="490">
        <v>3.5550906310000001</v>
      </c>
      <c r="D53" s="490">
        <v>2.9710285500000002</v>
      </c>
      <c r="E53" s="490">
        <v>3.435270853</v>
      </c>
      <c r="F53" s="490">
        <v>2.8809800339999998</v>
      </c>
      <c r="G53" s="490">
        <v>3.100793006</v>
      </c>
      <c r="H53" s="490">
        <v>3.01526015</v>
      </c>
      <c r="I53" s="490">
        <v>3.0081455519999998</v>
      </c>
      <c r="J53" s="490">
        <v>2.866615076</v>
      </c>
      <c r="K53" s="490">
        <v>2.709058159</v>
      </c>
      <c r="L53" s="490">
        <v>2.8787544459999999</v>
      </c>
      <c r="M53" s="490">
        <v>2.9167291839999998</v>
      </c>
      <c r="N53" s="490">
        <v>3.2867673590000002</v>
      </c>
      <c r="O53" s="490">
        <v>3.3074206089999998</v>
      </c>
      <c r="P53" s="490">
        <v>2.8682971629999998</v>
      </c>
      <c r="Q53" s="490">
        <v>3.3180244760000002</v>
      </c>
      <c r="R53" s="490">
        <v>2.355014326</v>
      </c>
      <c r="S53" s="490">
        <v>2.5262923659999998</v>
      </c>
      <c r="T53" s="490">
        <v>2.8271811819999999</v>
      </c>
      <c r="U53" s="490">
        <v>2.6985129699999999</v>
      </c>
      <c r="V53" s="490">
        <v>2.686505404</v>
      </c>
      <c r="W53" s="490">
        <v>2.2319499469999999</v>
      </c>
      <c r="X53" s="490">
        <v>1.769233979</v>
      </c>
      <c r="Y53" s="490">
        <v>2.1004734680000001</v>
      </c>
      <c r="Z53" s="490">
        <v>2.9854841099999998</v>
      </c>
      <c r="AA53" s="490">
        <v>3.9368807010000002</v>
      </c>
      <c r="AB53" s="490">
        <v>3.6385346489999999</v>
      </c>
      <c r="AC53" s="490">
        <v>3.3334711010000002</v>
      </c>
      <c r="AD53" s="490">
        <v>2.205376695</v>
      </c>
      <c r="AE53" s="490">
        <v>1.785769248</v>
      </c>
      <c r="AF53" s="490">
        <v>1.8528614619999999</v>
      </c>
      <c r="AG53" s="490">
        <v>2.0501595199999998</v>
      </c>
      <c r="AH53" s="490">
        <v>2.2726268869999999</v>
      </c>
      <c r="AI53" s="490">
        <v>1.9116030129999999</v>
      </c>
      <c r="AJ53" s="490">
        <v>1.3414868440000001</v>
      </c>
      <c r="AK53" s="490">
        <v>1.460596961</v>
      </c>
      <c r="AL53" s="490">
        <v>1.8829784709999999</v>
      </c>
      <c r="AM53" s="490">
        <v>3.5411725719999998</v>
      </c>
      <c r="AN53" s="490">
        <v>2.940356237</v>
      </c>
      <c r="AO53" s="490">
        <v>3.12845335</v>
      </c>
      <c r="AP53" s="490">
        <v>2.0366616849999999</v>
      </c>
      <c r="AQ53" s="490">
        <v>2.6832071110000002</v>
      </c>
      <c r="AR53" s="490">
        <v>1.4809788779999999</v>
      </c>
      <c r="AS53" s="490">
        <v>1.464870677</v>
      </c>
      <c r="AT53" s="490">
        <v>2.4796175530000002</v>
      </c>
      <c r="AU53" s="490">
        <v>2.2908890799999999</v>
      </c>
      <c r="AV53" s="490">
        <v>2.2490217939999999</v>
      </c>
      <c r="AW53" s="490">
        <v>1.9848290879999999</v>
      </c>
      <c r="AX53" s="490">
        <v>2.1949696510000001</v>
      </c>
      <c r="AY53" s="939">
        <v>2.3032492119999999</v>
      </c>
      <c r="AZ53" s="939">
        <v>2.4174380000000002</v>
      </c>
      <c r="BA53" s="939">
        <v>2.6848489999999998</v>
      </c>
      <c r="BB53" s="478">
        <v>2.3158850000000002</v>
      </c>
      <c r="BC53" s="478">
        <v>2.4212289999999999</v>
      </c>
      <c r="BD53" s="478">
        <v>2.390317</v>
      </c>
      <c r="BE53" s="478">
        <v>2.476502</v>
      </c>
      <c r="BF53" s="478">
        <v>2.515822</v>
      </c>
      <c r="BG53" s="478">
        <v>2.2107160000000001</v>
      </c>
      <c r="BH53" s="478">
        <v>2.2890700000000002</v>
      </c>
      <c r="BI53" s="478">
        <v>2.573318</v>
      </c>
      <c r="BJ53" s="478">
        <v>3.2498689999999999</v>
      </c>
      <c r="BK53" s="478">
        <v>3.8526359999999999</v>
      </c>
      <c r="BL53" s="478">
        <v>3.402488</v>
      </c>
      <c r="BM53" s="478">
        <v>3.4524119999999998</v>
      </c>
      <c r="BN53" s="478">
        <v>2.8387039999999999</v>
      </c>
      <c r="BO53" s="478">
        <v>2.8016350000000001</v>
      </c>
      <c r="BP53" s="478">
        <v>2.649632</v>
      </c>
      <c r="BQ53" s="478">
        <v>2.665333</v>
      </c>
      <c r="BR53" s="478">
        <v>2.6489950000000002</v>
      </c>
      <c r="BS53" s="478">
        <v>2.3020320000000001</v>
      </c>
      <c r="BT53" s="478">
        <v>2.3558680000000001</v>
      </c>
      <c r="BU53" s="478">
        <v>2.6194060000000001</v>
      </c>
      <c r="BV53" s="478">
        <v>3.2842020000000001</v>
      </c>
    </row>
    <row r="54" spans="1:74" ht="11.1" customHeight="1" x14ac:dyDescent="0.2">
      <c r="A54" s="240" t="s">
        <v>685</v>
      </c>
      <c r="B54" s="468" t="s">
        <v>1049</v>
      </c>
      <c r="C54" s="490">
        <v>1.1281112289999999</v>
      </c>
      <c r="D54" s="490">
        <v>1.0848107300000001</v>
      </c>
      <c r="E54" s="490">
        <v>1.548462727</v>
      </c>
      <c r="F54" s="490">
        <v>1.8401607170000001</v>
      </c>
      <c r="G54" s="490">
        <v>2.032109916</v>
      </c>
      <c r="H54" s="490">
        <v>1.7822305519999999</v>
      </c>
      <c r="I54" s="490">
        <v>1.8473448880000001</v>
      </c>
      <c r="J54" s="490">
        <v>1.7438726920000001</v>
      </c>
      <c r="K54" s="490">
        <v>1.7319626939999999</v>
      </c>
      <c r="L54" s="490">
        <v>1.509651385</v>
      </c>
      <c r="M54" s="490">
        <v>1.437971434</v>
      </c>
      <c r="N54" s="490">
        <v>1.1779830259999999</v>
      </c>
      <c r="O54" s="490">
        <v>1.4087334199999999</v>
      </c>
      <c r="P54" s="490">
        <v>1.5412167889999999</v>
      </c>
      <c r="Q54" s="490">
        <v>1.923119939</v>
      </c>
      <c r="R54" s="490">
        <v>2.2385891990000002</v>
      </c>
      <c r="S54" s="490">
        <v>2.3246139270000001</v>
      </c>
      <c r="T54" s="490">
        <v>2.4542820129999998</v>
      </c>
      <c r="U54" s="490">
        <v>2.2419145060000001</v>
      </c>
      <c r="V54" s="490">
        <v>2.0436492319999999</v>
      </c>
      <c r="W54" s="490">
        <v>2.040896273</v>
      </c>
      <c r="X54" s="490">
        <v>1.9073862399999999</v>
      </c>
      <c r="Y54" s="490">
        <v>1.4072022239999999</v>
      </c>
      <c r="Z54" s="490">
        <v>1.236951395</v>
      </c>
      <c r="AA54" s="490">
        <v>1.4188643910000001</v>
      </c>
      <c r="AB54" s="490">
        <v>1.5015675239999999</v>
      </c>
      <c r="AC54" s="490">
        <v>2.099008489</v>
      </c>
      <c r="AD54" s="490">
        <v>2.2173776159999998</v>
      </c>
      <c r="AE54" s="490">
        <v>2.3902818859999999</v>
      </c>
      <c r="AF54" s="490">
        <v>2.405700789</v>
      </c>
      <c r="AG54" s="490">
        <v>2.4777733340000001</v>
      </c>
      <c r="AH54" s="490">
        <v>2.498637601</v>
      </c>
      <c r="AI54" s="490">
        <v>2.1680119809999998</v>
      </c>
      <c r="AJ54" s="490">
        <v>2.0093794639999998</v>
      </c>
      <c r="AK54" s="490">
        <v>1.6108720999999999</v>
      </c>
      <c r="AL54" s="490">
        <v>1.448695922</v>
      </c>
      <c r="AM54" s="490">
        <v>1.5174592469999999</v>
      </c>
      <c r="AN54" s="490">
        <v>1.7346755060000001</v>
      </c>
      <c r="AO54" s="490">
        <v>2.106244861</v>
      </c>
      <c r="AP54" s="490">
        <v>2.4398746889999998</v>
      </c>
      <c r="AQ54" s="490">
        <v>2.6953715100000002</v>
      </c>
      <c r="AR54" s="490">
        <v>2.8990483930000002</v>
      </c>
      <c r="AS54" s="490">
        <v>2.6651793779999999</v>
      </c>
      <c r="AT54" s="490">
        <v>2.7754384839999999</v>
      </c>
      <c r="AU54" s="490">
        <v>2.0900464109999999</v>
      </c>
      <c r="AV54" s="490">
        <v>2.3176469900000001</v>
      </c>
      <c r="AW54" s="490">
        <v>1.6177753079999999</v>
      </c>
      <c r="AX54" s="490">
        <v>1.6711612170000001</v>
      </c>
      <c r="AY54" s="939">
        <v>1.9298642210000001</v>
      </c>
      <c r="AZ54" s="939">
        <v>2.1781410000000001</v>
      </c>
      <c r="BA54" s="939">
        <v>2.8401179999999999</v>
      </c>
      <c r="BB54" s="478">
        <v>3.2381350000000002</v>
      </c>
      <c r="BC54" s="478">
        <v>3.4533710000000002</v>
      </c>
      <c r="BD54" s="478">
        <v>3.5568599999999999</v>
      </c>
      <c r="BE54" s="478">
        <v>3.2381850000000001</v>
      </c>
      <c r="BF54" s="478">
        <v>3.2940239999999998</v>
      </c>
      <c r="BG54" s="478">
        <v>2.4430299999999998</v>
      </c>
      <c r="BH54" s="478">
        <v>2.7216079999999998</v>
      </c>
      <c r="BI54" s="478">
        <v>1.775801</v>
      </c>
      <c r="BJ54" s="478">
        <v>1.8418460000000001</v>
      </c>
      <c r="BK54" s="478">
        <v>1.960348</v>
      </c>
      <c r="BL54" s="478">
        <v>2.0821019999999999</v>
      </c>
      <c r="BM54" s="478">
        <v>2.7835749999999999</v>
      </c>
      <c r="BN54" s="478">
        <v>3.3544779999999998</v>
      </c>
      <c r="BO54" s="478">
        <v>3.6539220000000001</v>
      </c>
      <c r="BP54" s="478">
        <v>4.0906650000000004</v>
      </c>
      <c r="BQ54" s="478">
        <v>3.7982200000000002</v>
      </c>
      <c r="BR54" s="478">
        <v>3.7985129999999998</v>
      </c>
      <c r="BS54" s="478">
        <v>2.9548899999999998</v>
      </c>
      <c r="BT54" s="478">
        <v>3.1835140000000002</v>
      </c>
      <c r="BU54" s="478">
        <v>2.167449</v>
      </c>
      <c r="BV54" s="478">
        <v>2.2564739999999999</v>
      </c>
    </row>
    <row r="55" spans="1:74" ht="11.1" customHeight="1" x14ac:dyDescent="0.2">
      <c r="A55" s="240" t="s">
        <v>686</v>
      </c>
      <c r="B55" s="500" t="s">
        <v>1050</v>
      </c>
      <c r="C55" s="490">
        <v>-5.9719838999999997E-2</v>
      </c>
      <c r="D55" s="490">
        <v>1.3065817E-2</v>
      </c>
      <c r="E55" s="490">
        <v>-4.4982470000000004E-3</v>
      </c>
      <c r="F55" s="490">
        <v>-1.1416585E-2</v>
      </c>
      <c r="G55" s="490">
        <v>-0.11708078800000001</v>
      </c>
      <c r="H55" s="490">
        <v>-0.110797618</v>
      </c>
      <c r="I55" s="490">
        <v>-0.202909702</v>
      </c>
      <c r="J55" s="490">
        <v>-0.15625293100000001</v>
      </c>
      <c r="K55" s="490">
        <v>-0.119968982</v>
      </c>
      <c r="L55" s="490">
        <v>-2.0808690000000001E-2</v>
      </c>
      <c r="M55" s="490">
        <v>-8.8614139999999994E-2</v>
      </c>
      <c r="N55" s="490">
        <v>-0.13398594899999999</v>
      </c>
      <c r="O55" s="490">
        <v>-9.3054498999999999E-2</v>
      </c>
      <c r="P55" s="490">
        <v>-0.10999671699999999</v>
      </c>
      <c r="Q55" s="490">
        <v>-1.9370627000000001E-2</v>
      </c>
      <c r="R55" s="490">
        <v>-2.5614940999999999E-2</v>
      </c>
      <c r="S55" s="490">
        <v>-0.120300912</v>
      </c>
      <c r="T55" s="490">
        <v>-0.131407781</v>
      </c>
      <c r="U55" s="490">
        <v>-0.263326899</v>
      </c>
      <c r="V55" s="490">
        <v>-0.19093133800000001</v>
      </c>
      <c r="W55" s="490">
        <v>-0.170301226</v>
      </c>
      <c r="X55" s="490">
        <v>-0.140956259</v>
      </c>
      <c r="Y55" s="490">
        <v>-0.158002484</v>
      </c>
      <c r="Z55" s="490">
        <v>0.23928750300000001</v>
      </c>
      <c r="AA55" s="490">
        <v>-0.103299951</v>
      </c>
      <c r="AB55" s="490">
        <v>-9.9806272000000001E-2</v>
      </c>
      <c r="AC55" s="490">
        <v>-6.3122993000000002E-2</v>
      </c>
      <c r="AD55" s="490">
        <v>-5.2465642999999999E-2</v>
      </c>
      <c r="AE55" s="490">
        <v>-6.4196832999999995E-2</v>
      </c>
      <c r="AF55" s="490">
        <v>-0.120310972</v>
      </c>
      <c r="AG55" s="490">
        <v>-0.15133738199999999</v>
      </c>
      <c r="AH55" s="490">
        <v>-0.156580421</v>
      </c>
      <c r="AI55" s="490">
        <v>-0.17428237299999999</v>
      </c>
      <c r="AJ55" s="490">
        <v>-0.13435291199999999</v>
      </c>
      <c r="AK55" s="490">
        <v>-8.7685422999999998E-2</v>
      </c>
      <c r="AL55" s="490">
        <v>-0.15022276000000001</v>
      </c>
      <c r="AM55" s="490">
        <v>-2.8717249999999999E-3</v>
      </c>
      <c r="AN55" s="490">
        <v>-3.2059101E-2</v>
      </c>
      <c r="AO55" s="490">
        <v>-1.555615E-3</v>
      </c>
      <c r="AP55" s="490">
        <v>-2.2514322999999999E-2</v>
      </c>
      <c r="AQ55" s="490">
        <v>-9.2967853000000003E-2</v>
      </c>
      <c r="AR55" s="490">
        <v>-0.187882302</v>
      </c>
      <c r="AS55" s="490">
        <v>-0.15504291100000001</v>
      </c>
      <c r="AT55" s="490">
        <v>-0.20868546800000001</v>
      </c>
      <c r="AU55" s="490">
        <v>-0.17903324700000001</v>
      </c>
      <c r="AV55" s="490">
        <v>-0.106687963</v>
      </c>
      <c r="AW55" s="490">
        <v>-0.109944846</v>
      </c>
      <c r="AX55" s="490">
        <v>-5.2729633999999997E-2</v>
      </c>
      <c r="AY55" s="939">
        <v>4.3683188999999997E-2</v>
      </c>
      <c r="AZ55" s="939">
        <v>-7.9924300000000004E-2</v>
      </c>
      <c r="BA55" s="939">
        <v>-2.09137E-2</v>
      </c>
      <c r="BB55" s="478">
        <v>-0.3253066</v>
      </c>
      <c r="BC55" s="478">
        <v>-0.42333320000000002</v>
      </c>
      <c r="BD55" s="478">
        <v>-0.59553940000000005</v>
      </c>
      <c r="BE55" s="478">
        <v>-0.59322260000000004</v>
      </c>
      <c r="BF55" s="478">
        <v>-0.51847049999999995</v>
      </c>
      <c r="BG55" s="478">
        <v>-0.42499150000000002</v>
      </c>
      <c r="BH55" s="478">
        <v>-0.2253908</v>
      </c>
      <c r="BI55" s="478">
        <v>-0.20073189999999999</v>
      </c>
      <c r="BJ55" s="478">
        <v>-8.9263599999999995E-3</v>
      </c>
      <c r="BK55" s="478">
        <v>-6.0638200000000003E-2</v>
      </c>
      <c r="BL55" s="478">
        <v>-9.2352500000000004E-2</v>
      </c>
      <c r="BM55" s="478">
        <v>-7.9916299999999996E-2</v>
      </c>
      <c r="BN55" s="478">
        <v>-0.3640736</v>
      </c>
      <c r="BO55" s="478">
        <v>-0.5720499</v>
      </c>
      <c r="BP55" s="478">
        <v>-0.58760710000000005</v>
      </c>
      <c r="BQ55" s="478">
        <v>-0.65052489999999996</v>
      </c>
      <c r="BR55" s="478">
        <v>-0.66892099999999999</v>
      </c>
      <c r="BS55" s="478">
        <v>-0.45597389999999999</v>
      </c>
      <c r="BT55" s="478">
        <v>-0.2301425</v>
      </c>
      <c r="BU55" s="478">
        <v>-0.2085448</v>
      </c>
      <c r="BV55" s="478">
        <v>-5.0989E-2</v>
      </c>
    </row>
    <row r="56" spans="1:74" ht="11.1" customHeight="1" x14ac:dyDescent="0.2">
      <c r="A56" s="240" t="s">
        <v>688</v>
      </c>
      <c r="B56" s="498" t="s">
        <v>1051</v>
      </c>
      <c r="C56" s="490">
        <v>49.136179970000001</v>
      </c>
      <c r="D56" s="490">
        <v>45.295877519999998</v>
      </c>
      <c r="E56" s="490">
        <v>41.21622842</v>
      </c>
      <c r="F56" s="490">
        <v>38.756629359999998</v>
      </c>
      <c r="G56" s="490">
        <v>42.608260309999999</v>
      </c>
      <c r="H56" s="490">
        <v>48.905639979999997</v>
      </c>
      <c r="I56" s="490">
        <v>53.71861921</v>
      </c>
      <c r="J56" s="490">
        <v>54.871588699999997</v>
      </c>
      <c r="K56" s="490">
        <v>46.14680997</v>
      </c>
      <c r="L56" s="490">
        <v>42.770725550000002</v>
      </c>
      <c r="M56" s="490">
        <v>43.590408959999998</v>
      </c>
      <c r="N56" s="490">
        <v>44.150365129999997</v>
      </c>
      <c r="O56" s="490">
        <v>54.238134000000002</v>
      </c>
      <c r="P56" s="490">
        <v>43.821441</v>
      </c>
      <c r="Q56" s="490">
        <v>42.645471000000001</v>
      </c>
      <c r="R56" s="490">
        <v>39.956921000000001</v>
      </c>
      <c r="S56" s="490">
        <v>47.148995999999997</v>
      </c>
      <c r="T56" s="490">
        <v>53.780078000000003</v>
      </c>
      <c r="U56" s="490">
        <v>58.364086</v>
      </c>
      <c r="V56" s="490">
        <v>55.275342000000002</v>
      </c>
      <c r="W56" s="490">
        <v>46.708244000000001</v>
      </c>
      <c r="X56" s="490">
        <v>40.765850999999998</v>
      </c>
      <c r="Y56" s="490">
        <v>42.651777000000003</v>
      </c>
      <c r="Z56" s="490">
        <v>50.637934000000001</v>
      </c>
      <c r="AA56" s="490">
        <v>47.253872174000001</v>
      </c>
      <c r="AB56" s="490">
        <v>40.785724358000003</v>
      </c>
      <c r="AC56" s="490">
        <v>43.345369224000002</v>
      </c>
      <c r="AD56" s="490">
        <v>39.686326113</v>
      </c>
      <c r="AE56" s="490">
        <v>43.789206653000001</v>
      </c>
      <c r="AF56" s="490">
        <v>48.422575342999998</v>
      </c>
      <c r="AG56" s="490">
        <v>57.157902995999997</v>
      </c>
      <c r="AH56" s="490">
        <v>57.465647394000001</v>
      </c>
      <c r="AI56" s="490">
        <v>47.416201846</v>
      </c>
      <c r="AJ56" s="490">
        <v>41.604771481999997</v>
      </c>
      <c r="AK56" s="490">
        <v>42.600940710000003</v>
      </c>
      <c r="AL56" s="490">
        <v>47.918832446000003</v>
      </c>
      <c r="AM56" s="490">
        <v>54.499101781999997</v>
      </c>
      <c r="AN56" s="490">
        <v>43.955984862000001</v>
      </c>
      <c r="AO56" s="490">
        <v>41.882079511999997</v>
      </c>
      <c r="AP56" s="490">
        <v>40.888522647000002</v>
      </c>
      <c r="AQ56" s="490">
        <v>47.478477779999999</v>
      </c>
      <c r="AR56" s="490">
        <v>54.251440428000002</v>
      </c>
      <c r="AS56" s="490">
        <v>58.115686265000001</v>
      </c>
      <c r="AT56" s="490">
        <v>57.174659243999997</v>
      </c>
      <c r="AU56" s="490">
        <v>46.891638372999999</v>
      </c>
      <c r="AV56" s="490">
        <v>43.025390104000003</v>
      </c>
      <c r="AW56" s="490">
        <v>42.044791902999997</v>
      </c>
      <c r="AX56" s="490">
        <v>50.052595844000003</v>
      </c>
      <c r="AY56" s="939">
        <v>59.411312000000002</v>
      </c>
      <c r="AZ56" s="939">
        <v>44.475617999999997</v>
      </c>
      <c r="BA56" s="939">
        <v>42.10727</v>
      </c>
      <c r="BB56" s="478">
        <v>40.493079999999999</v>
      </c>
      <c r="BC56" s="478">
        <v>45.838140000000003</v>
      </c>
      <c r="BD56" s="478">
        <v>52.311070000000001</v>
      </c>
      <c r="BE56" s="478">
        <v>57.24342</v>
      </c>
      <c r="BF56" s="478">
        <v>57.345700000000001</v>
      </c>
      <c r="BG56" s="478">
        <v>47.651710000000001</v>
      </c>
      <c r="BH56" s="478">
        <v>43.15558</v>
      </c>
      <c r="BI56" s="478">
        <v>42.494079999999997</v>
      </c>
      <c r="BJ56" s="478">
        <v>48.58211</v>
      </c>
      <c r="BK56" s="478">
        <v>51.809089999999998</v>
      </c>
      <c r="BL56" s="478">
        <v>43.516379999999998</v>
      </c>
      <c r="BM56" s="478">
        <v>42.96884</v>
      </c>
      <c r="BN56" s="478">
        <v>40.509569999999997</v>
      </c>
      <c r="BO56" s="478">
        <v>45.935310000000001</v>
      </c>
      <c r="BP56" s="478">
        <v>52.557160000000003</v>
      </c>
      <c r="BQ56" s="478">
        <v>57.658410000000003</v>
      </c>
      <c r="BR56" s="478">
        <v>57.900129999999997</v>
      </c>
      <c r="BS56" s="478">
        <v>48.240229999999997</v>
      </c>
      <c r="BT56" s="478">
        <v>43.761510000000001</v>
      </c>
      <c r="BU56" s="478">
        <v>42.881920000000001</v>
      </c>
      <c r="BV56" s="478">
        <v>48.97</v>
      </c>
    </row>
    <row r="57" spans="1:74" ht="11.1" customHeight="1" x14ac:dyDescent="0.2">
      <c r="A57" s="235"/>
      <c r="B57" s="68" t="s">
        <v>689</v>
      </c>
      <c r="C57" s="491"/>
      <c r="D57" s="491"/>
      <c r="E57" s="491"/>
      <c r="F57" s="491"/>
      <c r="G57" s="491"/>
      <c r="H57" s="491"/>
      <c r="I57" s="491"/>
      <c r="J57" s="491"/>
      <c r="K57" s="491"/>
      <c r="L57" s="491"/>
      <c r="M57" s="491"/>
      <c r="N57" s="491"/>
      <c r="O57" s="491"/>
      <c r="P57" s="491"/>
      <c r="Q57" s="491"/>
      <c r="R57" s="491"/>
      <c r="S57" s="491"/>
      <c r="T57" s="491"/>
      <c r="U57" s="491"/>
      <c r="V57" s="491"/>
      <c r="W57" s="491"/>
      <c r="X57" s="491"/>
      <c r="Y57" s="491"/>
      <c r="Z57" s="491"/>
      <c r="AA57" s="491"/>
      <c r="AB57" s="491"/>
      <c r="AC57" s="491"/>
      <c r="AD57" s="491"/>
      <c r="AE57" s="491"/>
      <c r="AF57" s="491"/>
      <c r="AG57" s="491"/>
      <c r="AH57" s="491"/>
      <c r="AI57" s="491"/>
      <c r="AJ57" s="491"/>
      <c r="AK57" s="491"/>
      <c r="AL57" s="491"/>
      <c r="AM57" s="491"/>
      <c r="AN57" s="491"/>
      <c r="AO57" s="491"/>
      <c r="AP57" s="491"/>
      <c r="AQ57" s="491"/>
      <c r="AR57" s="491"/>
      <c r="AS57" s="491"/>
      <c r="AT57" s="491"/>
      <c r="AU57" s="491"/>
      <c r="AV57" s="491"/>
      <c r="AW57" s="491"/>
      <c r="AX57" s="491"/>
      <c r="AY57" s="971"/>
      <c r="AZ57" s="971"/>
      <c r="BA57" s="971"/>
      <c r="BB57" s="496"/>
      <c r="BC57" s="496"/>
      <c r="BD57" s="496"/>
      <c r="BE57" s="496"/>
      <c r="BF57" s="496"/>
      <c r="BG57" s="496"/>
      <c r="BH57" s="496"/>
      <c r="BI57" s="496"/>
      <c r="BJ57" s="496"/>
      <c r="BK57" s="496"/>
      <c r="BL57" s="496"/>
      <c r="BM57" s="496"/>
      <c r="BN57" s="496"/>
      <c r="BO57" s="496"/>
      <c r="BP57" s="496"/>
      <c r="BQ57" s="496"/>
      <c r="BR57" s="496"/>
      <c r="BS57" s="496"/>
      <c r="BT57" s="496"/>
      <c r="BU57" s="496"/>
      <c r="BV57" s="496"/>
    </row>
    <row r="58" spans="1:74" s="303" customFormat="1" ht="11.1" customHeight="1" x14ac:dyDescent="0.2">
      <c r="A58" s="497" t="s">
        <v>696</v>
      </c>
      <c r="B58" s="471" t="s">
        <v>1048</v>
      </c>
      <c r="C58" s="322">
        <v>17.569866166000001</v>
      </c>
      <c r="D58" s="322">
        <v>16.739804878000001</v>
      </c>
      <c r="E58" s="322">
        <v>18.233188176999999</v>
      </c>
      <c r="F58" s="322">
        <v>18.261443961000001</v>
      </c>
      <c r="G58" s="322">
        <v>21.52691063</v>
      </c>
      <c r="H58" s="322">
        <v>22.29853344</v>
      </c>
      <c r="I58" s="322">
        <v>24.082561527999999</v>
      </c>
      <c r="J58" s="322">
        <v>24.970032001</v>
      </c>
      <c r="K58" s="322">
        <v>22.208431872999999</v>
      </c>
      <c r="L58" s="322">
        <v>21.342384129999999</v>
      </c>
      <c r="M58" s="322">
        <v>16.676898168000001</v>
      </c>
      <c r="N58" s="322">
        <v>17.879966230000001</v>
      </c>
      <c r="O58" s="322">
        <v>19.029133219999999</v>
      </c>
      <c r="P58" s="322">
        <v>16.793584128999999</v>
      </c>
      <c r="Q58" s="322">
        <v>18.63116612</v>
      </c>
      <c r="R58" s="322">
        <v>19.120256306000002</v>
      </c>
      <c r="S58" s="322">
        <v>22.634811352</v>
      </c>
      <c r="T58" s="322">
        <v>24.158989440999999</v>
      </c>
      <c r="U58" s="322">
        <v>25.772093884</v>
      </c>
      <c r="V58" s="322">
        <v>25.819662170000001</v>
      </c>
      <c r="W58" s="322">
        <v>22.252932270999999</v>
      </c>
      <c r="X58" s="322">
        <v>19.885198321000001</v>
      </c>
      <c r="Y58" s="322">
        <v>18.833023833999999</v>
      </c>
      <c r="Z58" s="322">
        <v>19.172645229</v>
      </c>
      <c r="AA58" s="322">
        <v>18.406752268999998</v>
      </c>
      <c r="AB58" s="322">
        <v>16.391175601</v>
      </c>
      <c r="AC58" s="322">
        <v>19.077244803999999</v>
      </c>
      <c r="AD58" s="322">
        <v>19.853165467</v>
      </c>
      <c r="AE58" s="322">
        <v>22.189731070000001</v>
      </c>
      <c r="AF58" s="322">
        <v>23.491490545000001</v>
      </c>
      <c r="AG58" s="322">
        <v>26.316433012000001</v>
      </c>
      <c r="AH58" s="322">
        <v>27.212031719999999</v>
      </c>
      <c r="AI58" s="322">
        <v>23.666896066</v>
      </c>
      <c r="AJ58" s="322">
        <v>20.938688069000001</v>
      </c>
      <c r="AK58" s="322">
        <v>18.177020231</v>
      </c>
      <c r="AL58" s="322">
        <v>17.960400240999999</v>
      </c>
      <c r="AM58" s="322">
        <v>19.186523633</v>
      </c>
      <c r="AN58" s="322">
        <v>16.774153028000001</v>
      </c>
      <c r="AO58" s="322">
        <v>18.774762433999999</v>
      </c>
      <c r="AP58" s="322">
        <v>19.028474782</v>
      </c>
      <c r="AQ58" s="322">
        <v>24.578248578</v>
      </c>
      <c r="AR58" s="322">
        <v>24.795193399999999</v>
      </c>
      <c r="AS58" s="322">
        <v>27.243752565000001</v>
      </c>
      <c r="AT58" s="322">
        <v>26.916551723000001</v>
      </c>
      <c r="AU58" s="322">
        <v>24.828974296999998</v>
      </c>
      <c r="AV58" s="322">
        <v>21.086390163000001</v>
      </c>
      <c r="AW58" s="322">
        <v>19.344792844000001</v>
      </c>
      <c r="AX58" s="322">
        <v>18.062243202000001</v>
      </c>
      <c r="AY58" s="964">
        <v>20.154639211999999</v>
      </c>
      <c r="AZ58" s="964">
        <v>17.260860000000001</v>
      </c>
      <c r="BA58" s="964">
        <v>18.1005</v>
      </c>
      <c r="BB58" s="484">
        <v>19.296939999999999</v>
      </c>
      <c r="BC58" s="484">
        <v>22.30977</v>
      </c>
      <c r="BD58" s="484">
        <v>24.35257</v>
      </c>
      <c r="BE58" s="484">
        <v>25.969480000000001</v>
      </c>
      <c r="BF58" s="484">
        <v>26.653770000000002</v>
      </c>
      <c r="BG58" s="484">
        <v>23.665849999999999</v>
      </c>
      <c r="BH58" s="484">
        <v>22.060600000000001</v>
      </c>
      <c r="BI58" s="484">
        <v>18.756959999999999</v>
      </c>
      <c r="BJ58" s="484">
        <v>19.122900000000001</v>
      </c>
      <c r="BK58" s="484">
        <v>19.757380000000001</v>
      </c>
      <c r="BL58" s="484">
        <v>17.706689999999998</v>
      </c>
      <c r="BM58" s="484">
        <v>18.917649999999998</v>
      </c>
      <c r="BN58" s="484">
        <v>19.81814</v>
      </c>
      <c r="BO58" s="484">
        <v>22.598759999999999</v>
      </c>
      <c r="BP58" s="484">
        <v>24.629650000000002</v>
      </c>
      <c r="BQ58" s="484">
        <v>26.265219999999999</v>
      </c>
      <c r="BR58" s="484">
        <v>26.982810000000001</v>
      </c>
      <c r="BS58" s="484">
        <v>23.988900000000001</v>
      </c>
      <c r="BT58" s="484">
        <v>22.40671</v>
      </c>
      <c r="BU58" s="484">
        <v>18.91957</v>
      </c>
      <c r="BV58" s="484">
        <v>19.265280000000001</v>
      </c>
    </row>
    <row r="59" spans="1:74" ht="11.1" customHeight="1" x14ac:dyDescent="0.2">
      <c r="A59" s="240" t="s">
        <v>690</v>
      </c>
      <c r="B59" s="500" t="s">
        <v>1042</v>
      </c>
      <c r="C59" s="490">
        <v>12.306146757</v>
      </c>
      <c r="D59" s="490">
        <v>11.637534905000001</v>
      </c>
      <c r="E59" s="490">
        <v>12.881837526</v>
      </c>
      <c r="F59" s="490">
        <v>13.301580146999999</v>
      </c>
      <c r="G59" s="490">
        <v>15.90312537</v>
      </c>
      <c r="H59" s="490">
        <v>16.511707943000001</v>
      </c>
      <c r="I59" s="490">
        <v>18.351456655</v>
      </c>
      <c r="J59" s="490">
        <v>19.101052514999999</v>
      </c>
      <c r="K59" s="490">
        <v>17.45222176</v>
      </c>
      <c r="L59" s="490">
        <v>16.510973026999999</v>
      </c>
      <c r="M59" s="490">
        <v>12.683659763</v>
      </c>
      <c r="N59" s="490">
        <v>13.450112555</v>
      </c>
      <c r="O59" s="490">
        <v>14.386721608</v>
      </c>
      <c r="P59" s="490">
        <v>11.815712239</v>
      </c>
      <c r="Q59" s="490">
        <v>13.796652039</v>
      </c>
      <c r="R59" s="490">
        <v>13.810178529</v>
      </c>
      <c r="S59" s="490">
        <v>16.927745856000001</v>
      </c>
      <c r="T59" s="490">
        <v>18.700214591999998</v>
      </c>
      <c r="U59" s="490">
        <v>20.242656568000001</v>
      </c>
      <c r="V59" s="490">
        <v>20.36365837</v>
      </c>
      <c r="W59" s="490">
        <v>17.893814402</v>
      </c>
      <c r="X59" s="490">
        <v>14.934118461000001</v>
      </c>
      <c r="Y59" s="490">
        <v>13.786161726</v>
      </c>
      <c r="Z59" s="490">
        <v>13.718746177</v>
      </c>
      <c r="AA59" s="490">
        <v>13.486031970999999</v>
      </c>
      <c r="AB59" s="490">
        <v>12.075094511</v>
      </c>
      <c r="AC59" s="490">
        <v>14.035659939</v>
      </c>
      <c r="AD59" s="490">
        <v>15.193486001</v>
      </c>
      <c r="AE59" s="490">
        <v>17.167427456999999</v>
      </c>
      <c r="AF59" s="490">
        <v>18.199124393999998</v>
      </c>
      <c r="AG59" s="490">
        <v>20.510362490999999</v>
      </c>
      <c r="AH59" s="490">
        <v>21.463623236</v>
      </c>
      <c r="AI59" s="490">
        <v>18.426617222000001</v>
      </c>
      <c r="AJ59" s="490">
        <v>16.749995322</v>
      </c>
      <c r="AK59" s="490">
        <v>13.626549787</v>
      </c>
      <c r="AL59" s="490">
        <v>13.612813860999999</v>
      </c>
      <c r="AM59" s="490">
        <v>14.619601275999999</v>
      </c>
      <c r="AN59" s="490">
        <v>12.303539934</v>
      </c>
      <c r="AO59" s="490">
        <v>14.558585581999999</v>
      </c>
      <c r="AP59" s="490">
        <v>13.941022800000001</v>
      </c>
      <c r="AQ59" s="490">
        <v>18.835595089000002</v>
      </c>
      <c r="AR59" s="490">
        <v>19.112133999000001</v>
      </c>
      <c r="AS59" s="490">
        <v>21.341070529</v>
      </c>
      <c r="AT59" s="490">
        <v>21.177672803</v>
      </c>
      <c r="AU59" s="490">
        <v>20.361652175</v>
      </c>
      <c r="AV59" s="490">
        <v>17.449583467</v>
      </c>
      <c r="AW59" s="490">
        <v>15.183813934</v>
      </c>
      <c r="AX59" s="490">
        <v>13.316878064000001</v>
      </c>
      <c r="AY59" s="939">
        <v>14.351576864</v>
      </c>
      <c r="AZ59" s="939">
        <v>12.41831</v>
      </c>
      <c r="BA59" s="939">
        <v>13.439859999999999</v>
      </c>
      <c r="BB59" s="478">
        <v>13.661429999999999</v>
      </c>
      <c r="BC59" s="478">
        <v>16.196259999999999</v>
      </c>
      <c r="BD59" s="478">
        <v>18.36243</v>
      </c>
      <c r="BE59" s="478">
        <v>19.58708</v>
      </c>
      <c r="BF59" s="478">
        <v>20.281210000000002</v>
      </c>
      <c r="BG59" s="478">
        <v>18.584700000000002</v>
      </c>
      <c r="BH59" s="478">
        <v>17.277419999999999</v>
      </c>
      <c r="BI59" s="478">
        <v>13.799720000000001</v>
      </c>
      <c r="BJ59" s="478">
        <v>13.791399999999999</v>
      </c>
      <c r="BK59" s="478">
        <v>13.98532</v>
      </c>
      <c r="BL59" s="478">
        <v>12.61356</v>
      </c>
      <c r="BM59" s="478">
        <v>14.396850000000001</v>
      </c>
      <c r="BN59" s="478">
        <v>14.59071</v>
      </c>
      <c r="BO59" s="478">
        <v>16.667560000000002</v>
      </c>
      <c r="BP59" s="478">
        <v>18.64968</v>
      </c>
      <c r="BQ59" s="478">
        <v>19.66723</v>
      </c>
      <c r="BR59" s="478">
        <v>20.442440000000001</v>
      </c>
      <c r="BS59" s="478">
        <v>18.63147</v>
      </c>
      <c r="BT59" s="478">
        <v>17.271889999999999</v>
      </c>
      <c r="BU59" s="478">
        <v>14.08164</v>
      </c>
      <c r="BV59" s="478">
        <v>14.001950000000001</v>
      </c>
    </row>
    <row r="60" spans="1:74" ht="11.1" customHeight="1" x14ac:dyDescent="0.2">
      <c r="A60" s="240" t="s">
        <v>691</v>
      </c>
      <c r="B60" s="468" t="s">
        <v>474</v>
      </c>
      <c r="C60" s="490">
        <v>1.5886616339999999</v>
      </c>
      <c r="D60" s="490">
        <v>1.585293716</v>
      </c>
      <c r="E60" s="490">
        <v>1.509506974</v>
      </c>
      <c r="F60" s="490">
        <v>1.497808356</v>
      </c>
      <c r="G60" s="490">
        <v>1.8647080330000001</v>
      </c>
      <c r="H60" s="490">
        <v>1.91030813</v>
      </c>
      <c r="I60" s="490">
        <v>1.7638038659999999</v>
      </c>
      <c r="J60" s="490">
        <v>2.1572938760000002</v>
      </c>
      <c r="K60" s="490">
        <v>1.6475769280000001</v>
      </c>
      <c r="L60" s="490">
        <v>1.4357871760000001</v>
      </c>
      <c r="M60" s="490">
        <v>0.75907996099999997</v>
      </c>
      <c r="N60" s="490">
        <v>0.61866789099999997</v>
      </c>
      <c r="O60" s="490">
        <v>1.132611942</v>
      </c>
      <c r="P60" s="490">
        <v>1.343687326</v>
      </c>
      <c r="Q60" s="490">
        <v>1.0345281040000001</v>
      </c>
      <c r="R60" s="490">
        <v>1.46633792</v>
      </c>
      <c r="S60" s="490">
        <v>1.421597008</v>
      </c>
      <c r="T60" s="490">
        <v>1.350020905</v>
      </c>
      <c r="U60" s="490">
        <v>1.2747241439999999</v>
      </c>
      <c r="V60" s="490">
        <v>1.2725035600000001</v>
      </c>
      <c r="W60" s="490">
        <v>1.1352486420000001</v>
      </c>
      <c r="X60" s="490">
        <v>1.07026602</v>
      </c>
      <c r="Y60" s="490">
        <v>1.465422204</v>
      </c>
      <c r="Z60" s="490">
        <v>1.5289142929999999</v>
      </c>
      <c r="AA60" s="490">
        <v>0.83111134600000003</v>
      </c>
      <c r="AB60" s="490">
        <v>0.67770308899999998</v>
      </c>
      <c r="AC60" s="490">
        <v>1.1560677960000001</v>
      </c>
      <c r="AD60" s="490">
        <v>0.97841784399999998</v>
      </c>
      <c r="AE60" s="490">
        <v>0.67632968000000004</v>
      </c>
      <c r="AF60" s="490">
        <v>0.97273686500000001</v>
      </c>
      <c r="AG60" s="490">
        <v>1.38984876</v>
      </c>
      <c r="AH60" s="490">
        <v>1.309891825</v>
      </c>
      <c r="AI60" s="490">
        <v>1.1835550020000001</v>
      </c>
      <c r="AJ60" s="490">
        <v>0.71410634100000003</v>
      </c>
      <c r="AK60" s="490">
        <v>1.02462634</v>
      </c>
      <c r="AL60" s="490">
        <v>0.750471946</v>
      </c>
      <c r="AM60" s="490">
        <v>0.82724105000000003</v>
      </c>
      <c r="AN60" s="490">
        <v>0.33290712500000003</v>
      </c>
      <c r="AO60" s="490">
        <v>0.25879712500000002</v>
      </c>
      <c r="AP60" s="490">
        <v>0.44374453600000002</v>
      </c>
      <c r="AQ60" s="490">
        <v>0.70400489899999996</v>
      </c>
      <c r="AR60" s="490">
        <v>1.139314121</v>
      </c>
      <c r="AS60" s="490">
        <v>1.118114601</v>
      </c>
      <c r="AT60" s="490">
        <v>1.017785004</v>
      </c>
      <c r="AU60" s="490">
        <v>0.90944617000000005</v>
      </c>
      <c r="AV60" s="490">
        <v>0.285249207</v>
      </c>
      <c r="AW60" s="490">
        <v>0.35753901700000001</v>
      </c>
      <c r="AX60" s="490">
        <v>0.43325188599999997</v>
      </c>
      <c r="AY60" s="939">
        <v>1.1173556790000001</v>
      </c>
      <c r="AZ60" s="939">
        <v>0.4682675</v>
      </c>
      <c r="BA60" s="939">
        <v>0.30246030000000002</v>
      </c>
      <c r="BB60" s="478">
        <v>0.56475470000000005</v>
      </c>
      <c r="BC60" s="478">
        <v>0.70808530000000003</v>
      </c>
      <c r="BD60" s="478">
        <v>0.87290440000000002</v>
      </c>
      <c r="BE60" s="478">
        <v>1.2596419999999999</v>
      </c>
      <c r="BF60" s="478">
        <v>1.1973689999999999</v>
      </c>
      <c r="BG60" s="478">
        <v>0.99156310000000003</v>
      </c>
      <c r="BH60" s="478">
        <v>0.4719506</v>
      </c>
      <c r="BI60" s="478">
        <v>0.60947030000000002</v>
      </c>
      <c r="BJ60" s="478">
        <v>0.78488979999999997</v>
      </c>
      <c r="BK60" s="478">
        <v>1.01102</v>
      </c>
      <c r="BL60" s="478">
        <v>0.6371966</v>
      </c>
      <c r="BM60" s="478">
        <v>0.22162390000000001</v>
      </c>
      <c r="BN60" s="478">
        <v>0.4745624</v>
      </c>
      <c r="BO60" s="478">
        <v>0.55437789999999998</v>
      </c>
      <c r="BP60" s="478">
        <v>0.76140649999999999</v>
      </c>
      <c r="BQ60" s="478">
        <v>1.2994600000000001</v>
      </c>
      <c r="BR60" s="478">
        <v>1.184229</v>
      </c>
      <c r="BS60" s="478">
        <v>1.1868030000000001</v>
      </c>
      <c r="BT60" s="478">
        <v>0.29418810000000001</v>
      </c>
      <c r="BU60" s="478">
        <v>0.44670120000000002</v>
      </c>
      <c r="BV60" s="478">
        <v>0.63754699999999997</v>
      </c>
    </row>
    <row r="61" spans="1:74" ht="11.1" customHeight="1" x14ac:dyDescent="0.2">
      <c r="A61" s="240" t="s">
        <v>692</v>
      </c>
      <c r="B61" s="468" t="s">
        <v>1043</v>
      </c>
      <c r="C61" s="490">
        <v>2.6986210000000002</v>
      </c>
      <c r="D61" s="490">
        <v>2.4724119999999998</v>
      </c>
      <c r="E61" s="490">
        <v>2.6728779999999999</v>
      </c>
      <c r="F61" s="490">
        <v>2.1834370000000001</v>
      </c>
      <c r="G61" s="490">
        <v>2.344614</v>
      </c>
      <c r="H61" s="490">
        <v>2.67801</v>
      </c>
      <c r="I61" s="490">
        <v>2.751655</v>
      </c>
      <c r="J61" s="490">
        <v>2.5181870000000002</v>
      </c>
      <c r="K61" s="490">
        <v>1.938461</v>
      </c>
      <c r="L61" s="490">
        <v>2.252049</v>
      </c>
      <c r="M61" s="490">
        <v>2.2611759999999999</v>
      </c>
      <c r="N61" s="490">
        <v>2.7433939999999999</v>
      </c>
      <c r="O61" s="490">
        <v>2.4372379999999998</v>
      </c>
      <c r="P61" s="490">
        <v>2.5307080000000002</v>
      </c>
      <c r="Q61" s="490">
        <v>2.3515350000000002</v>
      </c>
      <c r="R61" s="490">
        <v>2.431254</v>
      </c>
      <c r="S61" s="490">
        <v>2.7800660000000001</v>
      </c>
      <c r="T61" s="490">
        <v>2.6534409999999999</v>
      </c>
      <c r="U61" s="490">
        <v>2.7564679999999999</v>
      </c>
      <c r="V61" s="490">
        <v>2.757641</v>
      </c>
      <c r="W61" s="490">
        <v>1.991187</v>
      </c>
      <c r="X61" s="490">
        <v>2.6713010000000001</v>
      </c>
      <c r="Y61" s="490">
        <v>2.6574469999999999</v>
      </c>
      <c r="Z61" s="490">
        <v>2.7500429999999998</v>
      </c>
      <c r="AA61" s="490">
        <v>2.793167</v>
      </c>
      <c r="AB61" s="490">
        <v>2.2603789999999999</v>
      </c>
      <c r="AC61" s="490">
        <v>2.3305739999999999</v>
      </c>
      <c r="AD61" s="490">
        <v>2.20363</v>
      </c>
      <c r="AE61" s="490">
        <v>2.5952959999999998</v>
      </c>
      <c r="AF61" s="490">
        <v>2.670417</v>
      </c>
      <c r="AG61" s="490">
        <v>2.7142680000000001</v>
      </c>
      <c r="AH61" s="490">
        <v>2.7156910000000001</v>
      </c>
      <c r="AI61" s="490">
        <v>2.588546</v>
      </c>
      <c r="AJ61" s="490">
        <v>2.096441</v>
      </c>
      <c r="AK61" s="490">
        <v>2.4226209999999999</v>
      </c>
      <c r="AL61" s="490">
        <v>2.5491640000000002</v>
      </c>
      <c r="AM61" s="490">
        <v>2.601842</v>
      </c>
      <c r="AN61" s="490">
        <v>2.63178</v>
      </c>
      <c r="AO61" s="490">
        <v>2.2294619999999998</v>
      </c>
      <c r="AP61" s="490">
        <v>2.36605</v>
      </c>
      <c r="AQ61" s="490">
        <v>2.7558039999999999</v>
      </c>
      <c r="AR61" s="490">
        <v>2.4136150000000001</v>
      </c>
      <c r="AS61" s="490">
        <v>2.6752820000000002</v>
      </c>
      <c r="AT61" s="490">
        <v>2.6336400000000002</v>
      </c>
      <c r="AU61" s="490">
        <v>1.949703</v>
      </c>
      <c r="AV61" s="490">
        <v>1.7789079999999999</v>
      </c>
      <c r="AW61" s="490">
        <v>2.2718660000000002</v>
      </c>
      <c r="AX61" s="490">
        <v>2.745638</v>
      </c>
      <c r="AY61" s="939">
        <v>2.8173270000000001</v>
      </c>
      <c r="AZ61" s="939">
        <v>2.4976600000000002</v>
      </c>
      <c r="BA61" s="939">
        <v>2.12059</v>
      </c>
      <c r="BB61" s="478">
        <v>2.37859</v>
      </c>
      <c r="BC61" s="478">
        <v>2.7263199999999999</v>
      </c>
      <c r="BD61" s="478">
        <v>2.6383700000000001</v>
      </c>
      <c r="BE61" s="478">
        <v>2.7263199999999999</v>
      </c>
      <c r="BF61" s="478">
        <v>2.7263199999999999</v>
      </c>
      <c r="BG61" s="478">
        <v>2.0898500000000002</v>
      </c>
      <c r="BH61" s="478">
        <v>2.3800599999999998</v>
      </c>
      <c r="BI61" s="478">
        <v>2.6383700000000001</v>
      </c>
      <c r="BJ61" s="478">
        <v>2.7263199999999999</v>
      </c>
      <c r="BK61" s="478">
        <v>2.7263199999999999</v>
      </c>
      <c r="BL61" s="478">
        <v>2.4624799999999998</v>
      </c>
      <c r="BM61" s="478">
        <v>1.9918100000000001</v>
      </c>
      <c r="BN61" s="478">
        <v>1.9281600000000001</v>
      </c>
      <c r="BO61" s="478">
        <v>2.42117</v>
      </c>
      <c r="BP61" s="478">
        <v>2.6383700000000001</v>
      </c>
      <c r="BQ61" s="478">
        <v>2.7263199999999999</v>
      </c>
      <c r="BR61" s="478">
        <v>2.7263199999999999</v>
      </c>
      <c r="BS61" s="478">
        <v>2.02284</v>
      </c>
      <c r="BT61" s="478">
        <v>2.7263199999999999</v>
      </c>
      <c r="BU61" s="478">
        <v>2.6383700000000001</v>
      </c>
      <c r="BV61" s="478">
        <v>2.7263199999999999</v>
      </c>
    </row>
    <row r="62" spans="1:74" ht="11.1" customHeight="1" x14ac:dyDescent="0.2">
      <c r="A62" s="240" t="s">
        <v>693</v>
      </c>
      <c r="B62" s="468" t="s">
        <v>1036</v>
      </c>
      <c r="C62" s="490">
        <v>2.2148322000000002E-2</v>
      </c>
      <c r="D62" s="490">
        <v>1.4831262E-2</v>
      </c>
      <c r="E62" s="490">
        <v>3.2427702000000003E-2</v>
      </c>
      <c r="F62" s="490">
        <v>2.3091074999999999E-2</v>
      </c>
      <c r="G62" s="490">
        <v>2.2572275999999999E-2</v>
      </c>
      <c r="H62" s="490">
        <v>1.4888857E-2</v>
      </c>
      <c r="I62" s="490">
        <v>2.0779704999999999E-2</v>
      </c>
      <c r="J62" s="490">
        <v>1.8390019000000001E-2</v>
      </c>
      <c r="K62" s="490">
        <v>2.2460509E-2</v>
      </c>
      <c r="L62" s="490">
        <v>2.1595123000000001E-2</v>
      </c>
      <c r="M62" s="490">
        <v>2.2828864000000001E-2</v>
      </c>
      <c r="N62" s="490">
        <v>1.5593286E-2</v>
      </c>
      <c r="O62" s="490">
        <v>2.0219339999999999E-2</v>
      </c>
      <c r="P62" s="490">
        <v>2.3819238999999999E-2</v>
      </c>
      <c r="Q62" s="490">
        <v>3.2837482000000001E-2</v>
      </c>
      <c r="R62" s="490">
        <v>2.8127883999999999E-2</v>
      </c>
      <c r="S62" s="490">
        <v>2.0731181000000001E-2</v>
      </c>
      <c r="T62" s="490">
        <v>1.4220379999999999E-2</v>
      </c>
      <c r="U62" s="490">
        <v>1.1705790000000001E-2</v>
      </c>
      <c r="V62" s="490">
        <v>1.3533389999999999E-2</v>
      </c>
      <c r="W62" s="490">
        <v>1.4629193E-2</v>
      </c>
      <c r="X62" s="490">
        <v>1.1241516999999999E-2</v>
      </c>
      <c r="Y62" s="490">
        <v>1.4390963999999999E-2</v>
      </c>
      <c r="Z62" s="490">
        <v>2.550564E-2</v>
      </c>
      <c r="AA62" s="490">
        <v>2.1721000000000001E-2</v>
      </c>
      <c r="AB62" s="490">
        <v>1.1936E-2</v>
      </c>
      <c r="AC62" s="490">
        <v>2.3944E-2</v>
      </c>
      <c r="AD62" s="490">
        <v>1.7781000000000002E-2</v>
      </c>
      <c r="AE62" s="490">
        <v>2.6775E-2</v>
      </c>
      <c r="AF62" s="490">
        <v>1.9408000000000002E-2</v>
      </c>
      <c r="AG62" s="490">
        <v>2.4937999999999998E-2</v>
      </c>
      <c r="AH62" s="490">
        <v>1.9061000000000002E-2</v>
      </c>
      <c r="AI62" s="490">
        <v>1.7382000000000002E-2</v>
      </c>
      <c r="AJ62" s="490">
        <v>1.2290000000000001E-2</v>
      </c>
      <c r="AK62" s="490">
        <v>1.2338E-2</v>
      </c>
      <c r="AL62" s="490">
        <v>1.6618000000000001E-2</v>
      </c>
      <c r="AM62" s="490">
        <v>2.2042616000000001E-2</v>
      </c>
      <c r="AN62" s="490">
        <v>2.0559007000000001E-2</v>
      </c>
      <c r="AO62" s="490">
        <v>2.2125596000000001E-2</v>
      </c>
      <c r="AP62" s="490">
        <v>1.857174E-2</v>
      </c>
      <c r="AQ62" s="490">
        <v>1.9754623999999998E-2</v>
      </c>
      <c r="AR62" s="490">
        <v>1.6938669999999999E-2</v>
      </c>
      <c r="AS62" s="490">
        <v>1.7271959999999999E-2</v>
      </c>
      <c r="AT62" s="490">
        <v>1.7883396999999999E-2</v>
      </c>
      <c r="AU62" s="490">
        <v>1.5851219E-2</v>
      </c>
      <c r="AV62" s="490">
        <v>1.6758252000000001E-2</v>
      </c>
      <c r="AW62" s="490">
        <v>1.6466923000000001E-2</v>
      </c>
      <c r="AX62" s="490">
        <v>1.8548240000000001E-2</v>
      </c>
      <c r="AY62" s="939">
        <v>1.7895982000000001E-2</v>
      </c>
      <c r="AZ62" s="939">
        <v>1.5788E-2</v>
      </c>
      <c r="BA62" s="939">
        <v>1.9487000000000001E-2</v>
      </c>
      <c r="BB62" s="478">
        <v>1.7755900000000002E-2</v>
      </c>
      <c r="BC62" s="478">
        <v>1.73583E-2</v>
      </c>
      <c r="BD62" s="478">
        <v>1.3191899999999999E-2</v>
      </c>
      <c r="BE62" s="478">
        <v>1.3430599999999999E-2</v>
      </c>
      <c r="BF62" s="478">
        <v>1.2341400000000001E-2</v>
      </c>
      <c r="BG62" s="478">
        <v>1.1317900000000001E-2</v>
      </c>
      <c r="BH62" s="478">
        <v>1.1895599999999999E-2</v>
      </c>
      <c r="BI62" s="478">
        <v>1.30776E-2</v>
      </c>
      <c r="BJ62" s="478">
        <v>1.6488800000000001E-2</v>
      </c>
      <c r="BK62" s="478">
        <v>1.9950099999999998E-2</v>
      </c>
      <c r="BL62" s="478">
        <v>1.70838E-2</v>
      </c>
      <c r="BM62" s="478">
        <v>2.0489E-2</v>
      </c>
      <c r="BN62" s="478">
        <v>1.8433100000000001E-2</v>
      </c>
      <c r="BO62" s="478">
        <v>1.7847100000000001E-2</v>
      </c>
      <c r="BP62" s="478">
        <v>1.35222E-2</v>
      </c>
      <c r="BQ62" s="478">
        <v>1.3669000000000001E-2</v>
      </c>
      <c r="BR62" s="478">
        <v>1.2507900000000001E-2</v>
      </c>
      <c r="BS62" s="478">
        <v>1.14304E-2</v>
      </c>
      <c r="BT62" s="478">
        <v>1.1976799999999999E-2</v>
      </c>
      <c r="BU62" s="478">
        <v>1.31325E-2</v>
      </c>
      <c r="BV62" s="478">
        <v>1.6528399999999999E-2</v>
      </c>
    </row>
    <row r="63" spans="1:74" ht="11.1" customHeight="1" x14ac:dyDescent="0.2">
      <c r="A63" s="240" t="s">
        <v>694</v>
      </c>
      <c r="B63" s="468" t="s">
        <v>1049</v>
      </c>
      <c r="C63" s="490">
        <v>0.72507513599999995</v>
      </c>
      <c r="D63" s="490">
        <v>0.73290719100000001</v>
      </c>
      <c r="E63" s="490">
        <v>0.92793725999999999</v>
      </c>
      <c r="F63" s="490">
        <v>1.0210779720000001</v>
      </c>
      <c r="G63" s="490">
        <v>1.1755984660000001</v>
      </c>
      <c r="H63" s="490">
        <v>0.94881080699999998</v>
      </c>
      <c r="I63" s="490">
        <v>0.98941011099999998</v>
      </c>
      <c r="J63" s="490">
        <v>0.96347186699999998</v>
      </c>
      <c r="K63" s="490">
        <v>0.94536263099999995</v>
      </c>
      <c r="L63" s="490">
        <v>0.94321884300000003</v>
      </c>
      <c r="M63" s="490">
        <v>0.78720717500000004</v>
      </c>
      <c r="N63" s="490">
        <v>0.85222146399999998</v>
      </c>
      <c r="O63" s="490">
        <v>0.84254662800000002</v>
      </c>
      <c r="P63" s="490">
        <v>0.92064565200000004</v>
      </c>
      <c r="Q63" s="490">
        <v>1.172114466</v>
      </c>
      <c r="R63" s="490">
        <v>1.229869484</v>
      </c>
      <c r="S63" s="490">
        <v>1.3272795550000001</v>
      </c>
      <c r="T63" s="490">
        <v>1.243442741</v>
      </c>
      <c r="U63" s="490">
        <v>1.2893446</v>
      </c>
      <c r="V63" s="490">
        <v>1.206662065</v>
      </c>
      <c r="W63" s="490">
        <v>1.0155994580000001</v>
      </c>
      <c r="X63" s="490">
        <v>1.0592405620000001</v>
      </c>
      <c r="Y63" s="490">
        <v>0.79678094499999996</v>
      </c>
      <c r="Z63" s="490">
        <v>0.85984651199999995</v>
      </c>
      <c r="AA63" s="490">
        <v>1.0351431520000001</v>
      </c>
      <c r="AB63" s="490">
        <v>1.1424133540000001</v>
      </c>
      <c r="AC63" s="490">
        <v>1.3887667960000001</v>
      </c>
      <c r="AD63" s="490">
        <v>1.313801062</v>
      </c>
      <c r="AE63" s="490">
        <v>1.5572990440000001</v>
      </c>
      <c r="AF63" s="490">
        <v>1.449475869</v>
      </c>
      <c r="AG63" s="490">
        <v>1.431875252</v>
      </c>
      <c r="AH63" s="490">
        <v>1.467572359</v>
      </c>
      <c r="AI63" s="490">
        <v>1.3020482250000001</v>
      </c>
      <c r="AJ63" s="490">
        <v>1.2941249539999999</v>
      </c>
      <c r="AK63" s="490">
        <v>0.97124415399999997</v>
      </c>
      <c r="AL63" s="490">
        <v>0.87008838300000002</v>
      </c>
      <c r="AM63" s="490">
        <v>0.97945964500000005</v>
      </c>
      <c r="AN63" s="490">
        <v>1.4031579190000001</v>
      </c>
      <c r="AO63" s="490">
        <v>1.6263167119999999</v>
      </c>
      <c r="AP63" s="490">
        <v>2.1147392649999999</v>
      </c>
      <c r="AQ63" s="490">
        <v>2.1366533849999998</v>
      </c>
      <c r="AR63" s="490">
        <v>1.9244889890000001</v>
      </c>
      <c r="AS63" s="490">
        <v>1.87893362</v>
      </c>
      <c r="AT63" s="490">
        <v>1.8425459470000001</v>
      </c>
      <c r="AU63" s="490">
        <v>1.485940375</v>
      </c>
      <c r="AV63" s="490">
        <v>1.4823503520000001</v>
      </c>
      <c r="AW63" s="490">
        <v>1.3911753469999999</v>
      </c>
      <c r="AX63" s="490">
        <v>1.429058817</v>
      </c>
      <c r="AY63" s="939">
        <v>1.5338602910000001</v>
      </c>
      <c r="AZ63" s="939">
        <v>1.71838</v>
      </c>
      <c r="BA63" s="939">
        <v>2.0794809999999999</v>
      </c>
      <c r="BB63" s="478">
        <v>2.537277</v>
      </c>
      <c r="BC63" s="478">
        <v>2.5274160000000001</v>
      </c>
      <c r="BD63" s="478">
        <v>2.2931119999999998</v>
      </c>
      <c r="BE63" s="478">
        <v>2.1735600000000002</v>
      </c>
      <c r="BF63" s="478">
        <v>2.2183809999999999</v>
      </c>
      <c r="BG63" s="478">
        <v>1.8434699999999999</v>
      </c>
      <c r="BH63" s="478">
        <v>1.822605</v>
      </c>
      <c r="BI63" s="478">
        <v>1.5720940000000001</v>
      </c>
      <c r="BJ63" s="478">
        <v>1.616703</v>
      </c>
      <c r="BK63" s="478">
        <v>1.784087</v>
      </c>
      <c r="BL63" s="478">
        <v>1.829998</v>
      </c>
      <c r="BM63" s="478">
        <v>2.1697359999999999</v>
      </c>
      <c r="BN63" s="478">
        <v>2.665543</v>
      </c>
      <c r="BO63" s="478">
        <v>2.8063479999999998</v>
      </c>
      <c r="BP63" s="478">
        <v>2.3919380000000001</v>
      </c>
      <c r="BQ63" s="478">
        <v>2.337647</v>
      </c>
      <c r="BR63" s="478">
        <v>2.3897189999999999</v>
      </c>
      <c r="BS63" s="478">
        <v>2.003914</v>
      </c>
      <c r="BT63" s="478">
        <v>2.0175990000000001</v>
      </c>
      <c r="BU63" s="478">
        <v>1.614733</v>
      </c>
      <c r="BV63" s="478">
        <v>1.7264219999999999</v>
      </c>
    </row>
    <row r="64" spans="1:74" ht="11.1" customHeight="1" x14ac:dyDescent="0.2">
      <c r="A64" s="240" t="s">
        <v>695</v>
      </c>
      <c r="B64" s="500" t="s">
        <v>1050</v>
      </c>
      <c r="C64" s="490">
        <v>0.229213317</v>
      </c>
      <c r="D64" s="490">
        <v>0.29682580400000003</v>
      </c>
      <c r="E64" s="490">
        <v>0.20860071499999999</v>
      </c>
      <c r="F64" s="490">
        <v>0.234449411</v>
      </c>
      <c r="G64" s="490">
        <v>0.21629248500000001</v>
      </c>
      <c r="H64" s="490">
        <v>0.23480770300000001</v>
      </c>
      <c r="I64" s="490">
        <v>0.20545619100000001</v>
      </c>
      <c r="J64" s="490">
        <v>0.211636724</v>
      </c>
      <c r="K64" s="490">
        <v>0.20234904500000001</v>
      </c>
      <c r="L64" s="490">
        <v>0.178760961</v>
      </c>
      <c r="M64" s="490">
        <v>0.16294640499999999</v>
      </c>
      <c r="N64" s="490">
        <v>0.199977034</v>
      </c>
      <c r="O64" s="490">
        <v>0.209795702</v>
      </c>
      <c r="P64" s="490">
        <v>0.15901167299999999</v>
      </c>
      <c r="Q64" s="490">
        <v>0.24349902900000001</v>
      </c>
      <c r="R64" s="490">
        <v>0.15448848900000001</v>
      </c>
      <c r="S64" s="490">
        <v>0.157391752</v>
      </c>
      <c r="T64" s="490">
        <v>0.197649823</v>
      </c>
      <c r="U64" s="490">
        <v>0.19719478200000001</v>
      </c>
      <c r="V64" s="490">
        <v>0.20566378499999999</v>
      </c>
      <c r="W64" s="490">
        <v>0.202453576</v>
      </c>
      <c r="X64" s="490">
        <v>0.139030761</v>
      </c>
      <c r="Y64" s="490">
        <v>0.11282099499999999</v>
      </c>
      <c r="Z64" s="490">
        <v>0.28958960700000003</v>
      </c>
      <c r="AA64" s="490">
        <v>0.23957780000000001</v>
      </c>
      <c r="AB64" s="490">
        <v>0.22364964700000001</v>
      </c>
      <c r="AC64" s="490">
        <v>0.14223227299999999</v>
      </c>
      <c r="AD64" s="490">
        <v>0.14604955999999999</v>
      </c>
      <c r="AE64" s="490">
        <v>0.16660388900000001</v>
      </c>
      <c r="AF64" s="490">
        <v>0.18032841699999999</v>
      </c>
      <c r="AG64" s="490">
        <v>0.24514050900000001</v>
      </c>
      <c r="AH64" s="490">
        <v>0.23619229999999999</v>
      </c>
      <c r="AI64" s="490">
        <v>0.148747617</v>
      </c>
      <c r="AJ64" s="490">
        <v>7.1730452E-2</v>
      </c>
      <c r="AK64" s="490">
        <v>0.11964095</v>
      </c>
      <c r="AL64" s="490">
        <v>0.161244051</v>
      </c>
      <c r="AM64" s="490">
        <v>0.13633704599999999</v>
      </c>
      <c r="AN64" s="490">
        <v>8.2209042999999996E-2</v>
      </c>
      <c r="AO64" s="490">
        <v>7.9475419000000005E-2</v>
      </c>
      <c r="AP64" s="490">
        <v>0.14434644099999999</v>
      </c>
      <c r="AQ64" s="490">
        <v>0.12643658099999999</v>
      </c>
      <c r="AR64" s="490">
        <v>0.18870262099999999</v>
      </c>
      <c r="AS64" s="490">
        <v>0.21307985500000001</v>
      </c>
      <c r="AT64" s="490">
        <v>0.22702457200000001</v>
      </c>
      <c r="AU64" s="490">
        <v>0.106381358</v>
      </c>
      <c r="AV64" s="490">
        <v>7.3540885E-2</v>
      </c>
      <c r="AW64" s="490">
        <v>0.123931623</v>
      </c>
      <c r="AX64" s="490">
        <v>0.118868195</v>
      </c>
      <c r="AY64" s="939">
        <v>0.316623396</v>
      </c>
      <c r="AZ64" s="939">
        <v>0.1424629</v>
      </c>
      <c r="BA64" s="939">
        <v>0.13862479999999999</v>
      </c>
      <c r="BB64" s="478">
        <v>0.13713710000000001</v>
      </c>
      <c r="BC64" s="478">
        <v>0.13433590000000001</v>
      </c>
      <c r="BD64" s="478">
        <v>0.17256199999999999</v>
      </c>
      <c r="BE64" s="478">
        <v>0.2094559</v>
      </c>
      <c r="BF64" s="478">
        <v>0.21814710000000001</v>
      </c>
      <c r="BG64" s="478">
        <v>0.14494799999999999</v>
      </c>
      <c r="BH64" s="478">
        <v>9.6662200000000004E-2</v>
      </c>
      <c r="BI64" s="478">
        <v>0.12422569999999999</v>
      </c>
      <c r="BJ64" s="478">
        <v>0.18709190000000001</v>
      </c>
      <c r="BK64" s="478">
        <v>0.23067860000000001</v>
      </c>
      <c r="BL64" s="478">
        <v>0.1463739</v>
      </c>
      <c r="BM64" s="478">
        <v>0.1171456</v>
      </c>
      <c r="BN64" s="478">
        <v>0.1407291</v>
      </c>
      <c r="BO64" s="478">
        <v>0.13145770000000001</v>
      </c>
      <c r="BP64" s="478">
        <v>0.17474149999999999</v>
      </c>
      <c r="BQ64" s="478">
        <v>0.2209014</v>
      </c>
      <c r="BR64" s="478">
        <v>0.22759119999999999</v>
      </c>
      <c r="BS64" s="478">
        <v>0.13244210000000001</v>
      </c>
      <c r="BT64" s="478">
        <v>8.4734900000000002E-2</v>
      </c>
      <c r="BU64" s="478">
        <v>0.124997</v>
      </c>
      <c r="BV64" s="478">
        <v>0.15651090000000001</v>
      </c>
    </row>
    <row r="65" spans="1:74" ht="11.1" customHeight="1" x14ac:dyDescent="0.2">
      <c r="A65" s="242" t="s">
        <v>697</v>
      </c>
      <c r="B65" s="501" t="s">
        <v>1051</v>
      </c>
      <c r="C65" s="492">
        <v>17.80730913</v>
      </c>
      <c r="D65" s="492">
        <v>16.97913209</v>
      </c>
      <c r="E65" s="492">
        <v>18.69004357</v>
      </c>
      <c r="F65" s="492">
        <v>18.898613300000001</v>
      </c>
      <c r="G65" s="492">
        <v>22.354619100000001</v>
      </c>
      <c r="H65" s="492">
        <v>23.18313612</v>
      </c>
      <c r="I65" s="492">
        <v>24.9053781</v>
      </c>
      <c r="J65" s="492">
        <v>25.76452372</v>
      </c>
      <c r="K65" s="492">
        <v>22.909067149999998</v>
      </c>
      <c r="L65" s="492">
        <v>21.81244822</v>
      </c>
      <c r="M65" s="492">
        <v>16.97210351</v>
      </c>
      <c r="N65" s="492">
        <v>18.332301699999999</v>
      </c>
      <c r="O65" s="492">
        <v>18.853649999999998</v>
      </c>
      <c r="P65" s="492">
        <v>16.79561</v>
      </c>
      <c r="Q65" s="492">
        <v>19.053006</v>
      </c>
      <c r="R65" s="492">
        <v>19.596167000000001</v>
      </c>
      <c r="S65" s="492">
        <v>23.048870000000001</v>
      </c>
      <c r="T65" s="492">
        <v>24.441987000000001</v>
      </c>
      <c r="U65" s="492">
        <v>26.352166</v>
      </c>
      <c r="V65" s="492">
        <v>26.334589999999999</v>
      </c>
      <c r="W65" s="492">
        <v>22.848406000000001</v>
      </c>
      <c r="X65" s="492">
        <v>20.174793000000001</v>
      </c>
      <c r="Y65" s="492">
        <v>18.986910999999999</v>
      </c>
      <c r="Z65" s="492">
        <v>19.129974000000001</v>
      </c>
      <c r="AA65" s="492">
        <v>18.558945803</v>
      </c>
      <c r="AB65" s="492">
        <v>17.026088392999998</v>
      </c>
      <c r="AC65" s="492">
        <v>19.831952082000001</v>
      </c>
      <c r="AD65" s="492">
        <v>20.472586141000001</v>
      </c>
      <c r="AE65" s="492">
        <v>22.608860743000001</v>
      </c>
      <c r="AF65" s="492">
        <v>24.224356493999998</v>
      </c>
      <c r="AG65" s="492">
        <v>27.302226743999999</v>
      </c>
      <c r="AH65" s="492">
        <v>28.158777858000001</v>
      </c>
      <c r="AI65" s="492">
        <v>24.264425461999998</v>
      </c>
      <c r="AJ65" s="492">
        <v>21.305890439999999</v>
      </c>
      <c r="AK65" s="492">
        <v>18.376977488000001</v>
      </c>
      <c r="AL65" s="492">
        <v>18.196172123</v>
      </c>
      <c r="AM65" s="492">
        <v>18.683662278</v>
      </c>
      <c r="AN65" s="492">
        <v>16.497760242999998</v>
      </c>
      <c r="AO65" s="492">
        <v>18.657316111</v>
      </c>
      <c r="AP65" s="492">
        <v>19.132004639000002</v>
      </c>
      <c r="AQ65" s="492">
        <v>25.432584689999999</v>
      </c>
      <c r="AR65" s="492">
        <v>25.585855793</v>
      </c>
      <c r="AS65" s="492">
        <v>27.710782297000002</v>
      </c>
      <c r="AT65" s="492">
        <v>27.309042818999998</v>
      </c>
      <c r="AU65" s="492">
        <v>25.167018709000001</v>
      </c>
      <c r="AV65" s="492">
        <v>21.234397300000001</v>
      </c>
      <c r="AW65" s="492">
        <v>19.975788279</v>
      </c>
      <c r="AX65" s="492">
        <v>18.499948772</v>
      </c>
      <c r="AY65" s="967">
        <v>20.327511999999999</v>
      </c>
      <c r="AZ65" s="967">
        <v>16.934899999999999</v>
      </c>
      <c r="BA65" s="967">
        <v>18.25074</v>
      </c>
      <c r="BB65" s="481">
        <v>19.586040000000001</v>
      </c>
      <c r="BC65" s="481">
        <v>23.08436</v>
      </c>
      <c r="BD65" s="481">
        <v>25.421690000000002</v>
      </c>
      <c r="BE65" s="481">
        <v>26.969550000000002</v>
      </c>
      <c r="BF65" s="481">
        <v>27.737680000000001</v>
      </c>
      <c r="BG65" s="481">
        <v>24.681840000000001</v>
      </c>
      <c r="BH65" s="481">
        <v>22.685580000000002</v>
      </c>
      <c r="BI65" s="481">
        <v>19.0992</v>
      </c>
      <c r="BJ65" s="481">
        <v>19.421700000000001</v>
      </c>
      <c r="BK65" s="481">
        <v>19.807860000000002</v>
      </c>
      <c r="BL65" s="481">
        <v>17.833379999999998</v>
      </c>
      <c r="BM65" s="481">
        <v>19.35652</v>
      </c>
      <c r="BN65" s="481">
        <v>20.362780000000001</v>
      </c>
      <c r="BO65" s="481">
        <v>23.524290000000001</v>
      </c>
      <c r="BP65" s="481">
        <v>25.799910000000001</v>
      </c>
      <c r="BQ65" s="481">
        <v>27.34666</v>
      </c>
      <c r="BR65" s="481">
        <v>28.132490000000001</v>
      </c>
      <c r="BS65" s="481">
        <v>25.06587</v>
      </c>
      <c r="BT65" s="481">
        <v>23.03661</v>
      </c>
      <c r="BU65" s="481">
        <v>19.308140000000002</v>
      </c>
      <c r="BV65" s="481">
        <v>19.59883</v>
      </c>
    </row>
    <row r="66" spans="1:74" s="358" customFormat="1" ht="12" customHeight="1" x14ac:dyDescent="0.25">
      <c r="A66" s="357"/>
      <c r="B66" s="1112" t="s">
        <v>1458</v>
      </c>
      <c r="C66" s="1113"/>
      <c r="D66" s="1113"/>
      <c r="E66" s="1113"/>
      <c r="F66" s="1113"/>
      <c r="G66" s="1113"/>
      <c r="H66" s="1113"/>
      <c r="I66" s="1113"/>
      <c r="J66" s="1113"/>
      <c r="K66" s="1113"/>
      <c r="L66" s="1113"/>
      <c r="M66" s="1113"/>
      <c r="N66" s="1113"/>
      <c r="O66" s="1113"/>
      <c r="P66" s="1113"/>
      <c r="Q66" s="1114"/>
      <c r="R66" s="788"/>
      <c r="AY66" s="361"/>
      <c r="AZ66" s="361"/>
      <c r="BA66" s="361"/>
      <c r="BD66" s="361"/>
      <c r="BE66" s="361"/>
      <c r="BF66" s="361"/>
      <c r="BG66" s="361"/>
      <c r="BH66" s="361"/>
      <c r="BI66" s="361"/>
    </row>
    <row r="67" spans="1:74" ht="12" customHeight="1" x14ac:dyDescent="0.25">
      <c r="A67" s="235"/>
      <c r="B67" s="1118" t="s">
        <v>1459</v>
      </c>
      <c r="C67" s="1113"/>
      <c r="D67" s="1113"/>
      <c r="E67" s="1113"/>
      <c r="F67" s="1113"/>
      <c r="G67" s="1113"/>
      <c r="H67" s="1113"/>
      <c r="I67" s="1113"/>
      <c r="J67" s="1113"/>
      <c r="K67" s="1113"/>
      <c r="L67" s="1113"/>
      <c r="M67" s="1113"/>
      <c r="N67" s="1113"/>
      <c r="O67" s="1113"/>
      <c r="P67" s="1113"/>
      <c r="Q67" s="1114"/>
      <c r="R67" s="788"/>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709"/>
      <c r="AZ67" s="709"/>
      <c r="BA67" s="709"/>
      <c r="BB67" s="335"/>
      <c r="BC67" s="335"/>
      <c r="BD67" s="709"/>
      <c r="BE67" s="709"/>
      <c r="BF67" s="709"/>
      <c r="BG67" s="709"/>
      <c r="BH67" s="709"/>
      <c r="BI67" s="709"/>
      <c r="BJ67" s="243"/>
      <c r="BK67" s="243"/>
      <c r="BL67" s="243"/>
      <c r="BM67" s="243"/>
      <c r="BN67" s="243"/>
      <c r="BO67" s="243"/>
      <c r="BP67" s="243"/>
      <c r="BQ67" s="243"/>
      <c r="BR67" s="243"/>
      <c r="BS67" s="243"/>
      <c r="BT67" s="243"/>
      <c r="BU67" s="243"/>
      <c r="BV67" s="243"/>
    </row>
    <row r="68" spans="1:74" ht="12" customHeight="1" x14ac:dyDescent="0.25">
      <c r="A68" s="235"/>
      <c r="B68" s="1118" t="s">
        <v>1460</v>
      </c>
      <c r="C68" s="1113"/>
      <c r="D68" s="1113"/>
      <c r="E68" s="1113"/>
      <c r="F68" s="1113"/>
      <c r="G68" s="1113"/>
      <c r="H68" s="1113"/>
      <c r="I68" s="1113"/>
      <c r="J68" s="1113"/>
      <c r="K68" s="1113"/>
      <c r="L68" s="1113"/>
      <c r="M68" s="1113"/>
      <c r="N68" s="1113"/>
      <c r="O68" s="1113"/>
      <c r="P68" s="1113"/>
      <c r="Q68" s="1114"/>
      <c r="R68" s="788"/>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c r="AQ68" s="243"/>
      <c r="AR68" s="243"/>
      <c r="AS68" s="243"/>
      <c r="AT68" s="243"/>
      <c r="AU68" s="243"/>
      <c r="AV68" s="243"/>
      <c r="AW68" s="243"/>
      <c r="AX68" s="243"/>
      <c r="AY68" s="717"/>
      <c r="AZ68" s="717"/>
      <c r="BA68" s="717"/>
      <c r="BB68" s="243"/>
      <c r="BC68" s="243"/>
      <c r="BD68" s="710"/>
      <c r="BE68" s="710"/>
      <c r="BF68" s="710"/>
      <c r="BG68" s="717"/>
      <c r="BH68" s="717"/>
      <c r="BI68" s="717"/>
      <c r="BJ68" s="243"/>
      <c r="BK68" s="243"/>
      <c r="BL68" s="243"/>
      <c r="BM68" s="243"/>
      <c r="BN68" s="243"/>
      <c r="BO68" s="243"/>
      <c r="BP68" s="243"/>
      <c r="BQ68" s="243"/>
      <c r="BR68" s="243"/>
      <c r="BS68" s="243"/>
      <c r="BT68" s="243"/>
      <c r="BU68" s="243"/>
      <c r="BV68" s="243"/>
    </row>
    <row r="69" spans="1:74" ht="12" customHeight="1" x14ac:dyDescent="0.25">
      <c r="A69" s="244"/>
      <c r="B69" s="1118" t="s">
        <v>1461</v>
      </c>
      <c r="C69" s="1113"/>
      <c r="D69" s="1113"/>
      <c r="E69" s="1113"/>
      <c r="F69" s="1113"/>
      <c r="G69" s="1113"/>
      <c r="H69" s="1113"/>
      <c r="I69" s="1113"/>
      <c r="J69" s="1113"/>
      <c r="K69" s="1113"/>
      <c r="L69" s="1113"/>
      <c r="M69" s="1113"/>
      <c r="N69" s="1113"/>
      <c r="O69" s="1113"/>
      <c r="P69" s="1113"/>
      <c r="Q69" s="1114"/>
      <c r="R69" s="788"/>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245"/>
      <c r="AP69" s="245"/>
      <c r="AQ69" s="245"/>
      <c r="AR69" s="245"/>
      <c r="AS69" s="245"/>
      <c r="AT69" s="245"/>
      <c r="AU69" s="245"/>
      <c r="AV69" s="245"/>
      <c r="AW69" s="245"/>
      <c r="AX69" s="245"/>
      <c r="AY69" s="721"/>
      <c r="AZ69" s="721"/>
      <c r="BA69" s="721"/>
      <c r="BB69" s="245"/>
      <c r="BC69" s="245"/>
      <c r="BD69" s="711"/>
      <c r="BE69" s="711"/>
      <c r="BF69" s="711"/>
      <c r="BG69" s="721"/>
      <c r="BH69" s="721"/>
      <c r="BI69" s="721"/>
      <c r="BJ69" s="245"/>
      <c r="BK69" s="245"/>
      <c r="BL69" s="245"/>
      <c r="BM69" s="245"/>
      <c r="BN69" s="245"/>
      <c r="BO69" s="245"/>
      <c r="BP69" s="245"/>
      <c r="BQ69" s="245"/>
      <c r="BR69" s="245"/>
      <c r="BS69" s="245"/>
      <c r="BT69" s="245"/>
      <c r="BU69" s="245"/>
      <c r="BV69" s="245"/>
    </row>
    <row r="70" spans="1:74" ht="12" customHeight="1" x14ac:dyDescent="0.25">
      <c r="A70" s="244"/>
      <c r="B70" s="1118" t="s">
        <v>1579</v>
      </c>
      <c r="C70" s="1113"/>
      <c r="D70" s="1113"/>
      <c r="E70" s="1113"/>
      <c r="F70" s="1113"/>
      <c r="G70" s="1113"/>
      <c r="H70" s="1113"/>
      <c r="I70" s="1113"/>
      <c r="J70" s="1113"/>
      <c r="K70" s="1113"/>
      <c r="L70" s="1113"/>
      <c r="M70" s="1113"/>
      <c r="N70" s="1113"/>
      <c r="O70" s="1113"/>
      <c r="P70" s="1113"/>
      <c r="Q70" s="1114"/>
      <c r="R70" s="788"/>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245"/>
      <c r="AP70" s="245"/>
      <c r="AQ70" s="245"/>
      <c r="AR70" s="245"/>
      <c r="AS70" s="245"/>
      <c r="AT70" s="245"/>
      <c r="AU70" s="245"/>
      <c r="AV70" s="245"/>
      <c r="AW70" s="245"/>
      <c r="AX70" s="245"/>
      <c r="AY70" s="721"/>
      <c r="AZ70" s="721"/>
      <c r="BA70" s="721"/>
      <c r="BB70" s="245"/>
      <c r="BC70" s="245"/>
      <c r="BD70" s="711"/>
      <c r="BE70" s="711"/>
      <c r="BF70" s="711"/>
      <c r="BG70" s="721"/>
      <c r="BH70" s="721"/>
      <c r="BI70" s="721"/>
      <c r="BJ70" s="245"/>
      <c r="BK70" s="245"/>
      <c r="BL70" s="245"/>
      <c r="BM70" s="245"/>
      <c r="BN70" s="245"/>
      <c r="BO70" s="245"/>
      <c r="BP70" s="245"/>
      <c r="BQ70" s="245"/>
      <c r="BR70" s="245"/>
      <c r="BS70" s="245"/>
      <c r="BT70" s="245"/>
      <c r="BU70" s="245"/>
      <c r="BV70" s="245"/>
    </row>
    <row r="71" spans="1:74" ht="21" customHeight="1" x14ac:dyDescent="0.25">
      <c r="A71" s="244"/>
      <c r="B71" s="1112" t="s">
        <v>1462</v>
      </c>
      <c r="C71" s="1113"/>
      <c r="D71" s="1113"/>
      <c r="E71" s="1113"/>
      <c r="F71" s="1113"/>
      <c r="G71" s="1113"/>
      <c r="H71" s="1113"/>
      <c r="I71" s="1113"/>
      <c r="J71" s="1113"/>
      <c r="K71" s="1113"/>
      <c r="L71" s="1113"/>
      <c r="M71" s="1113"/>
      <c r="N71" s="1113"/>
      <c r="O71" s="1113"/>
      <c r="P71" s="1113"/>
      <c r="Q71" s="1114"/>
      <c r="R71" s="788"/>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245"/>
      <c r="AP71" s="245"/>
      <c r="AQ71" s="245"/>
      <c r="AR71" s="245"/>
      <c r="AS71" s="245"/>
      <c r="AT71" s="245"/>
      <c r="AU71" s="245"/>
      <c r="AV71" s="245"/>
      <c r="AW71" s="245"/>
      <c r="AX71" s="245"/>
      <c r="AY71" s="721"/>
      <c r="AZ71" s="721"/>
      <c r="BA71" s="721"/>
      <c r="BB71" s="245"/>
      <c r="BC71" s="245"/>
      <c r="BD71" s="711"/>
      <c r="BE71" s="711"/>
      <c r="BF71" s="711"/>
      <c r="BG71" s="721"/>
      <c r="BH71" s="721"/>
      <c r="BI71" s="721"/>
      <c r="BJ71" s="245"/>
      <c r="BK71" s="245"/>
      <c r="BL71" s="245"/>
      <c r="BM71" s="245"/>
      <c r="BN71" s="245"/>
      <c r="BO71" s="245"/>
      <c r="BP71" s="245"/>
      <c r="BQ71" s="245"/>
      <c r="BR71" s="245"/>
      <c r="BS71" s="245"/>
      <c r="BT71" s="245"/>
      <c r="BU71" s="245"/>
      <c r="BV71" s="245"/>
    </row>
    <row r="72" spans="1:74" ht="12" customHeight="1" x14ac:dyDescent="0.25">
      <c r="A72" s="244"/>
      <c r="B72" s="799" t="s">
        <v>826</v>
      </c>
      <c r="C72" s="799"/>
      <c r="D72" s="799"/>
      <c r="E72" s="799"/>
      <c r="F72" s="799"/>
      <c r="G72" s="799"/>
      <c r="H72" s="800"/>
      <c r="I72" s="799"/>
      <c r="J72" s="799"/>
      <c r="K72" s="799"/>
      <c r="L72" s="799"/>
      <c r="M72" s="799"/>
      <c r="N72" s="799"/>
      <c r="O72" s="799"/>
      <c r="P72" s="799"/>
      <c r="Q72" s="799"/>
      <c r="R72" s="801"/>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245"/>
      <c r="AP72" s="245"/>
      <c r="AQ72" s="245"/>
      <c r="AR72" s="245"/>
      <c r="AS72" s="245"/>
      <c r="AT72" s="245"/>
      <c r="AU72" s="245"/>
      <c r="AV72" s="245"/>
      <c r="AW72" s="245"/>
      <c r="AX72" s="245"/>
      <c r="AY72" s="721"/>
      <c r="AZ72" s="721"/>
      <c r="BA72" s="721"/>
      <c r="BB72" s="245"/>
      <c r="BC72" s="245"/>
      <c r="BD72" s="711"/>
      <c r="BE72" s="711"/>
      <c r="BF72" s="711"/>
      <c r="BG72" s="721"/>
      <c r="BH72" s="721"/>
      <c r="BI72" s="721"/>
      <c r="BJ72" s="245"/>
      <c r="BK72" s="245"/>
      <c r="BL72" s="245"/>
      <c r="BM72" s="245"/>
      <c r="BN72" s="245"/>
      <c r="BO72" s="245"/>
      <c r="BP72" s="245"/>
      <c r="BQ72" s="245"/>
      <c r="BR72" s="245"/>
      <c r="BS72" s="245"/>
      <c r="BT72" s="245"/>
      <c r="BU72" s="245"/>
      <c r="BV72" s="245"/>
    </row>
    <row r="73" spans="1:74" ht="12" customHeight="1" x14ac:dyDescent="0.25">
      <c r="A73" s="244"/>
      <c r="B73" s="1018" t="str">
        <f>Dates!$G$2</f>
        <v>EIA completed modeling and analysis for this report on Monday, April 7, 2025.</v>
      </c>
      <c r="C73" s="1005"/>
      <c r="D73" s="1005"/>
      <c r="E73" s="1005"/>
      <c r="F73" s="1005"/>
      <c r="G73" s="1005"/>
      <c r="H73" s="1005"/>
      <c r="I73" s="1005"/>
      <c r="J73" s="1005"/>
      <c r="K73" s="1005"/>
      <c r="L73" s="1005"/>
      <c r="M73" s="1005"/>
      <c r="N73" s="1005"/>
      <c r="O73" s="1005"/>
      <c r="P73" s="1005"/>
      <c r="Q73" s="1005"/>
      <c r="R73" s="802"/>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45"/>
      <c r="AP73" s="245"/>
      <c r="AQ73" s="245"/>
      <c r="AR73" s="245"/>
      <c r="AS73" s="245"/>
      <c r="AT73" s="245"/>
      <c r="AU73" s="245"/>
      <c r="AV73" s="245"/>
      <c r="AW73" s="245"/>
      <c r="AX73" s="245"/>
      <c r="AY73" s="721"/>
      <c r="AZ73" s="721"/>
      <c r="BA73" s="721"/>
      <c r="BB73" s="245"/>
      <c r="BC73" s="245"/>
      <c r="BD73" s="711"/>
      <c r="BE73" s="711"/>
      <c r="BF73" s="711"/>
      <c r="BG73" s="721"/>
      <c r="BH73" s="721"/>
      <c r="BI73" s="721"/>
      <c r="BJ73" s="245"/>
      <c r="BK73" s="245"/>
      <c r="BL73" s="245"/>
      <c r="BM73" s="245"/>
      <c r="BN73" s="245"/>
      <c r="BO73" s="245"/>
      <c r="BP73" s="245"/>
      <c r="BQ73" s="245"/>
      <c r="BR73" s="245"/>
      <c r="BS73" s="245"/>
      <c r="BT73" s="245"/>
      <c r="BU73" s="245"/>
      <c r="BV73" s="245"/>
    </row>
    <row r="74" spans="1:74" ht="12" customHeight="1" x14ac:dyDescent="0.25">
      <c r="A74" s="244"/>
      <c r="B74" s="1027" t="s">
        <v>1435</v>
      </c>
      <c r="C74" s="1014"/>
      <c r="D74" s="1014"/>
      <c r="E74" s="1014"/>
      <c r="F74" s="1014"/>
      <c r="G74" s="1014"/>
      <c r="H74" s="1014"/>
      <c r="I74" s="1014"/>
      <c r="J74" s="1014"/>
      <c r="K74" s="1014"/>
      <c r="L74" s="1014"/>
      <c r="M74" s="1014"/>
      <c r="N74" s="1014"/>
      <c r="O74" s="1014"/>
      <c r="P74" s="1014"/>
      <c r="Q74" s="1014"/>
      <c r="R74" s="796"/>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245"/>
      <c r="AP74" s="245"/>
      <c r="AQ74" s="245"/>
      <c r="AR74" s="245"/>
      <c r="AS74" s="245"/>
      <c r="AT74" s="245"/>
      <c r="AU74" s="245"/>
      <c r="AV74" s="245"/>
      <c r="AW74" s="245"/>
      <c r="AX74" s="245"/>
      <c r="AY74" s="721"/>
      <c r="AZ74" s="721"/>
      <c r="BA74" s="721"/>
      <c r="BB74" s="245"/>
      <c r="BC74" s="245"/>
      <c r="BD74" s="711"/>
      <c r="BE74" s="711"/>
      <c r="BF74" s="711"/>
      <c r="BG74" s="721"/>
      <c r="BH74" s="721"/>
      <c r="BI74" s="721"/>
      <c r="BJ74" s="245"/>
      <c r="BK74" s="245"/>
      <c r="BL74" s="245"/>
      <c r="BM74" s="245"/>
      <c r="BN74" s="245"/>
      <c r="BO74" s="245"/>
      <c r="BP74" s="245"/>
      <c r="BQ74" s="245"/>
      <c r="BR74" s="245"/>
      <c r="BS74" s="245"/>
      <c r="BT74" s="245"/>
      <c r="BU74" s="245"/>
      <c r="BV74" s="245"/>
    </row>
    <row r="75" spans="1:74" ht="20.85" customHeight="1" x14ac:dyDescent="0.25">
      <c r="A75" s="244"/>
      <c r="B75" s="1115" t="s">
        <v>1457</v>
      </c>
      <c r="C75" s="1116"/>
      <c r="D75" s="1116"/>
      <c r="E75" s="1116"/>
      <c r="F75" s="1116"/>
      <c r="G75" s="1116"/>
      <c r="H75" s="1116"/>
      <c r="I75" s="1116"/>
      <c r="J75" s="1116"/>
      <c r="K75" s="1116"/>
      <c r="L75" s="1116"/>
      <c r="M75" s="1116"/>
      <c r="N75" s="1116"/>
      <c r="O75" s="1116"/>
      <c r="P75" s="1116"/>
      <c r="Q75" s="1117"/>
      <c r="R75" s="788"/>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245"/>
      <c r="AP75" s="245"/>
      <c r="AQ75" s="245"/>
      <c r="AR75" s="245"/>
      <c r="AS75" s="245"/>
      <c r="AT75" s="245"/>
      <c r="AU75" s="245"/>
      <c r="AV75" s="245"/>
      <c r="AW75" s="245"/>
      <c r="AX75" s="245"/>
      <c r="AY75" s="721"/>
      <c r="AZ75" s="721"/>
      <c r="BA75" s="721"/>
      <c r="BB75" s="245"/>
      <c r="BC75" s="245"/>
      <c r="BD75" s="711"/>
      <c r="BE75" s="711"/>
      <c r="BF75" s="711"/>
      <c r="BG75" s="721"/>
      <c r="BH75" s="721"/>
      <c r="BI75" s="721"/>
      <c r="BJ75" s="245"/>
      <c r="BK75" s="245"/>
      <c r="BL75" s="245"/>
      <c r="BM75" s="245"/>
      <c r="BN75" s="245"/>
      <c r="BO75" s="245"/>
      <c r="BP75" s="245"/>
      <c r="BQ75" s="245"/>
      <c r="BR75" s="245"/>
      <c r="BS75" s="245"/>
      <c r="BT75" s="245"/>
      <c r="BU75" s="245"/>
      <c r="BV75" s="245"/>
    </row>
    <row r="76" spans="1:74" ht="12" customHeight="1" x14ac:dyDescent="0.25">
      <c r="A76" s="244"/>
      <c r="B76" s="1019" t="s">
        <v>840</v>
      </c>
      <c r="C76" s="1019"/>
      <c r="D76" s="1019"/>
      <c r="E76" s="1019"/>
      <c r="F76" s="1019"/>
      <c r="G76" s="1019"/>
      <c r="H76" s="1019"/>
      <c r="I76" s="1019"/>
      <c r="J76" s="1019"/>
      <c r="K76" s="1019"/>
      <c r="L76" s="1019"/>
      <c r="M76" s="1019"/>
      <c r="N76" s="1019"/>
      <c r="O76" s="1019"/>
      <c r="P76" s="1019"/>
      <c r="Q76" s="1019"/>
      <c r="R76" s="1019"/>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245"/>
      <c r="AP76" s="245"/>
      <c r="AQ76" s="245"/>
      <c r="AR76" s="245"/>
      <c r="AS76" s="245"/>
      <c r="AT76" s="245"/>
      <c r="AU76" s="245"/>
      <c r="AV76" s="245"/>
      <c r="AW76" s="245"/>
      <c r="AX76" s="245"/>
      <c r="AY76" s="721"/>
      <c r="AZ76" s="721"/>
      <c r="BA76" s="721"/>
      <c r="BB76" s="245"/>
      <c r="BC76" s="245"/>
      <c r="BD76" s="711"/>
      <c r="BE76" s="711"/>
      <c r="BF76" s="711"/>
      <c r="BG76" s="721"/>
      <c r="BH76" s="721"/>
      <c r="BI76" s="721"/>
      <c r="BJ76" s="245"/>
      <c r="BK76" s="245"/>
      <c r="BL76" s="245"/>
      <c r="BM76" s="245"/>
      <c r="BN76" s="245"/>
      <c r="BO76" s="245"/>
      <c r="BP76" s="245"/>
      <c r="BQ76" s="245"/>
      <c r="BR76" s="245"/>
      <c r="BS76" s="245"/>
      <c r="BT76" s="245"/>
      <c r="BU76" s="245"/>
      <c r="BV76" s="245"/>
    </row>
    <row r="77" spans="1:74" ht="12" customHeight="1" x14ac:dyDescent="0.25">
      <c r="A77" s="244"/>
      <c r="B77" s="1119" t="s">
        <v>1452</v>
      </c>
      <c r="C77" s="1120"/>
      <c r="D77" s="1120"/>
      <c r="E77" s="1120"/>
      <c r="F77" s="1120"/>
      <c r="G77" s="1120"/>
      <c r="H77" s="1120"/>
      <c r="I77" s="1120"/>
      <c r="J77" s="1120"/>
      <c r="K77" s="1120"/>
      <c r="L77" s="1120"/>
      <c r="M77" s="1120"/>
      <c r="N77" s="1120"/>
      <c r="O77" s="1120"/>
      <c r="P77" s="1120"/>
      <c r="Q77" s="1107"/>
      <c r="R77" s="788"/>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245"/>
      <c r="AP77" s="245"/>
      <c r="AQ77" s="245"/>
      <c r="AR77" s="245"/>
      <c r="AS77" s="245"/>
      <c r="AT77" s="245"/>
      <c r="AU77" s="245"/>
      <c r="AV77" s="245"/>
      <c r="AW77" s="245"/>
      <c r="AX77" s="245"/>
      <c r="AY77" s="721"/>
      <c r="AZ77" s="721"/>
      <c r="BA77" s="721"/>
      <c r="BB77" s="245"/>
      <c r="BC77" s="245"/>
      <c r="BD77" s="711"/>
      <c r="BE77" s="711"/>
      <c r="BF77" s="711"/>
      <c r="BG77" s="721"/>
      <c r="BH77" s="721"/>
      <c r="BI77" s="721"/>
      <c r="BJ77" s="245"/>
      <c r="BK77" s="245"/>
      <c r="BL77" s="245"/>
      <c r="BM77" s="245"/>
      <c r="BN77" s="245"/>
      <c r="BO77" s="245"/>
      <c r="BP77" s="245"/>
      <c r="BQ77" s="245"/>
      <c r="BR77" s="245"/>
      <c r="BS77" s="245"/>
      <c r="BT77" s="245"/>
      <c r="BU77" s="245"/>
      <c r="BV77" s="245"/>
    </row>
    <row r="78" spans="1:74" ht="12" customHeight="1" x14ac:dyDescent="0.25">
      <c r="A78" s="244"/>
      <c r="B78" s="1110" t="s">
        <v>817</v>
      </c>
      <c r="C78" s="1106"/>
      <c r="D78" s="1106"/>
      <c r="E78" s="1106"/>
      <c r="F78" s="1106"/>
      <c r="G78" s="1106"/>
      <c r="H78" s="1106"/>
      <c r="I78" s="1106"/>
      <c r="J78" s="1106"/>
      <c r="K78" s="1106"/>
      <c r="L78" s="1106"/>
      <c r="M78" s="1106"/>
      <c r="N78" s="1106"/>
      <c r="O78" s="1106"/>
      <c r="P78" s="1106"/>
      <c r="Q78" s="1111"/>
      <c r="R78" s="788"/>
      <c r="S78" s="247"/>
      <c r="T78" s="247"/>
      <c r="U78" s="247"/>
      <c r="V78" s="247"/>
      <c r="W78" s="247"/>
      <c r="X78" s="247"/>
      <c r="Y78" s="247"/>
      <c r="Z78" s="247"/>
      <c r="AA78" s="246"/>
      <c r="AB78" s="247"/>
      <c r="AC78" s="247"/>
      <c r="AD78" s="247"/>
      <c r="AE78" s="247"/>
      <c r="AF78" s="247"/>
      <c r="AG78" s="247"/>
      <c r="AH78" s="247"/>
      <c r="AI78" s="247"/>
      <c r="AJ78" s="247"/>
      <c r="AK78" s="247"/>
      <c r="AL78" s="247"/>
      <c r="AM78" s="246"/>
      <c r="AN78" s="247"/>
      <c r="AO78" s="247"/>
      <c r="AP78" s="247"/>
      <c r="AQ78" s="247"/>
      <c r="AR78" s="247"/>
      <c r="AS78" s="247"/>
      <c r="AT78" s="247"/>
      <c r="AU78" s="247"/>
      <c r="AV78" s="247"/>
      <c r="AW78" s="247"/>
      <c r="AX78" s="247"/>
      <c r="AY78" s="972"/>
      <c r="AZ78" s="722"/>
      <c r="BA78" s="722"/>
      <c r="BB78" s="247"/>
      <c r="BC78" s="247"/>
      <c r="BD78" s="694"/>
      <c r="BE78" s="694"/>
      <c r="BF78" s="694"/>
      <c r="BG78" s="722"/>
      <c r="BH78" s="722"/>
      <c r="BI78" s="722"/>
      <c r="BJ78" s="247"/>
      <c r="BK78" s="246"/>
      <c r="BL78" s="247"/>
      <c r="BM78" s="247"/>
      <c r="BN78" s="247"/>
      <c r="BO78" s="247"/>
      <c r="BP78" s="247"/>
      <c r="BQ78" s="247"/>
      <c r="BR78" s="247"/>
      <c r="BS78" s="247"/>
      <c r="BT78" s="247"/>
      <c r="BU78" s="247"/>
      <c r="BV78" s="247"/>
    </row>
    <row r="79" spans="1:74" ht="13.2" x14ac:dyDescent="0.25">
      <c r="A79" s="244"/>
      <c r="B79" s="1105" t="s">
        <v>1453</v>
      </c>
      <c r="C79" s="1106"/>
      <c r="D79" s="1106"/>
      <c r="E79" s="1106"/>
      <c r="F79" s="1106"/>
      <c r="G79" s="1106"/>
      <c r="H79" s="1106"/>
      <c r="I79" s="1106"/>
      <c r="J79" s="1106"/>
      <c r="K79" s="1106"/>
      <c r="L79" s="1106"/>
      <c r="M79" s="1106"/>
      <c r="N79" s="1106"/>
      <c r="O79" s="1106"/>
      <c r="P79" s="1106"/>
      <c r="Q79" s="1107"/>
      <c r="R79" s="247"/>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249"/>
      <c r="AP79" s="249"/>
      <c r="AQ79" s="249"/>
      <c r="AR79" s="249"/>
      <c r="AS79" s="249"/>
      <c r="AT79" s="249"/>
      <c r="AU79" s="249"/>
      <c r="AV79" s="249"/>
      <c r="AW79" s="249"/>
      <c r="AX79" s="249"/>
      <c r="AY79" s="723"/>
      <c r="AZ79" s="723"/>
      <c r="BA79" s="723"/>
      <c r="BB79" s="249"/>
      <c r="BC79" s="249"/>
      <c r="BD79" s="712"/>
      <c r="BE79" s="712"/>
      <c r="BF79" s="712"/>
      <c r="BG79" s="723"/>
      <c r="BH79" s="723"/>
      <c r="BI79" s="723"/>
      <c r="BJ79" s="249"/>
      <c r="BK79" s="249"/>
      <c r="BL79" s="249"/>
      <c r="BM79" s="249"/>
      <c r="BN79" s="249"/>
      <c r="BO79" s="249"/>
      <c r="BP79" s="249"/>
      <c r="BQ79" s="249"/>
      <c r="BR79" s="249"/>
      <c r="BS79" s="249"/>
      <c r="BT79" s="249"/>
      <c r="BU79" s="249"/>
      <c r="BV79" s="249"/>
    </row>
    <row r="80" spans="1:74" x14ac:dyDescent="0.2">
      <c r="A80" s="247"/>
      <c r="B80" s="246"/>
      <c r="C80" s="249"/>
      <c r="D80" s="249"/>
      <c r="E80" s="249"/>
      <c r="F80" s="249"/>
      <c r="G80" s="249"/>
      <c r="H80" s="249"/>
      <c r="I80" s="249"/>
      <c r="J80" s="249"/>
      <c r="K80" s="249"/>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249"/>
      <c r="AP80" s="249"/>
      <c r="AQ80" s="249"/>
      <c r="AR80" s="249"/>
      <c r="AS80" s="249"/>
      <c r="AT80" s="249"/>
      <c r="AU80" s="249"/>
      <c r="AV80" s="249"/>
      <c r="AW80" s="249"/>
      <c r="AX80" s="249"/>
      <c r="AY80" s="723"/>
      <c r="AZ80" s="723"/>
      <c r="BA80" s="723"/>
      <c r="BB80" s="249"/>
      <c r="BC80" s="249"/>
      <c r="BD80" s="712"/>
      <c r="BE80" s="712"/>
      <c r="BF80" s="712"/>
      <c r="BG80" s="723"/>
      <c r="BH80" s="723"/>
      <c r="BI80" s="723"/>
      <c r="BJ80" s="249"/>
      <c r="BK80" s="249"/>
      <c r="BL80" s="249"/>
      <c r="BM80" s="249"/>
      <c r="BN80" s="249"/>
      <c r="BO80" s="249"/>
      <c r="BP80" s="249"/>
      <c r="BQ80" s="249"/>
      <c r="BR80" s="249"/>
      <c r="BS80" s="249"/>
      <c r="BT80" s="249"/>
      <c r="BU80" s="249"/>
      <c r="BV80" s="249"/>
    </row>
    <row r="81" spans="1:74" x14ac:dyDescent="0.2">
      <c r="A81" s="247"/>
      <c r="B81" s="246"/>
      <c r="C81" s="249"/>
      <c r="D81" s="249"/>
      <c r="E81" s="249"/>
      <c r="F81" s="249"/>
      <c r="G81" s="249"/>
      <c r="H81" s="249"/>
      <c r="I81" s="249"/>
      <c r="J81" s="249"/>
      <c r="K81" s="249"/>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249"/>
      <c r="AP81" s="249"/>
      <c r="AQ81" s="249"/>
      <c r="AR81" s="249"/>
      <c r="AS81" s="249"/>
      <c r="AT81" s="249"/>
      <c r="AU81" s="249"/>
      <c r="AV81" s="249"/>
      <c r="AW81" s="249"/>
      <c r="AX81" s="249"/>
      <c r="AY81" s="723"/>
      <c r="AZ81" s="723"/>
      <c r="BA81" s="723"/>
      <c r="BB81" s="249"/>
      <c r="BC81" s="249"/>
      <c r="BD81" s="712"/>
      <c r="BE81" s="712"/>
      <c r="BF81" s="712"/>
      <c r="BG81" s="723"/>
      <c r="BH81" s="723"/>
      <c r="BI81" s="723"/>
      <c r="BJ81" s="249"/>
      <c r="BK81" s="249"/>
      <c r="BL81" s="249"/>
      <c r="BM81" s="249"/>
      <c r="BN81" s="249"/>
      <c r="BO81" s="249"/>
      <c r="BP81" s="249"/>
      <c r="BQ81" s="249"/>
      <c r="BR81" s="249"/>
      <c r="BS81" s="249"/>
      <c r="BT81" s="249"/>
      <c r="BU81" s="249"/>
      <c r="BV81" s="249"/>
    </row>
    <row r="83" spans="1:74" x14ac:dyDescent="0.2">
      <c r="B83" s="248"/>
      <c r="C83" s="249"/>
      <c r="D83" s="249"/>
      <c r="E83" s="249"/>
      <c r="F83" s="249"/>
      <c r="G83" s="249"/>
      <c r="H83" s="249"/>
      <c r="I83" s="249"/>
      <c r="J83" s="249"/>
      <c r="K83" s="249"/>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249"/>
      <c r="AP83" s="249"/>
      <c r="AQ83" s="249"/>
      <c r="AR83" s="249"/>
      <c r="AS83" s="249"/>
      <c r="AT83" s="249"/>
      <c r="AU83" s="249"/>
      <c r="AV83" s="249"/>
      <c r="AW83" s="249"/>
      <c r="AX83" s="249"/>
      <c r="AY83" s="723"/>
      <c r="AZ83" s="723"/>
      <c r="BA83" s="723"/>
      <c r="BB83" s="249"/>
      <c r="BC83" s="249"/>
      <c r="BD83" s="712"/>
      <c r="BE83" s="712"/>
      <c r="BF83" s="712"/>
      <c r="BG83" s="723"/>
      <c r="BH83" s="723"/>
      <c r="BI83" s="723"/>
      <c r="BJ83" s="249"/>
      <c r="BK83" s="249"/>
      <c r="BL83" s="249"/>
      <c r="BM83" s="249"/>
      <c r="BN83" s="249"/>
      <c r="BO83" s="249"/>
      <c r="BP83" s="249"/>
      <c r="BQ83" s="249"/>
      <c r="BR83" s="249"/>
      <c r="BS83" s="249"/>
      <c r="BT83" s="249"/>
      <c r="BU83" s="249"/>
      <c r="BV83" s="249"/>
    </row>
    <row r="84" spans="1:74" x14ac:dyDescent="0.2">
      <c r="B84" s="246"/>
      <c r="C84" s="249"/>
      <c r="D84" s="249"/>
      <c r="E84" s="249"/>
      <c r="F84" s="249"/>
      <c r="G84" s="249"/>
      <c r="H84" s="249"/>
      <c r="I84" s="249"/>
      <c r="J84" s="249"/>
      <c r="K84" s="249"/>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249"/>
      <c r="AP84" s="249"/>
      <c r="AQ84" s="249"/>
      <c r="AR84" s="249"/>
      <c r="AS84" s="249"/>
      <c r="AT84" s="249"/>
      <c r="AU84" s="249"/>
      <c r="AV84" s="249"/>
      <c r="AW84" s="249"/>
      <c r="AX84" s="249"/>
      <c r="AY84" s="723"/>
      <c r="AZ84" s="723"/>
      <c r="BA84" s="723"/>
      <c r="BB84" s="249"/>
      <c r="BC84" s="249"/>
      <c r="BD84" s="712"/>
      <c r="BE84" s="712"/>
      <c r="BF84" s="712"/>
      <c r="BG84" s="723"/>
      <c r="BH84" s="723"/>
      <c r="BI84" s="723"/>
      <c r="BJ84" s="249"/>
      <c r="BK84" s="249"/>
      <c r="BL84" s="249"/>
      <c r="BM84" s="249"/>
      <c r="BN84" s="249"/>
      <c r="BO84" s="249"/>
      <c r="BP84" s="249"/>
      <c r="BQ84" s="249"/>
      <c r="BR84" s="249"/>
      <c r="BS84" s="249"/>
      <c r="BT84" s="249"/>
      <c r="BU84" s="249"/>
      <c r="BV84" s="249"/>
    </row>
    <row r="85" spans="1:74" x14ac:dyDescent="0.2">
      <c r="A85" s="247"/>
      <c r="B85" s="246"/>
      <c r="C85" s="249"/>
      <c r="D85" s="249"/>
      <c r="E85" s="249"/>
      <c r="F85" s="249"/>
      <c r="G85" s="249"/>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249"/>
      <c r="AP85" s="249"/>
      <c r="AQ85" s="249"/>
      <c r="AR85" s="249"/>
      <c r="AS85" s="249"/>
      <c r="AT85" s="249"/>
      <c r="AU85" s="249"/>
      <c r="AV85" s="249"/>
      <c r="AW85" s="249"/>
      <c r="AX85" s="249"/>
      <c r="AY85" s="723"/>
      <c r="AZ85" s="723"/>
      <c r="BA85" s="723"/>
      <c r="BB85" s="249"/>
      <c r="BC85" s="249"/>
      <c r="BD85" s="712"/>
      <c r="BE85" s="712"/>
      <c r="BF85" s="712"/>
      <c r="BG85" s="723"/>
      <c r="BH85" s="723"/>
      <c r="BI85" s="723"/>
      <c r="BJ85" s="249"/>
      <c r="BK85" s="249"/>
      <c r="BL85" s="249"/>
      <c r="BM85" s="249"/>
      <c r="BN85" s="249"/>
      <c r="BO85" s="249"/>
      <c r="BP85" s="249"/>
      <c r="BQ85" s="249"/>
      <c r="BR85" s="249"/>
      <c r="BS85" s="249"/>
      <c r="BT85" s="249"/>
      <c r="BU85" s="249"/>
      <c r="BV85" s="249"/>
    </row>
    <row r="86" spans="1:74" x14ac:dyDescent="0.2">
      <c r="A86" s="247"/>
      <c r="B86" s="246"/>
      <c r="C86" s="249"/>
      <c r="D86" s="249"/>
      <c r="E86" s="249"/>
      <c r="F86" s="249"/>
      <c r="G86" s="249"/>
      <c r="H86" s="249"/>
      <c r="I86" s="249"/>
      <c r="J86" s="249"/>
      <c r="K86" s="249"/>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249"/>
      <c r="AP86" s="249"/>
      <c r="AQ86" s="249"/>
      <c r="AR86" s="249"/>
      <c r="AS86" s="249"/>
      <c r="AT86" s="249"/>
      <c r="AU86" s="249"/>
      <c r="AV86" s="249"/>
      <c r="AW86" s="249"/>
      <c r="AX86" s="249"/>
      <c r="AY86" s="723"/>
      <c r="AZ86" s="723"/>
      <c r="BA86" s="723"/>
      <c r="BB86" s="249"/>
      <c r="BC86" s="249"/>
      <c r="BD86" s="712"/>
      <c r="BE86" s="712"/>
      <c r="BF86" s="712"/>
      <c r="BG86" s="723"/>
      <c r="BH86" s="723"/>
      <c r="BI86" s="723"/>
      <c r="BJ86" s="249"/>
      <c r="BK86" s="249"/>
      <c r="BL86" s="249"/>
      <c r="BM86" s="249"/>
      <c r="BN86" s="249"/>
      <c r="BO86" s="249"/>
      <c r="BP86" s="249"/>
      <c r="BQ86" s="249"/>
      <c r="BR86" s="249"/>
      <c r="BS86" s="249"/>
      <c r="BT86" s="249"/>
      <c r="BU86" s="249"/>
      <c r="BV86" s="249"/>
    </row>
    <row r="87" spans="1:74" x14ac:dyDescent="0.2">
      <c r="B87" s="248"/>
      <c r="C87" s="249"/>
      <c r="D87" s="249"/>
      <c r="E87" s="249"/>
      <c r="F87" s="249"/>
      <c r="G87" s="249"/>
      <c r="H87" s="249"/>
      <c r="I87" s="249"/>
      <c r="J87" s="249"/>
      <c r="K87" s="249"/>
      <c r="L87" s="249"/>
      <c r="M87" s="249"/>
      <c r="N87" s="249"/>
      <c r="O87" s="249"/>
      <c r="P87" s="249"/>
      <c r="Q87" s="249"/>
      <c r="R87" s="249"/>
      <c r="S87" s="249"/>
      <c r="T87" s="249"/>
      <c r="U87" s="249"/>
      <c r="V87" s="249"/>
      <c r="W87" s="249"/>
      <c r="X87" s="249"/>
      <c r="Y87" s="249"/>
      <c r="Z87" s="249"/>
      <c r="AA87" s="249"/>
      <c r="AB87" s="249"/>
      <c r="AC87" s="249"/>
      <c r="AD87" s="249"/>
      <c r="AE87" s="249"/>
      <c r="AF87" s="249"/>
      <c r="AG87" s="249"/>
      <c r="AH87" s="249"/>
      <c r="AI87" s="249"/>
      <c r="AJ87" s="249"/>
      <c r="AK87" s="249"/>
      <c r="AL87" s="249"/>
      <c r="AM87" s="249"/>
      <c r="AN87" s="249"/>
      <c r="AO87" s="249"/>
      <c r="AP87" s="249"/>
      <c r="AQ87" s="249"/>
      <c r="AR87" s="249"/>
      <c r="AS87" s="249"/>
      <c r="AT87" s="249"/>
      <c r="AU87" s="249"/>
      <c r="AV87" s="249"/>
      <c r="AW87" s="249"/>
      <c r="AX87" s="249"/>
      <c r="AY87" s="723"/>
      <c r="AZ87" s="723"/>
      <c r="BA87" s="723"/>
      <c r="BB87" s="249"/>
      <c r="BC87" s="249"/>
      <c r="BD87" s="712"/>
      <c r="BE87" s="712"/>
      <c r="BF87" s="712"/>
      <c r="BG87" s="723"/>
      <c r="BH87" s="723"/>
      <c r="BI87" s="723"/>
      <c r="BJ87" s="249"/>
      <c r="BK87" s="249"/>
      <c r="BL87" s="249"/>
      <c r="BM87" s="249"/>
      <c r="BN87" s="249"/>
      <c r="BO87" s="249"/>
      <c r="BP87" s="249"/>
      <c r="BQ87" s="249"/>
      <c r="BR87" s="249"/>
      <c r="BS87" s="249"/>
      <c r="BT87" s="249"/>
      <c r="BU87" s="249"/>
      <c r="BV87" s="249"/>
    </row>
    <row r="88" spans="1:74" x14ac:dyDescent="0.2">
      <c r="B88" s="246"/>
      <c r="C88" s="249"/>
      <c r="D88" s="249"/>
      <c r="E88" s="249"/>
      <c r="F88" s="249"/>
      <c r="G88" s="249"/>
      <c r="H88" s="249"/>
      <c r="I88" s="249"/>
      <c r="J88" s="249"/>
      <c r="K88" s="249"/>
      <c r="L88" s="249"/>
      <c r="M88" s="249"/>
      <c r="N88" s="249"/>
      <c r="O88" s="249"/>
      <c r="P88" s="249"/>
      <c r="Q88" s="249"/>
      <c r="R88" s="249"/>
      <c r="S88" s="249"/>
      <c r="T88" s="249"/>
      <c r="U88" s="249"/>
      <c r="V88" s="249"/>
      <c r="W88" s="249"/>
      <c r="X88" s="249"/>
      <c r="Y88" s="249"/>
      <c r="Z88" s="249"/>
      <c r="AA88" s="249"/>
      <c r="AB88" s="249"/>
      <c r="AC88" s="249"/>
      <c r="AD88" s="249"/>
      <c r="AE88" s="249"/>
      <c r="AF88" s="249"/>
      <c r="AG88" s="249"/>
      <c r="AH88" s="249"/>
      <c r="AI88" s="249"/>
      <c r="AJ88" s="249"/>
      <c r="AK88" s="249"/>
      <c r="AL88" s="249"/>
      <c r="AM88" s="249"/>
      <c r="AN88" s="249"/>
      <c r="AO88" s="249"/>
      <c r="AP88" s="249"/>
      <c r="AQ88" s="249"/>
      <c r="AR88" s="249"/>
      <c r="AS88" s="249"/>
      <c r="AT88" s="249"/>
      <c r="AU88" s="249"/>
      <c r="AV88" s="249"/>
      <c r="AW88" s="249"/>
      <c r="AX88" s="249"/>
      <c r="AY88" s="723"/>
      <c r="AZ88" s="723"/>
      <c r="BA88" s="723"/>
      <c r="BB88" s="249"/>
      <c r="BC88" s="249"/>
      <c r="BD88" s="712"/>
      <c r="BE88" s="712"/>
      <c r="BF88" s="712"/>
      <c r="BG88" s="723"/>
      <c r="BH88" s="723"/>
      <c r="BI88" s="723"/>
      <c r="BJ88" s="249"/>
      <c r="BK88" s="249"/>
      <c r="BL88" s="249"/>
      <c r="BM88" s="249"/>
      <c r="BN88" s="249"/>
      <c r="BO88" s="249"/>
      <c r="BP88" s="249"/>
      <c r="BQ88" s="249"/>
      <c r="BR88" s="249"/>
      <c r="BS88" s="249"/>
      <c r="BT88" s="249"/>
      <c r="BU88" s="249"/>
      <c r="BV88" s="249"/>
    </row>
    <row r="89" spans="1:74" x14ac:dyDescent="0.2">
      <c r="A89" s="247"/>
      <c r="B89" s="246"/>
      <c r="C89" s="249"/>
      <c r="D89" s="249"/>
      <c r="E89" s="249"/>
      <c r="F89" s="249"/>
      <c r="G89" s="249"/>
      <c r="H89" s="249"/>
      <c r="I89" s="249"/>
      <c r="J89" s="249"/>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49"/>
      <c r="AP89" s="249"/>
      <c r="AQ89" s="249"/>
      <c r="AR89" s="249"/>
      <c r="AS89" s="249"/>
      <c r="AT89" s="249"/>
      <c r="AU89" s="249"/>
      <c r="AV89" s="249"/>
      <c r="AW89" s="249"/>
      <c r="AX89" s="249"/>
      <c r="AY89" s="723"/>
      <c r="AZ89" s="723"/>
      <c r="BA89" s="723"/>
      <c r="BB89" s="249"/>
      <c r="BC89" s="249"/>
      <c r="BD89" s="712"/>
      <c r="BE89" s="712"/>
      <c r="BF89" s="712"/>
      <c r="BG89" s="723"/>
      <c r="BH89" s="723"/>
      <c r="BI89" s="723"/>
      <c r="BJ89" s="249"/>
      <c r="BK89" s="249"/>
      <c r="BL89" s="249"/>
      <c r="BM89" s="249"/>
      <c r="BN89" s="249"/>
      <c r="BO89" s="249"/>
      <c r="BP89" s="249"/>
      <c r="BQ89" s="249"/>
      <c r="BR89" s="249"/>
      <c r="BS89" s="249"/>
      <c r="BT89" s="249"/>
      <c r="BU89" s="249"/>
      <c r="BV89" s="249"/>
    </row>
    <row r="91" spans="1:74" x14ac:dyDescent="0.2">
      <c r="B91" s="248"/>
      <c r="C91" s="249"/>
      <c r="D91" s="249"/>
      <c r="E91" s="249"/>
      <c r="F91" s="249"/>
      <c r="G91" s="249"/>
      <c r="H91" s="249"/>
      <c r="I91" s="249"/>
      <c r="J91" s="249"/>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49"/>
      <c r="AP91" s="249"/>
      <c r="AQ91" s="249"/>
      <c r="AR91" s="249"/>
      <c r="AS91" s="249"/>
      <c r="AT91" s="249"/>
      <c r="AU91" s="249"/>
      <c r="AV91" s="249"/>
      <c r="AW91" s="249"/>
      <c r="AX91" s="249"/>
      <c r="AY91" s="723"/>
      <c r="AZ91" s="723"/>
      <c r="BA91" s="723"/>
      <c r="BB91" s="249"/>
      <c r="BC91" s="249"/>
      <c r="BD91" s="712"/>
      <c r="BE91" s="712"/>
      <c r="BF91" s="712"/>
      <c r="BG91" s="723"/>
      <c r="BH91" s="723"/>
      <c r="BI91" s="723"/>
      <c r="BJ91" s="249"/>
      <c r="BK91" s="249"/>
      <c r="BL91" s="249"/>
      <c r="BM91" s="249"/>
      <c r="BN91" s="249"/>
      <c r="BO91" s="249"/>
      <c r="BP91" s="249"/>
      <c r="BQ91" s="249"/>
      <c r="BR91" s="249"/>
      <c r="BS91" s="249"/>
      <c r="BT91" s="249"/>
      <c r="BU91" s="249"/>
      <c r="BV91" s="249"/>
    </row>
    <row r="92" spans="1:74" x14ac:dyDescent="0.2">
      <c r="B92" s="246"/>
      <c r="C92" s="249"/>
      <c r="D92" s="249"/>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249"/>
      <c r="AJ92" s="249"/>
      <c r="AK92" s="249"/>
      <c r="AL92" s="249"/>
      <c r="AM92" s="249"/>
      <c r="AN92" s="249"/>
      <c r="AO92" s="249"/>
      <c r="AP92" s="249"/>
      <c r="AQ92" s="249"/>
      <c r="AR92" s="249"/>
      <c r="AS92" s="249"/>
      <c r="AT92" s="249"/>
      <c r="AU92" s="249"/>
      <c r="AV92" s="249"/>
      <c r="AW92" s="249"/>
      <c r="AX92" s="249"/>
      <c r="AY92" s="723"/>
      <c r="AZ92" s="723"/>
      <c r="BA92" s="723"/>
      <c r="BB92" s="249"/>
      <c r="BC92" s="249"/>
      <c r="BD92" s="712"/>
      <c r="BE92" s="712"/>
      <c r="BF92" s="712"/>
      <c r="BG92" s="723"/>
      <c r="BH92" s="723"/>
      <c r="BI92" s="723"/>
      <c r="BJ92" s="249"/>
      <c r="BK92" s="249"/>
      <c r="BL92" s="249"/>
      <c r="BM92" s="249"/>
      <c r="BN92" s="249"/>
      <c r="BO92" s="249"/>
      <c r="BP92" s="249"/>
      <c r="BQ92" s="249"/>
      <c r="BR92" s="249"/>
      <c r="BS92" s="249"/>
      <c r="BT92" s="249"/>
      <c r="BU92" s="249"/>
      <c r="BV92" s="249"/>
    </row>
    <row r="93" spans="1:74" x14ac:dyDescent="0.2">
      <c r="A93" s="247"/>
      <c r="B93" s="246"/>
      <c r="C93" s="249"/>
      <c r="D93" s="249"/>
      <c r="E93" s="249"/>
      <c r="F93" s="249"/>
      <c r="G93" s="249"/>
      <c r="H93" s="249"/>
      <c r="I93" s="249"/>
      <c r="J93" s="249"/>
      <c r="K93" s="249"/>
      <c r="L93" s="249"/>
      <c r="M93" s="249"/>
      <c r="N93" s="249"/>
      <c r="O93" s="249"/>
      <c r="P93" s="249"/>
      <c r="Q93" s="249"/>
      <c r="R93" s="249"/>
      <c r="S93" s="249"/>
      <c r="T93" s="249"/>
      <c r="U93" s="249"/>
      <c r="V93" s="249"/>
      <c r="W93" s="249"/>
      <c r="X93" s="249"/>
      <c r="Y93" s="249"/>
      <c r="Z93" s="249"/>
      <c r="AA93" s="249"/>
      <c r="AB93" s="249"/>
      <c r="AC93" s="249"/>
      <c r="AD93" s="249"/>
      <c r="AE93" s="249"/>
      <c r="AF93" s="249"/>
      <c r="AG93" s="249"/>
      <c r="AH93" s="249"/>
      <c r="AI93" s="249"/>
      <c r="AJ93" s="249"/>
      <c r="AK93" s="249"/>
      <c r="AL93" s="249"/>
      <c r="AM93" s="249"/>
      <c r="AN93" s="249"/>
      <c r="AO93" s="249"/>
      <c r="AP93" s="249"/>
      <c r="AQ93" s="249"/>
      <c r="AR93" s="249"/>
      <c r="AS93" s="249"/>
      <c r="AT93" s="249"/>
      <c r="AU93" s="249"/>
      <c r="AV93" s="249"/>
      <c r="AW93" s="249"/>
      <c r="AX93" s="249"/>
      <c r="AY93" s="723"/>
      <c r="AZ93" s="723"/>
      <c r="BA93" s="723"/>
      <c r="BB93" s="249"/>
      <c r="BC93" s="249"/>
      <c r="BD93" s="712"/>
      <c r="BE93" s="712"/>
      <c r="BF93" s="712"/>
      <c r="BG93" s="723"/>
      <c r="BH93" s="723"/>
      <c r="BI93" s="723"/>
      <c r="BJ93" s="249"/>
      <c r="BK93" s="249"/>
      <c r="BL93" s="249"/>
      <c r="BM93" s="249"/>
      <c r="BN93" s="249"/>
      <c r="BO93" s="249"/>
      <c r="BP93" s="249"/>
      <c r="BQ93" s="249"/>
      <c r="BR93" s="249"/>
      <c r="BS93" s="249"/>
      <c r="BT93" s="249"/>
      <c r="BU93" s="249"/>
      <c r="BV93" s="249"/>
    </row>
    <row r="95" spans="1:74" x14ac:dyDescent="0.2">
      <c r="B95" s="248"/>
      <c r="C95" s="250"/>
      <c r="D95" s="250"/>
      <c r="E95" s="250"/>
      <c r="F95" s="250"/>
      <c r="G95" s="250"/>
      <c r="H95" s="250"/>
      <c r="I95" s="250"/>
      <c r="J95" s="250"/>
      <c r="K95" s="250"/>
      <c r="L95" s="250"/>
      <c r="M95" s="250"/>
      <c r="N95" s="250"/>
      <c r="O95" s="250"/>
      <c r="P95" s="250"/>
      <c r="Q95" s="250"/>
      <c r="R95" s="250"/>
      <c r="S95" s="250"/>
      <c r="T95" s="250"/>
      <c r="U95" s="250"/>
      <c r="V95" s="250"/>
      <c r="W95" s="250"/>
      <c r="X95" s="250"/>
      <c r="Y95" s="250"/>
      <c r="Z95" s="250"/>
      <c r="AA95" s="250"/>
      <c r="AB95" s="250"/>
      <c r="AC95" s="250"/>
      <c r="AD95" s="250"/>
      <c r="AE95" s="250"/>
      <c r="AF95" s="250"/>
      <c r="AG95" s="250"/>
      <c r="AH95" s="250"/>
      <c r="AI95" s="250"/>
      <c r="AJ95" s="250"/>
      <c r="AK95" s="250"/>
      <c r="AL95" s="250"/>
      <c r="AM95" s="250"/>
      <c r="AN95" s="250"/>
      <c r="AO95" s="250"/>
      <c r="AP95" s="250"/>
      <c r="AQ95" s="250"/>
      <c r="AR95" s="250"/>
      <c r="AS95" s="250"/>
      <c r="AT95" s="250"/>
      <c r="AU95" s="250"/>
      <c r="AV95" s="250"/>
      <c r="AW95" s="250"/>
      <c r="AX95" s="250"/>
      <c r="AY95" s="724"/>
      <c r="AZ95" s="724"/>
      <c r="BA95" s="724"/>
      <c r="BB95" s="250"/>
      <c r="BC95" s="250"/>
      <c r="BD95" s="713"/>
      <c r="BE95" s="713"/>
      <c r="BF95" s="713"/>
      <c r="BG95" s="724"/>
      <c r="BH95" s="724"/>
      <c r="BI95" s="724"/>
      <c r="BJ95" s="250"/>
      <c r="BK95" s="250"/>
      <c r="BL95" s="250"/>
      <c r="BM95" s="250"/>
      <c r="BN95" s="250"/>
      <c r="BO95" s="250"/>
      <c r="BP95" s="250"/>
      <c r="BQ95" s="250"/>
      <c r="BR95" s="250"/>
      <c r="BS95" s="250"/>
      <c r="BT95" s="250"/>
      <c r="BU95" s="250"/>
      <c r="BV95" s="250"/>
    </row>
    <row r="96" spans="1:74" x14ac:dyDescent="0.2">
      <c r="B96" s="246"/>
      <c r="C96" s="250"/>
      <c r="D96" s="250"/>
      <c r="E96" s="250"/>
      <c r="F96" s="250"/>
      <c r="G96" s="250"/>
      <c r="H96" s="250"/>
      <c r="I96" s="250"/>
      <c r="J96" s="250"/>
      <c r="K96" s="250"/>
      <c r="L96" s="250"/>
      <c r="M96" s="250"/>
      <c r="N96" s="250"/>
      <c r="O96" s="250"/>
      <c r="P96" s="250"/>
      <c r="Q96" s="250"/>
      <c r="R96" s="250"/>
      <c r="S96" s="250"/>
      <c r="T96" s="250"/>
      <c r="U96" s="250"/>
      <c r="V96" s="250"/>
      <c r="W96" s="250"/>
      <c r="X96" s="250"/>
      <c r="Y96" s="250"/>
      <c r="Z96" s="250"/>
      <c r="AA96" s="250"/>
      <c r="AB96" s="250"/>
      <c r="AC96" s="250"/>
      <c r="AD96" s="250"/>
      <c r="AE96" s="250"/>
      <c r="AF96" s="250"/>
      <c r="AG96" s="250"/>
      <c r="AH96" s="250"/>
      <c r="AI96" s="250"/>
      <c r="AJ96" s="250"/>
      <c r="AK96" s="250"/>
      <c r="AL96" s="250"/>
      <c r="AM96" s="250"/>
      <c r="AN96" s="250"/>
      <c r="AO96" s="250"/>
      <c r="AP96" s="250"/>
      <c r="AQ96" s="250"/>
      <c r="AR96" s="250"/>
      <c r="AS96" s="250"/>
      <c r="AT96" s="250"/>
      <c r="AU96" s="250"/>
      <c r="AV96" s="250"/>
      <c r="AW96" s="250"/>
      <c r="AX96" s="250"/>
      <c r="AY96" s="724"/>
      <c r="AZ96" s="724"/>
      <c r="BA96" s="724"/>
      <c r="BB96" s="250"/>
      <c r="BC96" s="250"/>
      <c r="BD96" s="713"/>
      <c r="BE96" s="713"/>
      <c r="BF96" s="713"/>
      <c r="BG96" s="724"/>
      <c r="BH96" s="724"/>
      <c r="BI96" s="724"/>
      <c r="BJ96" s="250"/>
      <c r="BK96" s="250"/>
      <c r="BL96" s="250"/>
      <c r="BM96" s="250"/>
      <c r="BN96" s="250"/>
      <c r="BO96" s="250"/>
      <c r="BP96" s="250"/>
      <c r="BQ96" s="250"/>
      <c r="BR96" s="250"/>
      <c r="BS96" s="250"/>
      <c r="BT96" s="250"/>
      <c r="BU96" s="250"/>
      <c r="BV96" s="250"/>
    </row>
    <row r="97" spans="1:74" x14ac:dyDescent="0.2">
      <c r="A97" s="247"/>
      <c r="B97" s="246"/>
      <c r="C97" s="249"/>
      <c r="D97" s="249"/>
      <c r="E97" s="249"/>
      <c r="F97" s="249"/>
      <c r="G97" s="249"/>
      <c r="H97" s="249"/>
      <c r="I97" s="249"/>
      <c r="J97" s="249"/>
      <c r="K97" s="249"/>
      <c r="L97" s="249"/>
      <c r="M97" s="249"/>
      <c r="N97" s="249"/>
      <c r="O97" s="249"/>
      <c r="P97" s="249"/>
      <c r="Q97" s="249"/>
      <c r="R97" s="249"/>
      <c r="S97" s="249"/>
      <c r="T97" s="249"/>
      <c r="U97" s="249"/>
      <c r="V97" s="249"/>
      <c r="W97" s="249"/>
      <c r="X97" s="249"/>
      <c r="Y97" s="249"/>
      <c r="Z97" s="249"/>
      <c r="AA97" s="249"/>
      <c r="AB97" s="249"/>
      <c r="AC97" s="249"/>
      <c r="AD97" s="249"/>
      <c r="AE97" s="249"/>
      <c r="AF97" s="249"/>
      <c r="AG97" s="249"/>
      <c r="AH97" s="249"/>
      <c r="AI97" s="249"/>
      <c r="AJ97" s="249"/>
      <c r="AK97" s="249"/>
      <c r="AL97" s="249"/>
      <c r="AM97" s="249"/>
      <c r="AN97" s="249"/>
      <c r="AO97" s="249"/>
      <c r="AP97" s="249"/>
      <c r="AQ97" s="249"/>
      <c r="AR97" s="249"/>
      <c r="AS97" s="249"/>
      <c r="AT97" s="249"/>
      <c r="AU97" s="249"/>
      <c r="AV97" s="249"/>
      <c r="AW97" s="249"/>
      <c r="AX97" s="249"/>
      <c r="AY97" s="723"/>
      <c r="AZ97" s="723"/>
      <c r="BA97" s="723"/>
      <c r="BB97" s="249"/>
      <c r="BC97" s="249"/>
      <c r="BD97" s="712"/>
      <c r="BE97" s="712"/>
      <c r="BF97" s="712"/>
      <c r="BG97" s="723"/>
      <c r="BH97" s="723"/>
      <c r="BI97" s="723"/>
      <c r="BJ97" s="249"/>
      <c r="BK97" s="249"/>
      <c r="BL97" s="249"/>
      <c r="BM97" s="249"/>
      <c r="BN97" s="249"/>
      <c r="BO97" s="249"/>
      <c r="BP97" s="249"/>
      <c r="BQ97" s="249"/>
      <c r="BR97" s="249"/>
      <c r="BS97" s="249"/>
      <c r="BT97" s="249"/>
      <c r="BU97" s="249"/>
      <c r="BV97" s="249"/>
    </row>
    <row r="99" spans="1:74" x14ac:dyDescent="0.2">
      <c r="C99" s="251"/>
      <c r="D99" s="251"/>
      <c r="E99" s="251"/>
      <c r="F99" s="251"/>
      <c r="G99" s="251"/>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251"/>
      <c r="AP99" s="251"/>
      <c r="AQ99" s="251"/>
      <c r="AR99" s="251"/>
      <c r="AS99" s="251"/>
      <c r="AT99" s="251"/>
      <c r="AU99" s="251"/>
      <c r="AV99" s="251"/>
      <c r="AW99" s="251"/>
      <c r="AX99" s="251"/>
      <c r="AY99" s="725"/>
      <c r="AZ99" s="725"/>
      <c r="BA99" s="725"/>
      <c r="BB99" s="251"/>
      <c r="BC99" s="251"/>
      <c r="BD99" s="714"/>
      <c r="BE99" s="714"/>
      <c r="BF99" s="714"/>
      <c r="BG99" s="725"/>
      <c r="BH99" s="725"/>
      <c r="BI99" s="725"/>
      <c r="BJ99" s="251"/>
      <c r="BK99" s="251"/>
      <c r="BL99" s="251"/>
      <c r="BM99" s="251"/>
      <c r="BN99" s="251"/>
      <c r="BO99" s="251"/>
      <c r="BP99" s="251"/>
      <c r="BQ99" s="251"/>
      <c r="BR99" s="251"/>
      <c r="BS99" s="251"/>
      <c r="BT99" s="251"/>
      <c r="BU99" s="251"/>
      <c r="BV99" s="251"/>
    </row>
    <row r="100" spans="1:74" x14ac:dyDescent="0.2">
      <c r="C100" s="252"/>
      <c r="D100" s="252"/>
      <c r="E100" s="252"/>
      <c r="F100" s="252"/>
      <c r="G100" s="252"/>
      <c r="H100" s="252"/>
      <c r="I100" s="252"/>
      <c r="J100" s="252"/>
      <c r="K100" s="252"/>
      <c r="L100" s="252"/>
      <c r="M100" s="252"/>
      <c r="N100" s="252"/>
      <c r="O100" s="252"/>
      <c r="P100" s="252"/>
      <c r="Q100" s="252"/>
      <c r="R100" s="252"/>
      <c r="S100" s="252"/>
      <c r="T100" s="252"/>
      <c r="U100" s="252"/>
      <c r="V100" s="252"/>
      <c r="W100" s="252"/>
      <c r="X100" s="252"/>
      <c r="Y100" s="252"/>
      <c r="Z100" s="252"/>
      <c r="AA100" s="252"/>
      <c r="AB100" s="252"/>
      <c r="AC100" s="252"/>
      <c r="AD100" s="252"/>
      <c r="AE100" s="252"/>
      <c r="AF100" s="252"/>
      <c r="AG100" s="252"/>
      <c r="AH100" s="252"/>
      <c r="AI100" s="252"/>
      <c r="AJ100" s="252"/>
      <c r="AK100" s="252"/>
      <c r="AL100" s="252"/>
      <c r="AM100" s="252"/>
      <c r="AN100" s="252"/>
      <c r="AO100" s="252"/>
      <c r="AP100" s="252"/>
      <c r="AQ100" s="252"/>
      <c r="AR100" s="252"/>
      <c r="AS100" s="252"/>
      <c r="AT100" s="252"/>
      <c r="AU100" s="252"/>
      <c r="AV100" s="252"/>
      <c r="AW100" s="252"/>
      <c r="AX100" s="252"/>
      <c r="AY100" s="726"/>
      <c r="AZ100" s="726"/>
      <c r="BA100" s="726"/>
      <c r="BB100" s="252"/>
      <c r="BC100" s="252"/>
      <c r="BD100" s="715"/>
      <c r="BE100" s="715"/>
      <c r="BF100" s="715"/>
      <c r="BG100" s="726"/>
      <c r="BH100" s="726"/>
      <c r="BI100" s="726"/>
      <c r="BJ100" s="252"/>
      <c r="BK100" s="252"/>
      <c r="BL100" s="252"/>
      <c r="BM100" s="252"/>
      <c r="BN100" s="252"/>
      <c r="BO100" s="252"/>
      <c r="BP100" s="252"/>
      <c r="BQ100" s="252"/>
      <c r="BR100" s="252"/>
      <c r="BS100" s="252"/>
      <c r="BT100" s="252"/>
      <c r="BU100" s="252"/>
      <c r="BV100" s="252"/>
    </row>
    <row r="101" spans="1:74" x14ac:dyDescent="0.2">
      <c r="B101" s="246"/>
    </row>
  </sheetData>
  <mergeCells count="20">
    <mergeCell ref="AM3:AX3"/>
    <mergeCell ref="B78:Q78"/>
    <mergeCell ref="B71:Q71"/>
    <mergeCell ref="BK3:BV3"/>
    <mergeCell ref="AY3:BJ3"/>
    <mergeCell ref="B73:Q73"/>
    <mergeCell ref="B75:Q75"/>
    <mergeCell ref="B67:Q67"/>
    <mergeCell ref="B68:Q68"/>
    <mergeCell ref="B69:Q69"/>
    <mergeCell ref="B70:Q70"/>
    <mergeCell ref="B74:Q74"/>
    <mergeCell ref="B77:Q77"/>
    <mergeCell ref="B66:Q66"/>
    <mergeCell ref="B76:R76"/>
    <mergeCell ref="B79:Q79"/>
    <mergeCell ref="A1:A2"/>
    <mergeCell ref="C3:N3"/>
    <mergeCell ref="O3:Z3"/>
    <mergeCell ref="AA3:AL3"/>
  </mergeCells>
  <phoneticPr fontId="0" type="noConversion"/>
  <conditionalFormatting sqref="C81:BV81 C85:BV85 C89:BV89 C93:BV93 C97:BV97 C101:BV101">
    <cfRule type="cellIs" dxfId="3" priority="3" stopIfTrue="1" operator="notEqual">
      <formula>0</formula>
    </cfRule>
  </conditionalFormatting>
  <hyperlinks>
    <hyperlink ref="A1:A2" location="Contents!A1" display="Table of Contents" xr:uid="{00000000-0004-0000-1100-000000000000}"/>
  </hyperlinks>
  <printOptions horizontalCentered="1"/>
  <pageMargins left="0.25" right="0.25" top="0.25" bottom="0.25" header="0.5" footer="0.5"/>
  <pageSetup scale="7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ransitionEntry="1" codeName="Sheet12">
    <pageSetUpPr fitToPage="1"/>
  </sheetPr>
  <dimension ref="A1:BV73"/>
  <sheetViews>
    <sheetView showGridLines="0" zoomScaleNormal="100" workbookViewId="0">
      <pane xSplit="2" ySplit="4" topLeftCell="AP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0.199999999999999" x14ac:dyDescent="0.2"/>
  <cols>
    <col min="1" max="1" width="11.5546875" style="233" customWidth="1"/>
    <col min="2" max="2" width="26.44140625" style="233" customWidth="1"/>
    <col min="3" max="50" width="6.5546875" style="233" customWidth="1"/>
    <col min="51" max="53" width="6.5546875" style="727" customWidth="1"/>
    <col min="54" max="55" width="6.5546875" style="233" customWidth="1"/>
    <col min="56" max="58" width="6.5546875" style="716" customWidth="1"/>
    <col min="59" max="61" width="6.5546875" style="727" customWidth="1"/>
    <col min="62" max="74" width="6.5546875" style="233" customWidth="1"/>
    <col min="75" max="249" width="11" style="233"/>
    <col min="250" max="250" width="1.5546875" style="233" customWidth="1"/>
    <col min="251" max="16384" width="11" style="233"/>
  </cols>
  <sheetData>
    <row r="1" spans="1:74" ht="12.75" customHeight="1" x14ac:dyDescent="0.25">
      <c r="A1" s="1002" t="s">
        <v>479</v>
      </c>
      <c r="B1" s="232" t="s">
        <v>760</v>
      </c>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707"/>
      <c r="AZ1" s="707"/>
      <c r="BA1" s="707"/>
      <c r="BB1" s="232"/>
      <c r="BC1" s="232"/>
      <c r="BD1" s="707"/>
      <c r="BE1" s="707"/>
      <c r="BF1" s="707"/>
      <c r="BG1" s="707"/>
      <c r="BH1" s="707"/>
      <c r="BI1" s="707"/>
      <c r="BJ1" s="232"/>
      <c r="BK1" s="232"/>
      <c r="BL1" s="232"/>
      <c r="BM1" s="232"/>
      <c r="BN1" s="232"/>
      <c r="BO1" s="232"/>
      <c r="BP1" s="232"/>
      <c r="BQ1" s="232"/>
      <c r="BR1" s="232"/>
      <c r="BS1" s="232"/>
      <c r="BT1" s="232"/>
      <c r="BU1" s="232"/>
      <c r="BV1" s="232"/>
    </row>
    <row r="2" spans="1:74" ht="12.75" customHeight="1" x14ac:dyDescent="0.25">
      <c r="A2" s="1003"/>
      <c r="B2" s="228" t="str">
        <f>"U.S. Energy Information Administration  |  Short-Term Energy Outlook  - "&amp;Dates!D1</f>
        <v>U.S. Energy Information Administration  |  Short-Term Energy Outlook  - April 2025</v>
      </c>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234"/>
      <c r="AS2" s="234"/>
      <c r="AT2" s="234"/>
      <c r="AU2" s="234"/>
      <c r="AV2" s="234"/>
      <c r="AW2" s="234"/>
      <c r="AX2" s="234"/>
      <c r="AY2" s="718"/>
      <c r="AZ2" s="718"/>
      <c r="BA2" s="718"/>
      <c r="BB2" s="234"/>
      <c r="BC2" s="234"/>
      <c r="BD2" s="708"/>
      <c r="BE2" s="708"/>
      <c r="BF2" s="708"/>
      <c r="BG2" s="718"/>
      <c r="BH2" s="718"/>
      <c r="BI2" s="718"/>
      <c r="BJ2" s="234"/>
      <c r="BK2" s="234"/>
      <c r="BL2" s="234"/>
      <c r="BM2" s="234"/>
      <c r="BN2" s="234"/>
      <c r="BO2" s="234"/>
      <c r="BP2" s="234"/>
      <c r="BQ2" s="234"/>
      <c r="BR2" s="234"/>
      <c r="BS2" s="234"/>
      <c r="BT2" s="234"/>
      <c r="BU2" s="234"/>
      <c r="BV2" s="234"/>
    </row>
    <row r="3" spans="1:74" ht="12.75" customHeight="1" x14ac:dyDescent="0.2">
      <c r="A3" s="338" t="s">
        <v>777</v>
      </c>
      <c r="B3" s="236"/>
      <c r="C3" s="1006">
        <f>Dates!D3</f>
        <v>2021</v>
      </c>
      <c r="D3" s="1009"/>
      <c r="E3" s="1009"/>
      <c r="F3" s="1009"/>
      <c r="G3" s="1009"/>
      <c r="H3" s="1009"/>
      <c r="I3" s="1009"/>
      <c r="J3" s="1009"/>
      <c r="K3" s="1009"/>
      <c r="L3" s="1009"/>
      <c r="M3" s="1009"/>
      <c r="N3" s="1109"/>
      <c r="O3" s="1006">
        <f>C3+1</f>
        <v>2022</v>
      </c>
      <c r="P3" s="1009"/>
      <c r="Q3" s="1009"/>
      <c r="R3" s="1009"/>
      <c r="S3" s="1009"/>
      <c r="T3" s="1009"/>
      <c r="U3" s="1009"/>
      <c r="V3" s="1009"/>
      <c r="W3" s="1009"/>
      <c r="X3" s="1009"/>
      <c r="Y3" s="1009"/>
      <c r="Z3" s="1109"/>
      <c r="AA3" s="1006">
        <f>O3+1</f>
        <v>2023</v>
      </c>
      <c r="AB3" s="1009"/>
      <c r="AC3" s="1009"/>
      <c r="AD3" s="1009"/>
      <c r="AE3" s="1009"/>
      <c r="AF3" s="1009"/>
      <c r="AG3" s="1009"/>
      <c r="AH3" s="1009"/>
      <c r="AI3" s="1009"/>
      <c r="AJ3" s="1009"/>
      <c r="AK3" s="1009"/>
      <c r="AL3" s="1109"/>
      <c r="AM3" s="1006">
        <f>AA3+1</f>
        <v>2024</v>
      </c>
      <c r="AN3" s="1009"/>
      <c r="AO3" s="1009"/>
      <c r="AP3" s="1009"/>
      <c r="AQ3" s="1009"/>
      <c r="AR3" s="1009"/>
      <c r="AS3" s="1009"/>
      <c r="AT3" s="1009"/>
      <c r="AU3" s="1009"/>
      <c r="AV3" s="1009"/>
      <c r="AW3" s="1009"/>
      <c r="AX3" s="1109"/>
      <c r="AY3" s="1006">
        <f>AM3+1</f>
        <v>2025</v>
      </c>
      <c r="AZ3" s="1009"/>
      <c r="BA3" s="1009"/>
      <c r="BB3" s="1009"/>
      <c r="BC3" s="1009"/>
      <c r="BD3" s="1009"/>
      <c r="BE3" s="1009"/>
      <c r="BF3" s="1009"/>
      <c r="BG3" s="1009"/>
      <c r="BH3" s="1009"/>
      <c r="BI3" s="1009"/>
      <c r="BJ3" s="1109"/>
      <c r="BK3" s="1006">
        <f>AY3+1</f>
        <v>2026</v>
      </c>
      <c r="BL3" s="1009"/>
      <c r="BM3" s="1009"/>
      <c r="BN3" s="1009"/>
      <c r="BO3" s="1009"/>
      <c r="BP3" s="1009"/>
      <c r="BQ3" s="1009"/>
      <c r="BR3" s="1009"/>
      <c r="BS3" s="1009"/>
      <c r="BT3" s="1009"/>
      <c r="BU3" s="1009"/>
      <c r="BV3" s="1109"/>
    </row>
    <row r="4" spans="1:74" ht="12.75" customHeight="1" x14ac:dyDescent="0.2">
      <c r="A4" s="344" t="str">
        <f>TEXT(Dates!$D$2,"dddd, mmmm d, yyyy")</f>
        <v>Monday, April 7, 2025</v>
      </c>
      <c r="B4" s="237"/>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656"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35"/>
      <c r="B5" s="68" t="s">
        <v>1409</v>
      </c>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970"/>
      <c r="AZ5" s="970"/>
      <c r="BA5" s="970"/>
      <c r="BB5" s="495"/>
      <c r="BC5" s="495"/>
      <c r="BD5" s="902"/>
      <c r="BE5" s="902"/>
      <c r="BF5" s="902"/>
      <c r="BG5" s="902"/>
      <c r="BH5" s="902"/>
      <c r="BI5" s="902"/>
      <c r="BJ5" s="495"/>
      <c r="BK5" s="495"/>
      <c r="BL5" s="495"/>
      <c r="BM5" s="495"/>
      <c r="BN5" s="495"/>
      <c r="BO5" s="495"/>
      <c r="BP5" s="495"/>
      <c r="BQ5" s="495"/>
      <c r="BR5" s="495"/>
      <c r="BS5" s="495"/>
      <c r="BT5" s="495"/>
      <c r="BU5" s="495"/>
      <c r="BV5" s="495"/>
    </row>
    <row r="6" spans="1:74" s="303" customFormat="1" ht="11.1" customHeight="1" x14ac:dyDescent="0.2">
      <c r="A6" s="497" t="s">
        <v>704</v>
      </c>
      <c r="B6" s="499" t="s">
        <v>1048</v>
      </c>
      <c r="C6" s="322">
        <v>52.717469508999997</v>
      </c>
      <c r="D6" s="322">
        <v>50.534072901999998</v>
      </c>
      <c r="E6" s="322">
        <v>46.456821157</v>
      </c>
      <c r="F6" s="322">
        <v>43.133160078000003</v>
      </c>
      <c r="G6" s="322">
        <v>46.263659551000003</v>
      </c>
      <c r="H6" s="322">
        <v>55.420848507999999</v>
      </c>
      <c r="I6" s="322">
        <v>59.655141508</v>
      </c>
      <c r="J6" s="322">
        <v>62.115247961000001</v>
      </c>
      <c r="K6" s="322">
        <v>50.630446704999997</v>
      </c>
      <c r="L6" s="322">
        <v>48.557755241999999</v>
      </c>
      <c r="M6" s="322">
        <v>48.349590511999999</v>
      </c>
      <c r="N6" s="322">
        <v>50.205406134999997</v>
      </c>
      <c r="O6" s="322">
        <v>58.959102823999999</v>
      </c>
      <c r="P6" s="322">
        <v>50.795255075999997</v>
      </c>
      <c r="Q6" s="322">
        <v>48.211359289000001</v>
      </c>
      <c r="R6" s="322">
        <v>44.981634434</v>
      </c>
      <c r="S6" s="322">
        <v>49.294440909999999</v>
      </c>
      <c r="T6" s="322">
        <v>55.398992247000002</v>
      </c>
      <c r="U6" s="322">
        <v>61.294714511000002</v>
      </c>
      <c r="V6" s="322">
        <v>58.061725631000002</v>
      </c>
      <c r="W6" s="322">
        <v>49.400052191</v>
      </c>
      <c r="X6" s="322">
        <v>45.785065434000003</v>
      </c>
      <c r="Y6" s="322">
        <v>47.716924990000003</v>
      </c>
      <c r="Z6" s="322">
        <v>54.257802675999997</v>
      </c>
      <c r="AA6" s="322">
        <v>50.867129972000001</v>
      </c>
      <c r="AB6" s="322">
        <v>45.065241260999997</v>
      </c>
      <c r="AC6" s="322">
        <v>48.072060579000002</v>
      </c>
      <c r="AD6" s="322">
        <v>43.535920941000001</v>
      </c>
      <c r="AE6" s="322">
        <v>46.031898384000002</v>
      </c>
      <c r="AF6" s="322">
        <v>51.507862862000003</v>
      </c>
      <c r="AG6" s="322">
        <v>58.357869544000003</v>
      </c>
      <c r="AH6" s="322">
        <v>58.819403735000002</v>
      </c>
      <c r="AI6" s="322">
        <v>49.772459644000001</v>
      </c>
      <c r="AJ6" s="322">
        <v>46.563890057000002</v>
      </c>
      <c r="AK6" s="322">
        <v>46.114357497999997</v>
      </c>
      <c r="AL6" s="322">
        <v>49.030491466999997</v>
      </c>
      <c r="AM6" s="322">
        <v>55.761433679</v>
      </c>
      <c r="AN6" s="322">
        <v>44.394190596999998</v>
      </c>
      <c r="AO6" s="322">
        <v>46.287035467000003</v>
      </c>
      <c r="AP6" s="322">
        <v>45.131613477999998</v>
      </c>
      <c r="AQ6" s="322">
        <v>49.256363487000002</v>
      </c>
      <c r="AR6" s="322">
        <v>54.857823746999998</v>
      </c>
      <c r="AS6" s="322">
        <v>60.354379805000001</v>
      </c>
      <c r="AT6" s="322">
        <v>59.565522231000003</v>
      </c>
      <c r="AU6" s="322">
        <v>50.652268390000003</v>
      </c>
      <c r="AV6" s="322">
        <v>48.920122659999997</v>
      </c>
      <c r="AW6" s="322">
        <v>47.582694371000002</v>
      </c>
      <c r="AX6" s="322">
        <v>52.683915341000002</v>
      </c>
      <c r="AY6" s="964">
        <v>59.798262395999998</v>
      </c>
      <c r="AZ6" s="964">
        <v>50.452129999999997</v>
      </c>
      <c r="BA6" s="964">
        <v>47.789479999999998</v>
      </c>
      <c r="BB6" s="484">
        <v>44.065350000000002</v>
      </c>
      <c r="BC6" s="484">
        <v>47.038719999999998</v>
      </c>
      <c r="BD6" s="484">
        <v>53.644419999999997</v>
      </c>
      <c r="BE6" s="484">
        <v>60.303100000000001</v>
      </c>
      <c r="BF6" s="484">
        <v>59.845550000000003</v>
      </c>
      <c r="BG6" s="484">
        <v>50.223590000000002</v>
      </c>
      <c r="BH6" s="484">
        <v>48.376449999999998</v>
      </c>
      <c r="BI6" s="484">
        <v>48.028410000000001</v>
      </c>
      <c r="BJ6" s="484">
        <v>53.306620000000002</v>
      </c>
      <c r="BK6" s="484">
        <v>57.0749</v>
      </c>
      <c r="BL6" s="484">
        <v>49.55959</v>
      </c>
      <c r="BM6" s="484">
        <v>49.36739</v>
      </c>
      <c r="BN6" s="484">
        <v>45.07544</v>
      </c>
      <c r="BO6" s="484">
        <v>48.191670000000002</v>
      </c>
      <c r="BP6" s="484">
        <v>54.683689999999999</v>
      </c>
      <c r="BQ6" s="484">
        <v>61.378579999999999</v>
      </c>
      <c r="BR6" s="484">
        <v>60.932589999999998</v>
      </c>
      <c r="BS6" s="484">
        <v>51.24239</v>
      </c>
      <c r="BT6" s="484">
        <v>48.713760000000001</v>
      </c>
      <c r="BU6" s="484">
        <v>48.536969999999997</v>
      </c>
      <c r="BV6" s="484">
        <v>53.976410000000001</v>
      </c>
    </row>
    <row r="7" spans="1:74" ht="11.1" customHeight="1" x14ac:dyDescent="0.2">
      <c r="A7" s="240" t="s">
        <v>698</v>
      </c>
      <c r="B7" s="500" t="s">
        <v>1042</v>
      </c>
      <c r="C7" s="490">
        <v>11.937373099</v>
      </c>
      <c r="D7" s="490">
        <v>11.01539234</v>
      </c>
      <c r="E7" s="490">
        <v>10.440559083</v>
      </c>
      <c r="F7" s="490">
        <v>11.539320306</v>
      </c>
      <c r="G7" s="490">
        <v>10.754594427000001</v>
      </c>
      <c r="H7" s="490">
        <v>16.341461789</v>
      </c>
      <c r="I7" s="490">
        <v>16.883205179000001</v>
      </c>
      <c r="J7" s="490">
        <v>17.126700907</v>
      </c>
      <c r="K7" s="490">
        <v>11.63409699</v>
      </c>
      <c r="L7" s="490">
        <v>13.862891652</v>
      </c>
      <c r="M7" s="490">
        <v>13.741047254</v>
      </c>
      <c r="N7" s="490">
        <v>13.660253453999999</v>
      </c>
      <c r="O7" s="490">
        <v>15.771280907</v>
      </c>
      <c r="P7" s="490">
        <v>11.914607552</v>
      </c>
      <c r="Q7" s="490">
        <v>11.631306713000001</v>
      </c>
      <c r="R7" s="490">
        <v>12.426925705</v>
      </c>
      <c r="S7" s="490">
        <v>14.742460457</v>
      </c>
      <c r="T7" s="490">
        <v>19.269629048999999</v>
      </c>
      <c r="U7" s="490">
        <v>21.628286685999999</v>
      </c>
      <c r="V7" s="490">
        <v>19.360155304999999</v>
      </c>
      <c r="W7" s="490">
        <v>15.092255257</v>
      </c>
      <c r="X7" s="490">
        <v>12.805650615999999</v>
      </c>
      <c r="Y7" s="490">
        <v>12.506324874000001</v>
      </c>
      <c r="Z7" s="490">
        <v>15.181952949999999</v>
      </c>
      <c r="AA7" s="490">
        <v>14.760191986000001</v>
      </c>
      <c r="AB7" s="490">
        <v>13.920070316</v>
      </c>
      <c r="AC7" s="490">
        <v>16.130654516</v>
      </c>
      <c r="AD7" s="490">
        <v>14.342568373000001</v>
      </c>
      <c r="AE7" s="490">
        <v>17.459503685000001</v>
      </c>
      <c r="AF7" s="490">
        <v>20.711126706000002</v>
      </c>
      <c r="AG7" s="490">
        <v>23.199228820999998</v>
      </c>
      <c r="AH7" s="490">
        <v>22.594863615000001</v>
      </c>
      <c r="AI7" s="490">
        <v>17.880366538000001</v>
      </c>
      <c r="AJ7" s="490">
        <v>15.041584199000001</v>
      </c>
      <c r="AK7" s="490">
        <v>14.588531611000001</v>
      </c>
      <c r="AL7" s="490">
        <v>16.818067094</v>
      </c>
      <c r="AM7" s="490">
        <v>18.237275915000001</v>
      </c>
      <c r="AN7" s="490">
        <v>14.21551972</v>
      </c>
      <c r="AO7" s="490">
        <v>15.639449366999999</v>
      </c>
      <c r="AP7" s="490">
        <v>14.906300597</v>
      </c>
      <c r="AQ7" s="490">
        <v>18.948113399</v>
      </c>
      <c r="AR7" s="490">
        <v>20.119308644</v>
      </c>
      <c r="AS7" s="490">
        <v>25.914758623000001</v>
      </c>
      <c r="AT7" s="490">
        <v>24.788310904999999</v>
      </c>
      <c r="AU7" s="490">
        <v>18.283581483999999</v>
      </c>
      <c r="AV7" s="490">
        <v>16.558216904999998</v>
      </c>
      <c r="AW7" s="490">
        <v>16.248937974</v>
      </c>
      <c r="AX7" s="490">
        <v>16.213434116999998</v>
      </c>
      <c r="AY7" s="939">
        <v>16.151448771999998</v>
      </c>
      <c r="AZ7" s="939">
        <v>13.84182</v>
      </c>
      <c r="BA7" s="939">
        <v>13.90686</v>
      </c>
      <c r="BB7" s="478">
        <v>14.43061</v>
      </c>
      <c r="BC7" s="478">
        <v>16.781949999999998</v>
      </c>
      <c r="BD7" s="478">
        <v>19.92502</v>
      </c>
      <c r="BE7" s="478">
        <v>24.421040000000001</v>
      </c>
      <c r="BF7" s="478">
        <v>23.165400000000002</v>
      </c>
      <c r="BG7" s="478">
        <v>17.399049999999999</v>
      </c>
      <c r="BH7" s="478">
        <v>16.550999999999998</v>
      </c>
      <c r="BI7" s="478">
        <v>15.48043</v>
      </c>
      <c r="BJ7" s="478">
        <v>15.351699999999999</v>
      </c>
      <c r="BK7" s="478">
        <v>17.303470000000001</v>
      </c>
      <c r="BL7" s="478">
        <v>14.30589</v>
      </c>
      <c r="BM7" s="478">
        <v>14.776490000000001</v>
      </c>
      <c r="BN7" s="478">
        <v>13.883570000000001</v>
      </c>
      <c r="BO7" s="478">
        <v>15.957079999999999</v>
      </c>
      <c r="BP7" s="478">
        <v>20.006260000000001</v>
      </c>
      <c r="BQ7" s="478">
        <v>24.798839999999998</v>
      </c>
      <c r="BR7" s="478">
        <v>23.478200000000001</v>
      </c>
      <c r="BS7" s="478">
        <v>18.362839999999998</v>
      </c>
      <c r="BT7" s="478">
        <v>17.423469999999998</v>
      </c>
      <c r="BU7" s="478">
        <v>16.79402</v>
      </c>
      <c r="BV7" s="478">
        <v>16.570430000000002</v>
      </c>
    </row>
    <row r="8" spans="1:74" ht="11.1" customHeight="1" x14ac:dyDescent="0.2">
      <c r="A8" s="240" t="s">
        <v>699</v>
      </c>
      <c r="B8" s="500" t="s">
        <v>474</v>
      </c>
      <c r="C8" s="490">
        <v>23.79564177</v>
      </c>
      <c r="D8" s="490">
        <v>24.284432507999998</v>
      </c>
      <c r="E8" s="490">
        <v>17.755047814000001</v>
      </c>
      <c r="F8" s="490">
        <v>15.14786664</v>
      </c>
      <c r="G8" s="490">
        <v>18.610636219</v>
      </c>
      <c r="H8" s="490">
        <v>23.509247340000002</v>
      </c>
      <c r="I8" s="490">
        <v>28.157513101999999</v>
      </c>
      <c r="J8" s="490">
        <v>28.791766317</v>
      </c>
      <c r="K8" s="490">
        <v>22.534925320999999</v>
      </c>
      <c r="L8" s="490">
        <v>18.862311356999999</v>
      </c>
      <c r="M8" s="490">
        <v>15.430647793</v>
      </c>
      <c r="N8" s="490">
        <v>16.73172641</v>
      </c>
      <c r="O8" s="490">
        <v>23.049660188000001</v>
      </c>
      <c r="P8" s="490">
        <v>20.156291193000001</v>
      </c>
      <c r="Q8" s="490">
        <v>17.264769525999998</v>
      </c>
      <c r="R8" s="490">
        <v>14.973219587000001</v>
      </c>
      <c r="S8" s="490">
        <v>16.890262151999998</v>
      </c>
      <c r="T8" s="490">
        <v>19.339848755999999</v>
      </c>
      <c r="U8" s="490">
        <v>24.433901264999999</v>
      </c>
      <c r="V8" s="490">
        <v>23.2683505</v>
      </c>
      <c r="W8" s="490">
        <v>17.347614903</v>
      </c>
      <c r="X8" s="490">
        <v>14.617744500000001</v>
      </c>
      <c r="Y8" s="490">
        <v>14.966252089999999</v>
      </c>
      <c r="Z8" s="490">
        <v>19.758056587999999</v>
      </c>
      <c r="AA8" s="490">
        <v>18.10245643</v>
      </c>
      <c r="AB8" s="490">
        <v>12.245544024000001</v>
      </c>
      <c r="AC8" s="490">
        <v>12.66948071</v>
      </c>
      <c r="AD8" s="490">
        <v>9.7780187620000003</v>
      </c>
      <c r="AE8" s="490">
        <v>12.093199179999999</v>
      </c>
      <c r="AF8" s="490">
        <v>16.125250083000001</v>
      </c>
      <c r="AG8" s="490">
        <v>20.297242981</v>
      </c>
      <c r="AH8" s="490">
        <v>20.347261768999999</v>
      </c>
      <c r="AI8" s="490">
        <v>16.628800136999999</v>
      </c>
      <c r="AJ8" s="490">
        <v>15.212769949</v>
      </c>
      <c r="AK8" s="490">
        <v>14.217605077</v>
      </c>
      <c r="AL8" s="490">
        <v>15.491142741000001</v>
      </c>
      <c r="AM8" s="490">
        <v>20.75101312</v>
      </c>
      <c r="AN8" s="490">
        <v>11.710417155</v>
      </c>
      <c r="AO8" s="490">
        <v>10.372439882</v>
      </c>
      <c r="AP8" s="490">
        <v>9.7617896630000001</v>
      </c>
      <c r="AQ8" s="490">
        <v>12.332969965</v>
      </c>
      <c r="AR8" s="490">
        <v>16.048890983</v>
      </c>
      <c r="AS8" s="490">
        <v>18.207580502999999</v>
      </c>
      <c r="AT8" s="490">
        <v>17.876249582</v>
      </c>
      <c r="AU8" s="490">
        <v>15.235224455000001</v>
      </c>
      <c r="AV8" s="490">
        <v>12.663237355</v>
      </c>
      <c r="AW8" s="490">
        <v>12.527487695</v>
      </c>
      <c r="AX8" s="490">
        <v>16.882551587999998</v>
      </c>
      <c r="AY8" s="939">
        <v>21.062732866000001</v>
      </c>
      <c r="AZ8" s="939">
        <v>17.22936</v>
      </c>
      <c r="BA8" s="939">
        <v>11.43383</v>
      </c>
      <c r="BB8" s="478">
        <v>9.4340109999999999</v>
      </c>
      <c r="BC8" s="478">
        <v>10.64634</v>
      </c>
      <c r="BD8" s="478">
        <v>13.211349999999999</v>
      </c>
      <c r="BE8" s="478">
        <v>18.12846</v>
      </c>
      <c r="BF8" s="478">
        <v>18.636559999999999</v>
      </c>
      <c r="BG8" s="478">
        <v>14.37275</v>
      </c>
      <c r="BH8" s="478">
        <v>11.41258</v>
      </c>
      <c r="BI8" s="478">
        <v>13.306609999999999</v>
      </c>
      <c r="BJ8" s="478">
        <v>17.348669999999998</v>
      </c>
      <c r="BK8" s="478">
        <v>15.922420000000001</v>
      </c>
      <c r="BL8" s="478">
        <v>14.012130000000001</v>
      </c>
      <c r="BM8" s="478">
        <v>11.409750000000001</v>
      </c>
      <c r="BN8" s="478">
        <v>7.4996369999999999</v>
      </c>
      <c r="BO8" s="478">
        <v>9.9381959999999996</v>
      </c>
      <c r="BP8" s="478">
        <v>12.44314</v>
      </c>
      <c r="BQ8" s="478">
        <v>17.310310000000001</v>
      </c>
      <c r="BR8" s="478">
        <v>17.176349999999999</v>
      </c>
      <c r="BS8" s="478">
        <v>13.90122</v>
      </c>
      <c r="BT8" s="478">
        <v>10.92</v>
      </c>
      <c r="BU8" s="478">
        <v>12.29881</v>
      </c>
      <c r="BV8" s="478">
        <v>14.953670000000001</v>
      </c>
    </row>
    <row r="9" spans="1:74" ht="11.1" customHeight="1" x14ac:dyDescent="0.2">
      <c r="A9" s="240" t="s">
        <v>700</v>
      </c>
      <c r="B9" s="468" t="s">
        <v>1043</v>
      </c>
      <c r="C9" s="490">
        <v>8.4099339999999998</v>
      </c>
      <c r="D9" s="490">
        <v>7.4711619999999996</v>
      </c>
      <c r="E9" s="490">
        <v>7.7380040000000001</v>
      </c>
      <c r="F9" s="490">
        <v>6.8704140000000002</v>
      </c>
      <c r="G9" s="490">
        <v>7.5758650000000003</v>
      </c>
      <c r="H9" s="490">
        <v>8.1063179999999999</v>
      </c>
      <c r="I9" s="490">
        <v>8.1933089999999993</v>
      </c>
      <c r="J9" s="490">
        <v>8.8817450000000004</v>
      </c>
      <c r="K9" s="490">
        <v>8.0896939999999997</v>
      </c>
      <c r="L9" s="490">
        <v>7.0081030000000002</v>
      </c>
      <c r="M9" s="490">
        <v>8.2630719999999993</v>
      </c>
      <c r="N9" s="490">
        <v>9.0872309999999992</v>
      </c>
      <c r="O9" s="490">
        <v>8.6702399999999997</v>
      </c>
      <c r="P9" s="490">
        <v>7.7462350000000004</v>
      </c>
      <c r="Q9" s="490">
        <v>7.3934850000000001</v>
      </c>
      <c r="R9" s="490">
        <v>5.2892409999999996</v>
      </c>
      <c r="S9" s="490">
        <v>6.75299549</v>
      </c>
      <c r="T9" s="490">
        <v>7.563822</v>
      </c>
      <c r="U9" s="490">
        <v>7.7483899999999997</v>
      </c>
      <c r="V9" s="490">
        <v>8.2420460000000002</v>
      </c>
      <c r="W9" s="490">
        <v>8.287096</v>
      </c>
      <c r="X9" s="490">
        <v>7.9578110000000004</v>
      </c>
      <c r="Y9" s="490">
        <v>7.7334459999999998</v>
      </c>
      <c r="Z9" s="490">
        <v>7.9682849999999998</v>
      </c>
      <c r="AA9" s="490">
        <v>8.620298</v>
      </c>
      <c r="AB9" s="490">
        <v>7.3021560000000001</v>
      </c>
      <c r="AC9" s="490">
        <v>7.4729830000000002</v>
      </c>
      <c r="AD9" s="490">
        <v>6.8626690000000004</v>
      </c>
      <c r="AE9" s="490">
        <v>6.4763900000000003</v>
      </c>
      <c r="AF9" s="490">
        <v>7.7158319999999998</v>
      </c>
      <c r="AG9" s="490">
        <v>8.5693230000000007</v>
      </c>
      <c r="AH9" s="490">
        <v>8.2410300000000003</v>
      </c>
      <c r="AI9" s="490">
        <v>7.4936319999999998</v>
      </c>
      <c r="AJ9" s="490">
        <v>5.7849539999999999</v>
      </c>
      <c r="AK9" s="490">
        <v>6.1969890000000003</v>
      </c>
      <c r="AL9" s="490">
        <v>6.441084</v>
      </c>
      <c r="AM9" s="490">
        <v>6.7235659999999999</v>
      </c>
      <c r="AN9" s="490">
        <v>7.2770919999999997</v>
      </c>
      <c r="AO9" s="490">
        <v>6.8742619999999999</v>
      </c>
      <c r="AP9" s="490">
        <v>6.7610710000000003</v>
      </c>
      <c r="AQ9" s="490">
        <v>7.093019</v>
      </c>
      <c r="AR9" s="490">
        <v>7.9303590000000002</v>
      </c>
      <c r="AS9" s="490">
        <v>8.5921819999999993</v>
      </c>
      <c r="AT9" s="490">
        <v>8.4710090000000005</v>
      </c>
      <c r="AU9" s="490">
        <v>8.0183769999999992</v>
      </c>
      <c r="AV9" s="490">
        <v>7.2526820000000001</v>
      </c>
      <c r="AW9" s="490">
        <v>7.4869300000000001</v>
      </c>
      <c r="AX9" s="490">
        <v>8.0071600000000007</v>
      </c>
      <c r="AY9" s="939">
        <v>8.5383499999999994</v>
      </c>
      <c r="AZ9" s="939">
        <v>7.04434</v>
      </c>
      <c r="BA9" s="939">
        <v>7.5826900000000004</v>
      </c>
      <c r="BB9" s="478">
        <v>5.9134900000000004</v>
      </c>
      <c r="BC9" s="478">
        <v>7.25962</v>
      </c>
      <c r="BD9" s="478">
        <v>7.8822200000000002</v>
      </c>
      <c r="BE9" s="478">
        <v>8.2692700000000006</v>
      </c>
      <c r="BF9" s="478">
        <v>8.2692700000000006</v>
      </c>
      <c r="BG9" s="478">
        <v>7.6807999999999996</v>
      </c>
      <c r="BH9" s="478">
        <v>6.9539400000000002</v>
      </c>
      <c r="BI9" s="478">
        <v>7.0362</v>
      </c>
      <c r="BJ9" s="478">
        <v>8.2692700000000006</v>
      </c>
      <c r="BK9" s="478">
        <v>8.8305500000000006</v>
      </c>
      <c r="BL9" s="478">
        <v>7.9928400000000002</v>
      </c>
      <c r="BM9" s="478">
        <v>7.7930599999999997</v>
      </c>
      <c r="BN9" s="478">
        <v>7.6111000000000004</v>
      </c>
      <c r="BO9" s="478">
        <v>8.8317200000000007</v>
      </c>
      <c r="BP9" s="478">
        <v>8.5637600000000003</v>
      </c>
      <c r="BQ9" s="478">
        <v>8.8492899999999999</v>
      </c>
      <c r="BR9" s="478">
        <v>8.8492899999999999</v>
      </c>
      <c r="BS9" s="478">
        <v>8.18065</v>
      </c>
      <c r="BT9" s="478">
        <v>6.3300400000000003</v>
      </c>
      <c r="BU9" s="478">
        <v>7.5832199999999998</v>
      </c>
      <c r="BV9" s="478">
        <v>8.7283899999999992</v>
      </c>
    </row>
    <row r="10" spans="1:74" ht="11.1" customHeight="1" x14ac:dyDescent="0.2">
      <c r="A10" s="240" t="s">
        <v>701</v>
      </c>
      <c r="B10" s="468" t="s">
        <v>1036</v>
      </c>
      <c r="C10" s="490">
        <v>0.97162766099999998</v>
      </c>
      <c r="D10" s="490">
        <v>0.708390242</v>
      </c>
      <c r="E10" s="490">
        <v>0.80185527999999995</v>
      </c>
      <c r="F10" s="490">
        <v>0.79127387599999999</v>
      </c>
      <c r="G10" s="490">
        <v>1.081217144</v>
      </c>
      <c r="H10" s="490">
        <v>0.98649382100000005</v>
      </c>
      <c r="I10" s="490">
        <v>0.93468779000000002</v>
      </c>
      <c r="J10" s="490">
        <v>0.83310458399999998</v>
      </c>
      <c r="K10" s="490">
        <v>0.66518091999999995</v>
      </c>
      <c r="L10" s="490">
        <v>0.70344277099999997</v>
      </c>
      <c r="M10" s="490">
        <v>0.72765688699999997</v>
      </c>
      <c r="N10" s="490">
        <v>0.82556703499999995</v>
      </c>
      <c r="O10" s="490">
        <v>0.692615749</v>
      </c>
      <c r="P10" s="490">
        <v>0.62734383599999999</v>
      </c>
      <c r="Q10" s="490">
        <v>0.76053896499999996</v>
      </c>
      <c r="R10" s="490">
        <v>0.89624204200000002</v>
      </c>
      <c r="S10" s="490">
        <v>0.91344229799999999</v>
      </c>
      <c r="T10" s="490">
        <v>0.96104729600000005</v>
      </c>
      <c r="U10" s="490">
        <v>0.752810639</v>
      </c>
      <c r="V10" s="490">
        <v>0.71237963699999995</v>
      </c>
      <c r="W10" s="490">
        <v>0.66651400699999996</v>
      </c>
      <c r="X10" s="490">
        <v>0.54455454999999997</v>
      </c>
      <c r="Y10" s="490">
        <v>0.71161924700000001</v>
      </c>
      <c r="Z10" s="490">
        <v>0.81945007400000003</v>
      </c>
      <c r="AA10" s="490">
        <v>0.77490800000000004</v>
      </c>
      <c r="AB10" s="490">
        <v>0.85292599999999996</v>
      </c>
      <c r="AC10" s="490">
        <v>1.0241039999999999</v>
      </c>
      <c r="AD10" s="490">
        <v>0.99920799999999999</v>
      </c>
      <c r="AE10" s="490">
        <v>1.0521450000000001</v>
      </c>
      <c r="AF10" s="490">
        <v>0.66130199999999995</v>
      </c>
      <c r="AG10" s="490">
        <v>0.61206899999999997</v>
      </c>
      <c r="AH10" s="490">
        <v>0.542022</v>
      </c>
      <c r="AI10" s="490">
        <v>0.39058900000000002</v>
      </c>
      <c r="AJ10" s="490">
        <v>0.50036199999999997</v>
      </c>
      <c r="AK10" s="490">
        <v>0.57686700000000002</v>
      </c>
      <c r="AL10" s="490">
        <v>0.64337299999999997</v>
      </c>
      <c r="AM10" s="490">
        <v>0.84034386900000002</v>
      </c>
      <c r="AN10" s="490">
        <v>0.70019478800000001</v>
      </c>
      <c r="AO10" s="490">
        <v>0.76364664900000001</v>
      </c>
      <c r="AP10" s="490">
        <v>0.63937683499999998</v>
      </c>
      <c r="AQ10" s="490">
        <v>0.757488355</v>
      </c>
      <c r="AR10" s="490">
        <v>0.72700844099999995</v>
      </c>
      <c r="AS10" s="490">
        <v>0.74162018399999996</v>
      </c>
      <c r="AT10" s="490">
        <v>0.75168690599999999</v>
      </c>
      <c r="AU10" s="490">
        <v>0.55544660499999998</v>
      </c>
      <c r="AV10" s="490">
        <v>0.55258124600000003</v>
      </c>
      <c r="AW10" s="490">
        <v>0.69756004400000005</v>
      </c>
      <c r="AX10" s="490">
        <v>0.79016001899999999</v>
      </c>
      <c r="AY10" s="939">
        <v>0.79632652800000003</v>
      </c>
      <c r="AZ10" s="939">
        <v>0.69018780000000002</v>
      </c>
      <c r="BA10" s="939">
        <v>0.79352619999999996</v>
      </c>
      <c r="BB10" s="478">
        <v>0.8567266</v>
      </c>
      <c r="BC10" s="478">
        <v>0.88839760000000001</v>
      </c>
      <c r="BD10" s="478">
        <v>0.85877139999999996</v>
      </c>
      <c r="BE10" s="478">
        <v>0.79508590000000001</v>
      </c>
      <c r="BF10" s="478">
        <v>0.70520559999999999</v>
      </c>
      <c r="BG10" s="478">
        <v>0.61788410000000005</v>
      </c>
      <c r="BH10" s="478">
        <v>0.64886200000000005</v>
      </c>
      <c r="BI10" s="478">
        <v>0.67697079999999998</v>
      </c>
      <c r="BJ10" s="478">
        <v>0.71989829999999999</v>
      </c>
      <c r="BK10" s="478">
        <v>0.77827670000000004</v>
      </c>
      <c r="BL10" s="478">
        <v>0.70442530000000003</v>
      </c>
      <c r="BM10" s="478">
        <v>0.83369939999999998</v>
      </c>
      <c r="BN10" s="478">
        <v>0.91472240000000005</v>
      </c>
      <c r="BO10" s="478">
        <v>0.93187739999999997</v>
      </c>
      <c r="BP10" s="478">
        <v>0.88814700000000002</v>
      </c>
      <c r="BQ10" s="478">
        <v>0.81703119999999996</v>
      </c>
      <c r="BR10" s="478">
        <v>0.72117690000000001</v>
      </c>
      <c r="BS10" s="478">
        <v>0.62929469999999998</v>
      </c>
      <c r="BT10" s="478">
        <v>0.65799730000000001</v>
      </c>
      <c r="BU10" s="478">
        <v>0.68421100000000001</v>
      </c>
      <c r="BV10" s="478">
        <v>0.72291030000000001</v>
      </c>
    </row>
    <row r="11" spans="1:74" ht="11.1" customHeight="1" x14ac:dyDescent="0.2">
      <c r="A11" s="240" t="s">
        <v>702</v>
      </c>
      <c r="B11" s="468" t="s">
        <v>1049</v>
      </c>
      <c r="C11" s="490">
        <v>6.9834525730000001</v>
      </c>
      <c r="D11" s="490">
        <v>6.3960909419999998</v>
      </c>
      <c r="E11" s="490">
        <v>9.1362282710000002</v>
      </c>
      <c r="F11" s="490">
        <v>8.4300919699999994</v>
      </c>
      <c r="G11" s="490">
        <v>7.6830346079999998</v>
      </c>
      <c r="H11" s="490">
        <v>5.9807159939999996</v>
      </c>
      <c r="I11" s="490">
        <v>4.9158580299999999</v>
      </c>
      <c r="J11" s="490">
        <v>5.8521820059999996</v>
      </c>
      <c r="K11" s="490">
        <v>7.1856916660000003</v>
      </c>
      <c r="L11" s="490">
        <v>7.4869978110000002</v>
      </c>
      <c r="M11" s="490">
        <v>9.5539805700000002</v>
      </c>
      <c r="N11" s="490">
        <v>9.4054347600000003</v>
      </c>
      <c r="O11" s="490">
        <v>10.301906875</v>
      </c>
      <c r="P11" s="490">
        <v>9.8572850669999994</v>
      </c>
      <c r="Q11" s="490">
        <v>10.775992918</v>
      </c>
      <c r="R11" s="490">
        <v>10.949799185</v>
      </c>
      <c r="S11" s="490">
        <v>9.366916603</v>
      </c>
      <c r="T11" s="490">
        <v>7.7064989979999998</v>
      </c>
      <c r="U11" s="490">
        <v>6.33808186</v>
      </c>
      <c r="V11" s="490">
        <v>6.0956829470000002</v>
      </c>
      <c r="W11" s="490">
        <v>7.5348140539999999</v>
      </c>
      <c r="X11" s="490">
        <v>9.3341313919999997</v>
      </c>
      <c r="Y11" s="490">
        <v>11.276011575</v>
      </c>
      <c r="Z11" s="490">
        <v>9.8739765629999994</v>
      </c>
      <c r="AA11" s="490">
        <v>8.2884280780000008</v>
      </c>
      <c r="AB11" s="490">
        <v>10.450217289999999</v>
      </c>
      <c r="AC11" s="490">
        <v>10.465615131</v>
      </c>
      <c r="AD11" s="490">
        <v>11.358315377</v>
      </c>
      <c r="AE11" s="490">
        <v>8.6807750650000006</v>
      </c>
      <c r="AF11" s="490">
        <v>6.0152308019999996</v>
      </c>
      <c r="AG11" s="490">
        <v>5.247240122</v>
      </c>
      <c r="AH11" s="490">
        <v>6.6182116720000002</v>
      </c>
      <c r="AI11" s="490">
        <v>6.9023192489999996</v>
      </c>
      <c r="AJ11" s="490">
        <v>9.6730740770000008</v>
      </c>
      <c r="AK11" s="490">
        <v>10.329737172</v>
      </c>
      <c r="AL11" s="490">
        <v>9.3879912159999996</v>
      </c>
      <c r="AM11" s="490">
        <v>8.8551203449999996</v>
      </c>
      <c r="AN11" s="490">
        <v>10.25887313</v>
      </c>
      <c r="AO11" s="490">
        <v>12.561991545</v>
      </c>
      <c r="AP11" s="490">
        <v>12.864763335999999</v>
      </c>
      <c r="AQ11" s="490">
        <v>9.9651174220000005</v>
      </c>
      <c r="AR11" s="490">
        <v>9.8575143060000006</v>
      </c>
      <c r="AS11" s="490">
        <v>6.7281902489999998</v>
      </c>
      <c r="AT11" s="490">
        <v>7.5924146300000004</v>
      </c>
      <c r="AU11" s="490">
        <v>8.4214639659999992</v>
      </c>
      <c r="AV11" s="490">
        <v>11.674087996000001</v>
      </c>
      <c r="AW11" s="490">
        <v>10.494272147</v>
      </c>
      <c r="AX11" s="490">
        <v>10.619120034</v>
      </c>
      <c r="AY11" s="939">
        <v>12.906632619</v>
      </c>
      <c r="AZ11" s="939">
        <v>11.3164</v>
      </c>
      <c r="BA11" s="939">
        <v>13.85934</v>
      </c>
      <c r="BB11" s="478">
        <v>13.217000000000001</v>
      </c>
      <c r="BC11" s="478">
        <v>11.186109999999999</v>
      </c>
      <c r="BD11" s="478">
        <v>11.512119999999999</v>
      </c>
      <c r="BE11" s="478">
        <v>8.4072840000000006</v>
      </c>
      <c r="BF11" s="478">
        <v>8.8188089999999999</v>
      </c>
      <c r="BG11" s="478">
        <v>9.8419340000000002</v>
      </c>
      <c r="BH11" s="478">
        <v>12.476710000000001</v>
      </c>
      <c r="BI11" s="478">
        <v>11.247870000000001</v>
      </c>
      <c r="BJ11" s="478">
        <v>11.26854</v>
      </c>
      <c r="BK11" s="478">
        <v>13.930099999999999</v>
      </c>
      <c r="BL11" s="478">
        <v>12.27549</v>
      </c>
      <c r="BM11" s="478">
        <v>14.39742</v>
      </c>
      <c r="BN11" s="478">
        <v>15.00928</v>
      </c>
      <c r="BO11" s="478">
        <v>12.356859999999999</v>
      </c>
      <c r="BP11" s="478">
        <v>12.60849</v>
      </c>
      <c r="BQ11" s="478">
        <v>9.3439239999999995</v>
      </c>
      <c r="BR11" s="478">
        <v>10.47092</v>
      </c>
      <c r="BS11" s="478">
        <v>9.9026340000000008</v>
      </c>
      <c r="BT11" s="478">
        <v>13.107620000000001</v>
      </c>
      <c r="BU11" s="478">
        <v>10.981769999999999</v>
      </c>
      <c r="BV11" s="478">
        <v>12.759589999999999</v>
      </c>
    </row>
    <row r="12" spans="1:74" ht="11.1" customHeight="1" x14ac:dyDescent="0.2">
      <c r="A12" s="240" t="s">
        <v>703</v>
      </c>
      <c r="B12" s="500" t="s">
        <v>1050</v>
      </c>
      <c r="C12" s="490">
        <v>0.61944040600000005</v>
      </c>
      <c r="D12" s="490">
        <v>0.65860487000000001</v>
      </c>
      <c r="E12" s="490">
        <v>0.58512670899999997</v>
      </c>
      <c r="F12" s="490">
        <v>0.354193286</v>
      </c>
      <c r="G12" s="490">
        <v>0.55831215300000003</v>
      </c>
      <c r="H12" s="490">
        <v>0.49661156400000001</v>
      </c>
      <c r="I12" s="490">
        <v>0.570568407</v>
      </c>
      <c r="J12" s="490">
        <v>0.62974914699999995</v>
      </c>
      <c r="K12" s="490">
        <v>0.52085780800000003</v>
      </c>
      <c r="L12" s="490">
        <v>0.63400865100000003</v>
      </c>
      <c r="M12" s="490">
        <v>0.63318600800000002</v>
      </c>
      <c r="N12" s="490">
        <v>0.49519347600000002</v>
      </c>
      <c r="O12" s="490">
        <v>0.47339910499999999</v>
      </c>
      <c r="P12" s="490">
        <v>0.49349242799999998</v>
      </c>
      <c r="Q12" s="490">
        <v>0.38526616699999999</v>
      </c>
      <c r="R12" s="490">
        <v>0.44620691499999998</v>
      </c>
      <c r="S12" s="490">
        <v>0.62836391000000003</v>
      </c>
      <c r="T12" s="490">
        <v>0.55814614799999995</v>
      </c>
      <c r="U12" s="490">
        <v>0.39324406099999998</v>
      </c>
      <c r="V12" s="490">
        <v>0.38311124200000002</v>
      </c>
      <c r="W12" s="490">
        <v>0.47175797000000003</v>
      </c>
      <c r="X12" s="490">
        <v>0.52517337600000003</v>
      </c>
      <c r="Y12" s="490">
        <v>0.52327120400000005</v>
      </c>
      <c r="Z12" s="490">
        <v>0.65608150099999996</v>
      </c>
      <c r="AA12" s="490">
        <v>0.32084747800000002</v>
      </c>
      <c r="AB12" s="490">
        <v>0.29432763099999998</v>
      </c>
      <c r="AC12" s="490">
        <v>0.30922322200000002</v>
      </c>
      <c r="AD12" s="490">
        <v>0.19514142900000001</v>
      </c>
      <c r="AE12" s="490">
        <v>0.26988545400000002</v>
      </c>
      <c r="AF12" s="490">
        <v>0.279121271</v>
      </c>
      <c r="AG12" s="490">
        <v>0.43276562000000002</v>
      </c>
      <c r="AH12" s="490">
        <v>0.476014679</v>
      </c>
      <c r="AI12" s="490">
        <v>0.47675272000000002</v>
      </c>
      <c r="AJ12" s="490">
        <v>0.35114583199999999</v>
      </c>
      <c r="AK12" s="490">
        <v>0.204627638</v>
      </c>
      <c r="AL12" s="490">
        <v>0.248833416</v>
      </c>
      <c r="AM12" s="490">
        <v>0.35411442999999998</v>
      </c>
      <c r="AN12" s="490">
        <v>0.23209380399999999</v>
      </c>
      <c r="AO12" s="490">
        <v>7.5246023999999995E-2</v>
      </c>
      <c r="AP12" s="490">
        <v>0.19831204699999999</v>
      </c>
      <c r="AQ12" s="490">
        <v>0.159655346</v>
      </c>
      <c r="AR12" s="490">
        <v>0.17474237300000001</v>
      </c>
      <c r="AS12" s="490">
        <v>0.17004824599999999</v>
      </c>
      <c r="AT12" s="490">
        <v>8.5851207999999998E-2</v>
      </c>
      <c r="AU12" s="490">
        <v>0.13817488</v>
      </c>
      <c r="AV12" s="490">
        <v>0.21931715800000001</v>
      </c>
      <c r="AW12" s="490">
        <v>0.12750651099999999</v>
      </c>
      <c r="AX12" s="490">
        <v>0.171489583</v>
      </c>
      <c r="AY12" s="939">
        <v>0.34277161099999998</v>
      </c>
      <c r="AZ12" s="939">
        <v>0.33001970000000003</v>
      </c>
      <c r="BA12" s="939">
        <v>0.21323449999999999</v>
      </c>
      <c r="BB12" s="478">
        <v>0.21351229999999999</v>
      </c>
      <c r="BC12" s="478">
        <v>0.27629579999999998</v>
      </c>
      <c r="BD12" s="478">
        <v>0.25493209999999999</v>
      </c>
      <c r="BE12" s="478">
        <v>0.2819586</v>
      </c>
      <c r="BF12" s="478">
        <v>0.25030790000000003</v>
      </c>
      <c r="BG12" s="478">
        <v>0.31117329999999999</v>
      </c>
      <c r="BH12" s="478">
        <v>0.33336209999999999</v>
      </c>
      <c r="BI12" s="478">
        <v>0.28033409999999997</v>
      </c>
      <c r="BJ12" s="478">
        <v>0.34854220000000002</v>
      </c>
      <c r="BK12" s="478">
        <v>0.31008000000000002</v>
      </c>
      <c r="BL12" s="478">
        <v>0.26880929999999997</v>
      </c>
      <c r="BM12" s="478">
        <v>0.15696779999999999</v>
      </c>
      <c r="BN12" s="478">
        <v>0.15713779999999999</v>
      </c>
      <c r="BO12" s="478">
        <v>0.17593909999999999</v>
      </c>
      <c r="BP12" s="478">
        <v>0.17389080000000001</v>
      </c>
      <c r="BQ12" s="478">
        <v>0.25919059999999999</v>
      </c>
      <c r="BR12" s="478">
        <v>0.23665310000000001</v>
      </c>
      <c r="BS12" s="478">
        <v>0.26575720000000003</v>
      </c>
      <c r="BT12" s="478">
        <v>0.27464189999999999</v>
      </c>
      <c r="BU12" s="478">
        <v>0.19494020000000001</v>
      </c>
      <c r="BV12" s="478">
        <v>0.24141019999999999</v>
      </c>
    </row>
    <row r="13" spans="1:74" ht="11.1" customHeight="1" x14ac:dyDescent="0.2">
      <c r="A13" s="240" t="s">
        <v>705</v>
      </c>
      <c r="B13" s="498" t="s">
        <v>1051</v>
      </c>
      <c r="C13" s="490">
        <v>56.666517929999998</v>
      </c>
      <c r="D13" s="490">
        <v>54.557639289999997</v>
      </c>
      <c r="E13" s="490">
        <v>50.739821259999999</v>
      </c>
      <c r="F13" s="490">
        <v>47.462593529999999</v>
      </c>
      <c r="G13" s="490">
        <v>50.868175030000003</v>
      </c>
      <c r="H13" s="490">
        <v>60.108107590000003</v>
      </c>
      <c r="I13" s="490">
        <v>63.73170812</v>
      </c>
      <c r="J13" s="490">
        <v>65.24757735</v>
      </c>
      <c r="K13" s="490">
        <v>53.430095379999997</v>
      </c>
      <c r="L13" s="490">
        <v>52.04831137</v>
      </c>
      <c r="M13" s="490">
        <v>50.938840470000002</v>
      </c>
      <c r="N13" s="490">
        <v>54.339499982</v>
      </c>
      <c r="O13" s="490">
        <v>60.93320379</v>
      </c>
      <c r="P13" s="490">
        <v>53.334077960000002</v>
      </c>
      <c r="Q13" s="490">
        <v>52.814996120000004</v>
      </c>
      <c r="R13" s="490">
        <v>49.073623920000003</v>
      </c>
      <c r="S13" s="490">
        <v>54.090926289999999</v>
      </c>
      <c r="T13" s="490">
        <v>60.247373979999999</v>
      </c>
      <c r="U13" s="490">
        <v>65.50689672</v>
      </c>
      <c r="V13" s="490">
        <v>62.739803080000002</v>
      </c>
      <c r="W13" s="490">
        <v>54.269126880000002</v>
      </c>
      <c r="X13" s="490">
        <v>49.583464210000002</v>
      </c>
      <c r="Y13" s="490">
        <v>51.353651669999998</v>
      </c>
      <c r="Z13" s="490">
        <v>57.820983460000001</v>
      </c>
      <c r="AA13" s="490">
        <v>55.980478040000001</v>
      </c>
      <c r="AB13" s="490">
        <v>49.771135569999998</v>
      </c>
      <c r="AC13" s="490">
        <v>52.86328563</v>
      </c>
      <c r="AD13" s="490">
        <v>47.556816310000002</v>
      </c>
      <c r="AE13" s="490">
        <v>52.058058010000003</v>
      </c>
      <c r="AF13" s="490">
        <v>58.248889310000003</v>
      </c>
      <c r="AG13" s="490">
        <v>64.148195229999999</v>
      </c>
      <c r="AH13" s="490">
        <v>64.982277659999994</v>
      </c>
      <c r="AI13" s="490">
        <v>55.124649099999999</v>
      </c>
      <c r="AJ13" s="490">
        <v>51.122027500000002</v>
      </c>
      <c r="AK13" s="490">
        <v>50.246460540000001</v>
      </c>
      <c r="AL13" s="490">
        <v>53.862728539999999</v>
      </c>
      <c r="AM13" s="490">
        <v>59.881141999999997</v>
      </c>
      <c r="AN13" s="490">
        <v>49.644547920000001</v>
      </c>
      <c r="AO13" s="490">
        <v>50.363418240000001</v>
      </c>
      <c r="AP13" s="490">
        <v>47.910044679999999</v>
      </c>
      <c r="AQ13" s="490">
        <v>53.060145640000002</v>
      </c>
      <c r="AR13" s="490">
        <v>59.166157800000001</v>
      </c>
      <c r="AS13" s="490">
        <v>63.640438600000003</v>
      </c>
      <c r="AT13" s="490">
        <v>64.004502689999995</v>
      </c>
      <c r="AU13" s="490">
        <v>54.807749790000003</v>
      </c>
      <c r="AV13" s="490">
        <v>51.616678579999999</v>
      </c>
      <c r="AW13" s="490">
        <v>50.319468360000002</v>
      </c>
      <c r="AX13" s="490">
        <v>56.156973100000002</v>
      </c>
      <c r="AY13" s="939">
        <v>62.256310999999997</v>
      </c>
      <c r="AZ13" s="939">
        <v>53.639391000000003</v>
      </c>
      <c r="BA13" s="939">
        <v>52.436880000000002</v>
      </c>
      <c r="BB13" s="478">
        <v>48.874389999999998</v>
      </c>
      <c r="BC13" s="478">
        <v>52.704830000000001</v>
      </c>
      <c r="BD13" s="478">
        <v>59.376049999999999</v>
      </c>
      <c r="BE13" s="478">
        <v>66.185289999999995</v>
      </c>
      <c r="BF13" s="478">
        <v>65.470070000000007</v>
      </c>
      <c r="BG13" s="478">
        <v>55.564570000000003</v>
      </c>
      <c r="BH13" s="478">
        <v>52.883110000000002</v>
      </c>
      <c r="BI13" s="478">
        <v>52.159860000000002</v>
      </c>
      <c r="BJ13" s="478">
        <v>57.582419999999999</v>
      </c>
      <c r="BK13" s="478">
        <v>60.481810000000003</v>
      </c>
      <c r="BL13" s="478">
        <v>52.843829999999997</v>
      </c>
      <c r="BM13" s="478">
        <v>53.166589999999999</v>
      </c>
      <c r="BN13" s="478">
        <v>48.802160000000001</v>
      </c>
      <c r="BO13" s="478">
        <v>52.873460000000001</v>
      </c>
      <c r="BP13" s="478">
        <v>59.667149999999999</v>
      </c>
      <c r="BQ13" s="478">
        <v>66.651009999999999</v>
      </c>
      <c r="BR13" s="478">
        <v>66.067899999999995</v>
      </c>
      <c r="BS13" s="478">
        <v>56.163499999999999</v>
      </c>
      <c r="BT13" s="478">
        <v>53.488100000000003</v>
      </c>
      <c r="BU13" s="478">
        <v>52.488790000000002</v>
      </c>
      <c r="BV13" s="478">
        <v>57.949829999999999</v>
      </c>
    </row>
    <row r="14" spans="1:74" ht="11.1" customHeight="1" x14ac:dyDescent="0.2">
      <c r="A14" s="235"/>
      <c r="B14" s="68" t="s">
        <v>758</v>
      </c>
      <c r="C14" s="491"/>
      <c r="D14" s="491"/>
      <c r="E14" s="491"/>
      <c r="F14" s="491"/>
      <c r="G14" s="491"/>
      <c r="H14" s="491"/>
      <c r="I14" s="491"/>
      <c r="J14" s="491"/>
      <c r="K14" s="491"/>
      <c r="L14" s="491"/>
      <c r="M14" s="491"/>
      <c r="N14" s="491"/>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491"/>
      <c r="AL14" s="491"/>
      <c r="AM14" s="491"/>
      <c r="AN14" s="491"/>
      <c r="AO14" s="491"/>
      <c r="AP14" s="491"/>
      <c r="AQ14" s="491"/>
      <c r="AR14" s="491"/>
      <c r="AS14" s="491"/>
      <c r="AT14" s="491"/>
      <c r="AU14" s="491"/>
      <c r="AV14" s="491"/>
      <c r="AW14" s="491"/>
      <c r="AX14" s="491"/>
      <c r="AY14" s="971"/>
      <c r="AZ14" s="971"/>
      <c r="BA14" s="971"/>
      <c r="BB14" s="496"/>
      <c r="BC14" s="496"/>
      <c r="BD14" s="496"/>
      <c r="BE14" s="496"/>
      <c r="BF14" s="496"/>
      <c r="BG14" s="496"/>
      <c r="BH14" s="496"/>
      <c r="BI14" s="496"/>
      <c r="BJ14" s="496"/>
      <c r="BK14" s="496"/>
      <c r="BL14" s="496"/>
      <c r="BM14" s="496"/>
      <c r="BN14" s="496"/>
      <c r="BO14" s="496"/>
      <c r="BP14" s="496"/>
      <c r="BQ14" s="496"/>
      <c r="BR14" s="496"/>
      <c r="BS14" s="496"/>
      <c r="BT14" s="496"/>
      <c r="BU14" s="496"/>
      <c r="BV14" s="496"/>
    </row>
    <row r="15" spans="1:74" s="303" customFormat="1" ht="11.1" customHeight="1" x14ac:dyDescent="0.2">
      <c r="A15" s="497" t="s">
        <v>712</v>
      </c>
      <c r="B15" s="499" t="s">
        <v>1048</v>
      </c>
      <c r="C15" s="322">
        <v>24.986270892</v>
      </c>
      <c r="D15" s="322">
        <v>22.916161997</v>
      </c>
      <c r="E15" s="322">
        <v>22.089628402999999</v>
      </c>
      <c r="F15" s="322">
        <v>20.592496859000001</v>
      </c>
      <c r="G15" s="322">
        <v>22.155722446999999</v>
      </c>
      <c r="H15" s="322">
        <v>26.190286785000001</v>
      </c>
      <c r="I15" s="322">
        <v>27.885420867000001</v>
      </c>
      <c r="J15" s="322">
        <v>29.276183188000001</v>
      </c>
      <c r="K15" s="322">
        <v>25.203628966</v>
      </c>
      <c r="L15" s="322">
        <v>22.387071118000001</v>
      </c>
      <c r="M15" s="322">
        <v>22.281532398</v>
      </c>
      <c r="N15" s="322">
        <v>24.151268044999998</v>
      </c>
      <c r="O15" s="322">
        <v>26.656344494999999</v>
      </c>
      <c r="P15" s="322">
        <v>24.205208462000002</v>
      </c>
      <c r="Q15" s="322">
        <v>24.259572267999999</v>
      </c>
      <c r="R15" s="322">
        <v>22.368141605000002</v>
      </c>
      <c r="S15" s="322">
        <v>24.537297687999999</v>
      </c>
      <c r="T15" s="322">
        <v>27.834467859</v>
      </c>
      <c r="U15" s="322">
        <v>31.259424106000001</v>
      </c>
      <c r="V15" s="322">
        <v>29.819515749000001</v>
      </c>
      <c r="W15" s="322">
        <v>24.765099255999999</v>
      </c>
      <c r="X15" s="322">
        <v>21.697611573</v>
      </c>
      <c r="Y15" s="322">
        <v>23.594398174999998</v>
      </c>
      <c r="Z15" s="322">
        <v>26.890349987</v>
      </c>
      <c r="AA15" s="322">
        <v>26.265770460999999</v>
      </c>
      <c r="AB15" s="322">
        <v>22.8446292</v>
      </c>
      <c r="AC15" s="322">
        <v>24.589460987999999</v>
      </c>
      <c r="AD15" s="322">
        <v>22.060010719000001</v>
      </c>
      <c r="AE15" s="322">
        <v>23.165062940999999</v>
      </c>
      <c r="AF15" s="322">
        <v>25.841360506000001</v>
      </c>
      <c r="AG15" s="322">
        <v>29.517492223000001</v>
      </c>
      <c r="AH15" s="322">
        <v>30.951107225000001</v>
      </c>
      <c r="AI15" s="322">
        <v>25.839700442000002</v>
      </c>
      <c r="AJ15" s="322">
        <v>23.485509078</v>
      </c>
      <c r="AK15" s="322">
        <v>23.252833482</v>
      </c>
      <c r="AL15" s="322">
        <v>24.959713055000002</v>
      </c>
      <c r="AM15" s="322">
        <v>28.453201969999999</v>
      </c>
      <c r="AN15" s="322">
        <v>23.250983778999998</v>
      </c>
      <c r="AO15" s="322">
        <v>24.126430014</v>
      </c>
      <c r="AP15" s="322">
        <v>22.353189274000002</v>
      </c>
      <c r="AQ15" s="322">
        <v>24.941940353</v>
      </c>
      <c r="AR15" s="322">
        <v>28.572153839999999</v>
      </c>
      <c r="AS15" s="322">
        <v>31.177868733</v>
      </c>
      <c r="AT15" s="322">
        <v>31.330363287000001</v>
      </c>
      <c r="AU15" s="322">
        <v>25.986207534999998</v>
      </c>
      <c r="AV15" s="322">
        <v>24.503272973000001</v>
      </c>
      <c r="AW15" s="322">
        <v>23.392530599000001</v>
      </c>
      <c r="AX15" s="322">
        <v>26.429278009000001</v>
      </c>
      <c r="AY15" s="964">
        <v>29.865036180000001</v>
      </c>
      <c r="AZ15" s="964">
        <v>25.894829999999999</v>
      </c>
      <c r="BA15" s="964">
        <v>24.939450000000001</v>
      </c>
      <c r="BB15" s="484">
        <v>23.703710000000001</v>
      </c>
      <c r="BC15" s="484">
        <v>25.2361</v>
      </c>
      <c r="BD15" s="484">
        <v>28.653890000000001</v>
      </c>
      <c r="BE15" s="484">
        <v>32.16892</v>
      </c>
      <c r="BF15" s="484">
        <v>31.663689999999999</v>
      </c>
      <c r="BG15" s="484">
        <v>25.983789999999999</v>
      </c>
      <c r="BH15" s="484">
        <v>23.656030000000001</v>
      </c>
      <c r="BI15" s="484">
        <v>23.51972</v>
      </c>
      <c r="BJ15" s="484">
        <v>26.63401</v>
      </c>
      <c r="BK15" s="484">
        <v>27.56767</v>
      </c>
      <c r="BL15" s="484">
        <v>23.88411</v>
      </c>
      <c r="BM15" s="484">
        <v>24.332470000000001</v>
      </c>
      <c r="BN15" s="484">
        <v>22.718859999999999</v>
      </c>
      <c r="BO15" s="484">
        <v>24.330860000000001</v>
      </c>
      <c r="BP15" s="484">
        <v>27.980129999999999</v>
      </c>
      <c r="BQ15" s="484">
        <v>31.62039</v>
      </c>
      <c r="BR15" s="484">
        <v>31.336760000000002</v>
      </c>
      <c r="BS15" s="484">
        <v>25.658110000000001</v>
      </c>
      <c r="BT15" s="484">
        <v>23.587820000000001</v>
      </c>
      <c r="BU15" s="484">
        <v>23.428429999999999</v>
      </c>
      <c r="BV15" s="484">
        <v>26.280010000000001</v>
      </c>
    </row>
    <row r="16" spans="1:74" ht="11.1" customHeight="1" x14ac:dyDescent="0.2">
      <c r="A16" s="240" t="s">
        <v>706</v>
      </c>
      <c r="B16" s="500" t="s">
        <v>1042</v>
      </c>
      <c r="C16" s="490">
        <v>5.2607288079999996</v>
      </c>
      <c r="D16" s="490">
        <v>5.427956279</v>
      </c>
      <c r="E16" s="490">
        <v>3.5715062870000001</v>
      </c>
      <c r="F16" s="490">
        <v>4.2556657109999998</v>
      </c>
      <c r="G16" s="490">
        <v>4.3966798660000004</v>
      </c>
      <c r="H16" s="490">
        <v>6.7800189890000002</v>
      </c>
      <c r="I16" s="490">
        <v>7.544231924</v>
      </c>
      <c r="J16" s="490">
        <v>7.3696996920000002</v>
      </c>
      <c r="K16" s="490">
        <v>4.852916982</v>
      </c>
      <c r="L16" s="490">
        <v>4.1591596729999996</v>
      </c>
      <c r="M16" s="490">
        <v>3.7120005909999998</v>
      </c>
      <c r="N16" s="490">
        <v>4.023722909</v>
      </c>
      <c r="O16" s="490">
        <v>5.1791416860000004</v>
      </c>
      <c r="P16" s="490">
        <v>4.2803335870000003</v>
      </c>
      <c r="Q16" s="490">
        <v>3.3753965629999998</v>
      </c>
      <c r="R16" s="490">
        <v>2.7592864719999999</v>
      </c>
      <c r="S16" s="490">
        <v>4.7368328479999997</v>
      </c>
      <c r="T16" s="490">
        <v>6.1696873319999996</v>
      </c>
      <c r="U16" s="490">
        <v>9.5690507549999992</v>
      </c>
      <c r="V16" s="490">
        <v>8.9001827890000005</v>
      </c>
      <c r="W16" s="490">
        <v>6.6090803930000002</v>
      </c>
      <c r="X16" s="490">
        <v>5.5912071880000003</v>
      </c>
      <c r="Y16" s="490">
        <v>5.5372189240000003</v>
      </c>
      <c r="Z16" s="490">
        <v>6.0871225859999996</v>
      </c>
      <c r="AA16" s="490">
        <v>6.0687990349999996</v>
      </c>
      <c r="AB16" s="490">
        <v>4.8737640600000001</v>
      </c>
      <c r="AC16" s="490">
        <v>5.2200414320000004</v>
      </c>
      <c r="AD16" s="490">
        <v>4.9756550810000002</v>
      </c>
      <c r="AE16" s="490">
        <v>7.5079099669999998</v>
      </c>
      <c r="AF16" s="490">
        <v>9.4072658770000004</v>
      </c>
      <c r="AG16" s="490">
        <v>10.481615762000001</v>
      </c>
      <c r="AH16" s="490">
        <v>11.157837976</v>
      </c>
      <c r="AI16" s="490">
        <v>8.3501218260000005</v>
      </c>
      <c r="AJ16" s="490">
        <v>5.633761003</v>
      </c>
      <c r="AK16" s="490">
        <v>5.8701799939999999</v>
      </c>
      <c r="AL16" s="490">
        <v>6.973570219</v>
      </c>
      <c r="AM16" s="490">
        <v>8.0373527409999994</v>
      </c>
      <c r="AN16" s="490">
        <v>5.8970814130000004</v>
      </c>
      <c r="AO16" s="490">
        <v>6.1346430310000004</v>
      </c>
      <c r="AP16" s="490">
        <v>5.4660101350000003</v>
      </c>
      <c r="AQ16" s="490">
        <v>7.8404768340000004</v>
      </c>
      <c r="AR16" s="490">
        <v>9.3829891429999996</v>
      </c>
      <c r="AS16" s="490">
        <v>11.773337599</v>
      </c>
      <c r="AT16" s="490">
        <v>11.52364803</v>
      </c>
      <c r="AU16" s="490">
        <v>8.2960343949999995</v>
      </c>
      <c r="AV16" s="490">
        <v>6.6373630769999998</v>
      </c>
      <c r="AW16" s="490">
        <v>6.112578847</v>
      </c>
      <c r="AX16" s="490">
        <v>6.6058453610000001</v>
      </c>
      <c r="AY16" s="939">
        <v>7.5166066880000004</v>
      </c>
      <c r="AZ16" s="939">
        <v>6.234451</v>
      </c>
      <c r="BA16" s="939">
        <v>5.5178149999999997</v>
      </c>
      <c r="BB16" s="478">
        <v>5.1224309999999997</v>
      </c>
      <c r="BC16" s="478">
        <v>7.1653219999999997</v>
      </c>
      <c r="BD16" s="478">
        <v>8.9732120000000002</v>
      </c>
      <c r="BE16" s="478">
        <v>11.87984</v>
      </c>
      <c r="BF16" s="478">
        <v>11.47706</v>
      </c>
      <c r="BG16" s="478">
        <v>7.8217660000000002</v>
      </c>
      <c r="BH16" s="478">
        <v>6.2272319999999999</v>
      </c>
      <c r="BI16" s="478">
        <v>6.0516209999999999</v>
      </c>
      <c r="BJ16" s="478">
        <v>6.8186710000000001</v>
      </c>
      <c r="BK16" s="478">
        <v>6.2188790000000003</v>
      </c>
      <c r="BL16" s="478">
        <v>7.0118140000000002</v>
      </c>
      <c r="BM16" s="478">
        <v>5.6152059999999997</v>
      </c>
      <c r="BN16" s="478">
        <v>3.9281920000000001</v>
      </c>
      <c r="BO16" s="478">
        <v>6.8835040000000003</v>
      </c>
      <c r="BP16" s="478">
        <v>8.846311</v>
      </c>
      <c r="BQ16" s="478">
        <v>12.05875</v>
      </c>
      <c r="BR16" s="478">
        <v>10.841839999999999</v>
      </c>
      <c r="BS16" s="478">
        <v>8.5861640000000001</v>
      </c>
      <c r="BT16" s="478">
        <v>5.8233170000000003</v>
      </c>
      <c r="BU16" s="478">
        <v>6.124441</v>
      </c>
      <c r="BV16" s="478">
        <v>7.1319290000000004</v>
      </c>
    </row>
    <row r="17" spans="1:74" ht="11.1" customHeight="1" x14ac:dyDescent="0.2">
      <c r="A17" s="240" t="s">
        <v>707</v>
      </c>
      <c r="B17" s="500" t="s">
        <v>474</v>
      </c>
      <c r="C17" s="490">
        <v>8.6690125420000008</v>
      </c>
      <c r="D17" s="490">
        <v>9.0688526740000004</v>
      </c>
      <c r="E17" s="490">
        <v>5.7990376020000003</v>
      </c>
      <c r="F17" s="490">
        <v>5.0584203289999996</v>
      </c>
      <c r="G17" s="490">
        <v>6.3379413869999999</v>
      </c>
      <c r="H17" s="490">
        <v>9.9394843850000001</v>
      </c>
      <c r="I17" s="490">
        <v>11.71099931</v>
      </c>
      <c r="J17" s="490">
        <v>11.363285871</v>
      </c>
      <c r="K17" s="490">
        <v>9.5562869740000007</v>
      </c>
      <c r="L17" s="490">
        <v>7.1057136679999999</v>
      </c>
      <c r="M17" s="490">
        <v>7.0512587480000004</v>
      </c>
      <c r="N17" s="490">
        <v>7.0754670239999999</v>
      </c>
      <c r="O17" s="490">
        <v>9.1125634249999994</v>
      </c>
      <c r="P17" s="490">
        <v>7.7821042460000003</v>
      </c>
      <c r="Q17" s="490">
        <v>7.0922443959999999</v>
      </c>
      <c r="R17" s="490">
        <v>4.9651907460000002</v>
      </c>
      <c r="S17" s="490">
        <v>6.6019597829999999</v>
      </c>
      <c r="T17" s="490">
        <v>9.8658428970000003</v>
      </c>
      <c r="U17" s="490">
        <v>11.417959577</v>
      </c>
      <c r="V17" s="490">
        <v>11.816677387</v>
      </c>
      <c r="W17" s="490">
        <v>7.9411497349999998</v>
      </c>
      <c r="X17" s="490">
        <v>6.7695622990000004</v>
      </c>
      <c r="Y17" s="490">
        <v>5.6774272359999998</v>
      </c>
      <c r="Z17" s="490">
        <v>8.072504404</v>
      </c>
      <c r="AA17" s="490">
        <v>7.8564777430000001</v>
      </c>
      <c r="AB17" s="490">
        <v>5.1325169089999996</v>
      </c>
      <c r="AC17" s="490">
        <v>5.3130817009999998</v>
      </c>
      <c r="AD17" s="490">
        <v>3.3536768110000001</v>
      </c>
      <c r="AE17" s="490">
        <v>4.947615066</v>
      </c>
      <c r="AF17" s="490">
        <v>7.6667219710000003</v>
      </c>
      <c r="AG17" s="490">
        <v>8.8281326890000003</v>
      </c>
      <c r="AH17" s="490">
        <v>9.4859895949999995</v>
      </c>
      <c r="AI17" s="490">
        <v>6.8250862879999996</v>
      </c>
      <c r="AJ17" s="490">
        <v>5.2899559729999996</v>
      </c>
      <c r="AK17" s="490">
        <v>5.650487601</v>
      </c>
      <c r="AL17" s="490">
        <v>5.246628104</v>
      </c>
      <c r="AM17" s="490">
        <v>9.3622854380000007</v>
      </c>
      <c r="AN17" s="490">
        <v>4.3425221619999999</v>
      </c>
      <c r="AO17" s="490">
        <v>3.9792004740000002</v>
      </c>
      <c r="AP17" s="490">
        <v>3.7198836769999999</v>
      </c>
      <c r="AQ17" s="490">
        <v>5.134802487</v>
      </c>
      <c r="AR17" s="490">
        <v>6.6661594910000002</v>
      </c>
      <c r="AS17" s="490">
        <v>8.9663295600000001</v>
      </c>
      <c r="AT17" s="490">
        <v>9.3346211360000009</v>
      </c>
      <c r="AU17" s="490">
        <v>7.4018622000000001</v>
      </c>
      <c r="AV17" s="490">
        <v>5.6830327179999998</v>
      </c>
      <c r="AW17" s="490">
        <v>4.9964301119999996</v>
      </c>
      <c r="AX17" s="490">
        <v>7.420818336</v>
      </c>
      <c r="AY17" s="939">
        <v>9.6382414040000004</v>
      </c>
      <c r="AZ17" s="939">
        <v>7.6312300000000004</v>
      </c>
      <c r="BA17" s="939">
        <v>4.5760880000000004</v>
      </c>
      <c r="BB17" s="478">
        <v>3.7661980000000002</v>
      </c>
      <c r="BC17" s="478">
        <v>4.8610100000000003</v>
      </c>
      <c r="BD17" s="478">
        <v>6.3406320000000003</v>
      </c>
      <c r="BE17" s="478">
        <v>9.0441380000000002</v>
      </c>
      <c r="BF17" s="478">
        <v>9.2678290000000008</v>
      </c>
      <c r="BG17" s="478">
        <v>6.897513</v>
      </c>
      <c r="BH17" s="478">
        <v>5.3115969999999999</v>
      </c>
      <c r="BI17" s="478">
        <v>4.9335240000000002</v>
      </c>
      <c r="BJ17" s="478">
        <v>7.1270480000000003</v>
      </c>
      <c r="BK17" s="478">
        <v>7.408957</v>
      </c>
      <c r="BL17" s="478">
        <v>5.322514</v>
      </c>
      <c r="BM17" s="478">
        <v>3.6531959999999999</v>
      </c>
      <c r="BN17" s="478">
        <v>2.2858939999999999</v>
      </c>
      <c r="BO17" s="478">
        <v>3.9229240000000001</v>
      </c>
      <c r="BP17" s="478">
        <v>5.4945729999999999</v>
      </c>
      <c r="BQ17" s="478">
        <v>8.2833780000000008</v>
      </c>
      <c r="BR17" s="478">
        <v>7.9170470000000002</v>
      </c>
      <c r="BS17" s="478">
        <v>6.7905069999999998</v>
      </c>
      <c r="BT17" s="478">
        <v>4.1758170000000003</v>
      </c>
      <c r="BU17" s="478">
        <v>4.2347950000000001</v>
      </c>
      <c r="BV17" s="478">
        <v>6.5636299999999999</v>
      </c>
    </row>
    <row r="18" spans="1:74" ht="11.1" customHeight="1" x14ac:dyDescent="0.2">
      <c r="A18" s="240" t="s">
        <v>708</v>
      </c>
      <c r="B18" s="468" t="s">
        <v>1043</v>
      </c>
      <c r="C18" s="490">
        <v>1.5047200000000001</v>
      </c>
      <c r="D18" s="490">
        <v>1.361008</v>
      </c>
      <c r="E18" s="490">
        <v>1.269957</v>
      </c>
      <c r="F18" s="490">
        <v>0.572048</v>
      </c>
      <c r="G18" s="490">
        <v>1.0095080000000001</v>
      </c>
      <c r="H18" s="490">
        <v>1.2044429999999999</v>
      </c>
      <c r="I18" s="490">
        <v>1.4660550000000001</v>
      </c>
      <c r="J18" s="490">
        <v>1.3494759999999999</v>
      </c>
      <c r="K18" s="490">
        <v>1.434464</v>
      </c>
      <c r="L18" s="490">
        <v>1.444636</v>
      </c>
      <c r="M18" s="490">
        <v>1.4051530000000001</v>
      </c>
      <c r="N18" s="490">
        <v>1.433886</v>
      </c>
      <c r="O18" s="490">
        <v>1.509182</v>
      </c>
      <c r="P18" s="490">
        <v>1.3294170000000001</v>
      </c>
      <c r="Q18" s="490">
        <v>1.4451879999999999</v>
      </c>
      <c r="R18" s="490">
        <v>1.3909940000000001</v>
      </c>
      <c r="S18" s="490">
        <v>1.4785779999999999</v>
      </c>
      <c r="T18" s="490">
        <v>1.419049</v>
      </c>
      <c r="U18" s="490">
        <v>1.3041290000000001</v>
      </c>
      <c r="V18" s="490">
        <v>1.3645830000000001</v>
      </c>
      <c r="W18" s="490">
        <v>1.27535</v>
      </c>
      <c r="X18" s="490">
        <v>0.14446999999999999</v>
      </c>
      <c r="Y18" s="490">
        <v>0.52611699999999995</v>
      </c>
      <c r="Z18" s="490">
        <v>1.4134059999999999</v>
      </c>
      <c r="AA18" s="490">
        <v>1.495465</v>
      </c>
      <c r="AB18" s="490">
        <v>1.295536</v>
      </c>
      <c r="AC18" s="490">
        <v>1.474262</v>
      </c>
      <c r="AD18" s="490">
        <v>1.362115</v>
      </c>
      <c r="AE18" s="490">
        <v>1.481371</v>
      </c>
      <c r="AF18" s="490">
        <v>1.4230959999999999</v>
      </c>
      <c r="AG18" s="490">
        <v>1.447565</v>
      </c>
      <c r="AH18" s="490">
        <v>1.45313</v>
      </c>
      <c r="AI18" s="490">
        <v>1.4381390000000001</v>
      </c>
      <c r="AJ18" s="490">
        <v>1.3836470000000001</v>
      </c>
      <c r="AK18" s="490">
        <v>1.4598359999999999</v>
      </c>
      <c r="AL18" s="490">
        <v>1.5137560000000001</v>
      </c>
      <c r="AM18" s="490">
        <v>1.504486</v>
      </c>
      <c r="AN18" s="490">
        <v>1.414974</v>
      </c>
      <c r="AO18" s="490">
        <v>1.3786959999999999</v>
      </c>
      <c r="AP18" s="490">
        <v>0.57104299999999997</v>
      </c>
      <c r="AQ18" s="490">
        <v>1.164137</v>
      </c>
      <c r="AR18" s="490">
        <v>1.4320569999999999</v>
      </c>
      <c r="AS18" s="490">
        <v>1.465236</v>
      </c>
      <c r="AT18" s="490">
        <v>1.267652</v>
      </c>
      <c r="AU18" s="490">
        <v>1.33314</v>
      </c>
      <c r="AV18" s="490">
        <v>0.88792899999999997</v>
      </c>
      <c r="AW18" s="490">
        <v>1.368682</v>
      </c>
      <c r="AX18" s="490">
        <v>1.511925</v>
      </c>
      <c r="AY18" s="939">
        <v>1.510186</v>
      </c>
      <c r="AZ18" s="939">
        <v>1.31968</v>
      </c>
      <c r="BA18" s="939">
        <v>1.46401</v>
      </c>
      <c r="BB18" s="478">
        <v>1.38493</v>
      </c>
      <c r="BC18" s="478">
        <v>1.4311</v>
      </c>
      <c r="BD18" s="478">
        <v>1.38493</v>
      </c>
      <c r="BE18" s="478">
        <v>1.4311</v>
      </c>
      <c r="BF18" s="478">
        <v>1.4311</v>
      </c>
      <c r="BG18" s="478">
        <v>1.2890200000000001</v>
      </c>
      <c r="BH18" s="478">
        <v>0.57411000000000001</v>
      </c>
      <c r="BI18" s="478">
        <v>1.07653</v>
      </c>
      <c r="BJ18" s="478">
        <v>1.4311</v>
      </c>
      <c r="BK18" s="478">
        <v>1.4311</v>
      </c>
      <c r="BL18" s="478">
        <v>1.2926</v>
      </c>
      <c r="BM18" s="478">
        <v>1.4311</v>
      </c>
      <c r="BN18" s="478">
        <v>1.38493</v>
      </c>
      <c r="BO18" s="478">
        <v>1.4311</v>
      </c>
      <c r="BP18" s="478">
        <v>1.38493</v>
      </c>
      <c r="BQ18" s="478">
        <v>1.4311</v>
      </c>
      <c r="BR18" s="478">
        <v>1.4311</v>
      </c>
      <c r="BS18" s="478">
        <v>1.3314600000000001</v>
      </c>
      <c r="BT18" s="478">
        <v>0.85699000000000003</v>
      </c>
      <c r="BU18" s="478">
        <v>1.3056300000000001</v>
      </c>
      <c r="BV18" s="478">
        <v>1.4311</v>
      </c>
    </row>
    <row r="19" spans="1:74" ht="11.1" customHeight="1" x14ac:dyDescent="0.2">
      <c r="A19" s="240" t="s">
        <v>709</v>
      </c>
      <c r="B19" s="468" t="s">
        <v>1036</v>
      </c>
      <c r="C19" s="490">
        <v>1.42823426</v>
      </c>
      <c r="D19" s="490">
        <v>1.0307664590000001</v>
      </c>
      <c r="E19" s="490">
        <v>1.197297141</v>
      </c>
      <c r="F19" s="490">
        <v>1.0781588010000001</v>
      </c>
      <c r="G19" s="490">
        <v>1.6914394859999999</v>
      </c>
      <c r="H19" s="490">
        <v>1.526306688</v>
      </c>
      <c r="I19" s="490">
        <v>1.4406754150000001</v>
      </c>
      <c r="J19" s="490">
        <v>1.169592599</v>
      </c>
      <c r="K19" s="490">
        <v>0.894012696</v>
      </c>
      <c r="L19" s="490">
        <v>0.92799854800000003</v>
      </c>
      <c r="M19" s="490">
        <v>0.98853960299999999</v>
      </c>
      <c r="N19" s="490">
        <v>1.215177304</v>
      </c>
      <c r="O19" s="490">
        <v>0.99909825600000002</v>
      </c>
      <c r="P19" s="490">
        <v>0.94104800700000002</v>
      </c>
      <c r="Q19" s="490">
        <v>1.075584125</v>
      </c>
      <c r="R19" s="490">
        <v>1.231866235</v>
      </c>
      <c r="S19" s="490">
        <v>1.2243270879999999</v>
      </c>
      <c r="T19" s="490">
        <v>1.357150471</v>
      </c>
      <c r="U19" s="490">
        <v>1.1194881029999999</v>
      </c>
      <c r="V19" s="490">
        <v>0.94913141999999995</v>
      </c>
      <c r="W19" s="490">
        <v>0.81927064900000002</v>
      </c>
      <c r="X19" s="490">
        <v>0.67965273900000001</v>
      </c>
      <c r="Y19" s="490">
        <v>0.84518682999999994</v>
      </c>
      <c r="Z19" s="490">
        <v>1.082324077</v>
      </c>
      <c r="AA19" s="490">
        <v>0.76508900000000002</v>
      </c>
      <c r="AB19" s="490">
        <v>0.98470999999999997</v>
      </c>
      <c r="AC19" s="490">
        <v>1.238362</v>
      </c>
      <c r="AD19" s="490">
        <v>0.90567600000000004</v>
      </c>
      <c r="AE19" s="490">
        <v>1.080881</v>
      </c>
      <c r="AF19" s="490">
        <v>0.97597800000000001</v>
      </c>
      <c r="AG19" s="490">
        <v>1.185673</v>
      </c>
      <c r="AH19" s="490">
        <v>1.239071</v>
      </c>
      <c r="AI19" s="490">
        <v>1.0585910000000001</v>
      </c>
      <c r="AJ19" s="490">
        <v>0.89902400000000005</v>
      </c>
      <c r="AK19" s="490">
        <v>0.79858200000000001</v>
      </c>
      <c r="AL19" s="490">
        <v>0.635965</v>
      </c>
      <c r="AM19" s="490">
        <v>1.198714206</v>
      </c>
      <c r="AN19" s="490">
        <v>0.99110792400000003</v>
      </c>
      <c r="AO19" s="490">
        <v>1.137240885</v>
      </c>
      <c r="AP19" s="490">
        <v>0.87030693699999995</v>
      </c>
      <c r="AQ19" s="490">
        <v>1.0861994230000001</v>
      </c>
      <c r="AR19" s="490">
        <v>0.91761784199999996</v>
      </c>
      <c r="AS19" s="490">
        <v>0.89214424999999997</v>
      </c>
      <c r="AT19" s="490">
        <v>1.0377819349999999</v>
      </c>
      <c r="AU19" s="490">
        <v>0.82238170099999996</v>
      </c>
      <c r="AV19" s="490">
        <v>0.78942153699999995</v>
      </c>
      <c r="AW19" s="490">
        <v>0.93190941400000005</v>
      </c>
      <c r="AX19" s="490">
        <v>1.037442274</v>
      </c>
      <c r="AY19" s="939">
        <v>1.0827495499999999</v>
      </c>
      <c r="AZ19" s="939">
        <v>1.0053129999999999</v>
      </c>
      <c r="BA19" s="939">
        <v>1.1165590000000001</v>
      </c>
      <c r="BB19" s="478">
        <v>1.270286</v>
      </c>
      <c r="BC19" s="478">
        <v>1.438801</v>
      </c>
      <c r="BD19" s="478">
        <v>1.344965</v>
      </c>
      <c r="BE19" s="478">
        <v>1.3682589999999999</v>
      </c>
      <c r="BF19" s="478">
        <v>1.195654</v>
      </c>
      <c r="BG19" s="478">
        <v>1.0728899999999999</v>
      </c>
      <c r="BH19" s="478">
        <v>1.0162580000000001</v>
      </c>
      <c r="BI19" s="478">
        <v>0.9820141</v>
      </c>
      <c r="BJ19" s="478">
        <v>1.0157119999999999</v>
      </c>
      <c r="BK19" s="478">
        <v>1.173624</v>
      </c>
      <c r="BL19" s="478">
        <v>1.0647040000000001</v>
      </c>
      <c r="BM19" s="478">
        <v>1.164758</v>
      </c>
      <c r="BN19" s="478">
        <v>1.3065560000000001</v>
      </c>
      <c r="BO19" s="478">
        <v>1.468771</v>
      </c>
      <c r="BP19" s="478">
        <v>1.3679349999999999</v>
      </c>
      <c r="BQ19" s="478">
        <v>1.3877630000000001</v>
      </c>
      <c r="BR19" s="478">
        <v>1.2110369999999999</v>
      </c>
      <c r="BS19" s="478">
        <v>1.08525</v>
      </c>
      <c r="BT19" s="478">
        <v>1.0269760000000001</v>
      </c>
      <c r="BU19" s="478">
        <v>0.99146480000000003</v>
      </c>
      <c r="BV19" s="478">
        <v>1.01719</v>
      </c>
    </row>
    <row r="20" spans="1:74" ht="11.1" customHeight="1" x14ac:dyDescent="0.2">
      <c r="A20" s="240" t="s">
        <v>710</v>
      </c>
      <c r="B20" s="468" t="s">
        <v>1049</v>
      </c>
      <c r="C20" s="490">
        <v>8.0221772900000001</v>
      </c>
      <c r="D20" s="490">
        <v>5.771115032</v>
      </c>
      <c r="E20" s="490">
        <v>10.140980655</v>
      </c>
      <c r="F20" s="490">
        <v>9.5167148069999996</v>
      </c>
      <c r="G20" s="490">
        <v>8.6148504260000003</v>
      </c>
      <c r="H20" s="490">
        <v>6.6275188900000002</v>
      </c>
      <c r="I20" s="490">
        <v>5.6112593210000004</v>
      </c>
      <c r="J20" s="490">
        <v>7.9175615239999999</v>
      </c>
      <c r="K20" s="490">
        <v>8.3733293050000004</v>
      </c>
      <c r="L20" s="490">
        <v>8.6619805000000003</v>
      </c>
      <c r="M20" s="490">
        <v>9.0175200350000004</v>
      </c>
      <c r="N20" s="490">
        <v>10.293544581000001</v>
      </c>
      <c r="O20" s="490">
        <v>9.7750374460000007</v>
      </c>
      <c r="P20" s="490">
        <v>9.7919265269999993</v>
      </c>
      <c r="Q20" s="490">
        <v>11.162506488</v>
      </c>
      <c r="R20" s="490">
        <v>11.908938332</v>
      </c>
      <c r="S20" s="490">
        <v>10.337322359</v>
      </c>
      <c r="T20" s="490">
        <v>8.8757811150000006</v>
      </c>
      <c r="U20" s="490">
        <v>7.7999760680000003</v>
      </c>
      <c r="V20" s="490">
        <v>6.7076901229999999</v>
      </c>
      <c r="W20" s="490">
        <v>8.0557551049999994</v>
      </c>
      <c r="X20" s="490">
        <v>8.4449391069999997</v>
      </c>
      <c r="Y20" s="490">
        <v>10.942405773999999</v>
      </c>
      <c r="Z20" s="490">
        <v>10.128541467</v>
      </c>
      <c r="AA20" s="490">
        <v>9.9672091070000004</v>
      </c>
      <c r="AB20" s="490">
        <v>10.466223845</v>
      </c>
      <c r="AC20" s="490">
        <v>11.235998253</v>
      </c>
      <c r="AD20" s="490">
        <v>11.379099643</v>
      </c>
      <c r="AE20" s="490">
        <v>8.0592642350000006</v>
      </c>
      <c r="AF20" s="490">
        <v>6.2703307449999999</v>
      </c>
      <c r="AG20" s="490">
        <v>7.4700663279999997</v>
      </c>
      <c r="AH20" s="490">
        <v>7.4987802449999998</v>
      </c>
      <c r="AI20" s="490">
        <v>8.0713629309999995</v>
      </c>
      <c r="AJ20" s="490">
        <v>10.183641878</v>
      </c>
      <c r="AK20" s="490">
        <v>9.3821279410000002</v>
      </c>
      <c r="AL20" s="490">
        <v>10.483672895</v>
      </c>
      <c r="AM20" s="490">
        <v>8.1911567089999995</v>
      </c>
      <c r="AN20" s="490">
        <v>10.559947081000001</v>
      </c>
      <c r="AO20" s="490">
        <v>11.431145386000001</v>
      </c>
      <c r="AP20" s="490">
        <v>11.658256566</v>
      </c>
      <c r="AQ20" s="490">
        <v>9.5393513639999998</v>
      </c>
      <c r="AR20" s="490">
        <v>10.047872215</v>
      </c>
      <c r="AS20" s="490">
        <v>7.9793280900000001</v>
      </c>
      <c r="AT20" s="490">
        <v>8.0902839229999994</v>
      </c>
      <c r="AU20" s="490">
        <v>8.0793534079999993</v>
      </c>
      <c r="AV20" s="490">
        <v>10.445113953</v>
      </c>
      <c r="AW20" s="490">
        <v>9.9218242399999994</v>
      </c>
      <c r="AX20" s="490">
        <v>9.7851964939999991</v>
      </c>
      <c r="AY20" s="939">
        <v>9.9682848750000002</v>
      </c>
      <c r="AZ20" s="939">
        <v>9.6609569999999998</v>
      </c>
      <c r="BA20" s="939">
        <v>12.25398</v>
      </c>
      <c r="BB20" s="478">
        <v>12.156319999999999</v>
      </c>
      <c r="BC20" s="478">
        <v>10.23133</v>
      </c>
      <c r="BD20" s="478">
        <v>10.54297</v>
      </c>
      <c r="BE20" s="478">
        <v>8.4043709999999994</v>
      </c>
      <c r="BF20" s="478">
        <v>8.2666140000000006</v>
      </c>
      <c r="BG20" s="478">
        <v>8.9101710000000001</v>
      </c>
      <c r="BH20" s="478">
        <v>10.49268</v>
      </c>
      <c r="BI20" s="478">
        <v>10.43451</v>
      </c>
      <c r="BJ20" s="478">
        <v>10.17489</v>
      </c>
      <c r="BK20" s="478">
        <v>11.20997</v>
      </c>
      <c r="BL20" s="478">
        <v>9.1439459999999997</v>
      </c>
      <c r="BM20" s="478">
        <v>12.44698</v>
      </c>
      <c r="BN20" s="478">
        <v>13.79514</v>
      </c>
      <c r="BO20" s="478">
        <v>10.517139999999999</v>
      </c>
      <c r="BP20" s="478">
        <v>10.80663</v>
      </c>
      <c r="BQ20" s="478">
        <v>8.4116370000000007</v>
      </c>
      <c r="BR20" s="478">
        <v>9.9061810000000001</v>
      </c>
      <c r="BS20" s="478">
        <v>7.881958</v>
      </c>
      <c r="BT20" s="478">
        <v>11.66728</v>
      </c>
      <c r="BU20" s="478">
        <v>10.730180000000001</v>
      </c>
      <c r="BV20" s="478">
        <v>10.07282</v>
      </c>
    </row>
    <row r="21" spans="1:74" ht="11.1" customHeight="1" x14ac:dyDescent="0.2">
      <c r="A21" s="240" t="s">
        <v>711</v>
      </c>
      <c r="B21" s="500" t="s">
        <v>1050</v>
      </c>
      <c r="C21" s="490">
        <v>0.10139799200000001</v>
      </c>
      <c r="D21" s="490">
        <v>0.25646355300000001</v>
      </c>
      <c r="E21" s="490">
        <v>0.110849718</v>
      </c>
      <c r="F21" s="490">
        <v>0.111489211</v>
      </c>
      <c r="G21" s="490">
        <v>0.105303282</v>
      </c>
      <c r="H21" s="490">
        <v>0.11251483299999999</v>
      </c>
      <c r="I21" s="490">
        <v>0.11219989700000001</v>
      </c>
      <c r="J21" s="490">
        <v>0.10656750199999999</v>
      </c>
      <c r="K21" s="490">
        <v>9.2619009000000002E-2</v>
      </c>
      <c r="L21" s="490">
        <v>8.7582728999999998E-2</v>
      </c>
      <c r="M21" s="490">
        <v>0.107060421</v>
      </c>
      <c r="N21" s="490">
        <v>0.109470227</v>
      </c>
      <c r="O21" s="490">
        <v>8.1321682000000006E-2</v>
      </c>
      <c r="P21" s="490">
        <v>8.0379094999999998E-2</v>
      </c>
      <c r="Q21" s="490">
        <v>0.10865269599999999</v>
      </c>
      <c r="R21" s="490">
        <v>0.11186582</v>
      </c>
      <c r="S21" s="490">
        <v>0.15827761000000001</v>
      </c>
      <c r="T21" s="490">
        <v>0.14695704400000001</v>
      </c>
      <c r="U21" s="490">
        <v>4.8820602999999997E-2</v>
      </c>
      <c r="V21" s="490">
        <v>8.1251030000000002E-2</v>
      </c>
      <c r="W21" s="490">
        <v>6.4493374000000006E-2</v>
      </c>
      <c r="X21" s="490">
        <v>6.7780240000000005E-2</v>
      </c>
      <c r="Y21" s="490">
        <v>6.6042410999999995E-2</v>
      </c>
      <c r="Z21" s="490">
        <v>0.106451453</v>
      </c>
      <c r="AA21" s="490">
        <v>0.112730576</v>
      </c>
      <c r="AB21" s="490">
        <v>9.1878386000000006E-2</v>
      </c>
      <c r="AC21" s="490">
        <v>0.10771560199999999</v>
      </c>
      <c r="AD21" s="490">
        <v>8.3788184000000002E-2</v>
      </c>
      <c r="AE21" s="490">
        <v>8.8021672999999995E-2</v>
      </c>
      <c r="AF21" s="490">
        <v>9.7967913000000004E-2</v>
      </c>
      <c r="AG21" s="490">
        <v>0.10443944400000001</v>
      </c>
      <c r="AH21" s="490">
        <v>0.11629840900000001</v>
      </c>
      <c r="AI21" s="490">
        <v>9.6399396999999998E-2</v>
      </c>
      <c r="AJ21" s="490">
        <v>9.5479224000000001E-2</v>
      </c>
      <c r="AK21" s="490">
        <v>9.1619945999999994E-2</v>
      </c>
      <c r="AL21" s="490">
        <v>0.106120837</v>
      </c>
      <c r="AM21" s="490">
        <v>0.159206876</v>
      </c>
      <c r="AN21" s="490">
        <v>4.5351199000000002E-2</v>
      </c>
      <c r="AO21" s="490">
        <v>6.5504238000000006E-2</v>
      </c>
      <c r="AP21" s="490">
        <v>6.7688959000000007E-2</v>
      </c>
      <c r="AQ21" s="490">
        <v>0.176973245</v>
      </c>
      <c r="AR21" s="490">
        <v>0.12545814899999999</v>
      </c>
      <c r="AS21" s="490">
        <v>0.101493234</v>
      </c>
      <c r="AT21" s="490">
        <v>7.6376263E-2</v>
      </c>
      <c r="AU21" s="490">
        <v>5.3435831000000003E-2</v>
      </c>
      <c r="AV21" s="490">
        <v>6.0412687999999999E-2</v>
      </c>
      <c r="AW21" s="490">
        <v>6.1105986000000001E-2</v>
      </c>
      <c r="AX21" s="490">
        <v>6.8050544000000004E-2</v>
      </c>
      <c r="AY21" s="939">
        <v>0.148967663</v>
      </c>
      <c r="AZ21" s="939">
        <v>4.3197199999999998E-2</v>
      </c>
      <c r="BA21" s="939">
        <v>1.0991600000000001E-2</v>
      </c>
      <c r="BB21" s="478">
        <v>3.54229E-3</v>
      </c>
      <c r="BC21" s="478">
        <v>0.1085363</v>
      </c>
      <c r="BD21" s="478">
        <v>6.7175700000000005E-2</v>
      </c>
      <c r="BE21" s="478">
        <v>4.1212800000000001E-2</v>
      </c>
      <c r="BF21" s="478">
        <v>2.5430700000000001E-2</v>
      </c>
      <c r="BG21" s="478">
        <v>-7.5664800000000004E-3</v>
      </c>
      <c r="BH21" s="478">
        <v>3.4155199999999997E-2</v>
      </c>
      <c r="BI21" s="478">
        <v>4.1519500000000001E-2</v>
      </c>
      <c r="BJ21" s="478">
        <v>6.6584000000000004E-2</v>
      </c>
      <c r="BK21" s="478">
        <v>0.12514239999999999</v>
      </c>
      <c r="BL21" s="478">
        <v>4.8533100000000003E-2</v>
      </c>
      <c r="BM21" s="478">
        <v>2.12322E-2</v>
      </c>
      <c r="BN21" s="478">
        <v>1.81441E-2</v>
      </c>
      <c r="BO21" s="478">
        <v>0.1074189</v>
      </c>
      <c r="BP21" s="478">
        <v>7.9754500000000006E-2</v>
      </c>
      <c r="BQ21" s="478">
        <v>4.7761499999999998E-2</v>
      </c>
      <c r="BR21" s="478">
        <v>2.9552700000000001E-2</v>
      </c>
      <c r="BS21" s="478">
        <v>-1.7226499999999999E-2</v>
      </c>
      <c r="BT21" s="478">
        <v>3.7438699999999998E-2</v>
      </c>
      <c r="BU21" s="478">
        <v>4.1918799999999999E-2</v>
      </c>
      <c r="BV21" s="478">
        <v>6.3340099999999996E-2</v>
      </c>
    </row>
    <row r="22" spans="1:74" ht="11.1" customHeight="1" x14ac:dyDescent="0.2">
      <c r="A22" s="240" t="s">
        <v>713</v>
      </c>
      <c r="B22" s="498" t="s">
        <v>1051</v>
      </c>
      <c r="C22" s="490">
        <v>25.17925237</v>
      </c>
      <c r="D22" s="490">
        <v>24.92260967</v>
      </c>
      <c r="E22" s="490">
        <v>21.889933119999998</v>
      </c>
      <c r="F22" s="490">
        <v>20.854289179999999</v>
      </c>
      <c r="G22" s="490">
        <v>21.608541049999999</v>
      </c>
      <c r="H22" s="490">
        <v>26.517184799999999</v>
      </c>
      <c r="I22" s="490">
        <v>29.000553230000001</v>
      </c>
      <c r="J22" s="490">
        <v>29.994166480000001</v>
      </c>
      <c r="K22" s="490">
        <v>25.231148640000001</v>
      </c>
      <c r="L22" s="490">
        <v>21.971710940000001</v>
      </c>
      <c r="M22" s="490">
        <v>21.885283439999998</v>
      </c>
      <c r="N22" s="490">
        <v>23.43780838</v>
      </c>
      <c r="O22" s="490">
        <v>26.894694000000001</v>
      </c>
      <c r="P22" s="490">
        <v>23.932072999999999</v>
      </c>
      <c r="Q22" s="490">
        <v>23.572406999999998</v>
      </c>
      <c r="R22" s="490">
        <v>21.495021999999999</v>
      </c>
      <c r="S22" s="490">
        <v>24.103294000000002</v>
      </c>
      <c r="T22" s="490">
        <v>27.835146000000002</v>
      </c>
      <c r="U22" s="490">
        <v>32.196185</v>
      </c>
      <c r="V22" s="490">
        <v>30.815873</v>
      </c>
      <c r="W22" s="490">
        <v>25.352544000000002</v>
      </c>
      <c r="X22" s="490">
        <v>22.19426</v>
      </c>
      <c r="Y22" s="490">
        <v>23.453824999999998</v>
      </c>
      <c r="Z22" s="490">
        <v>26.710846</v>
      </c>
      <c r="AA22" s="490">
        <v>25.934895690000001</v>
      </c>
      <c r="AB22" s="490">
        <v>23.019347109999998</v>
      </c>
      <c r="AC22" s="490">
        <v>24.13329499</v>
      </c>
      <c r="AD22" s="490">
        <v>21.602514939999999</v>
      </c>
      <c r="AE22" s="490">
        <v>23.68858384</v>
      </c>
      <c r="AF22" s="490">
        <v>26.789900029999998</v>
      </c>
      <c r="AG22" s="490">
        <v>30.480676119999998</v>
      </c>
      <c r="AH22" s="490">
        <v>31.924169989999999</v>
      </c>
      <c r="AI22" s="490">
        <v>25.87700873</v>
      </c>
      <c r="AJ22" s="490">
        <v>23.087856819999999</v>
      </c>
      <c r="AK22" s="490">
        <v>23.106208930000001</v>
      </c>
      <c r="AL22" s="490">
        <v>25.16756723</v>
      </c>
      <c r="AM22" s="490">
        <v>28.983031989000001</v>
      </c>
      <c r="AN22" s="490">
        <v>23.185643862999999</v>
      </c>
      <c r="AO22" s="490">
        <v>23.426317207</v>
      </c>
      <c r="AP22" s="490">
        <v>22.418158867999999</v>
      </c>
      <c r="AQ22" s="490">
        <v>24.654308688</v>
      </c>
      <c r="AR22" s="490">
        <v>28.829391836999999</v>
      </c>
      <c r="AS22" s="490">
        <v>31.451860736</v>
      </c>
      <c r="AT22" s="490">
        <v>31.730446578999999</v>
      </c>
      <c r="AU22" s="490">
        <v>26.279738680000001</v>
      </c>
      <c r="AV22" s="490">
        <v>24.440926137000002</v>
      </c>
      <c r="AW22" s="490">
        <v>23.158303136000001</v>
      </c>
      <c r="AX22" s="490">
        <v>26.278666960999999</v>
      </c>
      <c r="AY22" s="939">
        <v>29.810904000000001</v>
      </c>
      <c r="AZ22" s="939">
        <v>25.956053000000001</v>
      </c>
      <c r="BA22" s="939">
        <v>24.796099999999999</v>
      </c>
      <c r="BB22" s="478">
        <v>23.351649999999999</v>
      </c>
      <c r="BC22" s="478">
        <v>24.899650000000001</v>
      </c>
      <c r="BD22" s="478">
        <v>28.811060000000001</v>
      </c>
      <c r="BE22" s="478">
        <v>32.605960000000003</v>
      </c>
      <c r="BF22" s="478">
        <v>32.213529999999999</v>
      </c>
      <c r="BG22" s="478">
        <v>26.01887</v>
      </c>
      <c r="BH22" s="478">
        <v>23.760100000000001</v>
      </c>
      <c r="BI22" s="478">
        <v>23.571809999999999</v>
      </c>
      <c r="BJ22" s="478">
        <v>26.562760000000001</v>
      </c>
      <c r="BK22" s="478">
        <v>27.7989</v>
      </c>
      <c r="BL22" s="478">
        <v>23.960180000000001</v>
      </c>
      <c r="BM22" s="478">
        <v>24.035810000000001</v>
      </c>
      <c r="BN22" s="478">
        <v>22.171720000000001</v>
      </c>
      <c r="BO22" s="478">
        <v>23.870840000000001</v>
      </c>
      <c r="BP22" s="478">
        <v>27.984159999999999</v>
      </c>
      <c r="BQ22" s="478">
        <v>32.001139999999999</v>
      </c>
      <c r="BR22" s="478">
        <v>31.75684</v>
      </c>
      <c r="BS22" s="478">
        <v>25.624980000000001</v>
      </c>
      <c r="BT22" s="478">
        <v>23.423940000000002</v>
      </c>
      <c r="BU22" s="478">
        <v>23.226389999999999</v>
      </c>
      <c r="BV22" s="478">
        <v>26.325800000000001</v>
      </c>
    </row>
    <row r="23" spans="1:74" ht="11.1" customHeight="1" x14ac:dyDescent="0.2">
      <c r="A23" s="235"/>
      <c r="B23" s="68" t="s">
        <v>753</v>
      </c>
      <c r="C23" s="491"/>
      <c r="D23" s="491"/>
      <c r="E23" s="491"/>
      <c r="F23" s="491"/>
      <c r="G23" s="491"/>
      <c r="H23" s="491"/>
      <c r="I23" s="491"/>
      <c r="J23" s="491"/>
      <c r="K23" s="491"/>
      <c r="L23" s="491"/>
      <c r="M23" s="491"/>
      <c r="N23" s="491"/>
      <c r="O23" s="491"/>
      <c r="P23" s="491"/>
      <c r="Q23" s="491"/>
      <c r="R23" s="491"/>
      <c r="S23" s="491"/>
      <c r="T23" s="491"/>
      <c r="U23" s="491"/>
      <c r="V23" s="491"/>
      <c r="W23" s="491"/>
      <c r="X23" s="491"/>
      <c r="Y23" s="491"/>
      <c r="Z23" s="491"/>
      <c r="AA23" s="491"/>
      <c r="AB23" s="491"/>
      <c r="AC23" s="491"/>
      <c r="AD23" s="491"/>
      <c r="AE23" s="491"/>
      <c r="AF23" s="491"/>
      <c r="AG23" s="491"/>
      <c r="AH23" s="491"/>
      <c r="AI23" s="491"/>
      <c r="AJ23" s="491"/>
      <c r="AK23" s="491"/>
      <c r="AL23" s="491"/>
      <c r="AM23" s="491"/>
      <c r="AN23" s="491"/>
      <c r="AO23" s="491"/>
      <c r="AP23" s="491"/>
      <c r="AQ23" s="491"/>
      <c r="AR23" s="491"/>
      <c r="AS23" s="491"/>
      <c r="AT23" s="491"/>
      <c r="AU23" s="491"/>
      <c r="AV23" s="491"/>
      <c r="AW23" s="491"/>
      <c r="AX23" s="491"/>
      <c r="AY23" s="971"/>
      <c r="AZ23" s="971"/>
      <c r="BA23" s="971"/>
      <c r="BB23" s="496"/>
      <c r="BC23" s="496"/>
      <c r="BD23" s="496"/>
      <c r="BE23" s="496"/>
      <c r="BF23" s="496"/>
      <c r="BG23" s="496"/>
      <c r="BH23" s="496"/>
      <c r="BI23" s="496"/>
      <c r="BJ23" s="496"/>
      <c r="BK23" s="496"/>
      <c r="BL23" s="496"/>
      <c r="BM23" s="496"/>
      <c r="BN23" s="496"/>
      <c r="BO23" s="496"/>
      <c r="BP23" s="496"/>
      <c r="BQ23" s="496"/>
      <c r="BR23" s="496"/>
      <c r="BS23" s="496"/>
      <c r="BT23" s="496"/>
      <c r="BU23" s="496"/>
      <c r="BV23" s="496"/>
    </row>
    <row r="24" spans="1:74" s="303" customFormat="1" ht="11.1" customHeight="1" x14ac:dyDescent="0.2">
      <c r="A24" s="497" t="s">
        <v>720</v>
      </c>
      <c r="B24" s="499" t="s">
        <v>1048</v>
      </c>
      <c r="C24" s="322">
        <v>30.076890854999998</v>
      </c>
      <c r="D24" s="322">
        <v>27.917608666</v>
      </c>
      <c r="E24" s="322">
        <v>26.481462994000001</v>
      </c>
      <c r="F24" s="322">
        <v>27.424902065000001</v>
      </c>
      <c r="G24" s="322">
        <v>31.242971172000001</v>
      </c>
      <c r="H24" s="322">
        <v>36.470928997999998</v>
      </c>
      <c r="I24" s="322">
        <v>38.846218356000001</v>
      </c>
      <c r="J24" s="322">
        <v>40.224784257000003</v>
      </c>
      <c r="K24" s="322">
        <v>35.590550565000001</v>
      </c>
      <c r="L24" s="322">
        <v>31.7720503</v>
      </c>
      <c r="M24" s="322">
        <v>27.299776665</v>
      </c>
      <c r="N24" s="322">
        <v>29.881062374999999</v>
      </c>
      <c r="O24" s="322">
        <v>32.765949270999997</v>
      </c>
      <c r="P24" s="322">
        <v>30.771387408999999</v>
      </c>
      <c r="Q24" s="322">
        <v>29.649456473000001</v>
      </c>
      <c r="R24" s="322">
        <v>30.312881377</v>
      </c>
      <c r="S24" s="322">
        <v>37.352008542</v>
      </c>
      <c r="T24" s="322">
        <v>40.966588672</v>
      </c>
      <c r="U24" s="322">
        <v>44.781147541000003</v>
      </c>
      <c r="V24" s="322">
        <v>42.026627112</v>
      </c>
      <c r="W24" s="322">
        <v>36.843352361999997</v>
      </c>
      <c r="X24" s="322">
        <v>32.017403401999999</v>
      </c>
      <c r="Y24" s="322">
        <v>30.703249409000001</v>
      </c>
      <c r="Z24" s="322">
        <v>33.452880706999998</v>
      </c>
      <c r="AA24" s="322">
        <v>32.556563730999997</v>
      </c>
      <c r="AB24" s="322">
        <v>30.234562970999999</v>
      </c>
      <c r="AC24" s="322">
        <v>31.500038364000002</v>
      </c>
      <c r="AD24" s="322">
        <v>30.494501107000001</v>
      </c>
      <c r="AE24" s="322">
        <v>36.107461923000002</v>
      </c>
      <c r="AF24" s="322">
        <v>41.927254976999997</v>
      </c>
      <c r="AG24" s="322">
        <v>46.553049874999999</v>
      </c>
      <c r="AH24" s="322">
        <v>48.948404363000002</v>
      </c>
      <c r="AI24" s="322">
        <v>42.164860144000002</v>
      </c>
      <c r="AJ24" s="322">
        <v>35.492916921999999</v>
      </c>
      <c r="AK24" s="322">
        <v>31.153514264999998</v>
      </c>
      <c r="AL24" s="322">
        <v>33.449911268999998</v>
      </c>
      <c r="AM24" s="322">
        <v>38.512082221999997</v>
      </c>
      <c r="AN24" s="322">
        <v>31.260898702999999</v>
      </c>
      <c r="AO24" s="322">
        <v>32.516930840999997</v>
      </c>
      <c r="AP24" s="322">
        <v>33.040187498000002</v>
      </c>
      <c r="AQ24" s="322">
        <v>39.219359785000002</v>
      </c>
      <c r="AR24" s="322">
        <v>43.444075320000003</v>
      </c>
      <c r="AS24" s="322">
        <v>44.465266106999998</v>
      </c>
      <c r="AT24" s="322">
        <v>47.786430027999998</v>
      </c>
      <c r="AU24" s="322">
        <v>40.885635563999998</v>
      </c>
      <c r="AV24" s="322">
        <v>38.618456973000001</v>
      </c>
      <c r="AW24" s="322">
        <v>33.870949875999997</v>
      </c>
      <c r="AX24" s="322">
        <v>35.351568610000001</v>
      </c>
      <c r="AY24" s="964">
        <v>40.968671116000003</v>
      </c>
      <c r="AZ24" s="964">
        <v>35.113999999999997</v>
      </c>
      <c r="BA24" s="964">
        <v>34.538249999999998</v>
      </c>
      <c r="BB24" s="484">
        <v>35.869129999999998</v>
      </c>
      <c r="BC24" s="484">
        <v>40.873379999999997</v>
      </c>
      <c r="BD24" s="484">
        <v>44.989829999999998</v>
      </c>
      <c r="BE24" s="484">
        <v>48.840859999999999</v>
      </c>
      <c r="BF24" s="484">
        <v>49.795760000000001</v>
      </c>
      <c r="BG24" s="484">
        <v>42.990250000000003</v>
      </c>
      <c r="BH24" s="484">
        <v>39.098399999999998</v>
      </c>
      <c r="BI24" s="484">
        <v>35.486809999999998</v>
      </c>
      <c r="BJ24" s="484">
        <v>37.806950000000001</v>
      </c>
      <c r="BK24" s="484">
        <v>38.830500000000001</v>
      </c>
      <c r="BL24" s="484">
        <v>35.267400000000002</v>
      </c>
      <c r="BM24" s="484">
        <v>35.577939999999998</v>
      </c>
      <c r="BN24" s="484">
        <v>36.051020000000001</v>
      </c>
      <c r="BO24" s="484">
        <v>41.609200000000001</v>
      </c>
      <c r="BP24" s="484">
        <v>46.003140000000002</v>
      </c>
      <c r="BQ24" s="484">
        <v>50.033059999999999</v>
      </c>
      <c r="BR24" s="484">
        <v>51.117159999999998</v>
      </c>
      <c r="BS24" s="484">
        <v>44.264560000000003</v>
      </c>
      <c r="BT24" s="484">
        <v>40.347920000000002</v>
      </c>
      <c r="BU24" s="484">
        <v>36.38664</v>
      </c>
      <c r="BV24" s="484">
        <v>38.760039999999996</v>
      </c>
    </row>
    <row r="25" spans="1:74" ht="11.1" customHeight="1" x14ac:dyDescent="0.2">
      <c r="A25" s="240" t="s">
        <v>714</v>
      </c>
      <c r="B25" s="500" t="s">
        <v>1042</v>
      </c>
      <c r="C25" s="490">
        <v>11.641585186</v>
      </c>
      <c r="D25" s="490">
        <v>12.769068983</v>
      </c>
      <c r="E25" s="490">
        <v>8.278469028</v>
      </c>
      <c r="F25" s="490">
        <v>10.08482105</v>
      </c>
      <c r="G25" s="490">
        <v>11.729180872000001</v>
      </c>
      <c r="H25" s="490">
        <v>17.550486638999999</v>
      </c>
      <c r="I25" s="490">
        <v>20.167196766</v>
      </c>
      <c r="J25" s="490">
        <v>20.476046293</v>
      </c>
      <c r="K25" s="490">
        <v>17.170237910000001</v>
      </c>
      <c r="L25" s="490">
        <v>13.964897335</v>
      </c>
      <c r="M25" s="490">
        <v>9.8737115190000004</v>
      </c>
      <c r="N25" s="490">
        <v>10.40138046</v>
      </c>
      <c r="O25" s="490">
        <v>13.135705736</v>
      </c>
      <c r="P25" s="490">
        <v>11.872165623000001</v>
      </c>
      <c r="Q25" s="490">
        <v>8.6650341350000009</v>
      </c>
      <c r="R25" s="490">
        <v>9.0365804989999994</v>
      </c>
      <c r="S25" s="490">
        <v>14.971069265000001</v>
      </c>
      <c r="T25" s="490">
        <v>18.889151267999999</v>
      </c>
      <c r="U25" s="490">
        <v>22.759790037999998</v>
      </c>
      <c r="V25" s="490">
        <v>23.168114469999999</v>
      </c>
      <c r="W25" s="490">
        <v>19.349760621000001</v>
      </c>
      <c r="X25" s="490">
        <v>14.277176170000001</v>
      </c>
      <c r="Y25" s="490">
        <v>11.997335791999999</v>
      </c>
      <c r="Z25" s="490">
        <v>14.659372419</v>
      </c>
      <c r="AA25" s="490">
        <v>12.55206244</v>
      </c>
      <c r="AB25" s="490">
        <v>12.046923393</v>
      </c>
      <c r="AC25" s="490">
        <v>11.822222326</v>
      </c>
      <c r="AD25" s="490">
        <v>11.525473972</v>
      </c>
      <c r="AE25" s="490">
        <v>17.957761937000001</v>
      </c>
      <c r="AF25" s="490">
        <v>21.321700665000002</v>
      </c>
      <c r="AG25" s="490">
        <v>23.881803691999998</v>
      </c>
      <c r="AH25" s="490">
        <v>27.282707467000002</v>
      </c>
      <c r="AI25" s="490">
        <v>22.490610968999999</v>
      </c>
      <c r="AJ25" s="490">
        <v>15.996497335999999</v>
      </c>
      <c r="AK25" s="490">
        <v>13.555839557000001</v>
      </c>
      <c r="AL25" s="490">
        <v>13.787453403000001</v>
      </c>
      <c r="AM25" s="490">
        <v>18.252356409000001</v>
      </c>
      <c r="AN25" s="490">
        <v>11.442090764</v>
      </c>
      <c r="AO25" s="490">
        <v>13.160822596999999</v>
      </c>
      <c r="AP25" s="490">
        <v>12.246457382999999</v>
      </c>
      <c r="AQ25" s="490">
        <v>18.395070489999998</v>
      </c>
      <c r="AR25" s="490">
        <v>20.875391764</v>
      </c>
      <c r="AS25" s="490">
        <v>22.632648798000002</v>
      </c>
      <c r="AT25" s="490">
        <v>25.506600338999998</v>
      </c>
      <c r="AU25" s="490">
        <v>20.995667467000001</v>
      </c>
      <c r="AV25" s="490">
        <v>17.282440769000001</v>
      </c>
      <c r="AW25" s="490">
        <v>13.674018343</v>
      </c>
      <c r="AX25" s="490">
        <v>14.113608315</v>
      </c>
      <c r="AY25" s="939">
        <v>17.850374057</v>
      </c>
      <c r="AZ25" s="939">
        <v>12.305960000000001</v>
      </c>
      <c r="BA25" s="939">
        <v>9.8858169999999994</v>
      </c>
      <c r="BB25" s="478">
        <v>10.49672</v>
      </c>
      <c r="BC25" s="478">
        <v>15.415570000000001</v>
      </c>
      <c r="BD25" s="478">
        <v>17.597169999999998</v>
      </c>
      <c r="BE25" s="478">
        <v>22.39012</v>
      </c>
      <c r="BF25" s="478">
        <v>23.608709999999999</v>
      </c>
      <c r="BG25" s="478">
        <v>20.248619999999999</v>
      </c>
      <c r="BH25" s="478">
        <v>14.42761</v>
      </c>
      <c r="BI25" s="478">
        <v>11.62041</v>
      </c>
      <c r="BJ25" s="478">
        <v>14.29711</v>
      </c>
      <c r="BK25" s="478">
        <v>14.863630000000001</v>
      </c>
      <c r="BL25" s="478">
        <v>10.92573</v>
      </c>
      <c r="BM25" s="478">
        <v>10.19988</v>
      </c>
      <c r="BN25" s="478">
        <v>10.12823</v>
      </c>
      <c r="BO25" s="478">
        <v>15.075519999999999</v>
      </c>
      <c r="BP25" s="478">
        <v>17.234919999999999</v>
      </c>
      <c r="BQ25" s="478">
        <v>21.372959999999999</v>
      </c>
      <c r="BR25" s="478">
        <v>22.78801</v>
      </c>
      <c r="BS25" s="478">
        <v>19.293109999999999</v>
      </c>
      <c r="BT25" s="478">
        <v>14.41324</v>
      </c>
      <c r="BU25" s="478">
        <v>12.75586</v>
      </c>
      <c r="BV25" s="478">
        <v>14.455539999999999</v>
      </c>
    </row>
    <row r="26" spans="1:74" ht="11.1" customHeight="1" x14ac:dyDescent="0.2">
      <c r="A26" s="240" t="s">
        <v>715</v>
      </c>
      <c r="B26" s="500" t="s">
        <v>474</v>
      </c>
      <c r="C26" s="490">
        <v>6.5706147059999997</v>
      </c>
      <c r="D26" s="490">
        <v>5.2972415770000003</v>
      </c>
      <c r="E26" s="490">
        <v>3.8873080240000002</v>
      </c>
      <c r="F26" s="490">
        <v>4.6955561279999998</v>
      </c>
      <c r="G26" s="490">
        <v>5.673818356</v>
      </c>
      <c r="H26" s="490">
        <v>7.5617991790000003</v>
      </c>
      <c r="I26" s="490">
        <v>7.9348330919999999</v>
      </c>
      <c r="J26" s="490">
        <v>7.4506350360000004</v>
      </c>
      <c r="K26" s="490">
        <v>6.6391986779999996</v>
      </c>
      <c r="L26" s="490">
        <v>5.9490440580000001</v>
      </c>
      <c r="M26" s="490">
        <v>5.121430202</v>
      </c>
      <c r="N26" s="490">
        <v>5.3938763720000003</v>
      </c>
      <c r="O26" s="490">
        <v>6.318822666</v>
      </c>
      <c r="P26" s="490">
        <v>5.8018356530000004</v>
      </c>
      <c r="Q26" s="490">
        <v>5.0575384330000004</v>
      </c>
      <c r="R26" s="490">
        <v>4.8647099100000002</v>
      </c>
      <c r="S26" s="490">
        <v>4.872242526</v>
      </c>
      <c r="T26" s="490">
        <v>6.4456614090000004</v>
      </c>
      <c r="U26" s="490">
        <v>6.8473142810000001</v>
      </c>
      <c r="V26" s="490">
        <v>6.5753620049999997</v>
      </c>
      <c r="W26" s="490">
        <v>6.0836350149999996</v>
      </c>
      <c r="X26" s="490">
        <v>5.387533436</v>
      </c>
      <c r="Y26" s="490">
        <v>5.2873696690000003</v>
      </c>
      <c r="Z26" s="490">
        <v>5.238248349</v>
      </c>
      <c r="AA26" s="490">
        <v>4.0693688689999998</v>
      </c>
      <c r="AB26" s="490">
        <v>3.3995431900000002</v>
      </c>
      <c r="AC26" s="490">
        <v>3.4780546299999999</v>
      </c>
      <c r="AD26" s="490">
        <v>3.7160707249999998</v>
      </c>
      <c r="AE26" s="490">
        <v>4.9415683570000004</v>
      </c>
      <c r="AF26" s="490">
        <v>5.9416158750000001</v>
      </c>
      <c r="AG26" s="490">
        <v>6.4599275220000001</v>
      </c>
      <c r="AH26" s="490">
        <v>6.5971131270000001</v>
      </c>
      <c r="AI26" s="490">
        <v>5.9464896779999998</v>
      </c>
      <c r="AJ26" s="490">
        <v>5.0245793409999999</v>
      </c>
      <c r="AK26" s="490">
        <v>4.7996569600000001</v>
      </c>
      <c r="AL26" s="490">
        <v>4.6521391579999998</v>
      </c>
      <c r="AM26" s="490">
        <v>6.025678214</v>
      </c>
      <c r="AN26" s="490">
        <v>3.1082411759999999</v>
      </c>
      <c r="AO26" s="490">
        <v>2.8970355539999999</v>
      </c>
      <c r="AP26" s="490">
        <v>3.433539852</v>
      </c>
      <c r="AQ26" s="490">
        <v>4.1873160069999997</v>
      </c>
      <c r="AR26" s="490">
        <v>4.7975103020000001</v>
      </c>
      <c r="AS26" s="490">
        <v>5.9325670989999999</v>
      </c>
      <c r="AT26" s="490">
        <v>6.3336071489999997</v>
      </c>
      <c r="AU26" s="490">
        <v>5.9778595140000004</v>
      </c>
      <c r="AV26" s="490">
        <v>5.0695416709999996</v>
      </c>
      <c r="AW26" s="490">
        <v>4.4610491989999996</v>
      </c>
      <c r="AX26" s="490">
        <v>5.3929814970000001</v>
      </c>
      <c r="AY26" s="939">
        <v>6.4649320870000002</v>
      </c>
      <c r="AZ26" s="939">
        <v>5.0370949999999999</v>
      </c>
      <c r="BA26" s="939">
        <v>4.4224649999999999</v>
      </c>
      <c r="BB26" s="478">
        <v>4.4191649999999996</v>
      </c>
      <c r="BC26" s="478">
        <v>4.7843030000000004</v>
      </c>
      <c r="BD26" s="478">
        <v>5.8580389999999998</v>
      </c>
      <c r="BE26" s="478">
        <v>6.5637249999999998</v>
      </c>
      <c r="BF26" s="478">
        <v>6.6591509999999996</v>
      </c>
      <c r="BG26" s="478">
        <v>6.1574470000000003</v>
      </c>
      <c r="BH26" s="478">
        <v>5.8854749999999996</v>
      </c>
      <c r="BI26" s="478">
        <v>5.9513379999999998</v>
      </c>
      <c r="BJ26" s="478">
        <v>6.3446300000000004</v>
      </c>
      <c r="BK26" s="478">
        <v>5.9606880000000002</v>
      </c>
      <c r="BL26" s="478">
        <v>5.4684030000000003</v>
      </c>
      <c r="BM26" s="478">
        <v>4.2059769999999999</v>
      </c>
      <c r="BN26" s="478">
        <v>4.2610029999999997</v>
      </c>
      <c r="BO26" s="478">
        <v>4.9421670000000004</v>
      </c>
      <c r="BP26" s="478">
        <v>5.5976220000000003</v>
      </c>
      <c r="BQ26" s="478">
        <v>6.539269</v>
      </c>
      <c r="BR26" s="478">
        <v>7.295077</v>
      </c>
      <c r="BS26" s="478">
        <v>6.2589829999999997</v>
      </c>
      <c r="BT26" s="478">
        <v>5.3347790000000002</v>
      </c>
      <c r="BU26" s="478">
        <v>5.1409029999999998</v>
      </c>
      <c r="BV26" s="478">
        <v>6.1086640000000001</v>
      </c>
    </row>
    <row r="27" spans="1:74" ht="11.1" customHeight="1" x14ac:dyDescent="0.2">
      <c r="A27" s="240" t="s">
        <v>716</v>
      </c>
      <c r="B27" s="468" t="s">
        <v>1043</v>
      </c>
      <c r="C27" s="490">
        <v>3.799445</v>
      </c>
      <c r="D27" s="490">
        <v>3.3135479999999999</v>
      </c>
      <c r="E27" s="490">
        <v>3.3692790000000001</v>
      </c>
      <c r="F27" s="490">
        <v>2.9864459999999999</v>
      </c>
      <c r="G27" s="490">
        <v>3.7490230000000002</v>
      </c>
      <c r="H27" s="490">
        <v>3.098792</v>
      </c>
      <c r="I27" s="490">
        <v>3.6683720000000002</v>
      </c>
      <c r="J27" s="490">
        <v>3.6959599999999999</v>
      </c>
      <c r="K27" s="490">
        <v>3.5942560000000001</v>
      </c>
      <c r="L27" s="490">
        <v>2.173943</v>
      </c>
      <c r="M27" s="490">
        <v>2.9732289999999999</v>
      </c>
      <c r="N27" s="490">
        <v>3.788964</v>
      </c>
      <c r="O27" s="490">
        <v>3.8017599999999998</v>
      </c>
      <c r="P27" s="490">
        <v>3.436429</v>
      </c>
      <c r="Q27" s="490">
        <v>3.7768609999999998</v>
      </c>
      <c r="R27" s="490">
        <v>3.0412110000000001</v>
      </c>
      <c r="S27" s="490">
        <v>3.2358560000000001</v>
      </c>
      <c r="T27" s="490">
        <v>3.5916060000000001</v>
      </c>
      <c r="U27" s="490">
        <v>3.6884830000000002</v>
      </c>
      <c r="V27" s="490">
        <v>3.693044</v>
      </c>
      <c r="W27" s="490">
        <v>3.339127</v>
      </c>
      <c r="X27" s="490">
        <v>2.9391880000000001</v>
      </c>
      <c r="Y27" s="490">
        <v>3.274051</v>
      </c>
      <c r="Z27" s="490">
        <v>3.789339</v>
      </c>
      <c r="AA27" s="490">
        <v>3.7845529999999998</v>
      </c>
      <c r="AB27" s="490">
        <v>3.424328</v>
      </c>
      <c r="AC27" s="490">
        <v>3.2895500000000002</v>
      </c>
      <c r="AD27" s="490">
        <v>2.6939980000000001</v>
      </c>
      <c r="AE27" s="490">
        <v>2.9067599999999998</v>
      </c>
      <c r="AF27" s="490">
        <v>3.4186960000000002</v>
      </c>
      <c r="AG27" s="490">
        <v>3.6608830000000001</v>
      </c>
      <c r="AH27" s="490">
        <v>3.6597909999999998</v>
      </c>
      <c r="AI27" s="490">
        <v>3.5594450000000002</v>
      </c>
      <c r="AJ27" s="490">
        <v>3.2362950000000001</v>
      </c>
      <c r="AK27" s="490">
        <v>3.258429</v>
      </c>
      <c r="AL27" s="490">
        <v>3.7871419999999998</v>
      </c>
      <c r="AM27" s="490">
        <v>3.437319</v>
      </c>
      <c r="AN27" s="490">
        <v>3.499822</v>
      </c>
      <c r="AO27" s="490">
        <v>3.056362</v>
      </c>
      <c r="AP27" s="490">
        <v>2.6479370000000002</v>
      </c>
      <c r="AQ27" s="490">
        <v>2.8821430000000001</v>
      </c>
      <c r="AR27" s="490">
        <v>3.5296569999999998</v>
      </c>
      <c r="AS27" s="490">
        <v>3.4075139999999999</v>
      </c>
      <c r="AT27" s="490">
        <v>3.6099359999999998</v>
      </c>
      <c r="AU27" s="490">
        <v>3.5639379999999998</v>
      </c>
      <c r="AV27" s="490">
        <v>2.5138780000000001</v>
      </c>
      <c r="AW27" s="490">
        <v>2.6799770000000001</v>
      </c>
      <c r="AX27" s="490">
        <v>3.7846350000000002</v>
      </c>
      <c r="AY27" s="939">
        <v>3.5891540000000002</v>
      </c>
      <c r="AZ27" s="939">
        <v>3.4092899999999999</v>
      </c>
      <c r="BA27" s="939">
        <v>3.7648899999999998</v>
      </c>
      <c r="BB27" s="478">
        <v>3.1118199999999998</v>
      </c>
      <c r="BC27" s="478">
        <v>3.28687</v>
      </c>
      <c r="BD27" s="478">
        <v>3.5676100000000002</v>
      </c>
      <c r="BE27" s="478">
        <v>3.6865299999999999</v>
      </c>
      <c r="BF27" s="478">
        <v>3.6865299999999999</v>
      </c>
      <c r="BG27" s="478">
        <v>3.2882500000000001</v>
      </c>
      <c r="BH27" s="478">
        <v>2.8826900000000002</v>
      </c>
      <c r="BI27" s="478">
        <v>3.5676100000000002</v>
      </c>
      <c r="BJ27" s="478">
        <v>3.6865299999999999</v>
      </c>
      <c r="BK27" s="478">
        <v>3.6865299999999999</v>
      </c>
      <c r="BL27" s="478">
        <v>3.3297699999999999</v>
      </c>
      <c r="BM27" s="478">
        <v>3.6865299999999999</v>
      </c>
      <c r="BN27" s="478">
        <v>2.4126699999999999</v>
      </c>
      <c r="BO27" s="478">
        <v>2.78742</v>
      </c>
      <c r="BP27" s="478">
        <v>3.5676100000000002</v>
      </c>
      <c r="BQ27" s="478">
        <v>3.6865299999999999</v>
      </c>
      <c r="BR27" s="478">
        <v>3.6865299999999999</v>
      </c>
      <c r="BS27" s="478">
        <v>3.5676100000000002</v>
      </c>
      <c r="BT27" s="478">
        <v>3.2003400000000002</v>
      </c>
      <c r="BU27" s="478">
        <v>3.1987199999999998</v>
      </c>
      <c r="BV27" s="478">
        <v>3.6865299999999999</v>
      </c>
    </row>
    <row r="28" spans="1:74" ht="11.1" customHeight="1" x14ac:dyDescent="0.2">
      <c r="A28" s="240" t="s">
        <v>717</v>
      </c>
      <c r="B28" s="468" t="s">
        <v>1036</v>
      </c>
      <c r="C28" s="490">
        <v>4.985175E-2</v>
      </c>
      <c r="D28" s="490">
        <v>2.7798435999999999E-2</v>
      </c>
      <c r="E28" s="490">
        <v>4.4890034000000002E-2</v>
      </c>
      <c r="F28" s="490">
        <v>4.0664240999999997E-2</v>
      </c>
      <c r="G28" s="490">
        <v>8.2953750000000007E-2</v>
      </c>
      <c r="H28" s="490">
        <v>6.1877828000000003E-2</v>
      </c>
      <c r="I28" s="490">
        <v>6.0968872E-2</v>
      </c>
      <c r="J28" s="490">
        <v>4.2277158000000002E-2</v>
      </c>
      <c r="K28" s="490">
        <v>2.8733069E-2</v>
      </c>
      <c r="L28" s="490">
        <v>3.1283705000000002E-2</v>
      </c>
      <c r="M28" s="490">
        <v>2.7598146E-2</v>
      </c>
      <c r="N28" s="490">
        <v>3.0337270999999999E-2</v>
      </c>
      <c r="O28" s="490">
        <v>1.841166E-2</v>
      </c>
      <c r="P28" s="490">
        <v>2.1084678999999999E-2</v>
      </c>
      <c r="Q28" s="490">
        <v>2.6995412999999999E-2</v>
      </c>
      <c r="R28" s="490">
        <v>5.1024903000000003E-2</v>
      </c>
      <c r="S28" s="490">
        <v>4.0160186E-2</v>
      </c>
      <c r="T28" s="490">
        <v>3.9382013E-2</v>
      </c>
      <c r="U28" s="490">
        <v>2.6326324000000002E-2</v>
      </c>
      <c r="V28" s="490">
        <v>2.354844E-2</v>
      </c>
      <c r="W28" s="490">
        <v>2.5319065000000002E-2</v>
      </c>
      <c r="X28" s="490">
        <v>1.9280802999999999E-2</v>
      </c>
      <c r="Y28" s="490">
        <v>2.3441131E-2</v>
      </c>
      <c r="Z28" s="490">
        <v>3.5867613E-2</v>
      </c>
      <c r="AA28" s="490">
        <v>1.7274999999999999E-2</v>
      </c>
      <c r="AB28" s="490">
        <v>2.4573000000000001E-2</v>
      </c>
      <c r="AC28" s="490">
        <v>6.1385000000000002E-2</v>
      </c>
      <c r="AD28" s="490">
        <v>5.407E-2</v>
      </c>
      <c r="AE28" s="490">
        <v>1.4540000000000001E-2</v>
      </c>
      <c r="AF28" s="490">
        <v>2.0326E-2</v>
      </c>
      <c r="AG28" s="490">
        <v>3.5473999999999999E-2</v>
      </c>
      <c r="AH28" s="490">
        <v>4.6496000000000003E-2</v>
      </c>
      <c r="AI28" s="490">
        <v>3.2079000000000003E-2</v>
      </c>
      <c r="AJ28" s="490">
        <v>2.1815000000000001E-2</v>
      </c>
      <c r="AK28" s="490">
        <v>1.3121000000000001E-2</v>
      </c>
      <c r="AL28" s="490">
        <v>7.9260000000000008E-3</v>
      </c>
      <c r="AM28" s="490">
        <v>0.101322023</v>
      </c>
      <c r="AN28" s="490">
        <v>5.9660444999999999E-2</v>
      </c>
      <c r="AO28" s="490">
        <v>6.3716815999999996E-2</v>
      </c>
      <c r="AP28" s="490">
        <v>2.0769577000000001E-2</v>
      </c>
      <c r="AQ28" s="490">
        <v>4.9531413000000003E-2</v>
      </c>
      <c r="AR28" s="490">
        <v>6.8396890000000004E-3</v>
      </c>
      <c r="AS28" s="490">
        <v>6.4616960000000003E-3</v>
      </c>
      <c r="AT28" s="490">
        <v>5.7552463999999998E-2</v>
      </c>
      <c r="AU28" s="490">
        <v>5.5916746000000003E-2</v>
      </c>
      <c r="AV28" s="490">
        <v>3.5040938000000001E-2</v>
      </c>
      <c r="AW28" s="490">
        <v>2.3710052999999998E-2</v>
      </c>
      <c r="AX28" s="490">
        <v>2.2520218000000002E-2</v>
      </c>
      <c r="AY28" s="939">
        <v>3.1633965E-2</v>
      </c>
      <c r="AZ28" s="939">
        <v>3.4204900000000003E-2</v>
      </c>
      <c r="BA28" s="939">
        <v>5.4349500000000002E-2</v>
      </c>
      <c r="BB28" s="478">
        <v>6.8963499999999997E-2</v>
      </c>
      <c r="BC28" s="478">
        <v>6.7476300000000003E-2</v>
      </c>
      <c r="BD28" s="478">
        <v>5.9929900000000001E-2</v>
      </c>
      <c r="BE28" s="478">
        <v>5.01442E-2</v>
      </c>
      <c r="BF28" s="478">
        <v>4.3534499999999997E-2</v>
      </c>
      <c r="BG28" s="478">
        <v>4.0672100000000003E-2</v>
      </c>
      <c r="BH28" s="478">
        <v>3.2403800000000003E-2</v>
      </c>
      <c r="BI28" s="478">
        <v>3.2292399999999999E-2</v>
      </c>
      <c r="BJ28" s="478">
        <v>3.27111E-2</v>
      </c>
      <c r="BK28" s="478">
        <v>4.4438699999999998E-2</v>
      </c>
      <c r="BL28" s="478">
        <v>4.0252299999999998E-2</v>
      </c>
      <c r="BM28" s="478">
        <v>5.78503E-2</v>
      </c>
      <c r="BN28" s="478">
        <v>7.0735000000000006E-2</v>
      </c>
      <c r="BO28" s="478">
        <v>6.8433400000000005E-2</v>
      </c>
      <c r="BP28" s="478">
        <v>6.0414200000000001E-2</v>
      </c>
      <c r="BQ28" s="478">
        <v>5.0405899999999997E-2</v>
      </c>
      <c r="BR28" s="478">
        <v>4.3671300000000003E-2</v>
      </c>
      <c r="BS28" s="478">
        <v>4.0741300000000001E-2</v>
      </c>
      <c r="BT28" s="478">
        <v>3.2441200000000003E-2</v>
      </c>
      <c r="BU28" s="478">
        <v>3.2311300000000001E-2</v>
      </c>
      <c r="BV28" s="478">
        <v>3.2721300000000002E-2</v>
      </c>
    </row>
    <row r="29" spans="1:74" ht="11.1" customHeight="1" x14ac:dyDescent="0.2">
      <c r="A29" s="240" t="s">
        <v>718</v>
      </c>
      <c r="B29" s="468" t="s">
        <v>1049</v>
      </c>
      <c r="C29" s="490">
        <v>7.8765908759999999</v>
      </c>
      <c r="D29" s="490">
        <v>6.3963201659999998</v>
      </c>
      <c r="E29" s="490">
        <v>10.866799826999999</v>
      </c>
      <c r="F29" s="490">
        <v>9.5155620610000007</v>
      </c>
      <c r="G29" s="490">
        <v>9.9117584189999999</v>
      </c>
      <c r="H29" s="490">
        <v>8.0731541419999999</v>
      </c>
      <c r="I29" s="490">
        <v>6.8816424439999997</v>
      </c>
      <c r="J29" s="490">
        <v>8.4139649819999995</v>
      </c>
      <c r="K29" s="490">
        <v>8.0155841609999996</v>
      </c>
      <c r="L29" s="490">
        <v>9.4825498719999999</v>
      </c>
      <c r="M29" s="490">
        <v>9.1696236530000004</v>
      </c>
      <c r="N29" s="490">
        <v>10.152901803000001</v>
      </c>
      <c r="O29" s="490">
        <v>9.3736941280000003</v>
      </c>
      <c r="P29" s="490">
        <v>9.4525187739999996</v>
      </c>
      <c r="Q29" s="490">
        <v>12.010543963</v>
      </c>
      <c r="R29" s="490">
        <v>13.176274337000001</v>
      </c>
      <c r="S29" s="490">
        <v>14.05774429</v>
      </c>
      <c r="T29" s="490">
        <v>11.876462825999999</v>
      </c>
      <c r="U29" s="490">
        <v>11.326434410999999</v>
      </c>
      <c r="V29" s="490">
        <v>8.4669747710000003</v>
      </c>
      <c r="W29" s="490">
        <v>7.9285287919999998</v>
      </c>
      <c r="X29" s="490">
        <v>9.2918863040000002</v>
      </c>
      <c r="Y29" s="490">
        <v>10.039282908000001</v>
      </c>
      <c r="Z29" s="490">
        <v>9.5845065369999993</v>
      </c>
      <c r="AA29" s="490">
        <v>12.045815768000001</v>
      </c>
      <c r="AB29" s="490">
        <v>11.260866096000001</v>
      </c>
      <c r="AC29" s="490">
        <v>12.761089935999999</v>
      </c>
      <c r="AD29" s="490">
        <v>12.401765344999999</v>
      </c>
      <c r="AE29" s="490">
        <v>10.163459151</v>
      </c>
      <c r="AF29" s="490">
        <v>11.121997601</v>
      </c>
      <c r="AG29" s="490">
        <v>12.417555776</v>
      </c>
      <c r="AH29" s="490">
        <v>11.228318621</v>
      </c>
      <c r="AI29" s="490">
        <v>10.036701104</v>
      </c>
      <c r="AJ29" s="490">
        <v>11.142533352999999</v>
      </c>
      <c r="AK29" s="490">
        <v>9.4545978739999992</v>
      </c>
      <c r="AL29" s="490">
        <v>11.101226863000001</v>
      </c>
      <c r="AM29" s="490">
        <v>10.561446442999999</v>
      </c>
      <c r="AN29" s="490">
        <v>13.106493671999999</v>
      </c>
      <c r="AO29" s="490">
        <v>13.224665929</v>
      </c>
      <c r="AP29" s="490">
        <v>14.574361673</v>
      </c>
      <c r="AQ29" s="490">
        <v>13.623011915999999</v>
      </c>
      <c r="AR29" s="490">
        <v>14.128592651</v>
      </c>
      <c r="AS29" s="490">
        <v>12.397186273000001</v>
      </c>
      <c r="AT29" s="490">
        <v>12.171343258</v>
      </c>
      <c r="AU29" s="490">
        <v>10.198858656000001</v>
      </c>
      <c r="AV29" s="490">
        <v>13.614521224000001</v>
      </c>
      <c r="AW29" s="490">
        <v>12.947247196999999</v>
      </c>
      <c r="AX29" s="490">
        <v>11.938113123999999</v>
      </c>
      <c r="AY29" s="939">
        <v>12.84832928</v>
      </c>
      <c r="AZ29" s="939">
        <v>14.24381</v>
      </c>
      <c r="BA29" s="939">
        <v>16.339490000000001</v>
      </c>
      <c r="BB29" s="478">
        <v>17.684439999999999</v>
      </c>
      <c r="BC29" s="478">
        <v>17.229610000000001</v>
      </c>
      <c r="BD29" s="478">
        <v>17.839459999999999</v>
      </c>
      <c r="BE29" s="478">
        <v>16.08934</v>
      </c>
      <c r="BF29" s="478">
        <v>15.728260000000001</v>
      </c>
      <c r="BG29" s="478">
        <v>13.200100000000001</v>
      </c>
      <c r="BH29" s="478">
        <v>15.82957</v>
      </c>
      <c r="BI29" s="478">
        <v>14.28632</v>
      </c>
      <c r="BJ29" s="478">
        <v>13.371270000000001</v>
      </c>
      <c r="BK29" s="478">
        <v>14.175739999999999</v>
      </c>
      <c r="BL29" s="478">
        <v>15.479979999999999</v>
      </c>
      <c r="BM29" s="478">
        <v>17.390429999999999</v>
      </c>
      <c r="BN29" s="478">
        <v>19.131160000000001</v>
      </c>
      <c r="BO29" s="478">
        <v>18.697749999999999</v>
      </c>
      <c r="BP29" s="478">
        <v>19.519480000000001</v>
      </c>
      <c r="BQ29" s="478">
        <v>18.369669999999999</v>
      </c>
      <c r="BR29" s="478">
        <v>17.266929999999999</v>
      </c>
      <c r="BS29" s="478">
        <v>15.093830000000001</v>
      </c>
      <c r="BT29" s="478">
        <v>17.37576</v>
      </c>
      <c r="BU29" s="478">
        <v>15.28795</v>
      </c>
      <c r="BV29" s="478">
        <v>14.472709999999999</v>
      </c>
    </row>
    <row r="30" spans="1:74" ht="11.1" customHeight="1" x14ac:dyDescent="0.2">
      <c r="A30" s="240" t="s">
        <v>719</v>
      </c>
      <c r="B30" s="500" t="s">
        <v>1050</v>
      </c>
      <c r="C30" s="490">
        <v>0.138803337</v>
      </c>
      <c r="D30" s="490">
        <v>0.11363150399999999</v>
      </c>
      <c r="E30" s="490">
        <v>3.4717080999999997E-2</v>
      </c>
      <c r="F30" s="490">
        <v>0.101852585</v>
      </c>
      <c r="G30" s="490">
        <v>9.6236774999999997E-2</v>
      </c>
      <c r="H30" s="490">
        <v>0.12481921</v>
      </c>
      <c r="I30" s="490">
        <v>0.13320518200000001</v>
      </c>
      <c r="J30" s="490">
        <v>0.145900788</v>
      </c>
      <c r="K30" s="490">
        <v>0.142540747</v>
      </c>
      <c r="L30" s="490">
        <v>0.17033233</v>
      </c>
      <c r="M30" s="490">
        <v>0.134184145</v>
      </c>
      <c r="N30" s="490">
        <v>0.113602469</v>
      </c>
      <c r="O30" s="490">
        <v>0.11755508100000001</v>
      </c>
      <c r="P30" s="490">
        <v>0.18735367999999999</v>
      </c>
      <c r="Q30" s="490">
        <v>0.112483529</v>
      </c>
      <c r="R30" s="490">
        <v>0.14308072799999999</v>
      </c>
      <c r="S30" s="490">
        <v>0.174936275</v>
      </c>
      <c r="T30" s="490">
        <v>0.12432515600000001</v>
      </c>
      <c r="U30" s="490">
        <v>0.13279948699999999</v>
      </c>
      <c r="V30" s="490">
        <v>9.9583426000000003E-2</v>
      </c>
      <c r="W30" s="490">
        <v>0.116981869</v>
      </c>
      <c r="X30" s="490">
        <v>0.102338689</v>
      </c>
      <c r="Y30" s="490">
        <v>8.1768909000000001E-2</v>
      </c>
      <c r="Z30" s="490">
        <v>0.14554678900000001</v>
      </c>
      <c r="AA30" s="490">
        <v>8.7488653999999999E-2</v>
      </c>
      <c r="AB30" s="490">
        <v>7.8329291999999995E-2</v>
      </c>
      <c r="AC30" s="490">
        <v>8.7736471999999996E-2</v>
      </c>
      <c r="AD30" s="490">
        <v>0.103123065</v>
      </c>
      <c r="AE30" s="490">
        <v>0.12337247799999999</v>
      </c>
      <c r="AF30" s="490">
        <v>0.102918836</v>
      </c>
      <c r="AG30" s="490">
        <v>9.7405884999999998E-2</v>
      </c>
      <c r="AH30" s="490">
        <v>0.13397814799999999</v>
      </c>
      <c r="AI30" s="490">
        <v>9.9534392999999999E-2</v>
      </c>
      <c r="AJ30" s="490">
        <v>7.1196891999999998E-2</v>
      </c>
      <c r="AK30" s="490">
        <v>7.1869874E-2</v>
      </c>
      <c r="AL30" s="490">
        <v>0.114023845</v>
      </c>
      <c r="AM30" s="490">
        <v>0.13396013300000001</v>
      </c>
      <c r="AN30" s="490">
        <v>4.4590645999999998E-2</v>
      </c>
      <c r="AO30" s="490">
        <v>0.114327945</v>
      </c>
      <c r="AP30" s="490">
        <v>0.117122013</v>
      </c>
      <c r="AQ30" s="490">
        <v>8.2286959000000007E-2</v>
      </c>
      <c r="AR30" s="490">
        <v>0.106083914</v>
      </c>
      <c r="AS30" s="490">
        <v>8.8888241000000007E-2</v>
      </c>
      <c r="AT30" s="490">
        <v>0.107390818</v>
      </c>
      <c r="AU30" s="490">
        <v>9.3395180999999994E-2</v>
      </c>
      <c r="AV30" s="490">
        <v>0.103034371</v>
      </c>
      <c r="AW30" s="490">
        <v>8.4948083999999993E-2</v>
      </c>
      <c r="AX30" s="490">
        <v>9.9710456000000003E-2</v>
      </c>
      <c r="AY30" s="939">
        <v>0.184247727</v>
      </c>
      <c r="AZ30" s="939">
        <v>8.3640599999999996E-2</v>
      </c>
      <c r="BA30" s="939">
        <v>7.1239800000000006E-2</v>
      </c>
      <c r="BB30" s="478">
        <v>8.8019200000000006E-2</v>
      </c>
      <c r="BC30" s="478">
        <v>8.9544899999999997E-2</v>
      </c>
      <c r="BD30" s="478">
        <v>6.7614800000000003E-2</v>
      </c>
      <c r="BE30" s="478">
        <v>6.1001E-2</v>
      </c>
      <c r="BF30" s="478">
        <v>6.95717E-2</v>
      </c>
      <c r="BG30" s="478">
        <v>5.5155599999999999E-2</v>
      </c>
      <c r="BH30" s="478">
        <v>4.0644800000000002E-2</v>
      </c>
      <c r="BI30" s="478">
        <v>2.88402E-2</v>
      </c>
      <c r="BJ30" s="478">
        <v>7.46999E-2</v>
      </c>
      <c r="BK30" s="478">
        <v>9.9472500000000005E-2</v>
      </c>
      <c r="BL30" s="478">
        <v>2.3263300000000001E-2</v>
      </c>
      <c r="BM30" s="478">
        <v>3.7269900000000002E-2</v>
      </c>
      <c r="BN30" s="478">
        <v>4.7221800000000001E-2</v>
      </c>
      <c r="BO30" s="478">
        <v>3.7908499999999998E-2</v>
      </c>
      <c r="BP30" s="478">
        <v>2.30916E-2</v>
      </c>
      <c r="BQ30" s="478">
        <v>1.4222800000000001E-2</v>
      </c>
      <c r="BR30" s="478">
        <v>3.6952899999999997E-2</v>
      </c>
      <c r="BS30" s="478">
        <v>1.02889E-2</v>
      </c>
      <c r="BT30" s="478">
        <v>-8.6397399999999999E-3</v>
      </c>
      <c r="BU30" s="478">
        <v>-2.9098499999999999E-2</v>
      </c>
      <c r="BV30" s="478">
        <v>3.8676000000000001E-3</v>
      </c>
    </row>
    <row r="31" spans="1:74" ht="11.1" customHeight="1" x14ac:dyDescent="0.2">
      <c r="A31" s="240" t="s">
        <v>721</v>
      </c>
      <c r="B31" s="498" t="s">
        <v>1051</v>
      </c>
      <c r="C31" s="490">
        <v>30.80788677</v>
      </c>
      <c r="D31" s="490">
        <v>29.07333285</v>
      </c>
      <c r="E31" s="490">
        <v>27.350377250000001</v>
      </c>
      <c r="F31" s="490">
        <v>28.07953088</v>
      </c>
      <c r="G31" s="490">
        <v>31.779617959999999</v>
      </c>
      <c r="H31" s="490">
        <v>37.34224202</v>
      </c>
      <c r="I31" s="490">
        <v>39.569852060000002</v>
      </c>
      <c r="J31" s="490">
        <v>41.383135869999997</v>
      </c>
      <c r="K31" s="490">
        <v>36.535030519999999</v>
      </c>
      <c r="L31" s="490">
        <v>32.650765100000001</v>
      </c>
      <c r="M31" s="490">
        <v>27.952137830000002</v>
      </c>
      <c r="N31" s="490">
        <v>30.17727987</v>
      </c>
      <c r="O31" s="490">
        <v>33.388903999999997</v>
      </c>
      <c r="P31" s="490">
        <v>31.269724</v>
      </c>
      <c r="Q31" s="490">
        <v>30.479234999999999</v>
      </c>
      <c r="R31" s="490">
        <v>30.784697000000001</v>
      </c>
      <c r="S31" s="490">
        <v>38.454478000000002</v>
      </c>
      <c r="T31" s="490">
        <v>42.032294999999998</v>
      </c>
      <c r="U31" s="490">
        <v>45.973782</v>
      </c>
      <c r="V31" s="490">
        <v>42.980438999999997</v>
      </c>
      <c r="W31" s="490">
        <v>37.405346000000002</v>
      </c>
      <c r="X31" s="490">
        <v>32.164444000000003</v>
      </c>
      <c r="Y31" s="490">
        <v>31.167998999999998</v>
      </c>
      <c r="Z31" s="490">
        <v>33.783067000000003</v>
      </c>
      <c r="AA31" s="490">
        <v>32.159939151000003</v>
      </c>
      <c r="AB31" s="490">
        <v>30.222638588999999</v>
      </c>
      <c r="AC31" s="490">
        <v>31.752755211</v>
      </c>
      <c r="AD31" s="490">
        <v>30.665596739000001</v>
      </c>
      <c r="AE31" s="490">
        <v>36.448542756999998</v>
      </c>
      <c r="AF31" s="490">
        <v>42.661311380000001</v>
      </c>
      <c r="AG31" s="490">
        <v>47.422301642000001</v>
      </c>
      <c r="AH31" s="490">
        <v>50.241383749999997</v>
      </c>
      <c r="AI31" s="490">
        <v>42.949535140000002</v>
      </c>
      <c r="AJ31" s="490">
        <v>35.385555740999997</v>
      </c>
      <c r="AK31" s="490">
        <v>31.332419676000001</v>
      </c>
      <c r="AL31" s="490">
        <v>33.271041646</v>
      </c>
      <c r="AM31" s="490">
        <v>38.180347415999996</v>
      </c>
      <c r="AN31" s="490">
        <v>30.625006802000001</v>
      </c>
      <c r="AO31" s="490">
        <v>32.243196632</v>
      </c>
      <c r="AP31" s="490">
        <v>33.461922217000001</v>
      </c>
      <c r="AQ31" s="490">
        <v>39.971881758000002</v>
      </c>
      <c r="AR31" s="490">
        <v>44.390528310000001</v>
      </c>
      <c r="AS31" s="490">
        <v>44.542524606000001</v>
      </c>
      <c r="AT31" s="490">
        <v>49.262875469000001</v>
      </c>
      <c r="AU31" s="490">
        <v>40.990693215999997</v>
      </c>
      <c r="AV31" s="490">
        <v>39.220296279000003</v>
      </c>
      <c r="AW31" s="490">
        <v>33.712000185999997</v>
      </c>
      <c r="AX31" s="490">
        <v>34.890418883000002</v>
      </c>
      <c r="AY31" s="939">
        <v>40.481518000000001</v>
      </c>
      <c r="AZ31" s="939">
        <v>35.113999999999997</v>
      </c>
      <c r="BA31" s="939">
        <v>34.538249999999998</v>
      </c>
      <c r="BB31" s="478">
        <v>35.869129999999998</v>
      </c>
      <c r="BC31" s="478">
        <v>40.873379999999997</v>
      </c>
      <c r="BD31" s="478">
        <v>44.989829999999998</v>
      </c>
      <c r="BE31" s="478">
        <v>48.840859999999999</v>
      </c>
      <c r="BF31" s="478">
        <v>49.795760000000001</v>
      </c>
      <c r="BG31" s="478">
        <v>42.990250000000003</v>
      </c>
      <c r="BH31" s="478">
        <v>39.098399999999998</v>
      </c>
      <c r="BI31" s="478">
        <v>35.486809999999998</v>
      </c>
      <c r="BJ31" s="478">
        <v>37.806950000000001</v>
      </c>
      <c r="BK31" s="478">
        <v>38.830500000000001</v>
      </c>
      <c r="BL31" s="478">
        <v>35.267400000000002</v>
      </c>
      <c r="BM31" s="478">
        <v>35.577939999999998</v>
      </c>
      <c r="BN31" s="478">
        <v>36.051020000000001</v>
      </c>
      <c r="BO31" s="478">
        <v>41.609200000000001</v>
      </c>
      <c r="BP31" s="478">
        <v>46.003140000000002</v>
      </c>
      <c r="BQ31" s="478">
        <v>50.033059999999999</v>
      </c>
      <c r="BR31" s="478">
        <v>51.117159999999998</v>
      </c>
      <c r="BS31" s="478">
        <v>44.264560000000003</v>
      </c>
      <c r="BT31" s="478">
        <v>40.347920000000002</v>
      </c>
      <c r="BU31" s="478">
        <v>36.38664</v>
      </c>
      <c r="BV31" s="478">
        <v>38.760039999999996</v>
      </c>
    </row>
    <row r="32" spans="1:74" ht="11.1" customHeight="1" x14ac:dyDescent="0.2">
      <c r="A32" s="235"/>
      <c r="B32" s="68" t="s">
        <v>759</v>
      </c>
      <c r="C32" s="491"/>
      <c r="D32" s="491"/>
      <c r="E32" s="491"/>
      <c r="F32" s="491"/>
      <c r="G32" s="491"/>
      <c r="H32" s="491"/>
      <c r="I32" s="491"/>
      <c r="J32" s="491"/>
      <c r="K32" s="491"/>
      <c r="L32" s="491"/>
      <c r="M32" s="491"/>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1"/>
      <c r="AL32" s="491"/>
      <c r="AM32" s="491"/>
      <c r="AN32" s="491"/>
      <c r="AO32" s="491"/>
      <c r="AP32" s="491"/>
      <c r="AQ32" s="491"/>
      <c r="AR32" s="491"/>
      <c r="AS32" s="491"/>
      <c r="AT32" s="491"/>
      <c r="AU32" s="491"/>
      <c r="AV32" s="491"/>
      <c r="AW32" s="491"/>
      <c r="AX32" s="491"/>
      <c r="AY32" s="971"/>
      <c r="AZ32" s="971"/>
      <c r="BA32" s="971"/>
      <c r="BB32" s="496"/>
      <c r="BC32" s="496"/>
      <c r="BD32" s="496"/>
      <c r="BE32" s="496"/>
      <c r="BF32" s="496"/>
      <c r="BG32" s="496"/>
      <c r="BH32" s="496"/>
      <c r="BI32" s="496"/>
      <c r="BJ32" s="496"/>
      <c r="BK32" s="496"/>
      <c r="BL32" s="496"/>
      <c r="BM32" s="496"/>
      <c r="BN32" s="496"/>
      <c r="BO32" s="496"/>
      <c r="BP32" s="496"/>
      <c r="BQ32" s="496"/>
      <c r="BR32" s="496"/>
      <c r="BS32" s="496"/>
      <c r="BT32" s="496"/>
      <c r="BU32" s="496"/>
      <c r="BV32" s="496"/>
    </row>
    <row r="33" spans="1:74" s="303" customFormat="1" ht="11.1" customHeight="1" x14ac:dyDescent="0.2">
      <c r="A33" s="497" t="s">
        <v>728</v>
      </c>
      <c r="B33" s="499" t="s">
        <v>1048</v>
      </c>
      <c r="C33" s="322">
        <v>34.585638795999998</v>
      </c>
      <c r="D33" s="322">
        <v>31.635059355999999</v>
      </c>
      <c r="E33" s="322">
        <v>31.676649672</v>
      </c>
      <c r="F33" s="322">
        <v>28.104434281</v>
      </c>
      <c r="G33" s="322">
        <v>29.093586384999998</v>
      </c>
      <c r="H33" s="322">
        <v>34.172312320000003</v>
      </c>
      <c r="I33" s="322">
        <v>36.911209079999999</v>
      </c>
      <c r="J33" s="322">
        <v>35.760182768999996</v>
      </c>
      <c r="K33" s="322">
        <v>30.747212053999998</v>
      </c>
      <c r="L33" s="322">
        <v>28.596190131</v>
      </c>
      <c r="M33" s="322">
        <v>30.686133293000001</v>
      </c>
      <c r="N33" s="322">
        <v>35.194826333999998</v>
      </c>
      <c r="O33" s="322">
        <v>36.38484837</v>
      </c>
      <c r="P33" s="322">
        <v>32.48664625</v>
      </c>
      <c r="Q33" s="322">
        <v>33.150928886999999</v>
      </c>
      <c r="R33" s="322">
        <v>29.093965176000001</v>
      </c>
      <c r="S33" s="322">
        <v>31.293890866000002</v>
      </c>
      <c r="T33" s="322">
        <v>33.492102787999997</v>
      </c>
      <c r="U33" s="322">
        <v>38.822236959000001</v>
      </c>
      <c r="V33" s="322">
        <v>37.902866232000001</v>
      </c>
      <c r="W33" s="322">
        <v>32.435741812000003</v>
      </c>
      <c r="X33" s="322">
        <v>29.491044142</v>
      </c>
      <c r="Y33" s="322">
        <v>32.197268033</v>
      </c>
      <c r="Z33" s="322">
        <v>34.412505070000002</v>
      </c>
      <c r="AA33" s="322">
        <v>34.544457328</v>
      </c>
      <c r="AB33" s="322">
        <v>30.767004635999999</v>
      </c>
      <c r="AC33" s="322">
        <v>31.618393963999999</v>
      </c>
      <c r="AD33" s="322">
        <v>27.341586047</v>
      </c>
      <c r="AE33" s="322">
        <v>30.692488257000001</v>
      </c>
      <c r="AF33" s="322">
        <v>29.534913161999999</v>
      </c>
      <c r="AG33" s="322">
        <v>36.791260504999997</v>
      </c>
      <c r="AH33" s="322">
        <v>36.124226497999999</v>
      </c>
      <c r="AI33" s="322">
        <v>30.169058173</v>
      </c>
      <c r="AJ33" s="322">
        <v>29.235886519000001</v>
      </c>
      <c r="AK33" s="322">
        <v>30.449884727000001</v>
      </c>
      <c r="AL33" s="322">
        <v>33.088933853</v>
      </c>
      <c r="AM33" s="322">
        <v>32.798752636000003</v>
      </c>
      <c r="AN33" s="322">
        <v>29.863018654000001</v>
      </c>
      <c r="AO33" s="322">
        <v>30.562620401</v>
      </c>
      <c r="AP33" s="322">
        <v>27.033048206</v>
      </c>
      <c r="AQ33" s="322">
        <v>27.722808266000001</v>
      </c>
      <c r="AR33" s="322">
        <v>32.028090618999997</v>
      </c>
      <c r="AS33" s="322">
        <v>36.207420489</v>
      </c>
      <c r="AT33" s="322">
        <v>34.414592218000003</v>
      </c>
      <c r="AU33" s="322">
        <v>29.214229984999999</v>
      </c>
      <c r="AV33" s="322">
        <v>28.450520005000001</v>
      </c>
      <c r="AW33" s="322">
        <v>30.815398239</v>
      </c>
      <c r="AX33" s="322">
        <v>33.789200434000001</v>
      </c>
      <c r="AY33" s="964">
        <v>35.585653303999997</v>
      </c>
      <c r="AZ33" s="964">
        <v>31.367640000000002</v>
      </c>
      <c r="BA33" s="964">
        <v>31.880680000000002</v>
      </c>
      <c r="BB33" s="484">
        <v>29.65814</v>
      </c>
      <c r="BC33" s="484">
        <v>30.390789999999999</v>
      </c>
      <c r="BD33" s="484">
        <v>33.140320000000003</v>
      </c>
      <c r="BE33" s="484">
        <v>37.281869999999998</v>
      </c>
      <c r="BF33" s="484">
        <v>36.636369999999999</v>
      </c>
      <c r="BG33" s="484">
        <v>31.787310000000002</v>
      </c>
      <c r="BH33" s="484">
        <v>30.25686</v>
      </c>
      <c r="BI33" s="484">
        <v>31.471350000000001</v>
      </c>
      <c r="BJ33" s="484">
        <v>34.86383</v>
      </c>
      <c r="BK33" s="484">
        <v>36.710790000000003</v>
      </c>
      <c r="BL33" s="484">
        <v>31.85228</v>
      </c>
      <c r="BM33" s="484">
        <v>32.581589999999998</v>
      </c>
      <c r="BN33" s="484">
        <v>30.376100000000001</v>
      </c>
      <c r="BO33" s="484">
        <v>30.906839999999999</v>
      </c>
      <c r="BP33" s="484">
        <v>33.655470000000001</v>
      </c>
      <c r="BQ33" s="484">
        <v>37.978070000000002</v>
      </c>
      <c r="BR33" s="484">
        <v>37.105150000000002</v>
      </c>
      <c r="BS33" s="484">
        <v>31.93929</v>
      </c>
      <c r="BT33" s="484">
        <v>30.380790000000001</v>
      </c>
      <c r="BU33" s="484">
        <v>31.383520000000001</v>
      </c>
      <c r="BV33" s="484">
        <v>35.04533</v>
      </c>
    </row>
    <row r="34" spans="1:74" ht="11.1" customHeight="1" x14ac:dyDescent="0.2">
      <c r="A34" s="240" t="s">
        <v>722</v>
      </c>
      <c r="B34" s="500" t="s">
        <v>1042</v>
      </c>
      <c r="C34" s="490">
        <v>7.7339936890000001</v>
      </c>
      <c r="D34" s="490">
        <v>6.8899493759999997</v>
      </c>
      <c r="E34" s="490">
        <v>7.4810001450000003</v>
      </c>
      <c r="F34" s="490">
        <v>6.9484933719999997</v>
      </c>
      <c r="G34" s="490">
        <v>5.7593157469999996</v>
      </c>
      <c r="H34" s="490">
        <v>8.2549288740000009</v>
      </c>
      <c r="I34" s="490">
        <v>10.46764817</v>
      </c>
      <c r="J34" s="490">
        <v>10.275682272999999</v>
      </c>
      <c r="K34" s="490">
        <v>8.7981664090000002</v>
      </c>
      <c r="L34" s="490">
        <v>6.7560376240000002</v>
      </c>
      <c r="M34" s="490">
        <v>7.2731943250000004</v>
      </c>
      <c r="N34" s="490">
        <v>7.7069069389999996</v>
      </c>
      <c r="O34" s="490">
        <v>7.5859346490000004</v>
      </c>
      <c r="P34" s="490">
        <v>6.7361877229999996</v>
      </c>
      <c r="Q34" s="490">
        <v>5.8662121029999996</v>
      </c>
      <c r="R34" s="490">
        <v>5.899921215</v>
      </c>
      <c r="S34" s="490">
        <v>4.7123450079999998</v>
      </c>
      <c r="T34" s="490">
        <v>4.8228631709999998</v>
      </c>
      <c r="U34" s="490">
        <v>8.4887887650000007</v>
      </c>
      <c r="V34" s="490">
        <v>9.8591362270000005</v>
      </c>
      <c r="W34" s="490">
        <v>9.367711087</v>
      </c>
      <c r="X34" s="490">
        <v>8.3393546379999997</v>
      </c>
      <c r="Y34" s="490">
        <v>8.3430160079999993</v>
      </c>
      <c r="Z34" s="490">
        <v>9.5703877070000001</v>
      </c>
      <c r="AA34" s="490">
        <v>9.8173880709999999</v>
      </c>
      <c r="AB34" s="490">
        <v>8.2987965599999995</v>
      </c>
      <c r="AC34" s="490">
        <v>9.4811761749999999</v>
      </c>
      <c r="AD34" s="490">
        <v>6.9533880180000001</v>
      </c>
      <c r="AE34" s="490">
        <v>4.997030809</v>
      </c>
      <c r="AF34" s="490">
        <v>6.7766913500000001</v>
      </c>
      <c r="AG34" s="490">
        <v>10.793222001</v>
      </c>
      <c r="AH34" s="490">
        <v>10.709464176999999</v>
      </c>
      <c r="AI34" s="490">
        <v>9.3253722159999999</v>
      </c>
      <c r="AJ34" s="490">
        <v>8.6803831959999993</v>
      </c>
      <c r="AK34" s="490">
        <v>8.4388826980000005</v>
      </c>
      <c r="AL34" s="490">
        <v>9.8059654520000006</v>
      </c>
      <c r="AM34" s="490">
        <v>10.003412048</v>
      </c>
      <c r="AN34" s="490">
        <v>8.8435435150000004</v>
      </c>
      <c r="AO34" s="490">
        <v>8.3198142310000005</v>
      </c>
      <c r="AP34" s="490">
        <v>6.6847507899999998</v>
      </c>
      <c r="AQ34" s="490">
        <v>5.9035446680000003</v>
      </c>
      <c r="AR34" s="490">
        <v>8.0945911269999993</v>
      </c>
      <c r="AS34" s="490">
        <v>11.652410766999999</v>
      </c>
      <c r="AT34" s="490">
        <v>11.009985915</v>
      </c>
      <c r="AU34" s="490">
        <v>9.0781422630000002</v>
      </c>
      <c r="AV34" s="490">
        <v>8.1325530629999996</v>
      </c>
      <c r="AW34" s="490">
        <v>8.2291975859999997</v>
      </c>
      <c r="AX34" s="490">
        <v>9.0540633479999997</v>
      </c>
      <c r="AY34" s="939">
        <v>9.4390862109999993</v>
      </c>
      <c r="AZ34" s="939">
        <v>8.7625034510000006</v>
      </c>
      <c r="BA34" s="939">
        <v>7.2078202469999999</v>
      </c>
      <c r="BB34" s="478">
        <v>5.316897</v>
      </c>
      <c r="BC34" s="478">
        <v>4.5619940000000003</v>
      </c>
      <c r="BD34" s="478">
        <v>6.4802540000000004</v>
      </c>
      <c r="BE34" s="478">
        <v>10.737410000000001</v>
      </c>
      <c r="BF34" s="478">
        <v>11.438510000000001</v>
      </c>
      <c r="BG34" s="478">
        <v>9.266883</v>
      </c>
      <c r="BH34" s="478">
        <v>7.9990730000000001</v>
      </c>
      <c r="BI34" s="478">
        <v>8.3410679999999999</v>
      </c>
      <c r="BJ34" s="478">
        <v>9.9917429999999996</v>
      </c>
      <c r="BK34" s="478">
        <v>9.9505630000000007</v>
      </c>
      <c r="BL34" s="478">
        <v>7.9178059999999997</v>
      </c>
      <c r="BM34" s="478">
        <v>7.6198240000000004</v>
      </c>
      <c r="BN34" s="478">
        <v>5.5245090000000001</v>
      </c>
      <c r="BO34" s="478">
        <v>3.919794</v>
      </c>
      <c r="BP34" s="478">
        <v>5.677117</v>
      </c>
      <c r="BQ34" s="478">
        <v>10.69975</v>
      </c>
      <c r="BR34" s="478">
        <v>11.761200000000001</v>
      </c>
      <c r="BS34" s="478">
        <v>9.5070379999999997</v>
      </c>
      <c r="BT34" s="478">
        <v>8.1023899999999998</v>
      </c>
      <c r="BU34" s="478">
        <v>8.3683399999999999</v>
      </c>
      <c r="BV34" s="478">
        <v>9.4274950000000004</v>
      </c>
    </row>
    <row r="35" spans="1:74" ht="11.1" customHeight="1" x14ac:dyDescent="0.2">
      <c r="A35" s="240" t="s">
        <v>723</v>
      </c>
      <c r="B35" s="500" t="s">
        <v>474</v>
      </c>
      <c r="C35" s="490">
        <v>8.4581686840000003</v>
      </c>
      <c r="D35" s="490">
        <v>7.9209780009999999</v>
      </c>
      <c r="E35" s="490">
        <v>8.2333877429999998</v>
      </c>
      <c r="F35" s="490">
        <v>6.0019434250000003</v>
      </c>
      <c r="G35" s="490">
        <v>6.2179489439999998</v>
      </c>
      <c r="H35" s="490">
        <v>8.1834331200000001</v>
      </c>
      <c r="I35" s="490">
        <v>10.214676687000001</v>
      </c>
      <c r="J35" s="490">
        <v>9.6586520539999992</v>
      </c>
      <c r="K35" s="490">
        <v>9.2188936750000003</v>
      </c>
      <c r="L35" s="490">
        <v>8.4718863669999998</v>
      </c>
      <c r="M35" s="490">
        <v>7.6659358710000003</v>
      </c>
      <c r="N35" s="490">
        <v>7.9884739619999996</v>
      </c>
      <c r="O35" s="490">
        <v>8.7431164950000007</v>
      </c>
      <c r="P35" s="490">
        <v>7.5986228320000002</v>
      </c>
      <c r="Q35" s="490">
        <v>7.7727127539999996</v>
      </c>
      <c r="R35" s="490">
        <v>6.390132983</v>
      </c>
      <c r="S35" s="490">
        <v>6.7555069249999997</v>
      </c>
      <c r="T35" s="490">
        <v>7.3375753450000003</v>
      </c>
      <c r="U35" s="490">
        <v>9.9951739340000003</v>
      </c>
      <c r="V35" s="490">
        <v>10.615330370000001</v>
      </c>
      <c r="W35" s="490">
        <v>9.1324222380000002</v>
      </c>
      <c r="X35" s="490">
        <v>8.385279251</v>
      </c>
      <c r="Y35" s="490">
        <v>7.8326144319999997</v>
      </c>
      <c r="Z35" s="490">
        <v>8.4508815269999999</v>
      </c>
      <c r="AA35" s="490">
        <v>8.6759351759999994</v>
      </c>
      <c r="AB35" s="490">
        <v>6.6597801490000004</v>
      </c>
      <c r="AC35" s="490">
        <v>6.8842867180000002</v>
      </c>
      <c r="AD35" s="490">
        <v>5.4293321050000003</v>
      </c>
      <c r="AE35" s="490">
        <v>4.3934957529999998</v>
      </c>
      <c r="AF35" s="490">
        <v>5.9778961580000001</v>
      </c>
      <c r="AG35" s="490">
        <v>9.1332900890000008</v>
      </c>
      <c r="AH35" s="490">
        <v>9.0872809770000007</v>
      </c>
      <c r="AI35" s="490">
        <v>7.4334908259999999</v>
      </c>
      <c r="AJ35" s="490">
        <v>7.635243548</v>
      </c>
      <c r="AK35" s="490">
        <v>7.1257202729999998</v>
      </c>
      <c r="AL35" s="490">
        <v>7.5749830950000003</v>
      </c>
      <c r="AM35" s="490">
        <v>6.9143479340000003</v>
      </c>
      <c r="AN35" s="490">
        <v>5.8747642859999996</v>
      </c>
      <c r="AO35" s="490">
        <v>4.6473529789999999</v>
      </c>
      <c r="AP35" s="490">
        <v>3.5153625750000002</v>
      </c>
      <c r="AQ35" s="490">
        <v>3.1590735599999999</v>
      </c>
      <c r="AR35" s="490">
        <v>4.4369484549999996</v>
      </c>
      <c r="AS35" s="490">
        <v>6.5272583749999997</v>
      </c>
      <c r="AT35" s="490">
        <v>6.5774731519999996</v>
      </c>
      <c r="AU35" s="490">
        <v>6.0316558960000002</v>
      </c>
      <c r="AV35" s="490">
        <v>5.9317219229999996</v>
      </c>
      <c r="AW35" s="490">
        <v>5.7365995740000004</v>
      </c>
      <c r="AX35" s="490">
        <v>6.5105171799999999</v>
      </c>
      <c r="AY35" s="939">
        <v>7.2605950689999998</v>
      </c>
      <c r="AZ35" s="939">
        <v>6.4486860000000004</v>
      </c>
      <c r="BA35" s="939">
        <v>5.4198360000000001</v>
      </c>
      <c r="BB35" s="478">
        <v>3.378317</v>
      </c>
      <c r="BC35" s="478">
        <v>2.9409190000000001</v>
      </c>
      <c r="BD35" s="478">
        <v>3.9759340000000001</v>
      </c>
      <c r="BE35" s="478">
        <v>6.3763529999999999</v>
      </c>
      <c r="BF35" s="478">
        <v>7.0972860000000004</v>
      </c>
      <c r="BG35" s="478">
        <v>6.4828749999999999</v>
      </c>
      <c r="BH35" s="478">
        <v>6.1045579999999999</v>
      </c>
      <c r="BI35" s="478">
        <v>5.9524280000000003</v>
      </c>
      <c r="BJ35" s="478">
        <v>6.3207789999999999</v>
      </c>
      <c r="BK35" s="478">
        <v>6.7142569999999999</v>
      </c>
      <c r="BL35" s="478">
        <v>5.3268329999999997</v>
      </c>
      <c r="BM35" s="478">
        <v>4.319731</v>
      </c>
      <c r="BN35" s="478">
        <v>2.9547319999999999</v>
      </c>
      <c r="BO35" s="478">
        <v>2.1710590000000001</v>
      </c>
      <c r="BP35" s="478">
        <v>2.9954800000000001</v>
      </c>
      <c r="BQ35" s="478">
        <v>5.4563790000000001</v>
      </c>
      <c r="BR35" s="478">
        <v>6.1724870000000003</v>
      </c>
      <c r="BS35" s="478">
        <v>5.6144400000000001</v>
      </c>
      <c r="BT35" s="478">
        <v>5.1896399999999998</v>
      </c>
      <c r="BU35" s="478">
        <v>5.0613549999999998</v>
      </c>
      <c r="BV35" s="478">
        <v>5.8133609999999996</v>
      </c>
    </row>
    <row r="36" spans="1:74" ht="11.1" customHeight="1" x14ac:dyDescent="0.2">
      <c r="A36" s="240" t="s">
        <v>724</v>
      </c>
      <c r="B36" s="468" t="s">
        <v>1043</v>
      </c>
      <c r="C36" s="490">
        <v>0.86509400000000003</v>
      </c>
      <c r="D36" s="490">
        <v>0.76846099999999995</v>
      </c>
      <c r="E36" s="490">
        <v>0.84978100000000001</v>
      </c>
      <c r="F36" s="490">
        <v>0.74666699999999997</v>
      </c>
      <c r="G36" s="490">
        <v>0.150615</v>
      </c>
      <c r="H36" s="490">
        <v>0.30405700000000002</v>
      </c>
      <c r="I36" s="490">
        <v>0.84557899999999997</v>
      </c>
      <c r="J36" s="490">
        <v>0.84937600000000002</v>
      </c>
      <c r="K36" s="490">
        <v>0.81538299999999997</v>
      </c>
      <c r="L36" s="490">
        <v>0.84853599999999996</v>
      </c>
      <c r="M36" s="490">
        <v>0.836592</v>
      </c>
      <c r="N36" s="490">
        <v>0.63114700000000001</v>
      </c>
      <c r="O36" s="490">
        <v>0.86758400000000002</v>
      </c>
      <c r="P36" s="490">
        <v>0.75590000000000002</v>
      </c>
      <c r="Q36" s="490">
        <v>0.85374899999999998</v>
      </c>
      <c r="R36" s="490">
        <v>0.82738299999999998</v>
      </c>
      <c r="S36" s="490">
        <v>0.84770000000000001</v>
      </c>
      <c r="T36" s="490">
        <v>0.65011600000000003</v>
      </c>
      <c r="U36" s="490">
        <v>0.84089499999999995</v>
      </c>
      <c r="V36" s="490">
        <v>0.83744300000000005</v>
      </c>
      <c r="W36" s="490">
        <v>0.82007600000000003</v>
      </c>
      <c r="X36" s="490">
        <v>0.85456600000000005</v>
      </c>
      <c r="Y36" s="490">
        <v>0.836503</v>
      </c>
      <c r="Z36" s="490">
        <v>0.85962000000000005</v>
      </c>
      <c r="AA36" s="490">
        <v>0.83122499999999999</v>
      </c>
      <c r="AB36" s="490">
        <v>0.77454000000000001</v>
      </c>
      <c r="AC36" s="490">
        <v>0.83724699999999996</v>
      </c>
      <c r="AD36" s="490">
        <v>0.68923800000000002</v>
      </c>
      <c r="AE36" s="490">
        <v>9.3605999999999995E-2</v>
      </c>
      <c r="AF36" s="490">
        <v>0.26156499999999999</v>
      </c>
      <c r="AG36" s="490">
        <v>0.83072100000000004</v>
      </c>
      <c r="AH36" s="490">
        <v>0.83983600000000003</v>
      </c>
      <c r="AI36" s="490">
        <v>0.82006299999999999</v>
      </c>
      <c r="AJ36" s="490">
        <v>0.82575900000000002</v>
      </c>
      <c r="AK36" s="490">
        <v>0.81478600000000001</v>
      </c>
      <c r="AL36" s="490">
        <v>0.81643200000000005</v>
      </c>
      <c r="AM36" s="490">
        <v>0.85842499999999999</v>
      </c>
      <c r="AN36" s="490">
        <v>0.80249899999999996</v>
      </c>
      <c r="AO36" s="490">
        <v>0.84143400000000002</v>
      </c>
      <c r="AP36" s="490">
        <v>0.82582299999999997</v>
      </c>
      <c r="AQ36" s="490">
        <v>0.84636800000000001</v>
      </c>
      <c r="AR36" s="490">
        <v>0.80575600000000003</v>
      </c>
      <c r="AS36" s="490">
        <v>0.83313499999999996</v>
      </c>
      <c r="AT36" s="490">
        <v>0.84156799999999998</v>
      </c>
      <c r="AU36" s="490">
        <v>0.79703599999999997</v>
      </c>
      <c r="AV36" s="490">
        <v>0.85308799999999996</v>
      </c>
      <c r="AW36" s="490">
        <v>0.82161600000000001</v>
      </c>
      <c r="AX36" s="490">
        <v>0.840391</v>
      </c>
      <c r="AY36" s="939">
        <v>0.851742</v>
      </c>
      <c r="AZ36" s="939">
        <v>0.78291999999999995</v>
      </c>
      <c r="BA36" s="939">
        <v>0.79437000000000002</v>
      </c>
      <c r="BB36" s="478">
        <v>0.79847000000000001</v>
      </c>
      <c r="BC36" s="478">
        <v>9.357E-2</v>
      </c>
      <c r="BD36" s="478">
        <v>0.30453000000000002</v>
      </c>
      <c r="BE36" s="478">
        <v>0.82508000000000004</v>
      </c>
      <c r="BF36" s="478">
        <v>0.82508000000000004</v>
      </c>
      <c r="BG36" s="478">
        <v>0.79847000000000001</v>
      </c>
      <c r="BH36" s="478">
        <v>0.82508000000000004</v>
      </c>
      <c r="BI36" s="478">
        <v>0.79847000000000001</v>
      </c>
      <c r="BJ36" s="478">
        <v>0.82508000000000004</v>
      </c>
      <c r="BK36" s="478">
        <v>0.82508000000000004</v>
      </c>
      <c r="BL36" s="478">
        <v>0.74524000000000001</v>
      </c>
      <c r="BM36" s="478">
        <v>0.82508000000000004</v>
      </c>
      <c r="BN36" s="478">
        <v>0.79847000000000001</v>
      </c>
      <c r="BO36" s="478">
        <v>0.82508000000000004</v>
      </c>
      <c r="BP36" s="478">
        <v>0.79847000000000001</v>
      </c>
      <c r="BQ36" s="478">
        <v>0.82508000000000004</v>
      </c>
      <c r="BR36" s="478">
        <v>0.82508000000000004</v>
      </c>
      <c r="BS36" s="478">
        <v>0.79847000000000001</v>
      </c>
      <c r="BT36" s="478">
        <v>0.82508000000000004</v>
      </c>
      <c r="BU36" s="478">
        <v>0.79847000000000001</v>
      </c>
      <c r="BV36" s="478">
        <v>0.82508000000000004</v>
      </c>
    </row>
    <row r="37" spans="1:74" ht="11.1" customHeight="1" x14ac:dyDescent="0.2">
      <c r="A37" s="240" t="s">
        <v>725</v>
      </c>
      <c r="B37" s="468" t="s">
        <v>1036</v>
      </c>
      <c r="C37" s="490">
        <v>12.764187933000001</v>
      </c>
      <c r="D37" s="490">
        <v>10.594593892000001</v>
      </c>
      <c r="E37" s="490">
        <v>9.5102256329999992</v>
      </c>
      <c r="F37" s="490">
        <v>8.3805521570000003</v>
      </c>
      <c r="G37" s="490">
        <v>11.065926380000001</v>
      </c>
      <c r="H37" s="490">
        <v>12.044163577000001</v>
      </c>
      <c r="I37" s="490">
        <v>10.060255081999999</v>
      </c>
      <c r="J37" s="490">
        <v>9.2869233510000004</v>
      </c>
      <c r="K37" s="490">
        <v>6.9726328369999999</v>
      </c>
      <c r="L37" s="490">
        <v>7.0887115490000001</v>
      </c>
      <c r="M37" s="490">
        <v>9.1543874869999993</v>
      </c>
      <c r="N37" s="490">
        <v>12.582186512</v>
      </c>
      <c r="O37" s="490">
        <v>13.598125175</v>
      </c>
      <c r="P37" s="490">
        <v>11.3260217</v>
      </c>
      <c r="Q37" s="490">
        <v>12.188713533</v>
      </c>
      <c r="R37" s="490">
        <v>8.787450904</v>
      </c>
      <c r="S37" s="490">
        <v>11.970655131999999</v>
      </c>
      <c r="T37" s="490">
        <v>14.719814896000001</v>
      </c>
      <c r="U37" s="490">
        <v>13.993031886000001</v>
      </c>
      <c r="V37" s="490">
        <v>11.182899983</v>
      </c>
      <c r="W37" s="490">
        <v>7.8584555270000003</v>
      </c>
      <c r="X37" s="490">
        <v>6.8197950699999996</v>
      </c>
      <c r="Y37" s="490">
        <v>9.4030789759999998</v>
      </c>
      <c r="Z37" s="490">
        <v>9.6318691320000003</v>
      </c>
      <c r="AA37" s="490">
        <v>9.7925876029999994</v>
      </c>
      <c r="AB37" s="490">
        <v>8.3793018830000001</v>
      </c>
      <c r="AC37" s="490">
        <v>7.887113652</v>
      </c>
      <c r="AD37" s="490">
        <v>7.3952429940000002</v>
      </c>
      <c r="AE37" s="490">
        <v>14.960927971</v>
      </c>
      <c r="AF37" s="490">
        <v>10.312402050999999</v>
      </c>
      <c r="AG37" s="490">
        <v>9.557622233</v>
      </c>
      <c r="AH37" s="490">
        <v>9.2098063440000004</v>
      </c>
      <c r="AI37" s="490">
        <v>6.7662964600000004</v>
      </c>
      <c r="AJ37" s="490">
        <v>6.7722454599999997</v>
      </c>
      <c r="AK37" s="490">
        <v>8.4202624539999995</v>
      </c>
      <c r="AL37" s="490">
        <v>9.1007076579999993</v>
      </c>
      <c r="AM37" s="490">
        <v>9.2733240880000007</v>
      </c>
      <c r="AN37" s="490">
        <v>8.0056335159999996</v>
      </c>
      <c r="AO37" s="490">
        <v>9.5524513790000007</v>
      </c>
      <c r="AP37" s="490">
        <v>7.8403431909999997</v>
      </c>
      <c r="AQ37" s="490">
        <v>9.3668326309999994</v>
      </c>
      <c r="AR37" s="490">
        <v>10.557574244</v>
      </c>
      <c r="AS37" s="490">
        <v>10.303617688999999</v>
      </c>
      <c r="AT37" s="490">
        <v>9.1184654369999993</v>
      </c>
      <c r="AU37" s="490">
        <v>6.435716556</v>
      </c>
      <c r="AV37" s="490">
        <v>6.6565636489999997</v>
      </c>
      <c r="AW37" s="490">
        <v>9.3402891659999998</v>
      </c>
      <c r="AX37" s="490">
        <v>10.543041721</v>
      </c>
      <c r="AY37" s="939">
        <v>10.902964786</v>
      </c>
      <c r="AZ37" s="939">
        <v>8.5660000000000007</v>
      </c>
      <c r="BA37" s="939">
        <v>10.48789</v>
      </c>
      <c r="BB37" s="478">
        <v>10.964880000000001</v>
      </c>
      <c r="BC37" s="478">
        <v>13.256959999999999</v>
      </c>
      <c r="BD37" s="478">
        <v>13.560879999999999</v>
      </c>
      <c r="BE37" s="478">
        <v>11.792400000000001</v>
      </c>
      <c r="BF37" s="478">
        <v>9.7440320000000007</v>
      </c>
      <c r="BG37" s="478">
        <v>7.7347840000000003</v>
      </c>
      <c r="BH37" s="478">
        <v>7.7616709999999998</v>
      </c>
      <c r="BI37" s="478">
        <v>9.4519129999999993</v>
      </c>
      <c r="BJ37" s="478">
        <v>10.37833</v>
      </c>
      <c r="BK37" s="478">
        <v>11.552070000000001</v>
      </c>
      <c r="BL37" s="478">
        <v>10.3893</v>
      </c>
      <c r="BM37" s="478">
        <v>11.657069999999999</v>
      </c>
      <c r="BN37" s="478">
        <v>11.63917</v>
      </c>
      <c r="BO37" s="478">
        <v>14.46918</v>
      </c>
      <c r="BP37" s="478">
        <v>14.43357</v>
      </c>
      <c r="BQ37" s="478">
        <v>12.56639</v>
      </c>
      <c r="BR37" s="478">
        <v>9.9868679999999994</v>
      </c>
      <c r="BS37" s="478">
        <v>7.8383459999999996</v>
      </c>
      <c r="BT37" s="478">
        <v>7.828214</v>
      </c>
      <c r="BU37" s="478">
        <v>9.5208049999999993</v>
      </c>
      <c r="BV37" s="478">
        <v>10.47594</v>
      </c>
    </row>
    <row r="38" spans="1:74" ht="11.1" customHeight="1" x14ac:dyDescent="0.2">
      <c r="A38" s="240" t="s">
        <v>726</v>
      </c>
      <c r="B38" s="468" t="s">
        <v>1049</v>
      </c>
      <c r="C38" s="490">
        <v>4.7202637249999997</v>
      </c>
      <c r="D38" s="490">
        <v>5.3965864159999999</v>
      </c>
      <c r="E38" s="490">
        <v>5.5362642620000004</v>
      </c>
      <c r="F38" s="490">
        <v>5.9586020519999998</v>
      </c>
      <c r="G38" s="490">
        <v>5.8366087870000003</v>
      </c>
      <c r="H38" s="490">
        <v>5.3279447680000001</v>
      </c>
      <c r="I38" s="490">
        <v>5.259711577</v>
      </c>
      <c r="J38" s="490">
        <v>5.6118323500000002</v>
      </c>
      <c r="K38" s="490">
        <v>4.8754854109999997</v>
      </c>
      <c r="L38" s="490">
        <v>5.3970731450000002</v>
      </c>
      <c r="M38" s="490">
        <v>5.6913525619999996</v>
      </c>
      <c r="N38" s="490">
        <v>6.2279209929999997</v>
      </c>
      <c r="O38" s="490">
        <v>5.5280717670000001</v>
      </c>
      <c r="P38" s="490">
        <v>6.0060474340000001</v>
      </c>
      <c r="Q38" s="490">
        <v>6.3901474900000004</v>
      </c>
      <c r="R38" s="490">
        <v>7.1264898060000004</v>
      </c>
      <c r="S38" s="490">
        <v>6.9565779289999998</v>
      </c>
      <c r="T38" s="490">
        <v>5.8889729749999997</v>
      </c>
      <c r="U38" s="490">
        <v>5.4624741339999998</v>
      </c>
      <c r="V38" s="490">
        <v>5.3345678870000004</v>
      </c>
      <c r="W38" s="490">
        <v>5.1959646849999999</v>
      </c>
      <c r="X38" s="490">
        <v>5.0349651980000001</v>
      </c>
      <c r="Y38" s="490">
        <v>5.7326867760000004</v>
      </c>
      <c r="Z38" s="490">
        <v>5.8083010530000001</v>
      </c>
      <c r="AA38" s="490">
        <v>5.3651613899999999</v>
      </c>
      <c r="AB38" s="490">
        <v>6.5915035839999998</v>
      </c>
      <c r="AC38" s="490">
        <v>6.4600835830000003</v>
      </c>
      <c r="AD38" s="490">
        <v>6.8060042750000003</v>
      </c>
      <c r="AE38" s="490">
        <v>6.1770961780000002</v>
      </c>
      <c r="AF38" s="490">
        <v>6.1437544329999998</v>
      </c>
      <c r="AG38" s="490">
        <v>6.4201353839999999</v>
      </c>
      <c r="AH38" s="490">
        <v>6.2159324189999996</v>
      </c>
      <c r="AI38" s="490">
        <v>5.7607092660000001</v>
      </c>
      <c r="AJ38" s="490">
        <v>5.2557629989999999</v>
      </c>
      <c r="AK38" s="490">
        <v>5.5789515180000002</v>
      </c>
      <c r="AL38" s="490">
        <v>5.7155071849999999</v>
      </c>
      <c r="AM38" s="490">
        <v>5.6434404990000004</v>
      </c>
      <c r="AN38" s="490">
        <v>6.2660897950000001</v>
      </c>
      <c r="AO38" s="490">
        <v>7.1259595840000003</v>
      </c>
      <c r="AP38" s="490">
        <v>8.1404797999999996</v>
      </c>
      <c r="AQ38" s="490">
        <v>8.3961487120000005</v>
      </c>
      <c r="AR38" s="490">
        <v>8.0709576980000008</v>
      </c>
      <c r="AS38" s="490">
        <v>6.8348442279999997</v>
      </c>
      <c r="AT38" s="490">
        <v>6.8313461179999999</v>
      </c>
      <c r="AU38" s="490">
        <v>6.8342047729999997</v>
      </c>
      <c r="AV38" s="490">
        <v>6.8645452799999997</v>
      </c>
      <c r="AW38" s="490">
        <v>6.6589236530000004</v>
      </c>
      <c r="AX38" s="490">
        <v>6.7795003219999996</v>
      </c>
      <c r="AY38" s="939">
        <v>7.0775628179999996</v>
      </c>
      <c r="AZ38" s="939">
        <v>6.7298410000000004</v>
      </c>
      <c r="BA38" s="939">
        <v>7.9039609999999998</v>
      </c>
      <c r="BB38" s="478">
        <v>9.1939159999999998</v>
      </c>
      <c r="BC38" s="478">
        <v>9.4738779999999991</v>
      </c>
      <c r="BD38" s="478">
        <v>8.778302</v>
      </c>
      <c r="BE38" s="478">
        <v>7.5194400000000003</v>
      </c>
      <c r="BF38" s="478">
        <v>7.4479389999999999</v>
      </c>
      <c r="BG38" s="478">
        <v>7.44876</v>
      </c>
      <c r="BH38" s="478">
        <v>7.5304929999999999</v>
      </c>
      <c r="BI38" s="478">
        <v>6.8856000000000002</v>
      </c>
      <c r="BJ38" s="478">
        <v>7.2563190000000004</v>
      </c>
      <c r="BK38" s="478">
        <v>7.558065</v>
      </c>
      <c r="BL38" s="478">
        <v>7.3642079999999996</v>
      </c>
      <c r="BM38" s="478">
        <v>8.0807479999999998</v>
      </c>
      <c r="BN38" s="478">
        <v>9.4341799999999996</v>
      </c>
      <c r="BO38" s="478">
        <v>9.4358299999999993</v>
      </c>
      <c r="BP38" s="478">
        <v>9.7052189999999996</v>
      </c>
      <c r="BQ38" s="478">
        <v>8.3823270000000001</v>
      </c>
      <c r="BR38" s="478">
        <v>8.2722909999999992</v>
      </c>
      <c r="BS38" s="478">
        <v>8.1136180000000007</v>
      </c>
      <c r="BT38" s="478">
        <v>8.393929</v>
      </c>
      <c r="BU38" s="478">
        <v>7.5771379999999997</v>
      </c>
      <c r="BV38" s="478">
        <v>8.4221979999999999</v>
      </c>
    </row>
    <row r="39" spans="1:74" ht="11.1" customHeight="1" x14ac:dyDescent="0.2">
      <c r="A39" s="240" t="s">
        <v>727</v>
      </c>
      <c r="B39" s="500" t="s">
        <v>1050</v>
      </c>
      <c r="C39" s="490">
        <v>4.3930764999999997E-2</v>
      </c>
      <c r="D39" s="490">
        <v>6.4490670999999999E-2</v>
      </c>
      <c r="E39" s="490">
        <v>6.5990888999999997E-2</v>
      </c>
      <c r="F39" s="490">
        <v>6.8176274999999995E-2</v>
      </c>
      <c r="G39" s="490">
        <v>6.3171527000000005E-2</v>
      </c>
      <c r="H39" s="490">
        <v>5.7784980999999999E-2</v>
      </c>
      <c r="I39" s="490">
        <v>6.3338564E-2</v>
      </c>
      <c r="J39" s="490">
        <v>7.7716741000000006E-2</v>
      </c>
      <c r="K39" s="490">
        <v>6.6650721999999996E-2</v>
      </c>
      <c r="L39" s="490">
        <v>3.3945445999999997E-2</v>
      </c>
      <c r="M39" s="490">
        <v>6.4671047999999995E-2</v>
      </c>
      <c r="N39" s="490">
        <v>5.8190928000000003E-2</v>
      </c>
      <c r="O39" s="490">
        <v>6.2016283999999998E-2</v>
      </c>
      <c r="P39" s="490">
        <v>6.3866561000000002E-2</v>
      </c>
      <c r="Q39" s="490">
        <v>7.9394007000000003E-2</v>
      </c>
      <c r="R39" s="490">
        <v>6.2587268000000001E-2</v>
      </c>
      <c r="S39" s="490">
        <v>5.1105871999999997E-2</v>
      </c>
      <c r="T39" s="490">
        <v>7.2760401000000002E-2</v>
      </c>
      <c r="U39" s="490">
        <v>4.1873239999999999E-2</v>
      </c>
      <c r="V39" s="490">
        <v>7.3488764999999998E-2</v>
      </c>
      <c r="W39" s="490">
        <v>6.1112275000000001E-2</v>
      </c>
      <c r="X39" s="490">
        <v>5.7083984999999997E-2</v>
      </c>
      <c r="Y39" s="490">
        <v>4.9368840999999997E-2</v>
      </c>
      <c r="Z39" s="490">
        <v>9.1445651000000003E-2</v>
      </c>
      <c r="AA39" s="490">
        <v>6.2160088000000002E-2</v>
      </c>
      <c r="AB39" s="490">
        <v>6.3082460000000007E-2</v>
      </c>
      <c r="AC39" s="490">
        <v>6.8486835999999995E-2</v>
      </c>
      <c r="AD39" s="490">
        <v>6.8380654999999999E-2</v>
      </c>
      <c r="AE39" s="490">
        <v>7.0331545999999995E-2</v>
      </c>
      <c r="AF39" s="490">
        <v>6.2604170000000001E-2</v>
      </c>
      <c r="AG39" s="490">
        <v>5.6269798000000003E-2</v>
      </c>
      <c r="AH39" s="490">
        <v>6.1906581000000002E-2</v>
      </c>
      <c r="AI39" s="490">
        <v>6.3126404999999997E-2</v>
      </c>
      <c r="AJ39" s="490">
        <v>6.6492315999999996E-2</v>
      </c>
      <c r="AK39" s="490">
        <v>7.1281784000000001E-2</v>
      </c>
      <c r="AL39" s="490">
        <v>7.5338462999999994E-2</v>
      </c>
      <c r="AM39" s="490">
        <v>0.105803067</v>
      </c>
      <c r="AN39" s="490">
        <v>7.0488542000000001E-2</v>
      </c>
      <c r="AO39" s="490">
        <v>7.5608228E-2</v>
      </c>
      <c r="AP39" s="490">
        <v>2.6288849999999999E-2</v>
      </c>
      <c r="AQ39" s="490">
        <v>5.0840694999999998E-2</v>
      </c>
      <c r="AR39" s="490">
        <v>6.2263094999999997E-2</v>
      </c>
      <c r="AS39" s="490">
        <v>5.6154429999999998E-2</v>
      </c>
      <c r="AT39" s="490">
        <v>3.5753595999999999E-2</v>
      </c>
      <c r="AU39" s="490">
        <v>3.7474497000000002E-2</v>
      </c>
      <c r="AV39" s="490">
        <v>1.2048089999999999E-2</v>
      </c>
      <c r="AW39" s="490">
        <v>2.8772260000000001E-2</v>
      </c>
      <c r="AX39" s="490">
        <v>6.1686863000000002E-2</v>
      </c>
      <c r="AY39" s="939">
        <v>5.3702420000000001E-2</v>
      </c>
      <c r="AZ39" s="939">
        <v>7.7689599999999998E-2</v>
      </c>
      <c r="BA39" s="939">
        <v>6.6802299999999995E-2</v>
      </c>
      <c r="BB39" s="478">
        <v>5.6553300000000001E-3</v>
      </c>
      <c r="BC39" s="478">
        <v>6.3465400000000005E-2</v>
      </c>
      <c r="BD39" s="478">
        <v>4.0424500000000002E-2</v>
      </c>
      <c r="BE39" s="478">
        <v>3.1184900000000002E-2</v>
      </c>
      <c r="BF39" s="478">
        <v>8.3526699999999995E-2</v>
      </c>
      <c r="BG39" s="478">
        <v>5.5534800000000002E-2</v>
      </c>
      <c r="BH39" s="478">
        <v>3.5979999999999998E-2</v>
      </c>
      <c r="BI39" s="478">
        <v>4.1869400000000001E-2</v>
      </c>
      <c r="BJ39" s="478">
        <v>9.1583499999999998E-2</v>
      </c>
      <c r="BK39" s="478">
        <v>0.1107486</v>
      </c>
      <c r="BL39" s="478">
        <v>0.1088978</v>
      </c>
      <c r="BM39" s="478">
        <v>7.9135899999999995E-2</v>
      </c>
      <c r="BN39" s="478">
        <v>2.5038000000000001E-2</v>
      </c>
      <c r="BO39" s="478">
        <v>8.5894300000000007E-2</v>
      </c>
      <c r="BP39" s="478">
        <v>4.5612399999999997E-2</v>
      </c>
      <c r="BQ39" s="478">
        <v>4.8145800000000002E-2</v>
      </c>
      <c r="BR39" s="478">
        <v>8.7224399999999994E-2</v>
      </c>
      <c r="BS39" s="478">
        <v>6.7373799999999998E-2</v>
      </c>
      <c r="BT39" s="478">
        <v>4.1538100000000001E-2</v>
      </c>
      <c r="BU39" s="478">
        <v>5.7415800000000003E-2</v>
      </c>
      <c r="BV39" s="478">
        <v>8.1259100000000001E-2</v>
      </c>
    </row>
    <row r="40" spans="1:74" ht="11.1" customHeight="1" x14ac:dyDescent="0.2">
      <c r="A40" s="240" t="s">
        <v>729</v>
      </c>
      <c r="B40" s="498" t="s">
        <v>1051</v>
      </c>
      <c r="C40" s="490">
        <v>30.308687240000001</v>
      </c>
      <c r="D40" s="490">
        <v>28.05329411</v>
      </c>
      <c r="E40" s="490">
        <v>28.392678969999999</v>
      </c>
      <c r="F40" s="490">
        <v>25.70673305</v>
      </c>
      <c r="G40" s="490">
        <v>26.771713829999999</v>
      </c>
      <c r="H40" s="490">
        <v>31.007097080000001</v>
      </c>
      <c r="I40" s="490">
        <v>33.903473130000002</v>
      </c>
      <c r="J40" s="490">
        <v>31.77422571</v>
      </c>
      <c r="K40" s="490">
        <v>27.449161180000001</v>
      </c>
      <c r="L40" s="490">
        <v>26.545381320000001</v>
      </c>
      <c r="M40" s="490">
        <v>27.441108310000001</v>
      </c>
      <c r="N40" s="490">
        <v>32.15521562</v>
      </c>
      <c r="O40" s="490">
        <v>32.399546000000001</v>
      </c>
      <c r="P40" s="490">
        <v>28.387915</v>
      </c>
      <c r="Q40" s="490">
        <v>28.746583999999999</v>
      </c>
      <c r="R40" s="490">
        <v>27.002652000000001</v>
      </c>
      <c r="S40" s="490">
        <v>27.434919000000001</v>
      </c>
      <c r="T40" s="490">
        <v>29.100542000000001</v>
      </c>
      <c r="U40" s="490">
        <v>34.241660000000003</v>
      </c>
      <c r="V40" s="490">
        <v>33.535984999999997</v>
      </c>
      <c r="W40" s="490">
        <v>28.235617000000001</v>
      </c>
      <c r="X40" s="490">
        <v>26.714389000000001</v>
      </c>
      <c r="Y40" s="490">
        <v>30.252144000000001</v>
      </c>
      <c r="Z40" s="490">
        <v>33.806263999999999</v>
      </c>
      <c r="AA40" s="490">
        <v>32.373379040000003</v>
      </c>
      <c r="AB40" s="490">
        <v>29.250390790000001</v>
      </c>
      <c r="AC40" s="490">
        <v>30.442627640000001</v>
      </c>
      <c r="AD40" s="490">
        <v>27.003236990000001</v>
      </c>
      <c r="AE40" s="490">
        <v>27.34811809</v>
      </c>
      <c r="AF40" s="490">
        <v>27.723520780000001</v>
      </c>
      <c r="AG40" s="490">
        <v>33.643691189999998</v>
      </c>
      <c r="AH40" s="490">
        <v>32.413022320000003</v>
      </c>
      <c r="AI40" s="490">
        <v>27.21788763</v>
      </c>
      <c r="AJ40" s="490">
        <v>27.407106089999999</v>
      </c>
      <c r="AK40" s="490">
        <v>29.029825079999998</v>
      </c>
      <c r="AL40" s="490">
        <v>31.52996606</v>
      </c>
      <c r="AM40" s="490">
        <v>33.819021180999997</v>
      </c>
      <c r="AN40" s="490">
        <v>29.336267823</v>
      </c>
      <c r="AO40" s="490">
        <v>30.216731102000001</v>
      </c>
      <c r="AP40" s="490">
        <v>27.097581068</v>
      </c>
      <c r="AQ40" s="490">
        <v>28.262744109</v>
      </c>
      <c r="AR40" s="490">
        <v>30.842890109999999</v>
      </c>
      <c r="AS40" s="490">
        <v>35.216715227000002</v>
      </c>
      <c r="AT40" s="490">
        <v>33.154276025999998</v>
      </c>
      <c r="AU40" s="490">
        <v>28.728396574000001</v>
      </c>
      <c r="AV40" s="490">
        <v>28.245928899999999</v>
      </c>
      <c r="AW40" s="490">
        <v>29.593030945999999</v>
      </c>
      <c r="AX40" s="490">
        <v>32.383396365000003</v>
      </c>
      <c r="AY40" s="939">
        <v>34.662004000000003</v>
      </c>
      <c r="AZ40" s="939">
        <v>30.519971999999999</v>
      </c>
      <c r="BA40" s="939">
        <v>29.484190000000002</v>
      </c>
      <c r="BB40" s="478">
        <v>27.270800000000001</v>
      </c>
      <c r="BC40" s="478">
        <v>27.9727</v>
      </c>
      <c r="BD40" s="478">
        <v>30.503160000000001</v>
      </c>
      <c r="BE40" s="478">
        <v>34.979030000000002</v>
      </c>
      <c r="BF40" s="478">
        <v>34.161349999999999</v>
      </c>
      <c r="BG40" s="478">
        <v>29.420639999999999</v>
      </c>
      <c r="BH40" s="478">
        <v>29.212489999999999</v>
      </c>
      <c r="BI40" s="478">
        <v>30.05987</v>
      </c>
      <c r="BJ40" s="478">
        <v>33.799460000000003</v>
      </c>
      <c r="BK40" s="478">
        <v>34.473170000000003</v>
      </c>
      <c r="BL40" s="478">
        <v>30.465389999999999</v>
      </c>
      <c r="BM40" s="478">
        <v>30.806609999999999</v>
      </c>
      <c r="BN40" s="478">
        <v>28.523599999999998</v>
      </c>
      <c r="BO40" s="478">
        <v>29.001580000000001</v>
      </c>
      <c r="BP40" s="478">
        <v>31.415410000000001</v>
      </c>
      <c r="BQ40" s="478">
        <v>35.907200000000003</v>
      </c>
      <c r="BR40" s="478">
        <v>34.941609999999997</v>
      </c>
      <c r="BS40" s="478">
        <v>29.982320000000001</v>
      </c>
      <c r="BT40" s="478">
        <v>29.740739999999999</v>
      </c>
      <c r="BU40" s="478">
        <v>30.35361</v>
      </c>
      <c r="BV40" s="478">
        <v>34.160739999999997</v>
      </c>
    </row>
    <row r="41" spans="1:74" ht="11.1" customHeight="1" x14ac:dyDescent="0.2">
      <c r="A41" s="235"/>
      <c r="B41" s="68" t="s">
        <v>730</v>
      </c>
      <c r="C41" s="491"/>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1"/>
      <c r="AM41" s="491"/>
      <c r="AN41" s="491"/>
      <c r="AO41" s="491"/>
      <c r="AP41" s="491"/>
      <c r="AQ41" s="491"/>
      <c r="AR41" s="491"/>
      <c r="AS41" s="491"/>
      <c r="AT41" s="491"/>
      <c r="AU41" s="491"/>
      <c r="AV41" s="491"/>
      <c r="AW41" s="491"/>
      <c r="AX41" s="491"/>
      <c r="AY41" s="971"/>
      <c r="AZ41" s="971"/>
      <c r="BA41" s="971"/>
      <c r="BB41" s="496"/>
      <c r="BC41" s="496"/>
      <c r="BD41" s="496"/>
      <c r="BE41" s="496"/>
      <c r="BF41" s="496"/>
      <c r="BG41" s="496"/>
      <c r="BH41" s="496"/>
      <c r="BI41" s="496"/>
      <c r="BJ41" s="496"/>
      <c r="BK41" s="496"/>
      <c r="BL41" s="496"/>
      <c r="BM41" s="496"/>
      <c r="BN41" s="496"/>
      <c r="BO41" s="496"/>
      <c r="BP41" s="496"/>
      <c r="BQ41" s="496"/>
      <c r="BR41" s="496"/>
      <c r="BS41" s="496"/>
      <c r="BT41" s="496"/>
      <c r="BU41" s="496"/>
      <c r="BV41" s="496"/>
    </row>
    <row r="42" spans="1:74" s="303" customFormat="1" ht="11.1" customHeight="1" x14ac:dyDescent="0.2">
      <c r="A42" s="497" t="s">
        <v>737</v>
      </c>
      <c r="B42" s="499" t="s">
        <v>1048</v>
      </c>
      <c r="C42" s="322">
        <v>11.823401164</v>
      </c>
      <c r="D42" s="322">
        <v>9.3480001309999992</v>
      </c>
      <c r="E42" s="322">
        <v>10.498290535000001</v>
      </c>
      <c r="F42" s="322">
        <v>10.520397861999999</v>
      </c>
      <c r="G42" s="322">
        <v>11.777056180000001</v>
      </c>
      <c r="H42" s="322">
        <v>14.263717612000001</v>
      </c>
      <c r="I42" s="322">
        <v>15.161433285999999</v>
      </c>
      <c r="J42" s="322">
        <v>15.264172644</v>
      </c>
      <c r="K42" s="322">
        <v>13.551901466</v>
      </c>
      <c r="L42" s="322">
        <v>11.359625006</v>
      </c>
      <c r="M42" s="322">
        <v>10.357539593</v>
      </c>
      <c r="N42" s="322">
        <v>11.803034047000001</v>
      </c>
      <c r="O42" s="322">
        <v>11.404198940000001</v>
      </c>
      <c r="P42" s="322">
        <v>10.143285562000001</v>
      </c>
      <c r="Q42" s="322">
        <v>10.572162090000001</v>
      </c>
      <c r="R42" s="322">
        <v>10.818175795</v>
      </c>
      <c r="S42" s="322">
        <v>11.987602676</v>
      </c>
      <c r="T42" s="322">
        <v>13.794262742000001</v>
      </c>
      <c r="U42" s="322">
        <v>14.633014744</v>
      </c>
      <c r="V42" s="322">
        <v>14.698317957</v>
      </c>
      <c r="W42" s="322">
        <v>13.967562001999999</v>
      </c>
      <c r="X42" s="322">
        <v>11.796231561000001</v>
      </c>
      <c r="Y42" s="322">
        <v>11.069506042</v>
      </c>
      <c r="Z42" s="322">
        <v>12.518020931000001</v>
      </c>
      <c r="AA42" s="322">
        <v>11.785141353</v>
      </c>
      <c r="AB42" s="322">
        <v>10.922724393999999</v>
      </c>
      <c r="AC42" s="322">
        <v>11.621465860000001</v>
      </c>
      <c r="AD42" s="322">
        <v>10.805441566000001</v>
      </c>
      <c r="AE42" s="322">
        <v>11.786624143999999</v>
      </c>
      <c r="AF42" s="322">
        <v>13.320702239999999</v>
      </c>
      <c r="AG42" s="322">
        <v>16.201811616000001</v>
      </c>
      <c r="AH42" s="322">
        <v>15.753490006</v>
      </c>
      <c r="AI42" s="322">
        <v>13.921400897</v>
      </c>
      <c r="AJ42" s="322">
        <v>12.461088935999999</v>
      </c>
      <c r="AK42" s="322">
        <v>11.205402360000001</v>
      </c>
      <c r="AL42" s="322">
        <v>12.20937369</v>
      </c>
      <c r="AM42" s="322">
        <v>12.423009635</v>
      </c>
      <c r="AN42" s="322">
        <v>11.211227974</v>
      </c>
      <c r="AO42" s="322">
        <v>10.945353933</v>
      </c>
      <c r="AP42" s="322">
        <v>10.656394877</v>
      </c>
      <c r="AQ42" s="322">
        <v>11.908862600000001</v>
      </c>
      <c r="AR42" s="322">
        <v>14.570576006</v>
      </c>
      <c r="AS42" s="322">
        <v>16.323153669</v>
      </c>
      <c r="AT42" s="322">
        <v>15.87734068</v>
      </c>
      <c r="AU42" s="322">
        <v>14.261637595</v>
      </c>
      <c r="AV42" s="322">
        <v>13.160919825000001</v>
      </c>
      <c r="AW42" s="322">
        <v>11.201176102</v>
      </c>
      <c r="AX42" s="322">
        <v>12.486090022000001</v>
      </c>
      <c r="AY42" s="964">
        <v>12.325524229000001</v>
      </c>
      <c r="AZ42" s="964">
        <v>10.834519999999999</v>
      </c>
      <c r="BA42" s="964">
        <v>10.86618</v>
      </c>
      <c r="BB42" s="484">
        <v>10.62951</v>
      </c>
      <c r="BC42" s="484">
        <v>12.68666</v>
      </c>
      <c r="BD42" s="484">
        <v>14.64626</v>
      </c>
      <c r="BE42" s="484">
        <v>16.752690000000001</v>
      </c>
      <c r="BF42" s="484">
        <v>16.950019999999999</v>
      </c>
      <c r="BG42" s="484">
        <v>15.236090000000001</v>
      </c>
      <c r="BH42" s="484">
        <v>13.38486</v>
      </c>
      <c r="BI42" s="484">
        <v>11.821730000000001</v>
      </c>
      <c r="BJ42" s="484">
        <v>13.228999999999999</v>
      </c>
      <c r="BK42" s="484">
        <v>13.05002</v>
      </c>
      <c r="BL42" s="484">
        <v>11.60233</v>
      </c>
      <c r="BM42" s="484">
        <v>12.13833</v>
      </c>
      <c r="BN42" s="484">
        <v>11.5982</v>
      </c>
      <c r="BO42" s="484">
        <v>13.43399</v>
      </c>
      <c r="BP42" s="484">
        <v>15.35853</v>
      </c>
      <c r="BQ42" s="484">
        <v>17.45542</v>
      </c>
      <c r="BR42" s="484">
        <v>17.688459999999999</v>
      </c>
      <c r="BS42" s="484">
        <v>15.894970000000001</v>
      </c>
      <c r="BT42" s="484">
        <v>13.927070000000001</v>
      </c>
      <c r="BU42" s="484">
        <v>12.249420000000001</v>
      </c>
      <c r="BV42" s="484">
        <v>13.56701</v>
      </c>
    </row>
    <row r="43" spans="1:74" ht="11.1" customHeight="1" x14ac:dyDescent="0.2">
      <c r="A43" s="240" t="s">
        <v>731</v>
      </c>
      <c r="B43" s="500" t="s">
        <v>1042</v>
      </c>
      <c r="C43" s="490">
        <v>4.4016175110000004</v>
      </c>
      <c r="D43" s="490">
        <v>2.688735431</v>
      </c>
      <c r="E43" s="490">
        <v>3.728900528</v>
      </c>
      <c r="F43" s="490">
        <v>4.3554747530000002</v>
      </c>
      <c r="G43" s="490">
        <v>5.2010975830000001</v>
      </c>
      <c r="H43" s="490">
        <v>6.0245460409999998</v>
      </c>
      <c r="I43" s="490">
        <v>7.3216084239999999</v>
      </c>
      <c r="J43" s="490">
        <v>6.750249063</v>
      </c>
      <c r="K43" s="490">
        <v>5.7198562900000001</v>
      </c>
      <c r="L43" s="490">
        <v>4.3541103430000003</v>
      </c>
      <c r="M43" s="490">
        <v>3.249647666</v>
      </c>
      <c r="N43" s="490">
        <v>3.9109101530000001</v>
      </c>
      <c r="O43" s="490">
        <v>3.2942378990000001</v>
      </c>
      <c r="P43" s="490">
        <v>3.170174539</v>
      </c>
      <c r="Q43" s="490">
        <v>3.2605770239999998</v>
      </c>
      <c r="R43" s="490">
        <v>3.8989014389999999</v>
      </c>
      <c r="S43" s="490">
        <v>4.1716778210000003</v>
      </c>
      <c r="T43" s="490">
        <v>4.9728162989999998</v>
      </c>
      <c r="U43" s="490">
        <v>6.4084500159999997</v>
      </c>
      <c r="V43" s="490">
        <v>6.4097442229999997</v>
      </c>
      <c r="W43" s="490">
        <v>5.9845953429999996</v>
      </c>
      <c r="X43" s="490">
        <v>5.3369016460000003</v>
      </c>
      <c r="Y43" s="490">
        <v>4.0146744869999997</v>
      </c>
      <c r="Z43" s="490">
        <v>4.5973195320000002</v>
      </c>
      <c r="AA43" s="490">
        <v>4.172951522</v>
      </c>
      <c r="AB43" s="490">
        <v>3.7547964569999999</v>
      </c>
      <c r="AC43" s="490">
        <v>3.892634116</v>
      </c>
      <c r="AD43" s="490">
        <v>5.3204685859999996</v>
      </c>
      <c r="AE43" s="490">
        <v>5.1863593860000003</v>
      </c>
      <c r="AF43" s="490">
        <v>5.4864811170000003</v>
      </c>
      <c r="AG43" s="490">
        <v>7.5551194580000001</v>
      </c>
      <c r="AH43" s="490">
        <v>7.7571218169999998</v>
      </c>
      <c r="AI43" s="490">
        <v>6.6738682589999998</v>
      </c>
      <c r="AJ43" s="490">
        <v>6.1002007450000004</v>
      </c>
      <c r="AK43" s="490">
        <v>4.9528960030000002</v>
      </c>
      <c r="AL43" s="490">
        <v>5.1458427469999997</v>
      </c>
      <c r="AM43" s="490">
        <v>4.6309420570000004</v>
      </c>
      <c r="AN43" s="490">
        <v>3.9272638529999999</v>
      </c>
      <c r="AO43" s="490">
        <v>3.8147759379999999</v>
      </c>
      <c r="AP43" s="490">
        <v>4.2411475569999997</v>
      </c>
      <c r="AQ43" s="490">
        <v>4.5808438779999996</v>
      </c>
      <c r="AR43" s="490">
        <v>6.4772823260000001</v>
      </c>
      <c r="AS43" s="490">
        <v>8.0984152399999996</v>
      </c>
      <c r="AT43" s="490">
        <v>8.1071428549999993</v>
      </c>
      <c r="AU43" s="490">
        <v>6.8469638479999997</v>
      </c>
      <c r="AV43" s="490">
        <v>6.7377477069999996</v>
      </c>
      <c r="AW43" s="490">
        <v>4.7087732000000004</v>
      </c>
      <c r="AX43" s="490">
        <v>5.2514114750000003</v>
      </c>
      <c r="AY43" s="939">
        <v>5.0667747570000001</v>
      </c>
      <c r="AZ43" s="939">
        <v>3.524861</v>
      </c>
      <c r="BA43" s="939">
        <v>3.1144050000000001</v>
      </c>
      <c r="BB43" s="478">
        <v>3.6909749999999999</v>
      </c>
      <c r="BC43" s="478">
        <v>3.7599879999999999</v>
      </c>
      <c r="BD43" s="478">
        <v>5.8970079999999996</v>
      </c>
      <c r="BE43" s="478">
        <v>7.5084010000000001</v>
      </c>
      <c r="BF43" s="478">
        <v>7.9091269999999998</v>
      </c>
      <c r="BG43" s="478">
        <v>6.4743579999999996</v>
      </c>
      <c r="BH43" s="478">
        <v>5.982043</v>
      </c>
      <c r="BI43" s="478">
        <v>4.5405519999999999</v>
      </c>
      <c r="BJ43" s="478">
        <v>5.475543</v>
      </c>
      <c r="BK43" s="478">
        <v>4.9733869999999998</v>
      </c>
      <c r="BL43" s="478">
        <v>3.6018180000000002</v>
      </c>
      <c r="BM43" s="478">
        <v>3.6001460000000001</v>
      </c>
      <c r="BN43" s="478">
        <v>3.5110079999999999</v>
      </c>
      <c r="BO43" s="478">
        <v>3.6766040000000002</v>
      </c>
      <c r="BP43" s="478">
        <v>5.6404649999999998</v>
      </c>
      <c r="BQ43" s="478">
        <v>7.4353550000000004</v>
      </c>
      <c r="BR43" s="478">
        <v>7.9772420000000004</v>
      </c>
      <c r="BS43" s="478">
        <v>6.5424810000000004</v>
      </c>
      <c r="BT43" s="478">
        <v>6.1001979999999998</v>
      </c>
      <c r="BU43" s="478">
        <v>4.31698</v>
      </c>
      <c r="BV43" s="478">
        <v>5.5776219999999999</v>
      </c>
    </row>
    <row r="44" spans="1:74" ht="11.1" customHeight="1" x14ac:dyDescent="0.2">
      <c r="A44" s="240" t="s">
        <v>732</v>
      </c>
      <c r="B44" s="500" t="s">
        <v>474</v>
      </c>
      <c r="C44" s="490">
        <v>2.497704234</v>
      </c>
      <c r="D44" s="490">
        <v>2.140414974</v>
      </c>
      <c r="E44" s="490">
        <v>1.3960728120000001</v>
      </c>
      <c r="F44" s="490">
        <v>1.4746057450000001</v>
      </c>
      <c r="G44" s="490">
        <v>1.8008832770000001</v>
      </c>
      <c r="H44" s="490">
        <v>2.8994085869999999</v>
      </c>
      <c r="I44" s="490">
        <v>2.8442772939999998</v>
      </c>
      <c r="J44" s="490">
        <v>3.2599682959999998</v>
      </c>
      <c r="K44" s="490">
        <v>2.8860318469999999</v>
      </c>
      <c r="L44" s="490">
        <v>2.7658335319999998</v>
      </c>
      <c r="M44" s="490">
        <v>2.5535805730000001</v>
      </c>
      <c r="N44" s="490">
        <v>2.6528996230000002</v>
      </c>
      <c r="O44" s="490">
        <v>2.8944094140000001</v>
      </c>
      <c r="P44" s="490">
        <v>2.1204946680000001</v>
      </c>
      <c r="Q44" s="490">
        <v>1.6109645779999999</v>
      </c>
      <c r="R44" s="490">
        <v>1.593317911</v>
      </c>
      <c r="S44" s="490">
        <v>2.1926497330000001</v>
      </c>
      <c r="T44" s="490">
        <v>3.1011827140000001</v>
      </c>
      <c r="U44" s="490">
        <v>2.7679871330000001</v>
      </c>
      <c r="V44" s="490">
        <v>3.1462146949999998</v>
      </c>
      <c r="W44" s="490">
        <v>2.8670908179999999</v>
      </c>
      <c r="X44" s="490">
        <v>2.162914555</v>
      </c>
      <c r="Y44" s="490">
        <v>2.2051205500000002</v>
      </c>
      <c r="Z44" s="490">
        <v>2.5161485610000001</v>
      </c>
      <c r="AA44" s="490">
        <v>2.1171433290000001</v>
      </c>
      <c r="AB44" s="490">
        <v>2.0992355460000001</v>
      </c>
      <c r="AC44" s="490">
        <v>1.812793004</v>
      </c>
      <c r="AD44" s="490">
        <v>0.44893692499999999</v>
      </c>
      <c r="AE44" s="490">
        <v>1.258611478</v>
      </c>
      <c r="AF44" s="490">
        <v>1.962946241</v>
      </c>
      <c r="AG44" s="490">
        <v>2.7232095489999999</v>
      </c>
      <c r="AH44" s="490">
        <v>2.4571242230000001</v>
      </c>
      <c r="AI44" s="490">
        <v>1.9340046769999999</v>
      </c>
      <c r="AJ44" s="490">
        <v>1.721433985</v>
      </c>
      <c r="AK44" s="490">
        <v>1.4367416340000001</v>
      </c>
      <c r="AL44" s="490">
        <v>1.784214011</v>
      </c>
      <c r="AM44" s="490">
        <v>2.304816245</v>
      </c>
      <c r="AN44" s="490">
        <v>1.7866740210000001</v>
      </c>
      <c r="AO44" s="490">
        <v>0.96345018800000004</v>
      </c>
      <c r="AP44" s="490">
        <v>1.038261603</v>
      </c>
      <c r="AQ44" s="490">
        <v>1.2189206880000001</v>
      </c>
      <c r="AR44" s="490">
        <v>1.706260874</v>
      </c>
      <c r="AS44" s="490">
        <v>2.0509847630000002</v>
      </c>
      <c r="AT44" s="490">
        <v>1.76777183</v>
      </c>
      <c r="AU44" s="490">
        <v>1.7461978060000001</v>
      </c>
      <c r="AV44" s="490">
        <v>1.3697998149999999</v>
      </c>
      <c r="AW44" s="490">
        <v>1.0662766130000001</v>
      </c>
      <c r="AX44" s="490">
        <v>1.227083785</v>
      </c>
      <c r="AY44" s="939">
        <v>1.237222601</v>
      </c>
      <c r="AZ44" s="939">
        <v>1.362568</v>
      </c>
      <c r="BA44" s="939">
        <v>1.077612</v>
      </c>
      <c r="BB44" s="478">
        <v>1.0397350000000001</v>
      </c>
      <c r="BC44" s="478">
        <v>1.3587370000000001</v>
      </c>
      <c r="BD44" s="478">
        <v>1.6923699999999999</v>
      </c>
      <c r="BE44" s="478">
        <v>2.0972590000000002</v>
      </c>
      <c r="BF44" s="478">
        <v>2.1160369999999999</v>
      </c>
      <c r="BG44" s="478">
        <v>2.0215640000000001</v>
      </c>
      <c r="BH44" s="478">
        <v>1.4201330000000001</v>
      </c>
      <c r="BI44" s="478">
        <v>1.3593489999999999</v>
      </c>
      <c r="BJ44" s="478">
        <v>1.4962850000000001</v>
      </c>
      <c r="BK44" s="478">
        <v>1.703284</v>
      </c>
      <c r="BL44" s="478">
        <v>1.4871129999999999</v>
      </c>
      <c r="BM44" s="478">
        <v>1.0679730000000001</v>
      </c>
      <c r="BN44" s="478">
        <v>1.140504</v>
      </c>
      <c r="BO44" s="478">
        <v>1.3288199999999999</v>
      </c>
      <c r="BP44" s="478">
        <v>1.689851</v>
      </c>
      <c r="BQ44" s="478">
        <v>2.0889920000000002</v>
      </c>
      <c r="BR44" s="478">
        <v>2.101683</v>
      </c>
      <c r="BS44" s="478">
        <v>1.975762</v>
      </c>
      <c r="BT44" s="478">
        <v>1.367111</v>
      </c>
      <c r="BU44" s="478">
        <v>1.30002</v>
      </c>
      <c r="BV44" s="478">
        <v>1.4638389999999999</v>
      </c>
    </row>
    <row r="45" spans="1:74" ht="11.1" customHeight="1" x14ac:dyDescent="0.2">
      <c r="A45" s="240" t="s">
        <v>733</v>
      </c>
      <c r="B45" s="468" t="s">
        <v>1043</v>
      </c>
      <c r="C45" s="490">
        <v>2.9762080000000002</v>
      </c>
      <c r="D45" s="490">
        <v>2.537131</v>
      </c>
      <c r="E45" s="490">
        <v>2.938412</v>
      </c>
      <c r="F45" s="490">
        <v>2.203284</v>
      </c>
      <c r="G45" s="490">
        <v>2.0864739999999999</v>
      </c>
      <c r="H45" s="490">
        <v>2.8533330000000001</v>
      </c>
      <c r="I45" s="490">
        <v>2.7993480000000002</v>
      </c>
      <c r="J45" s="490">
        <v>2.9325009999999998</v>
      </c>
      <c r="K45" s="490">
        <v>2.8187669999999998</v>
      </c>
      <c r="L45" s="490">
        <v>2.1867749999999999</v>
      </c>
      <c r="M45" s="490">
        <v>2.4741390000000001</v>
      </c>
      <c r="N45" s="490">
        <v>2.8234900000000001</v>
      </c>
      <c r="O45" s="490">
        <v>2.7389350000000001</v>
      </c>
      <c r="P45" s="490">
        <v>2.4594149999999999</v>
      </c>
      <c r="Q45" s="490">
        <v>2.9726669999999999</v>
      </c>
      <c r="R45" s="490">
        <v>2.145546</v>
      </c>
      <c r="S45" s="490">
        <v>2.4725130000000002</v>
      </c>
      <c r="T45" s="490">
        <v>2.8569779999999998</v>
      </c>
      <c r="U45" s="490">
        <v>2.9331990000000001</v>
      </c>
      <c r="V45" s="490">
        <v>2.9300359999999999</v>
      </c>
      <c r="W45" s="490">
        <v>2.8413569999999999</v>
      </c>
      <c r="X45" s="490">
        <v>2.1852830000000001</v>
      </c>
      <c r="Y45" s="490">
        <v>2.419165</v>
      </c>
      <c r="Z45" s="490">
        <v>2.9876990000000001</v>
      </c>
      <c r="AA45" s="490">
        <v>2.9859010000000001</v>
      </c>
      <c r="AB45" s="490">
        <v>2.683497</v>
      </c>
      <c r="AC45" s="490">
        <v>2.9160119999999998</v>
      </c>
      <c r="AD45" s="490">
        <v>1.8350759999999999</v>
      </c>
      <c r="AE45" s="490">
        <v>2.2013470000000002</v>
      </c>
      <c r="AF45" s="490">
        <v>2.7358889999999998</v>
      </c>
      <c r="AG45" s="490">
        <v>2.8756400000000002</v>
      </c>
      <c r="AH45" s="490">
        <v>2.8572009999999999</v>
      </c>
      <c r="AI45" s="490">
        <v>2.8479830000000002</v>
      </c>
      <c r="AJ45" s="490">
        <v>2.1500490000000001</v>
      </c>
      <c r="AK45" s="490">
        <v>2.4478300000000002</v>
      </c>
      <c r="AL45" s="490">
        <v>2.9861650000000002</v>
      </c>
      <c r="AM45" s="490">
        <v>2.9877720000000001</v>
      </c>
      <c r="AN45" s="490">
        <v>2.7356379999999998</v>
      </c>
      <c r="AO45" s="490">
        <v>2.972156</v>
      </c>
      <c r="AP45" s="490">
        <v>2.0568770000000001</v>
      </c>
      <c r="AQ45" s="490">
        <v>2.5410979999999999</v>
      </c>
      <c r="AR45" s="490">
        <v>2.8504839999999998</v>
      </c>
      <c r="AS45" s="490">
        <v>2.9229189999999998</v>
      </c>
      <c r="AT45" s="490">
        <v>2.929713</v>
      </c>
      <c r="AU45" s="490">
        <v>2.855785</v>
      </c>
      <c r="AV45" s="490">
        <v>2.0923980000000002</v>
      </c>
      <c r="AW45" s="490">
        <v>2.4611800000000001</v>
      </c>
      <c r="AX45" s="490">
        <v>2.9820980000000001</v>
      </c>
      <c r="AY45" s="939">
        <v>2.9845190000000001</v>
      </c>
      <c r="AZ45" s="939">
        <v>2.6951800000000001</v>
      </c>
      <c r="BA45" s="939">
        <v>2.8804400000000001</v>
      </c>
      <c r="BB45" s="478">
        <v>1.8637600000000001</v>
      </c>
      <c r="BC45" s="478">
        <v>2.8324099999999999</v>
      </c>
      <c r="BD45" s="478">
        <v>2.8108300000000002</v>
      </c>
      <c r="BE45" s="478">
        <v>2.9045200000000002</v>
      </c>
      <c r="BF45" s="478">
        <v>2.9045200000000002</v>
      </c>
      <c r="BG45" s="478">
        <v>2.8108300000000002</v>
      </c>
      <c r="BH45" s="478">
        <v>2.0634700000000001</v>
      </c>
      <c r="BI45" s="478">
        <v>2.4871300000000001</v>
      </c>
      <c r="BJ45" s="478">
        <v>2.9045200000000002</v>
      </c>
      <c r="BK45" s="478">
        <v>2.9045200000000002</v>
      </c>
      <c r="BL45" s="478">
        <v>2.62344</v>
      </c>
      <c r="BM45" s="478">
        <v>2.9045200000000002</v>
      </c>
      <c r="BN45" s="478">
        <v>1.9897</v>
      </c>
      <c r="BO45" s="478">
        <v>2.6598700000000002</v>
      </c>
      <c r="BP45" s="478">
        <v>2.8108300000000002</v>
      </c>
      <c r="BQ45" s="478">
        <v>2.9045200000000002</v>
      </c>
      <c r="BR45" s="478">
        <v>2.9045200000000002</v>
      </c>
      <c r="BS45" s="478">
        <v>2.73902</v>
      </c>
      <c r="BT45" s="478">
        <v>1.9258900000000001</v>
      </c>
      <c r="BU45" s="478">
        <v>2.73902</v>
      </c>
      <c r="BV45" s="478">
        <v>2.9045200000000002</v>
      </c>
    </row>
    <row r="46" spans="1:74" ht="11.1" customHeight="1" x14ac:dyDescent="0.2">
      <c r="A46" s="240" t="s">
        <v>734</v>
      </c>
      <c r="B46" s="468" t="s">
        <v>1036</v>
      </c>
      <c r="C46" s="490">
        <v>0.67000143899999998</v>
      </c>
      <c r="D46" s="490">
        <v>0.61367950699999996</v>
      </c>
      <c r="E46" s="490">
        <v>0.80302379400000001</v>
      </c>
      <c r="F46" s="490">
        <v>0.81524792400000001</v>
      </c>
      <c r="G46" s="490">
        <v>0.81892114500000002</v>
      </c>
      <c r="H46" s="490">
        <v>0.76988669600000004</v>
      </c>
      <c r="I46" s="490">
        <v>0.77475491699999999</v>
      </c>
      <c r="J46" s="490">
        <v>0.73600069899999998</v>
      </c>
      <c r="K46" s="490">
        <v>0.58082874500000004</v>
      </c>
      <c r="L46" s="490">
        <v>0.49829668999999999</v>
      </c>
      <c r="M46" s="490">
        <v>0.52147586800000001</v>
      </c>
      <c r="N46" s="490">
        <v>0.503111576</v>
      </c>
      <c r="O46" s="490">
        <v>0.60785339100000002</v>
      </c>
      <c r="P46" s="490">
        <v>0.52554214099999996</v>
      </c>
      <c r="Q46" s="490">
        <v>0.72394361299999999</v>
      </c>
      <c r="R46" s="490">
        <v>0.69292149700000005</v>
      </c>
      <c r="S46" s="490">
        <v>0.75712838100000002</v>
      </c>
      <c r="T46" s="490">
        <v>0.67015142500000002</v>
      </c>
      <c r="U46" s="490">
        <v>0.71241123299999998</v>
      </c>
      <c r="V46" s="490">
        <v>0.58531782300000001</v>
      </c>
      <c r="W46" s="490">
        <v>0.49033400199999999</v>
      </c>
      <c r="X46" s="490">
        <v>0.40473739800000003</v>
      </c>
      <c r="Y46" s="490">
        <v>0.53566015300000003</v>
      </c>
      <c r="Z46" s="490">
        <v>0.44160084300000002</v>
      </c>
      <c r="AA46" s="490">
        <v>0.372585</v>
      </c>
      <c r="AB46" s="490">
        <v>0.418738</v>
      </c>
      <c r="AC46" s="490">
        <v>0.56912200000000002</v>
      </c>
      <c r="AD46" s="490">
        <v>0.75382300000000002</v>
      </c>
      <c r="AE46" s="490">
        <v>0.87931300000000001</v>
      </c>
      <c r="AF46" s="490">
        <v>0.90965799999999997</v>
      </c>
      <c r="AG46" s="490">
        <v>0.89791500000000002</v>
      </c>
      <c r="AH46" s="490">
        <v>0.68657400000000002</v>
      </c>
      <c r="AI46" s="490">
        <v>0.49131399999999997</v>
      </c>
      <c r="AJ46" s="490">
        <v>0.481603</v>
      </c>
      <c r="AK46" s="490">
        <v>0.47101399999999999</v>
      </c>
      <c r="AL46" s="490">
        <v>0.42544599999999999</v>
      </c>
      <c r="AM46" s="490">
        <v>0.53214216800000003</v>
      </c>
      <c r="AN46" s="490">
        <v>0.49428885099999997</v>
      </c>
      <c r="AO46" s="490">
        <v>0.69078691699999994</v>
      </c>
      <c r="AP46" s="490">
        <v>0.69106556900000005</v>
      </c>
      <c r="AQ46" s="490">
        <v>0.75309183099999999</v>
      </c>
      <c r="AR46" s="490">
        <v>0.75140748400000001</v>
      </c>
      <c r="AS46" s="490">
        <v>0.63438157500000003</v>
      </c>
      <c r="AT46" s="490">
        <v>0.54971065100000005</v>
      </c>
      <c r="AU46" s="490">
        <v>0.40466867499999998</v>
      </c>
      <c r="AV46" s="490">
        <v>0.46775572599999998</v>
      </c>
      <c r="AW46" s="490">
        <v>0.48723832500000003</v>
      </c>
      <c r="AX46" s="490">
        <v>0.51598215400000003</v>
      </c>
      <c r="AY46" s="939">
        <v>0.59534202000000003</v>
      </c>
      <c r="AZ46" s="939">
        <v>0.59299999999999997</v>
      </c>
      <c r="BA46" s="939">
        <v>0.64400000000000002</v>
      </c>
      <c r="BB46" s="478">
        <v>0.71284449999999999</v>
      </c>
      <c r="BC46" s="478">
        <v>0.73024639999999996</v>
      </c>
      <c r="BD46" s="478">
        <v>0.69162480000000004</v>
      </c>
      <c r="BE46" s="478">
        <v>0.67619229999999997</v>
      </c>
      <c r="BF46" s="478">
        <v>0.65698670000000003</v>
      </c>
      <c r="BG46" s="478">
        <v>0.54357029999999995</v>
      </c>
      <c r="BH46" s="478">
        <v>0.43056050000000001</v>
      </c>
      <c r="BI46" s="478">
        <v>0.4433126</v>
      </c>
      <c r="BJ46" s="478">
        <v>0.459532</v>
      </c>
      <c r="BK46" s="478">
        <v>0.52894629999999998</v>
      </c>
      <c r="BL46" s="478">
        <v>0.50713779999999997</v>
      </c>
      <c r="BM46" s="478">
        <v>0.64376909999999998</v>
      </c>
      <c r="BN46" s="478">
        <v>0.7154952</v>
      </c>
      <c r="BO46" s="478">
        <v>0.73807500000000004</v>
      </c>
      <c r="BP46" s="478">
        <v>0.68679520000000005</v>
      </c>
      <c r="BQ46" s="478">
        <v>0.68948920000000002</v>
      </c>
      <c r="BR46" s="478">
        <v>0.68423440000000002</v>
      </c>
      <c r="BS46" s="478">
        <v>0.57903360000000004</v>
      </c>
      <c r="BT46" s="478">
        <v>0.45375989999999999</v>
      </c>
      <c r="BU46" s="478">
        <v>0.46600049999999998</v>
      </c>
      <c r="BV46" s="478">
        <v>0.48706430000000001</v>
      </c>
    </row>
    <row r="47" spans="1:74" ht="11.1" customHeight="1" x14ac:dyDescent="0.2">
      <c r="A47" s="240" t="s">
        <v>735</v>
      </c>
      <c r="B47" s="468" t="s">
        <v>1049</v>
      </c>
      <c r="C47" s="490">
        <v>1.291026781</v>
      </c>
      <c r="D47" s="490">
        <v>1.3680455979999999</v>
      </c>
      <c r="E47" s="490">
        <v>1.626209673</v>
      </c>
      <c r="F47" s="490">
        <v>1.6491674380000001</v>
      </c>
      <c r="G47" s="490">
        <v>1.8380618289999999</v>
      </c>
      <c r="H47" s="490">
        <v>1.6745329790000001</v>
      </c>
      <c r="I47" s="490">
        <v>1.385658149</v>
      </c>
      <c r="J47" s="490">
        <v>1.561282445</v>
      </c>
      <c r="K47" s="490">
        <v>1.5238516559999999</v>
      </c>
      <c r="L47" s="490">
        <v>1.550027832</v>
      </c>
      <c r="M47" s="490">
        <v>1.5671428000000001</v>
      </c>
      <c r="N47" s="490">
        <v>1.9106850559999999</v>
      </c>
      <c r="O47" s="490">
        <v>1.8776124439999999</v>
      </c>
      <c r="P47" s="490">
        <v>1.873615019</v>
      </c>
      <c r="Q47" s="490">
        <v>2.011996758</v>
      </c>
      <c r="R47" s="490">
        <v>2.4782622230000002</v>
      </c>
      <c r="S47" s="490">
        <v>2.3787498249999999</v>
      </c>
      <c r="T47" s="490">
        <v>2.1601544060000002</v>
      </c>
      <c r="U47" s="490">
        <v>1.776854323</v>
      </c>
      <c r="V47" s="490">
        <v>1.6032333910000001</v>
      </c>
      <c r="W47" s="490">
        <v>1.765584136</v>
      </c>
      <c r="X47" s="490">
        <v>1.7043514340000001</v>
      </c>
      <c r="Y47" s="490">
        <v>1.8873520429999999</v>
      </c>
      <c r="Z47" s="490">
        <v>1.97670547</v>
      </c>
      <c r="AA47" s="490">
        <v>2.142888621</v>
      </c>
      <c r="AB47" s="490">
        <v>1.96558576</v>
      </c>
      <c r="AC47" s="490">
        <v>2.418775455</v>
      </c>
      <c r="AD47" s="490">
        <v>2.39499664</v>
      </c>
      <c r="AE47" s="490">
        <v>2.2524123189999998</v>
      </c>
      <c r="AF47" s="490">
        <v>2.2092074180000001</v>
      </c>
      <c r="AG47" s="490">
        <v>2.1377383480000001</v>
      </c>
      <c r="AH47" s="490">
        <v>1.9797808459999999</v>
      </c>
      <c r="AI47" s="490">
        <v>1.9738865059999999</v>
      </c>
      <c r="AJ47" s="490">
        <v>2.0140316380000001</v>
      </c>
      <c r="AK47" s="490">
        <v>1.902560681</v>
      </c>
      <c r="AL47" s="490">
        <v>1.8753129749999999</v>
      </c>
      <c r="AM47" s="490">
        <v>1.97600748</v>
      </c>
      <c r="AN47" s="490">
        <v>2.277204308</v>
      </c>
      <c r="AO47" s="490">
        <v>2.5274652180000001</v>
      </c>
      <c r="AP47" s="490">
        <v>2.6544338490000001</v>
      </c>
      <c r="AQ47" s="490">
        <v>2.8377413429999998</v>
      </c>
      <c r="AR47" s="490">
        <v>2.7636072839999999</v>
      </c>
      <c r="AS47" s="490">
        <v>2.5776563910000001</v>
      </c>
      <c r="AT47" s="490">
        <v>2.4874967159999999</v>
      </c>
      <c r="AU47" s="490">
        <v>2.3760272100000002</v>
      </c>
      <c r="AV47" s="490">
        <v>2.4918587350000001</v>
      </c>
      <c r="AW47" s="490">
        <v>2.474412434</v>
      </c>
      <c r="AX47" s="490">
        <v>2.4747481950000001</v>
      </c>
      <c r="AY47" s="939">
        <v>2.4403035260000001</v>
      </c>
      <c r="AZ47" s="939">
        <v>2.651939</v>
      </c>
      <c r="BA47" s="939">
        <v>3.1789749999999999</v>
      </c>
      <c r="BB47" s="478">
        <v>3.3532150000000001</v>
      </c>
      <c r="BC47" s="478">
        <v>4.0324660000000003</v>
      </c>
      <c r="BD47" s="478">
        <v>3.5442520000000002</v>
      </c>
      <c r="BE47" s="478">
        <v>3.529814</v>
      </c>
      <c r="BF47" s="478">
        <v>3.3092779999999999</v>
      </c>
      <c r="BG47" s="478">
        <v>3.346276</v>
      </c>
      <c r="BH47" s="478">
        <v>3.4771839999999998</v>
      </c>
      <c r="BI47" s="478">
        <v>2.985948</v>
      </c>
      <c r="BJ47" s="478">
        <v>2.8760059999999998</v>
      </c>
      <c r="BK47" s="478">
        <v>2.9075479999999998</v>
      </c>
      <c r="BL47" s="478">
        <v>3.358009</v>
      </c>
      <c r="BM47" s="478">
        <v>3.9718960000000001</v>
      </c>
      <c r="BN47" s="478">
        <v>4.3047740000000001</v>
      </c>
      <c r="BO47" s="478">
        <v>5.0830330000000004</v>
      </c>
      <c r="BP47" s="478">
        <v>4.5441099999999999</v>
      </c>
      <c r="BQ47" s="478">
        <v>4.3283569999999996</v>
      </c>
      <c r="BR47" s="478">
        <v>3.9912640000000001</v>
      </c>
      <c r="BS47" s="478">
        <v>4.0234529999999999</v>
      </c>
      <c r="BT47" s="478">
        <v>4.0604909999999999</v>
      </c>
      <c r="BU47" s="478">
        <v>3.4202379999999999</v>
      </c>
      <c r="BV47" s="478">
        <v>3.128193</v>
      </c>
    </row>
    <row r="48" spans="1:74" ht="11.1" customHeight="1" x14ac:dyDescent="0.2">
      <c r="A48" s="240" t="s">
        <v>736</v>
      </c>
      <c r="B48" s="500" t="s">
        <v>1050</v>
      </c>
      <c r="C48" s="490">
        <v>-1.3156800999999999E-2</v>
      </c>
      <c r="D48" s="490">
        <v>-6.3789999993000004E-6</v>
      </c>
      <c r="E48" s="490">
        <v>5.671728E-3</v>
      </c>
      <c r="F48" s="490">
        <v>2.2618002000000002E-2</v>
      </c>
      <c r="G48" s="490">
        <v>3.1618345999999999E-2</v>
      </c>
      <c r="H48" s="490">
        <v>4.2010309000000003E-2</v>
      </c>
      <c r="I48" s="490">
        <v>3.5786501999999998E-2</v>
      </c>
      <c r="J48" s="490">
        <v>2.4171141E-2</v>
      </c>
      <c r="K48" s="490">
        <v>2.2565927999999999E-2</v>
      </c>
      <c r="L48" s="490">
        <v>4.5816090000000004E-3</v>
      </c>
      <c r="M48" s="490">
        <v>-8.4463139999999999E-3</v>
      </c>
      <c r="N48" s="490">
        <v>1.9376389999999999E-3</v>
      </c>
      <c r="O48" s="490">
        <v>-8.8492080000000008E-3</v>
      </c>
      <c r="P48" s="490">
        <v>-5.9558049999999998E-3</v>
      </c>
      <c r="Q48" s="490">
        <v>-7.9868830000000002E-3</v>
      </c>
      <c r="R48" s="490">
        <v>9.2267249999999999E-3</v>
      </c>
      <c r="S48" s="490">
        <v>1.4883916000000001E-2</v>
      </c>
      <c r="T48" s="490">
        <v>3.2979898000000001E-2</v>
      </c>
      <c r="U48" s="490">
        <v>3.4113038999999998E-2</v>
      </c>
      <c r="V48" s="490">
        <v>2.3771825E-2</v>
      </c>
      <c r="W48" s="490">
        <v>1.8600703E-2</v>
      </c>
      <c r="X48" s="490">
        <v>2.0435280000000002E-3</v>
      </c>
      <c r="Y48" s="490">
        <v>7.5338089999999998E-3</v>
      </c>
      <c r="Z48" s="490">
        <v>-1.4524749999999999E-3</v>
      </c>
      <c r="AA48" s="490">
        <v>-6.3281190000000001E-3</v>
      </c>
      <c r="AB48" s="490">
        <v>8.7163099999999999E-4</v>
      </c>
      <c r="AC48" s="490">
        <v>1.2129285E-2</v>
      </c>
      <c r="AD48" s="490">
        <v>5.2140415000000002E-2</v>
      </c>
      <c r="AE48" s="490">
        <v>8.5809609999999998E-3</v>
      </c>
      <c r="AF48" s="490">
        <v>1.6520463999999999E-2</v>
      </c>
      <c r="AG48" s="490">
        <v>1.2189261E-2</v>
      </c>
      <c r="AH48" s="490">
        <v>1.568812E-2</v>
      </c>
      <c r="AI48" s="490">
        <v>3.4445500000000002E-4</v>
      </c>
      <c r="AJ48" s="490">
        <v>-6.229432E-3</v>
      </c>
      <c r="AK48" s="490">
        <v>-5.6399579999999996E-3</v>
      </c>
      <c r="AL48" s="490">
        <v>-7.607043E-3</v>
      </c>
      <c r="AM48" s="490">
        <v>-8.6703149999999996E-3</v>
      </c>
      <c r="AN48" s="490">
        <v>-9.8410589999999992E-3</v>
      </c>
      <c r="AO48" s="490">
        <v>-2.3280327999999999E-2</v>
      </c>
      <c r="AP48" s="490">
        <v>-2.5390701000000002E-2</v>
      </c>
      <c r="AQ48" s="490">
        <v>-2.2833139999999998E-2</v>
      </c>
      <c r="AR48" s="490">
        <v>2.1534037999999998E-2</v>
      </c>
      <c r="AS48" s="490">
        <v>3.8796700000000003E-2</v>
      </c>
      <c r="AT48" s="490">
        <v>3.5505627999999997E-2</v>
      </c>
      <c r="AU48" s="490">
        <v>3.1995056000000001E-2</v>
      </c>
      <c r="AV48" s="490">
        <v>1.359842E-3</v>
      </c>
      <c r="AW48" s="490">
        <v>3.2955300000000001E-3</v>
      </c>
      <c r="AX48" s="490">
        <v>3.4766413000000003E-2</v>
      </c>
      <c r="AY48" s="939">
        <v>1.362325E-3</v>
      </c>
      <c r="AZ48" s="939">
        <v>6.9760100000000004E-3</v>
      </c>
      <c r="BA48" s="939">
        <v>-2.9248400000000001E-2</v>
      </c>
      <c r="BB48" s="478">
        <v>-3.1019100000000001E-2</v>
      </c>
      <c r="BC48" s="478">
        <v>-2.7184199999999999E-2</v>
      </c>
      <c r="BD48" s="478">
        <v>1.01712E-2</v>
      </c>
      <c r="BE48" s="478">
        <v>3.65008E-2</v>
      </c>
      <c r="BF48" s="478">
        <v>5.4074700000000003E-2</v>
      </c>
      <c r="BG48" s="478">
        <v>3.9491900000000003E-2</v>
      </c>
      <c r="BH48" s="478">
        <v>1.1472599999999999E-2</v>
      </c>
      <c r="BI48" s="478">
        <v>5.4395800000000003E-3</v>
      </c>
      <c r="BJ48" s="478">
        <v>1.71141E-2</v>
      </c>
      <c r="BK48" s="478">
        <v>3.2330900000000003E-2</v>
      </c>
      <c r="BL48" s="478">
        <v>2.4815899999999998E-2</v>
      </c>
      <c r="BM48" s="478">
        <v>-4.9977100000000003E-2</v>
      </c>
      <c r="BN48" s="478">
        <v>-6.3280799999999998E-2</v>
      </c>
      <c r="BO48" s="478">
        <v>-5.2416200000000003E-2</v>
      </c>
      <c r="BP48" s="478">
        <v>-1.35234E-2</v>
      </c>
      <c r="BQ48" s="478">
        <v>8.7055699999999993E-3</v>
      </c>
      <c r="BR48" s="478">
        <v>2.9521200000000001E-2</v>
      </c>
      <c r="BS48" s="478">
        <v>3.5220099999999997E-2</v>
      </c>
      <c r="BT48" s="478">
        <v>1.9617300000000001E-2</v>
      </c>
      <c r="BU48" s="478">
        <v>7.1623900000000002E-3</v>
      </c>
      <c r="BV48" s="478">
        <v>5.7726899999999996E-3</v>
      </c>
    </row>
    <row r="49" spans="1:74" ht="11.1" customHeight="1" x14ac:dyDescent="0.2">
      <c r="A49" s="240" t="s">
        <v>738</v>
      </c>
      <c r="B49" s="498" t="s">
        <v>1051</v>
      </c>
      <c r="C49" s="490">
        <v>7.9179269999999997</v>
      </c>
      <c r="D49" s="490">
        <v>6.7372569999999996</v>
      </c>
      <c r="E49" s="490">
        <v>7.3326250000000002</v>
      </c>
      <c r="F49" s="490">
        <v>7.7886090000000001</v>
      </c>
      <c r="G49" s="490">
        <v>9.2630379999999999</v>
      </c>
      <c r="H49" s="490">
        <v>11.762117999999999</v>
      </c>
      <c r="I49" s="490">
        <v>12.20983</v>
      </c>
      <c r="J49" s="490">
        <v>12.038525999999999</v>
      </c>
      <c r="K49" s="490">
        <v>10.612678000000001</v>
      </c>
      <c r="L49" s="490">
        <v>8.1099479999999993</v>
      </c>
      <c r="M49" s="490">
        <v>7.3201790000000004</v>
      </c>
      <c r="N49" s="490">
        <v>7.8146779999999998</v>
      </c>
      <c r="O49" s="490">
        <v>7.9574629999999997</v>
      </c>
      <c r="P49" s="490">
        <v>7.0959349999999999</v>
      </c>
      <c r="Q49" s="490">
        <v>7.5568330000000001</v>
      </c>
      <c r="R49" s="490">
        <v>7.9060920000000001</v>
      </c>
      <c r="S49" s="490">
        <v>9.6612849999999995</v>
      </c>
      <c r="T49" s="490">
        <v>11.659115</v>
      </c>
      <c r="U49" s="490">
        <v>12.939075000000001</v>
      </c>
      <c r="V49" s="490">
        <v>12.157161</v>
      </c>
      <c r="W49" s="490">
        <v>10.899599</v>
      </c>
      <c r="X49" s="490">
        <v>8.4417629999999999</v>
      </c>
      <c r="Y49" s="490">
        <v>7.3405430000000003</v>
      </c>
      <c r="Z49" s="490">
        <v>8.2051800000000004</v>
      </c>
      <c r="AA49" s="490">
        <v>8.3021399999999996</v>
      </c>
      <c r="AB49" s="490">
        <v>7.2061739999999999</v>
      </c>
      <c r="AC49" s="490">
        <v>7.4937250000000004</v>
      </c>
      <c r="AD49" s="490">
        <v>7.7831650000000003</v>
      </c>
      <c r="AE49" s="490">
        <v>9.3056380000000001</v>
      </c>
      <c r="AF49" s="490">
        <v>10.267412999999999</v>
      </c>
      <c r="AG49" s="490">
        <v>14.211886</v>
      </c>
      <c r="AH49" s="490">
        <v>13.161426000000001</v>
      </c>
      <c r="AI49" s="490">
        <v>10.594124000000001</v>
      </c>
      <c r="AJ49" s="490">
        <v>8.9899920000000009</v>
      </c>
      <c r="AK49" s="490">
        <v>7.3917260000000002</v>
      </c>
      <c r="AL49" s="490">
        <v>7.8959400000000004</v>
      </c>
      <c r="AM49" s="490">
        <v>8.5290434952999998</v>
      </c>
      <c r="AN49" s="490">
        <v>7.4458758977999997</v>
      </c>
      <c r="AO49" s="490">
        <v>7.5516184541999998</v>
      </c>
      <c r="AP49" s="490">
        <v>7.6779303988000001</v>
      </c>
      <c r="AQ49" s="490">
        <v>9.6093790426000005</v>
      </c>
      <c r="AR49" s="490">
        <v>12.391280374999999</v>
      </c>
      <c r="AS49" s="490">
        <v>14.170323319</v>
      </c>
      <c r="AT49" s="490">
        <v>13.1659565</v>
      </c>
      <c r="AU49" s="490">
        <v>11.383668893999999</v>
      </c>
      <c r="AV49" s="490">
        <v>9.7509456233999998</v>
      </c>
      <c r="AW49" s="490">
        <v>7.5555629551000001</v>
      </c>
      <c r="AX49" s="490">
        <v>8.0389324273000007</v>
      </c>
      <c r="AY49" s="939">
        <v>8.8131369999999993</v>
      </c>
      <c r="AZ49" s="939">
        <v>7.5996940000000004</v>
      </c>
      <c r="BA49" s="939">
        <v>8.1036909999999995</v>
      </c>
      <c r="BB49" s="478">
        <v>8.18811</v>
      </c>
      <c r="BC49" s="478">
        <v>9.9234840000000002</v>
      </c>
      <c r="BD49" s="478">
        <v>11.919140000000001</v>
      </c>
      <c r="BE49" s="478">
        <v>13.61722</v>
      </c>
      <c r="BF49" s="478">
        <v>13.55068</v>
      </c>
      <c r="BG49" s="478">
        <v>11.42531</v>
      </c>
      <c r="BH49" s="478">
        <v>9.4055959999999992</v>
      </c>
      <c r="BI49" s="478">
        <v>8.0103150000000003</v>
      </c>
      <c r="BJ49" s="478">
        <v>8.7067189999999997</v>
      </c>
      <c r="BK49" s="478">
        <v>8.9210650000000005</v>
      </c>
      <c r="BL49" s="478">
        <v>7.9665730000000003</v>
      </c>
      <c r="BM49" s="478">
        <v>8.407546</v>
      </c>
      <c r="BN49" s="478">
        <v>8.6409059999999993</v>
      </c>
      <c r="BO49" s="478">
        <v>10.260199999999999</v>
      </c>
      <c r="BP49" s="478">
        <v>12.28838</v>
      </c>
      <c r="BQ49" s="478">
        <v>14.01685</v>
      </c>
      <c r="BR49" s="478">
        <v>13.90996</v>
      </c>
      <c r="BS49" s="478">
        <v>11.694839999999999</v>
      </c>
      <c r="BT49" s="478">
        <v>9.6198689999999996</v>
      </c>
      <c r="BU49" s="478">
        <v>8.1352770000000003</v>
      </c>
      <c r="BV49" s="478">
        <v>8.8549539999999993</v>
      </c>
    </row>
    <row r="50" spans="1:74" ht="11.1" customHeight="1" x14ac:dyDescent="0.2">
      <c r="A50" s="235"/>
      <c r="B50" s="68" t="s">
        <v>739</v>
      </c>
      <c r="C50" s="491"/>
      <c r="D50" s="491"/>
      <c r="E50" s="491"/>
      <c r="F50" s="491"/>
      <c r="G50" s="491"/>
      <c r="H50" s="491"/>
      <c r="I50" s="491"/>
      <c r="J50" s="491"/>
      <c r="K50" s="491"/>
      <c r="L50" s="491"/>
      <c r="M50" s="491"/>
      <c r="N50" s="491"/>
      <c r="O50" s="491"/>
      <c r="P50" s="491"/>
      <c r="Q50" s="491"/>
      <c r="R50" s="491"/>
      <c r="S50" s="491"/>
      <c r="T50" s="491"/>
      <c r="U50" s="491"/>
      <c r="V50" s="491"/>
      <c r="W50" s="491"/>
      <c r="X50" s="491"/>
      <c r="Y50" s="491"/>
      <c r="Z50" s="491"/>
      <c r="AA50" s="491"/>
      <c r="AB50" s="491"/>
      <c r="AC50" s="491"/>
      <c r="AD50" s="491"/>
      <c r="AE50" s="491"/>
      <c r="AF50" s="491"/>
      <c r="AG50" s="491"/>
      <c r="AH50" s="491"/>
      <c r="AI50" s="491"/>
      <c r="AJ50" s="491"/>
      <c r="AK50" s="491"/>
      <c r="AL50" s="491"/>
      <c r="AM50" s="491"/>
      <c r="AN50" s="491"/>
      <c r="AO50" s="491"/>
      <c r="AP50" s="491"/>
      <c r="AQ50" s="491"/>
      <c r="AR50" s="491"/>
      <c r="AS50" s="491"/>
      <c r="AT50" s="491"/>
      <c r="AU50" s="491"/>
      <c r="AV50" s="491"/>
      <c r="AW50" s="491"/>
      <c r="AX50" s="491"/>
      <c r="AY50" s="971"/>
      <c r="AZ50" s="971"/>
      <c r="BA50" s="971"/>
      <c r="BB50" s="496"/>
      <c r="BC50" s="496"/>
      <c r="BD50" s="496"/>
      <c r="BE50" s="496"/>
      <c r="BF50" s="496"/>
      <c r="BG50" s="496"/>
      <c r="BH50" s="496"/>
      <c r="BI50" s="496"/>
      <c r="BJ50" s="496"/>
      <c r="BK50" s="496"/>
      <c r="BL50" s="496"/>
      <c r="BM50" s="496"/>
      <c r="BN50" s="496"/>
      <c r="BO50" s="496"/>
      <c r="BP50" s="496"/>
      <c r="BQ50" s="496"/>
      <c r="BR50" s="496"/>
      <c r="BS50" s="496"/>
      <c r="BT50" s="496"/>
      <c r="BU50" s="496"/>
      <c r="BV50" s="496"/>
    </row>
    <row r="51" spans="1:74" s="303" customFormat="1" ht="11.1" customHeight="1" x14ac:dyDescent="0.2">
      <c r="A51" s="497" t="s">
        <v>746</v>
      </c>
      <c r="B51" s="499" t="s">
        <v>1048</v>
      </c>
      <c r="C51" s="322">
        <v>12.18388616</v>
      </c>
      <c r="D51" s="322">
        <v>12.087475994</v>
      </c>
      <c r="E51" s="322">
        <v>13.407009578</v>
      </c>
      <c r="F51" s="322">
        <v>14.126658322999999</v>
      </c>
      <c r="G51" s="322">
        <v>15.798413553</v>
      </c>
      <c r="H51" s="322">
        <v>18.382079510000001</v>
      </c>
      <c r="I51" s="322">
        <v>22.023398681</v>
      </c>
      <c r="J51" s="322">
        <v>20.50559256</v>
      </c>
      <c r="K51" s="322">
        <v>17.957789747</v>
      </c>
      <c r="L51" s="322">
        <v>15.404386884999999</v>
      </c>
      <c r="M51" s="322">
        <v>13.433027889</v>
      </c>
      <c r="N51" s="322">
        <v>13.740257479</v>
      </c>
      <c r="O51" s="322">
        <v>12.862772128</v>
      </c>
      <c r="P51" s="322">
        <v>12.156940835</v>
      </c>
      <c r="Q51" s="322">
        <v>13.506950745999999</v>
      </c>
      <c r="R51" s="322">
        <v>14.167508451</v>
      </c>
      <c r="S51" s="322">
        <v>15.341688115</v>
      </c>
      <c r="T51" s="322">
        <v>17.203768434000001</v>
      </c>
      <c r="U51" s="322">
        <v>20.230591010000001</v>
      </c>
      <c r="V51" s="322">
        <v>21.718108951000001</v>
      </c>
      <c r="W51" s="322">
        <v>19.878637968</v>
      </c>
      <c r="X51" s="322">
        <v>16.579722483000001</v>
      </c>
      <c r="Y51" s="322">
        <v>14.582176118</v>
      </c>
      <c r="Z51" s="322">
        <v>16.321840769000001</v>
      </c>
      <c r="AA51" s="322">
        <v>15.697290457999999</v>
      </c>
      <c r="AB51" s="322">
        <v>14.007980597</v>
      </c>
      <c r="AC51" s="322">
        <v>15.70146993</v>
      </c>
      <c r="AD51" s="322">
        <v>16.306523259999999</v>
      </c>
      <c r="AE51" s="322">
        <v>15.454755709000001</v>
      </c>
      <c r="AF51" s="322">
        <v>16.836962611000001</v>
      </c>
      <c r="AG51" s="322">
        <v>23.589732083000001</v>
      </c>
      <c r="AH51" s="322">
        <v>22.260429188</v>
      </c>
      <c r="AI51" s="322">
        <v>17.992997541000001</v>
      </c>
      <c r="AJ51" s="322">
        <v>17.474774192999998</v>
      </c>
      <c r="AK51" s="322">
        <v>15.214563822000001</v>
      </c>
      <c r="AL51" s="322">
        <v>16.856746642000001</v>
      </c>
      <c r="AM51" s="322">
        <v>16.916401122</v>
      </c>
      <c r="AN51" s="322">
        <v>14.882996776000001</v>
      </c>
      <c r="AO51" s="322">
        <v>14.735266659000001</v>
      </c>
      <c r="AP51" s="322">
        <v>14.478410709</v>
      </c>
      <c r="AQ51" s="322">
        <v>15.620033496</v>
      </c>
      <c r="AR51" s="322">
        <v>17.893926702000002</v>
      </c>
      <c r="AS51" s="322">
        <v>23.728007428000002</v>
      </c>
      <c r="AT51" s="322">
        <v>21.910648164000001</v>
      </c>
      <c r="AU51" s="322">
        <v>19.205318858999998</v>
      </c>
      <c r="AV51" s="322">
        <v>17.866348883000001</v>
      </c>
      <c r="AW51" s="322">
        <v>14.786133361999999</v>
      </c>
      <c r="AX51" s="322">
        <v>15.188672815</v>
      </c>
      <c r="AY51" s="964">
        <v>15.822847273000001</v>
      </c>
      <c r="AZ51" s="964">
        <v>15.45609</v>
      </c>
      <c r="BA51" s="964">
        <v>14.636480000000001</v>
      </c>
      <c r="BB51" s="484">
        <v>14.43647</v>
      </c>
      <c r="BC51" s="484">
        <v>16.0413</v>
      </c>
      <c r="BD51" s="484">
        <v>18.102329999999998</v>
      </c>
      <c r="BE51" s="484">
        <v>22.198720000000002</v>
      </c>
      <c r="BF51" s="484">
        <v>22.541309999999999</v>
      </c>
      <c r="BG51" s="484">
        <v>19.18629</v>
      </c>
      <c r="BH51" s="484">
        <v>17.71209</v>
      </c>
      <c r="BI51" s="484">
        <v>15.13373</v>
      </c>
      <c r="BJ51" s="484">
        <v>16.154319999999998</v>
      </c>
      <c r="BK51" s="484">
        <v>15.614649999999999</v>
      </c>
      <c r="BL51" s="484">
        <v>14.42643</v>
      </c>
      <c r="BM51" s="484">
        <v>15.44467</v>
      </c>
      <c r="BN51" s="484">
        <v>15.561109999999999</v>
      </c>
      <c r="BO51" s="484">
        <v>16.948229999999999</v>
      </c>
      <c r="BP51" s="484">
        <v>18.884329999999999</v>
      </c>
      <c r="BQ51" s="484">
        <v>22.88908</v>
      </c>
      <c r="BR51" s="484">
        <v>23.14931</v>
      </c>
      <c r="BS51" s="484">
        <v>19.72156</v>
      </c>
      <c r="BT51" s="484">
        <v>18.213159999999998</v>
      </c>
      <c r="BU51" s="484">
        <v>15.416980000000001</v>
      </c>
      <c r="BV51" s="484">
        <v>16.38184</v>
      </c>
    </row>
    <row r="52" spans="1:74" ht="11.1" customHeight="1" x14ac:dyDescent="0.2">
      <c r="A52" s="240" t="s">
        <v>740</v>
      </c>
      <c r="B52" s="500" t="s">
        <v>1042</v>
      </c>
      <c r="C52" s="490">
        <v>6.069607639</v>
      </c>
      <c r="D52" s="490">
        <v>5.2230683180000002</v>
      </c>
      <c r="E52" s="490">
        <v>5.5799360519999999</v>
      </c>
      <c r="F52" s="490">
        <v>5.1326935110000003</v>
      </c>
      <c r="G52" s="490">
        <v>5.0891369600000003</v>
      </c>
      <c r="H52" s="490">
        <v>7.562184727</v>
      </c>
      <c r="I52" s="490">
        <v>11.035394252</v>
      </c>
      <c r="J52" s="490">
        <v>9.7649278450000008</v>
      </c>
      <c r="K52" s="490">
        <v>8.1553367140000006</v>
      </c>
      <c r="L52" s="490">
        <v>7.6295810130000001</v>
      </c>
      <c r="M52" s="490">
        <v>6.9748993239999999</v>
      </c>
      <c r="N52" s="490">
        <v>7.2593644719999997</v>
      </c>
      <c r="O52" s="490">
        <v>6.2006755340000002</v>
      </c>
      <c r="P52" s="490">
        <v>5.0713590799999997</v>
      </c>
      <c r="Q52" s="490">
        <v>4.643030521</v>
      </c>
      <c r="R52" s="490">
        <v>4.870849035</v>
      </c>
      <c r="S52" s="490">
        <v>4.1737635620000004</v>
      </c>
      <c r="T52" s="490">
        <v>6.1863521769999998</v>
      </c>
      <c r="U52" s="490">
        <v>8.5807498590000009</v>
      </c>
      <c r="V52" s="490">
        <v>10.733223949999999</v>
      </c>
      <c r="W52" s="490">
        <v>9.9243724130000004</v>
      </c>
      <c r="X52" s="490">
        <v>8.5551490099999992</v>
      </c>
      <c r="Y52" s="490">
        <v>7.9823788210000002</v>
      </c>
      <c r="Z52" s="490">
        <v>8.9894926129999995</v>
      </c>
      <c r="AA52" s="490">
        <v>7.5027066380000003</v>
      </c>
      <c r="AB52" s="490">
        <v>6.4348422989999996</v>
      </c>
      <c r="AC52" s="490">
        <v>6.2532282830000003</v>
      </c>
      <c r="AD52" s="490">
        <v>4.9159552709999996</v>
      </c>
      <c r="AE52" s="490">
        <v>2.6896540170000001</v>
      </c>
      <c r="AF52" s="490">
        <v>3.7968591040000002</v>
      </c>
      <c r="AG52" s="490">
        <v>9.9913593990000003</v>
      </c>
      <c r="AH52" s="490">
        <v>10.023996996999999</v>
      </c>
      <c r="AI52" s="490">
        <v>6.7445557650000003</v>
      </c>
      <c r="AJ52" s="490">
        <v>8.6006860459999999</v>
      </c>
      <c r="AK52" s="490">
        <v>7.8931875749999998</v>
      </c>
      <c r="AL52" s="490">
        <v>9.6937266080000004</v>
      </c>
      <c r="AM52" s="490">
        <v>9.0341546489999995</v>
      </c>
      <c r="AN52" s="490">
        <v>5.7677922209999997</v>
      </c>
      <c r="AO52" s="490">
        <v>3.7829374649999998</v>
      </c>
      <c r="AP52" s="490">
        <v>3.326243571</v>
      </c>
      <c r="AQ52" s="490">
        <v>2.7180981549999998</v>
      </c>
      <c r="AR52" s="490">
        <v>4.6380139209999998</v>
      </c>
      <c r="AS52" s="490">
        <v>9.9965168369999997</v>
      </c>
      <c r="AT52" s="490">
        <v>8.4529445289999998</v>
      </c>
      <c r="AU52" s="490">
        <v>7.5052481560000004</v>
      </c>
      <c r="AV52" s="490">
        <v>7.7456202029999996</v>
      </c>
      <c r="AW52" s="490">
        <v>6.1291898570000001</v>
      </c>
      <c r="AX52" s="490">
        <v>6.7153863329999997</v>
      </c>
      <c r="AY52" s="939">
        <v>6.3336481170000001</v>
      </c>
      <c r="AZ52" s="939">
        <v>5.0825300000000002</v>
      </c>
      <c r="BA52" s="939">
        <v>3.6496089999999999</v>
      </c>
      <c r="BB52" s="478">
        <v>3.8413140000000001</v>
      </c>
      <c r="BC52" s="478">
        <v>3.053029</v>
      </c>
      <c r="BD52" s="478">
        <v>4.2895519999999996</v>
      </c>
      <c r="BE52" s="478">
        <v>8.6638549999999999</v>
      </c>
      <c r="BF52" s="478">
        <v>9.6854259999999996</v>
      </c>
      <c r="BG52" s="478">
        <v>7.8319489999999998</v>
      </c>
      <c r="BH52" s="478">
        <v>8.2700530000000008</v>
      </c>
      <c r="BI52" s="478">
        <v>6.8877319999999997</v>
      </c>
      <c r="BJ52" s="478">
        <v>7.7608459999999999</v>
      </c>
      <c r="BK52" s="478">
        <v>6.8554830000000004</v>
      </c>
      <c r="BL52" s="478">
        <v>5.4217139999999997</v>
      </c>
      <c r="BM52" s="478">
        <v>5.1300369999999997</v>
      </c>
      <c r="BN52" s="478">
        <v>3.3699659999999998</v>
      </c>
      <c r="BO52" s="478">
        <v>3.0169269999999999</v>
      </c>
      <c r="BP52" s="478">
        <v>4.4012130000000003</v>
      </c>
      <c r="BQ52" s="478">
        <v>8.5093499999999995</v>
      </c>
      <c r="BR52" s="478">
        <v>9.9329470000000004</v>
      </c>
      <c r="BS52" s="478">
        <v>7.9510810000000003</v>
      </c>
      <c r="BT52" s="478">
        <v>8.574738</v>
      </c>
      <c r="BU52" s="478">
        <v>6.876754</v>
      </c>
      <c r="BV52" s="478">
        <v>7.9691380000000001</v>
      </c>
    </row>
    <row r="53" spans="1:74" ht="11.1" customHeight="1" x14ac:dyDescent="0.2">
      <c r="A53" s="240" t="s">
        <v>741</v>
      </c>
      <c r="B53" s="500" t="s">
        <v>474</v>
      </c>
      <c r="C53" s="490">
        <v>0.46238400699999999</v>
      </c>
      <c r="D53" s="490">
        <v>0.78927633200000002</v>
      </c>
      <c r="E53" s="490">
        <v>0.51973362400000001</v>
      </c>
      <c r="F53" s="490">
        <v>0.19321258099999999</v>
      </c>
      <c r="G53" s="490">
        <v>0.45410141399999998</v>
      </c>
      <c r="H53" s="490">
        <v>0.749641962</v>
      </c>
      <c r="I53" s="490">
        <v>1.077079908</v>
      </c>
      <c r="J53" s="490">
        <v>0.93001191900000002</v>
      </c>
      <c r="K53" s="490">
        <v>0.95122478399999999</v>
      </c>
      <c r="L53" s="490">
        <v>0.63114023299999999</v>
      </c>
      <c r="M53" s="490">
        <v>0.39532853299999998</v>
      </c>
      <c r="N53" s="490">
        <v>0.40806263100000001</v>
      </c>
      <c r="O53" s="490">
        <v>0.20411573599999999</v>
      </c>
      <c r="P53" s="490">
        <v>0.18391655700000001</v>
      </c>
      <c r="Q53" s="490">
        <v>0.117241999</v>
      </c>
      <c r="R53" s="490">
        <v>0.21404900299999999</v>
      </c>
      <c r="S53" s="490">
        <v>0.249091651</v>
      </c>
      <c r="T53" s="490">
        <v>0.23096994400000001</v>
      </c>
      <c r="U53" s="490">
        <v>0.653761064</v>
      </c>
      <c r="V53" s="490">
        <v>0.76450997700000001</v>
      </c>
      <c r="W53" s="490">
        <v>0.96024131400000001</v>
      </c>
      <c r="X53" s="490">
        <v>0.70978782600000001</v>
      </c>
      <c r="Y53" s="490">
        <v>0.46650653600000003</v>
      </c>
      <c r="Z53" s="490">
        <v>0.74172391400000004</v>
      </c>
      <c r="AA53" s="490">
        <v>0.57948822600000005</v>
      </c>
      <c r="AB53" s="490">
        <v>0.27211144300000001</v>
      </c>
      <c r="AC53" s="490">
        <v>0.23660995800000001</v>
      </c>
      <c r="AD53" s="490">
        <v>0.14338267299999999</v>
      </c>
      <c r="AE53" s="490">
        <v>0.20992068</v>
      </c>
      <c r="AF53" s="490">
        <v>0.20297933900000001</v>
      </c>
      <c r="AG53" s="490">
        <v>0.61958690999999999</v>
      </c>
      <c r="AH53" s="490">
        <v>0.59749893899999995</v>
      </c>
      <c r="AI53" s="490">
        <v>0.514245014</v>
      </c>
      <c r="AJ53" s="490">
        <v>0.525437296</v>
      </c>
      <c r="AK53" s="490">
        <v>0.28266882900000001</v>
      </c>
      <c r="AL53" s="490">
        <v>0.25285544799999998</v>
      </c>
      <c r="AM53" s="490">
        <v>0.27811025499999997</v>
      </c>
      <c r="AN53" s="490">
        <v>0.21125981899999999</v>
      </c>
      <c r="AO53" s="490">
        <v>0.21851863199999999</v>
      </c>
      <c r="AP53" s="490">
        <v>0.15558007099999999</v>
      </c>
      <c r="AQ53" s="490">
        <v>0.21364676299999999</v>
      </c>
      <c r="AR53" s="490">
        <v>0.26560671600000002</v>
      </c>
      <c r="AS53" s="490">
        <v>0.588579623</v>
      </c>
      <c r="AT53" s="490">
        <v>0.60605709200000002</v>
      </c>
      <c r="AU53" s="490">
        <v>0.818273904</v>
      </c>
      <c r="AV53" s="490">
        <v>0.82037515599999999</v>
      </c>
      <c r="AW53" s="490">
        <v>0.72433256400000001</v>
      </c>
      <c r="AX53" s="490">
        <v>0.78994961600000002</v>
      </c>
      <c r="AY53" s="939">
        <v>0.82443443699999996</v>
      </c>
      <c r="AZ53" s="939">
        <v>0.75844489999999998</v>
      </c>
      <c r="BA53" s="939">
        <v>0.36388900000000002</v>
      </c>
      <c r="BB53" s="478">
        <v>0.1166851</v>
      </c>
      <c r="BC53" s="478">
        <v>0.16023509999999999</v>
      </c>
      <c r="BD53" s="478">
        <v>0.19920499999999999</v>
      </c>
      <c r="BE53" s="478">
        <v>0</v>
      </c>
      <c r="BF53" s="478">
        <v>0</v>
      </c>
      <c r="BG53" s="478">
        <v>0</v>
      </c>
      <c r="BH53" s="478">
        <v>0</v>
      </c>
      <c r="BI53" s="478">
        <v>0</v>
      </c>
      <c r="BJ53" s="478">
        <v>0</v>
      </c>
      <c r="BK53" s="478">
        <v>0</v>
      </c>
      <c r="BL53" s="478">
        <v>0</v>
      </c>
      <c r="BM53" s="478">
        <v>0</v>
      </c>
      <c r="BN53" s="478">
        <v>0</v>
      </c>
      <c r="BO53" s="478">
        <v>0</v>
      </c>
      <c r="BP53" s="478">
        <v>0</v>
      </c>
      <c r="BQ53" s="478">
        <v>0</v>
      </c>
      <c r="BR53" s="478">
        <v>0</v>
      </c>
      <c r="BS53" s="478">
        <v>0</v>
      </c>
      <c r="BT53" s="478">
        <v>0</v>
      </c>
      <c r="BU53" s="478">
        <v>0</v>
      </c>
      <c r="BV53" s="478">
        <v>0</v>
      </c>
    </row>
    <row r="54" spans="1:74" ht="11.1" customHeight="1" x14ac:dyDescent="0.2">
      <c r="A54" s="240" t="s">
        <v>742</v>
      </c>
      <c r="B54" s="468" t="s">
        <v>1043</v>
      </c>
      <c r="C54" s="490">
        <v>1.287253</v>
      </c>
      <c r="D54" s="490">
        <v>0.79981100000000005</v>
      </c>
      <c r="E54" s="490">
        <v>0.84116299999999999</v>
      </c>
      <c r="F54" s="490">
        <v>0.92222899999999997</v>
      </c>
      <c r="G54" s="490">
        <v>1.6743269999999999</v>
      </c>
      <c r="H54" s="490">
        <v>1.633953</v>
      </c>
      <c r="I54" s="490">
        <v>1.683581</v>
      </c>
      <c r="J54" s="490">
        <v>1.6814899999999999</v>
      </c>
      <c r="K54" s="490">
        <v>1.6267119999999999</v>
      </c>
      <c r="L54" s="490">
        <v>1.1976100000000001</v>
      </c>
      <c r="M54" s="490">
        <v>1.445614</v>
      </c>
      <c r="N54" s="490">
        <v>1.6836230000000001</v>
      </c>
      <c r="O54" s="490">
        <v>1.6563600000000001</v>
      </c>
      <c r="P54" s="490">
        <v>1.4813890000000001</v>
      </c>
      <c r="Q54" s="490">
        <v>1.466126</v>
      </c>
      <c r="R54" s="490">
        <v>0.864541</v>
      </c>
      <c r="S54" s="490">
        <v>1.692998</v>
      </c>
      <c r="T54" s="490">
        <v>1.6332880000000001</v>
      </c>
      <c r="U54" s="490">
        <v>1.684102</v>
      </c>
      <c r="V54" s="490">
        <v>1.6794</v>
      </c>
      <c r="W54" s="490">
        <v>1.6116630000000001</v>
      </c>
      <c r="X54" s="490">
        <v>1.223462</v>
      </c>
      <c r="Y54" s="490">
        <v>0.92945900000000004</v>
      </c>
      <c r="Z54" s="490">
        <v>1.670466</v>
      </c>
      <c r="AA54" s="490">
        <v>1.6030679999999999</v>
      </c>
      <c r="AB54" s="490">
        <v>1.519676</v>
      </c>
      <c r="AC54" s="490">
        <v>1.540951</v>
      </c>
      <c r="AD54" s="490">
        <v>1.636919</v>
      </c>
      <c r="AE54" s="490">
        <v>1.6819010000000001</v>
      </c>
      <c r="AF54" s="490">
        <v>1.6248610000000001</v>
      </c>
      <c r="AG54" s="490">
        <v>1.6784079999999999</v>
      </c>
      <c r="AH54" s="490">
        <v>1.6577040000000001</v>
      </c>
      <c r="AI54" s="490">
        <v>1.550608</v>
      </c>
      <c r="AJ54" s="490">
        <v>0.77596399999999999</v>
      </c>
      <c r="AK54" s="490">
        <v>1.0691820000000001</v>
      </c>
      <c r="AL54" s="490">
        <v>1.3791260000000001</v>
      </c>
      <c r="AM54" s="490">
        <v>1.6807380000000001</v>
      </c>
      <c r="AN54" s="490">
        <v>1.5710770000000001</v>
      </c>
      <c r="AO54" s="490">
        <v>1.681332</v>
      </c>
      <c r="AP54" s="490">
        <v>0.97353000000000001</v>
      </c>
      <c r="AQ54" s="490">
        <v>1.039471</v>
      </c>
      <c r="AR54" s="490">
        <v>1.6336390000000001</v>
      </c>
      <c r="AS54" s="490">
        <v>1.6838519999999999</v>
      </c>
      <c r="AT54" s="490">
        <v>1.652452</v>
      </c>
      <c r="AU54" s="490">
        <v>1.5176810000000001</v>
      </c>
      <c r="AV54" s="490">
        <v>1.6312880000000001</v>
      </c>
      <c r="AW54" s="490">
        <v>1.6322080000000001</v>
      </c>
      <c r="AX54" s="490">
        <v>1.681567</v>
      </c>
      <c r="AY54" s="939">
        <v>1.68634</v>
      </c>
      <c r="AZ54" s="939">
        <v>1.5334000000000001</v>
      </c>
      <c r="BA54" s="939">
        <v>1.62422</v>
      </c>
      <c r="BB54" s="478">
        <v>0.74053000000000002</v>
      </c>
      <c r="BC54" s="478">
        <v>1.39655</v>
      </c>
      <c r="BD54" s="478">
        <v>1.5383500000000001</v>
      </c>
      <c r="BE54" s="478">
        <v>1.5896300000000001</v>
      </c>
      <c r="BF54" s="478">
        <v>1.5896300000000001</v>
      </c>
      <c r="BG54" s="478">
        <v>1.5383500000000001</v>
      </c>
      <c r="BH54" s="478">
        <v>0.92737999999999998</v>
      </c>
      <c r="BI54" s="478">
        <v>1.1253599999999999</v>
      </c>
      <c r="BJ54" s="478">
        <v>1.5896300000000001</v>
      </c>
      <c r="BK54" s="478">
        <v>1.5896300000000001</v>
      </c>
      <c r="BL54" s="478">
        <v>1.4357899999999999</v>
      </c>
      <c r="BM54" s="478">
        <v>1.5896300000000001</v>
      </c>
      <c r="BN54" s="478">
        <v>1.5383500000000001</v>
      </c>
      <c r="BO54" s="478">
        <v>1.5896300000000001</v>
      </c>
      <c r="BP54" s="478">
        <v>1.5383500000000001</v>
      </c>
      <c r="BQ54" s="478">
        <v>1.5896300000000001</v>
      </c>
      <c r="BR54" s="478">
        <v>1.5896300000000001</v>
      </c>
      <c r="BS54" s="478">
        <v>1.5383500000000001</v>
      </c>
      <c r="BT54" s="478">
        <v>0.76522000000000001</v>
      </c>
      <c r="BU54" s="478">
        <v>1.38392</v>
      </c>
      <c r="BV54" s="478">
        <v>1.5896300000000001</v>
      </c>
    </row>
    <row r="55" spans="1:74" ht="11.1" customHeight="1" x14ac:dyDescent="0.2">
      <c r="A55" s="240" t="s">
        <v>743</v>
      </c>
      <c r="B55" s="468" t="s">
        <v>1036</v>
      </c>
      <c r="C55" s="490">
        <v>0.71354003899999996</v>
      </c>
      <c r="D55" s="490">
        <v>0.78295369000000004</v>
      </c>
      <c r="E55" s="490">
        <v>0.97671466399999995</v>
      </c>
      <c r="F55" s="490">
        <v>1.2148681969999999</v>
      </c>
      <c r="G55" s="490">
        <v>1.367753185</v>
      </c>
      <c r="H55" s="490">
        <v>1.49990139</v>
      </c>
      <c r="I55" s="490">
        <v>1.791003455</v>
      </c>
      <c r="J55" s="490">
        <v>1.5930497189999999</v>
      </c>
      <c r="K55" s="490">
        <v>1.441431331</v>
      </c>
      <c r="L55" s="490">
        <v>1.1778585420000001</v>
      </c>
      <c r="M55" s="490">
        <v>0.80149261400000005</v>
      </c>
      <c r="N55" s="490">
        <v>0.84378632200000003</v>
      </c>
      <c r="O55" s="490">
        <v>1.0323628730000001</v>
      </c>
      <c r="P55" s="490">
        <v>1.1083789980000001</v>
      </c>
      <c r="Q55" s="490">
        <v>1.548372391</v>
      </c>
      <c r="R55" s="490">
        <v>1.6403333250000001</v>
      </c>
      <c r="S55" s="490">
        <v>1.7993211950000001</v>
      </c>
      <c r="T55" s="490">
        <v>1.7887487280000001</v>
      </c>
      <c r="U55" s="490">
        <v>1.8577925230000001</v>
      </c>
      <c r="V55" s="490">
        <v>1.727968634</v>
      </c>
      <c r="W55" s="490">
        <v>1.6869877929999999</v>
      </c>
      <c r="X55" s="490">
        <v>0.89230418300000003</v>
      </c>
      <c r="Y55" s="490">
        <v>0.82042588900000002</v>
      </c>
      <c r="Z55" s="490">
        <v>1.276592468</v>
      </c>
      <c r="AA55" s="490">
        <v>2.1781262510000001</v>
      </c>
      <c r="AB55" s="490">
        <v>1.706994347</v>
      </c>
      <c r="AC55" s="490">
        <v>2.8186655960000002</v>
      </c>
      <c r="AD55" s="490">
        <v>3.2840671069999998</v>
      </c>
      <c r="AE55" s="490">
        <v>3.7229392680000002</v>
      </c>
      <c r="AF55" s="490">
        <v>3.5222626250000002</v>
      </c>
      <c r="AG55" s="490">
        <v>3.4999327469999999</v>
      </c>
      <c r="AH55" s="490">
        <v>3.2507767730000001</v>
      </c>
      <c r="AI55" s="490">
        <v>2.8318527919999998</v>
      </c>
      <c r="AJ55" s="490">
        <v>1.8732928680000001</v>
      </c>
      <c r="AK55" s="490">
        <v>1.5772616159999999</v>
      </c>
      <c r="AL55" s="490">
        <v>1.697685361</v>
      </c>
      <c r="AM55" s="490">
        <v>1.570116995</v>
      </c>
      <c r="AN55" s="490">
        <v>2.5084726370000001</v>
      </c>
      <c r="AO55" s="490">
        <v>3.1647638730000001</v>
      </c>
      <c r="AP55" s="490">
        <v>3.1422757570000002</v>
      </c>
      <c r="AQ55" s="490">
        <v>3.6089505630000001</v>
      </c>
      <c r="AR55" s="490">
        <v>3.0617771880000002</v>
      </c>
      <c r="AS55" s="490">
        <v>3.381411817</v>
      </c>
      <c r="AT55" s="490">
        <v>3.3188868199999999</v>
      </c>
      <c r="AU55" s="490">
        <v>2.5517872370000001</v>
      </c>
      <c r="AV55" s="490">
        <v>1.519081415</v>
      </c>
      <c r="AW55" s="490">
        <v>1.1981064889999999</v>
      </c>
      <c r="AX55" s="490">
        <v>1.242999339</v>
      </c>
      <c r="AY55" s="939">
        <v>1.6115602309999999</v>
      </c>
      <c r="AZ55" s="939">
        <v>2.5299999999999998</v>
      </c>
      <c r="BA55" s="939">
        <v>2.78</v>
      </c>
      <c r="BB55" s="478">
        <v>2.584257</v>
      </c>
      <c r="BC55" s="478">
        <v>3.0471119999999998</v>
      </c>
      <c r="BD55" s="478">
        <v>2.9772560000000001</v>
      </c>
      <c r="BE55" s="478">
        <v>3.149867</v>
      </c>
      <c r="BF55" s="478">
        <v>2.761225</v>
      </c>
      <c r="BG55" s="478">
        <v>2.0984370000000001</v>
      </c>
      <c r="BH55" s="478">
        <v>1.4580470000000001</v>
      </c>
      <c r="BI55" s="478">
        <v>1.2727759999999999</v>
      </c>
      <c r="BJ55" s="478">
        <v>1.4897910000000001</v>
      </c>
      <c r="BK55" s="478">
        <v>1.4230989999999999</v>
      </c>
      <c r="BL55" s="478">
        <v>1.684933</v>
      </c>
      <c r="BM55" s="478">
        <v>1.815183</v>
      </c>
      <c r="BN55" s="478">
        <v>2.4867370000000002</v>
      </c>
      <c r="BO55" s="478">
        <v>3.1294620000000002</v>
      </c>
      <c r="BP55" s="478">
        <v>3.033617</v>
      </c>
      <c r="BQ55" s="478">
        <v>3.1546379999999998</v>
      </c>
      <c r="BR55" s="478">
        <v>2.637143</v>
      </c>
      <c r="BS55" s="478">
        <v>2.0839490000000001</v>
      </c>
      <c r="BT55" s="478">
        <v>1.5015419999999999</v>
      </c>
      <c r="BU55" s="478">
        <v>1.245933</v>
      </c>
      <c r="BV55" s="478">
        <v>1.363872</v>
      </c>
    </row>
    <row r="56" spans="1:74" ht="11.1" customHeight="1" x14ac:dyDescent="0.2">
      <c r="A56" s="240" t="s">
        <v>744</v>
      </c>
      <c r="B56" s="468" t="s">
        <v>1049</v>
      </c>
      <c r="C56" s="490">
        <v>3.6577483540000002</v>
      </c>
      <c r="D56" s="490">
        <v>4.5476676170000001</v>
      </c>
      <c r="E56" s="490">
        <v>5.4808753790000004</v>
      </c>
      <c r="F56" s="490">
        <v>6.6820244879999997</v>
      </c>
      <c r="G56" s="490">
        <v>7.2867197429999999</v>
      </c>
      <c r="H56" s="490">
        <v>6.9273213880000002</v>
      </c>
      <c r="I56" s="490">
        <v>6.4684078720000002</v>
      </c>
      <c r="J56" s="490">
        <v>6.5512766689999999</v>
      </c>
      <c r="K56" s="490">
        <v>5.7412304150000004</v>
      </c>
      <c r="L56" s="490">
        <v>4.8050844829999999</v>
      </c>
      <c r="M56" s="490">
        <v>3.8800184369999999</v>
      </c>
      <c r="N56" s="490">
        <v>3.5406357709999998</v>
      </c>
      <c r="O56" s="490">
        <v>3.8385708940000001</v>
      </c>
      <c r="P56" s="490">
        <v>4.3090126890000002</v>
      </c>
      <c r="Q56" s="490">
        <v>5.7342847280000004</v>
      </c>
      <c r="R56" s="490">
        <v>6.5787098039999998</v>
      </c>
      <c r="S56" s="490">
        <v>7.5529599679999997</v>
      </c>
      <c r="T56" s="490">
        <v>7.4572413180000003</v>
      </c>
      <c r="U56" s="490">
        <v>7.4278615300000004</v>
      </c>
      <c r="V56" s="490">
        <v>6.7284952459999996</v>
      </c>
      <c r="W56" s="490">
        <v>5.7121318829999996</v>
      </c>
      <c r="X56" s="490">
        <v>5.2464317349999998</v>
      </c>
      <c r="Y56" s="490">
        <v>4.42767804</v>
      </c>
      <c r="Z56" s="490">
        <v>3.7694080720000001</v>
      </c>
      <c r="AA56" s="490">
        <v>4.0699049350000003</v>
      </c>
      <c r="AB56" s="490">
        <v>4.2863021149999998</v>
      </c>
      <c r="AC56" s="490">
        <v>5.094927438</v>
      </c>
      <c r="AD56" s="490">
        <v>6.3889642059999998</v>
      </c>
      <c r="AE56" s="490">
        <v>7.2734718899999997</v>
      </c>
      <c r="AF56" s="490">
        <v>7.7127618660000001</v>
      </c>
      <c r="AG56" s="490">
        <v>7.8395156640000003</v>
      </c>
      <c r="AH56" s="490">
        <v>6.7479464260000004</v>
      </c>
      <c r="AI56" s="490">
        <v>6.3643889619999996</v>
      </c>
      <c r="AJ56" s="490">
        <v>5.7436496659999996</v>
      </c>
      <c r="AK56" s="490">
        <v>4.4336110450000001</v>
      </c>
      <c r="AL56" s="490">
        <v>3.921688354</v>
      </c>
      <c r="AM56" s="490">
        <v>4.4545975589999998</v>
      </c>
      <c r="AN56" s="490">
        <v>4.9443538699999996</v>
      </c>
      <c r="AO56" s="490">
        <v>5.9665591229999997</v>
      </c>
      <c r="AP56" s="490">
        <v>6.9754554359999998</v>
      </c>
      <c r="AQ56" s="490">
        <v>7.9778905089999999</v>
      </c>
      <c r="AR56" s="490">
        <v>8.3903092679999993</v>
      </c>
      <c r="AS56" s="490">
        <v>8.140845852</v>
      </c>
      <c r="AT56" s="490">
        <v>8.0300133089999992</v>
      </c>
      <c r="AU56" s="490">
        <v>6.926012836</v>
      </c>
      <c r="AV56" s="490">
        <v>6.2858759559999999</v>
      </c>
      <c r="AW56" s="490">
        <v>5.2343169899999999</v>
      </c>
      <c r="AX56" s="490">
        <v>4.9542090439999997</v>
      </c>
      <c r="AY56" s="939">
        <v>5.5464271070000004</v>
      </c>
      <c r="AZ56" s="939">
        <v>5.642862</v>
      </c>
      <c r="BA56" s="939">
        <v>6.3001060000000004</v>
      </c>
      <c r="BB56" s="478">
        <v>7.2904169999999997</v>
      </c>
      <c r="BC56" s="478">
        <v>8.3952919999999995</v>
      </c>
      <c r="BD56" s="478">
        <v>9.2048970000000008</v>
      </c>
      <c r="BE56" s="478">
        <v>8.9069040000000008</v>
      </c>
      <c r="BF56" s="478">
        <v>8.7072050000000001</v>
      </c>
      <c r="BG56" s="478">
        <v>7.8654900000000003</v>
      </c>
      <c r="BH56" s="478">
        <v>7.2300789999999999</v>
      </c>
      <c r="BI56" s="478">
        <v>6.0521710000000004</v>
      </c>
      <c r="BJ56" s="478">
        <v>5.5746229999999999</v>
      </c>
      <c r="BK56" s="478">
        <v>5.9725970000000004</v>
      </c>
      <c r="BL56" s="478">
        <v>5.9952839999999998</v>
      </c>
      <c r="BM56" s="478">
        <v>6.9877050000000001</v>
      </c>
      <c r="BN56" s="478">
        <v>8.3102739999999997</v>
      </c>
      <c r="BO56" s="478">
        <v>9.2369389999999996</v>
      </c>
      <c r="BP56" s="478">
        <v>10.02468</v>
      </c>
      <c r="BQ56" s="478">
        <v>9.7355839999999993</v>
      </c>
      <c r="BR56" s="478">
        <v>9.1852800000000006</v>
      </c>
      <c r="BS56" s="478">
        <v>8.316611</v>
      </c>
      <c r="BT56" s="478">
        <v>7.5704750000000001</v>
      </c>
      <c r="BU56" s="478">
        <v>6.1552249999999997</v>
      </c>
      <c r="BV56" s="478">
        <v>5.7669499999999996</v>
      </c>
    </row>
    <row r="57" spans="1:74" ht="11.1" customHeight="1" x14ac:dyDescent="0.2">
      <c r="A57" s="240" t="s">
        <v>745</v>
      </c>
      <c r="B57" s="500" t="s">
        <v>1050</v>
      </c>
      <c r="C57" s="490">
        <v>-6.6468789999999996E-3</v>
      </c>
      <c r="D57" s="490">
        <v>-5.5300963000000002E-2</v>
      </c>
      <c r="E57" s="490">
        <v>8.5868590000000005E-3</v>
      </c>
      <c r="F57" s="490">
        <v>-1.8369454E-2</v>
      </c>
      <c r="G57" s="490">
        <v>-7.3624749000000003E-2</v>
      </c>
      <c r="H57" s="490">
        <v>9.0770429999999999E-3</v>
      </c>
      <c r="I57" s="490">
        <v>-3.2067805999999997E-2</v>
      </c>
      <c r="J57" s="490">
        <v>-1.5163592E-2</v>
      </c>
      <c r="K57" s="490">
        <v>4.1854503000000001E-2</v>
      </c>
      <c r="L57" s="490">
        <v>-3.6887386000000001E-2</v>
      </c>
      <c r="M57" s="490">
        <v>-6.4325018999999997E-2</v>
      </c>
      <c r="N57" s="490">
        <v>4.7852830000000004E-3</v>
      </c>
      <c r="O57" s="490">
        <v>-6.9312909000000006E-2</v>
      </c>
      <c r="P57" s="490">
        <v>2.8845110000000002E-3</v>
      </c>
      <c r="Q57" s="490">
        <v>-2.104893E-3</v>
      </c>
      <c r="R57" s="490">
        <v>-9.7371599998999998E-4</v>
      </c>
      <c r="S57" s="490">
        <v>-0.126446261</v>
      </c>
      <c r="T57" s="490">
        <v>-9.2831733E-2</v>
      </c>
      <c r="U57" s="490">
        <v>2.6324034E-2</v>
      </c>
      <c r="V57" s="490">
        <v>8.4511143999999996E-2</v>
      </c>
      <c r="W57" s="490">
        <v>-1.6758434999999999E-2</v>
      </c>
      <c r="X57" s="490">
        <v>-4.7412270999999999E-2</v>
      </c>
      <c r="Y57" s="490">
        <v>-4.4272168000000001E-2</v>
      </c>
      <c r="Z57" s="490">
        <v>-0.12584229799999999</v>
      </c>
      <c r="AA57" s="490">
        <v>-0.23600359200000001</v>
      </c>
      <c r="AB57" s="490">
        <v>-0.21194560700000001</v>
      </c>
      <c r="AC57" s="490">
        <v>-0.242912345</v>
      </c>
      <c r="AD57" s="490">
        <v>-6.2764997000000003E-2</v>
      </c>
      <c r="AE57" s="490">
        <v>-0.123131146</v>
      </c>
      <c r="AF57" s="490">
        <v>-2.2761323E-2</v>
      </c>
      <c r="AG57" s="490">
        <v>-3.9070636999999998E-2</v>
      </c>
      <c r="AH57" s="490">
        <v>-1.7493946999999999E-2</v>
      </c>
      <c r="AI57" s="490">
        <v>-1.2652992E-2</v>
      </c>
      <c r="AJ57" s="490">
        <v>-4.4255682999999997E-2</v>
      </c>
      <c r="AK57" s="490">
        <v>-4.1347242999999999E-2</v>
      </c>
      <c r="AL57" s="490">
        <v>-8.8335128999999998E-2</v>
      </c>
      <c r="AM57" s="490">
        <v>-0.10131633600000001</v>
      </c>
      <c r="AN57" s="490">
        <v>-0.11995877100000001</v>
      </c>
      <c r="AO57" s="490">
        <v>-7.8844434000000005E-2</v>
      </c>
      <c r="AP57" s="490">
        <v>-9.4674125999999997E-2</v>
      </c>
      <c r="AQ57" s="490">
        <v>6.1976506000000001E-2</v>
      </c>
      <c r="AR57" s="490">
        <v>-9.5419391000000006E-2</v>
      </c>
      <c r="AS57" s="490">
        <v>-6.3198700999999996E-2</v>
      </c>
      <c r="AT57" s="490">
        <v>-0.149705586</v>
      </c>
      <c r="AU57" s="490">
        <v>-0.113684274</v>
      </c>
      <c r="AV57" s="490">
        <v>-0.13589184700000001</v>
      </c>
      <c r="AW57" s="490">
        <v>-0.13202053799999999</v>
      </c>
      <c r="AX57" s="490">
        <v>-0.19543851700000001</v>
      </c>
      <c r="AY57" s="939">
        <v>-0.17956261900000001</v>
      </c>
      <c r="AZ57" s="939">
        <v>-9.1149499999999994E-2</v>
      </c>
      <c r="BA57" s="939">
        <v>-8.1339700000000001E-2</v>
      </c>
      <c r="BB57" s="478">
        <v>-0.13672980000000001</v>
      </c>
      <c r="BC57" s="478">
        <v>-1.0920600000000001E-2</v>
      </c>
      <c r="BD57" s="478">
        <v>-0.1069302</v>
      </c>
      <c r="BE57" s="478">
        <v>-0.1115314</v>
      </c>
      <c r="BF57" s="478">
        <v>-0.2021819</v>
      </c>
      <c r="BG57" s="478">
        <v>-0.14793480000000001</v>
      </c>
      <c r="BH57" s="478">
        <v>-0.17346590000000001</v>
      </c>
      <c r="BI57" s="478">
        <v>-0.20431489999999999</v>
      </c>
      <c r="BJ57" s="478">
        <v>-0.26056610000000002</v>
      </c>
      <c r="BK57" s="478">
        <v>-0.22615660000000001</v>
      </c>
      <c r="BL57" s="478">
        <v>-0.11129559999999999</v>
      </c>
      <c r="BM57" s="478">
        <v>-7.7884800000000004E-2</v>
      </c>
      <c r="BN57" s="478">
        <v>-0.14421580000000001</v>
      </c>
      <c r="BO57" s="478">
        <v>-2.4728699999999999E-2</v>
      </c>
      <c r="BP57" s="478">
        <v>-0.11353000000000001</v>
      </c>
      <c r="BQ57" s="478">
        <v>-0.1001199</v>
      </c>
      <c r="BR57" s="478">
        <v>-0.19569059999999999</v>
      </c>
      <c r="BS57" s="478">
        <v>-0.16843240000000001</v>
      </c>
      <c r="BT57" s="478">
        <v>-0.19881940000000001</v>
      </c>
      <c r="BU57" s="478">
        <v>-0.24485180000000001</v>
      </c>
      <c r="BV57" s="478">
        <v>-0.30775550000000002</v>
      </c>
    </row>
    <row r="58" spans="1:74" ht="11.1" customHeight="1" x14ac:dyDescent="0.2">
      <c r="A58" s="240" t="s">
        <v>747</v>
      </c>
      <c r="B58" s="502" t="s">
        <v>1051</v>
      </c>
      <c r="C58" s="492">
        <v>20.135257599999999</v>
      </c>
      <c r="D58" s="492">
        <v>17.521508870000002</v>
      </c>
      <c r="E58" s="492">
        <v>19.491242929999999</v>
      </c>
      <c r="F58" s="492">
        <v>18.860033869999999</v>
      </c>
      <c r="G58" s="492">
        <v>20.519136419999999</v>
      </c>
      <c r="H58" s="492">
        <v>23.468630480000002</v>
      </c>
      <c r="I58" s="492">
        <v>27.031343669999998</v>
      </c>
      <c r="J58" s="492">
        <v>26.406649269999999</v>
      </c>
      <c r="K58" s="492">
        <v>23.817561609999998</v>
      </c>
      <c r="L58" s="492">
        <v>20.822232410000002</v>
      </c>
      <c r="M58" s="492">
        <v>19.627619880000001</v>
      </c>
      <c r="N58" s="492">
        <v>21.797981140000001</v>
      </c>
      <c r="O58" s="492">
        <v>20.479203999999999</v>
      </c>
      <c r="P58" s="492">
        <v>18.133693999999998</v>
      </c>
      <c r="Q58" s="492">
        <v>19.543817000000001</v>
      </c>
      <c r="R58" s="492">
        <v>18.817715</v>
      </c>
      <c r="S58" s="492">
        <v>20.453278000000001</v>
      </c>
      <c r="T58" s="492">
        <v>23.766369000000001</v>
      </c>
      <c r="U58" s="492">
        <v>25.993258999999998</v>
      </c>
      <c r="V58" s="492">
        <v>28.172484000000001</v>
      </c>
      <c r="W58" s="492">
        <v>26.334966000000001</v>
      </c>
      <c r="X58" s="492">
        <v>21.833964999999999</v>
      </c>
      <c r="Y58" s="492">
        <v>19.575299000000001</v>
      </c>
      <c r="Z58" s="492">
        <v>21.323557999999998</v>
      </c>
      <c r="AA58" s="492">
        <v>20.761414949999999</v>
      </c>
      <c r="AB58" s="492">
        <v>18.25952758</v>
      </c>
      <c r="AC58" s="492">
        <v>20.075501679999999</v>
      </c>
      <c r="AD58" s="492">
        <v>18.450496189999999</v>
      </c>
      <c r="AE58" s="492">
        <v>19.99501897</v>
      </c>
      <c r="AF58" s="492">
        <v>20.13553331</v>
      </c>
      <c r="AG58" s="492">
        <v>26.363276249999998</v>
      </c>
      <c r="AH58" s="492">
        <v>26.768892709999999</v>
      </c>
      <c r="AI58" s="492">
        <v>22.412560339999999</v>
      </c>
      <c r="AJ58" s="492">
        <v>21.645087660000002</v>
      </c>
      <c r="AK58" s="492">
        <v>19.712727789999999</v>
      </c>
      <c r="AL58" s="492">
        <v>20.77481671</v>
      </c>
      <c r="AM58" s="492">
        <v>20.391044872999998</v>
      </c>
      <c r="AN58" s="492">
        <v>18.588413370000001</v>
      </c>
      <c r="AO58" s="492">
        <v>18.734434834999998</v>
      </c>
      <c r="AP58" s="492">
        <v>18.176420103000002</v>
      </c>
      <c r="AQ58" s="492">
        <v>19.780762455000001</v>
      </c>
      <c r="AR58" s="492">
        <v>22.753997059</v>
      </c>
      <c r="AS58" s="492">
        <v>27.88462681</v>
      </c>
      <c r="AT58" s="492">
        <v>26.884302248000001</v>
      </c>
      <c r="AU58" s="492">
        <v>24.329225765</v>
      </c>
      <c r="AV58" s="492">
        <v>22.837761294</v>
      </c>
      <c r="AW58" s="492">
        <v>19.387339536999999</v>
      </c>
      <c r="AX58" s="492">
        <v>21.207061041999999</v>
      </c>
      <c r="AY58" s="967">
        <v>20.614695999999999</v>
      </c>
      <c r="AZ58" s="967">
        <v>18.218589999999999</v>
      </c>
      <c r="BA58" s="967">
        <v>19.795459999999999</v>
      </c>
      <c r="BB58" s="481">
        <v>19.26521</v>
      </c>
      <c r="BC58" s="481">
        <v>21.222570000000001</v>
      </c>
      <c r="BD58" s="481">
        <v>23.466609999999999</v>
      </c>
      <c r="BE58" s="481">
        <v>27.637029999999999</v>
      </c>
      <c r="BF58" s="481">
        <v>28.415669999999999</v>
      </c>
      <c r="BG58" s="481">
        <v>25.36373</v>
      </c>
      <c r="BH58" s="481">
        <v>22.73573</v>
      </c>
      <c r="BI58" s="481">
        <v>20.356619999999999</v>
      </c>
      <c r="BJ58" s="481">
        <v>21.74098</v>
      </c>
      <c r="BK58" s="481">
        <v>21.98122</v>
      </c>
      <c r="BL58" s="481">
        <v>19.449069999999999</v>
      </c>
      <c r="BM58" s="481">
        <v>20.950430000000001</v>
      </c>
      <c r="BN58" s="481">
        <v>20.370909999999999</v>
      </c>
      <c r="BO58" s="481">
        <v>22.027270000000001</v>
      </c>
      <c r="BP58" s="481">
        <v>24.19455</v>
      </c>
      <c r="BQ58" s="481">
        <v>28.398530000000001</v>
      </c>
      <c r="BR58" s="481">
        <v>29.091339999999999</v>
      </c>
      <c r="BS58" s="481">
        <v>25.87866</v>
      </c>
      <c r="BT58" s="481">
        <v>23.160409999999999</v>
      </c>
      <c r="BU58" s="481">
        <v>20.561039999999998</v>
      </c>
      <c r="BV58" s="481">
        <v>21.978480000000001</v>
      </c>
    </row>
    <row r="59" spans="1:74" s="358" customFormat="1" ht="13.2" x14ac:dyDescent="0.25">
      <c r="A59" s="357"/>
      <c r="B59" s="1112" t="s">
        <v>1464</v>
      </c>
      <c r="C59" s="1113"/>
      <c r="D59" s="1113"/>
      <c r="E59" s="1113"/>
      <c r="F59" s="1113"/>
      <c r="G59" s="1113"/>
      <c r="H59" s="1113"/>
      <c r="I59" s="1113"/>
      <c r="J59" s="1113"/>
      <c r="K59" s="1113"/>
      <c r="L59" s="1113"/>
      <c r="M59" s="1113"/>
      <c r="N59" s="1113"/>
      <c r="O59" s="1113"/>
      <c r="P59" s="1113"/>
      <c r="Q59" s="1114"/>
      <c r="R59" s="796"/>
      <c r="AY59" s="361"/>
      <c r="AZ59" s="361"/>
      <c r="BA59" s="361"/>
      <c r="BD59" s="361"/>
      <c r="BE59" s="361"/>
      <c r="BF59" s="361"/>
      <c r="BG59" s="361"/>
      <c r="BH59" s="361"/>
      <c r="BI59" s="361"/>
    </row>
    <row r="60" spans="1:74" ht="12" customHeight="1" x14ac:dyDescent="0.25">
      <c r="A60" s="235"/>
      <c r="B60" s="1118" t="s">
        <v>1459</v>
      </c>
      <c r="C60" s="1113"/>
      <c r="D60" s="1113"/>
      <c r="E60" s="1113"/>
      <c r="F60" s="1113"/>
      <c r="G60" s="1113"/>
      <c r="H60" s="1113"/>
      <c r="I60" s="1113"/>
      <c r="J60" s="1113"/>
      <c r="K60" s="1113"/>
      <c r="L60" s="1113"/>
      <c r="M60" s="1113"/>
      <c r="N60" s="1113"/>
      <c r="O60" s="1113"/>
      <c r="P60" s="1113"/>
      <c r="Q60" s="1114"/>
      <c r="R60" s="796"/>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709"/>
      <c r="AZ60" s="709"/>
      <c r="BA60" s="709"/>
      <c r="BB60" s="335"/>
      <c r="BC60" s="335"/>
      <c r="BD60" s="709"/>
      <c r="BE60" s="709"/>
      <c r="BF60" s="709"/>
      <c r="BG60" s="709"/>
      <c r="BH60" s="709"/>
      <c r="BI60" s="709"/>
      <c r="BJ60" s="243"/>
      <c r="BK60" s="243"/>
      <c r="BL60" s="243"/>
      <c r="BM60" s="243"/>
      <c r="BN60" s="243"/>
      <c r="BO60" s="243"/>
      <c r="BP60" s="243"/>
      <c r="BQ60" s="243"/>
      <c r="BR60" s="243"/>
      <c r="BS60" s="243"/>
      <c r="BT60" s="243"/>
      <c r="BU60" s="243"/>
      <c r="BV60" s="243"/>
    </row>
    <row r="61" spans="1:74" ht="12" customHeight="1" x14ac:dyDescent="0.25">
      <c r="A61" s="235"/>
      <c r="B61" s="1118" t="s">
        <v>1460</v>
      </c>
      <c r="C61" s="1113"/>
      <c r="D61" s="1113"/>
      <c r="E61" s="1113"/>
      <c r="F61" s="1113"/>
      <c r="G61" s="1113"/>
      <c r="H61" s="1113"/>
      <c r="I61" s="1113"/>
      <c r="J61" s="1113"/>
      <c r="K61" s="1113"/>
      <c r="L61" s="1113"/>
      <c r="M61" s="1113"/>
      <c r="N61" s="1113"/>
      <c r="O61" s="1113"/>
      <c r="P61" s="1113"/>
      <c r="Q61" s="1114"/>
      <c r="R61" s="796"/>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717"/>
      <c r="AZ61" s="717"/>
      <c r="BA61" s="717"/>
      <c r="BB61" s="243"/>
      <c r="BC61" s="243"/>
      <c r="BD61" s="717"/>
      <c r="BE61" s="710"/>
      <c r="BF61" s="710"/>
      <c r="BG61" s="717"/>
      <c r="BH61" s="717"/>
      <c r="BI61" s="717"/>
      <c r="BJ61" s="243"/>
      <c r="BK61" s="243"/>
      <c r="BL61" s="243"/>
      <c r="BM61" s="243"/>
      <c r="BN61" s="243"/>
      <c r="BO61" s="243"/>
      <c r="BP61" s="243"/>
      <c r="BQ61" s="243"/>
      <c r="BR61" s="243"/>
      <c r="BS61" s="243"/>
      <c r="BT61" s="243"/>
      <c r="BU61" s="243"/>
      <c r="BV61" s="243"/>
    </row>
    <row r="62" spans="1:74" ht="12" customHeight="1" x14ac:dyDescent="0.25">
      <c r="A62" s="235"/>
      <c r="B62" s="1118" t="s">
        <v>1461</v>
      </c>
      <c r="C62" s="1113"/>
      <c r="D62" s="1113"/>
      <c r="E62" s="1113"/>
      <c r="F62" s="1113"/>
      <c r="G62" s="1113"/>
      <c r="H62" s="1113"/>
      <c r="I62" s="1113"/>
      <c r="J62" s="1113"/>
      <c r="K62" s="1113"/>
      <c r="L62" s="1113"/>
      <c r="M62" s="1113"/>
      <c r="N62" s="1113"/>
      <c r="O62" s="1113"/>
      <c r="P62" s="1113"/>
      <c r="Q62" s="1114"/>
      <c r="R62" s="796"/>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717"/>
      <c r="AZ62" s="717"/>
      <c r="BA62" s="717"/>
      <c r="BB62" s="243"/>
      <c r="BC62" s="243"/>
      <c r="BD62" s="710"/>
      <c r="BE62" s="710"/>
      <c r="BF62" s="710"/>
      <c r="BG62" s="717"/>
      <c r="BH62" s="717"/>
      <c r="BI62" s="717"/>
      <c r="BJ62" s="243"/>
      <c r="BK62" s="243"/>
      <c r="BL62" s="243"/>
      <c r="BM62" s="243"/>
      <c r="BN62" s="243"/>
      <c r="BO62" s="243"/>
      <c r="BP62" s="243"/>
      <c r="BQ62" s="243"/>
      <c r="BR62" s="243"/>
      <c r="BS62" s="243"/>
      <c r="BT62" s="243"/>
      <c r="BU62" s="243"/>
      <c r="BV62" s="243"/>
    </row>
    <row r="63" spans="1:74" ht="12" customHeight="1" x14ac:dyDescent="0.25">
      <c r="A63" s="244"/>
      <c r="B63" s="1118" t="s">
        <v>1580</v>
      </c>
      <c r="C63" s="1113"/>
      <c r="D63" s="1113"/>
      <c r="E63" s="1113"/>
      <c r="F63" s="1113"/>
      <c r="G63" s="1113"/>
      <c r="H63" s="1113"/>
      <c r="I63" s="1113"/>
      <c r="J63" s="1113"/>
      <c r="K63" s="1113"/>
      <c r="L63" s="1113"/>
      <c r="M63" s="1113"/>
      <c r="N63" s="1113"/>
      <c r="O63" s="1113"/>
      <c r="P63" s="1113"/>
      <c r="Q63" s="1114"/>
      <c r="R63" s="796"/>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717"/>
      <c r="AZ63" s="717"/>
      <c r="BA63" s="717"/>
      <c r="BB63" s="243"/>
      <c r="BC63" s="243"/>
      <c r="BD63" s="710"/>
      <c r="BE63" s="710"/>
      <c r="BF63" s="710"/>
      <c r="BG63" s="717"/>
      <c r="BH63" s="717"/>
      <c r="BI63" s="717"/>
      <c r="BJ63" s="243"/>
      <c r="BK63" s="243"/>
      <c r="BL63" s="243"/>
      <c r="BM63" s="243"/>
      <c r="BN63" s="243"/>
      <c r="BO63" s="243"/>
      <c r="BP63" s="243"/>
      <c r="BQ63" s="243"/>
      <c r="BR63" s="243"/>
      <c r="BS63" s="243"/>
      <c r="BT63" s="243"/>
      <c r="BU63" s="243"/>
      <c r="BV63" s="243"/>
    </row>
    <row r="64" spans="1:74" ht="20.399999999999999" customHeight="1" x14ac:dyDescent="0.25">
      <c r="A64" s="244"/>
      <c r="B64" s="1112" t="s">
        <v>1462</v>
      </c>
      <c r="C64" s="1113"/>
      <c r="D64" s="1113"/>
      <c r="E64" s="1113"/>
      <c r="F64" s="1113"/>
      <c r="G64" s="1113"/>
      <c r="H64" s="1113"/>
      <c r="I64" s="1113"/>
      <c r="J64" s="1113"/>
      <c r="K64" s="1113"/>
      <c r="L64" s="1113"/>
      <c r="M64" s="1113"/>
      <c r="N64" s="1113"/>
      <c r="O64" s="1113"/>
      <c r="P64" s="1113"/>
      <c r="Q64" s="1114"/>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717"/>
      <c r="AZ64" s="717"/>
      <c r="BA64" s="717"/>
      <c r="BB64" s="243"/>
      <c r="BC64" s="243"/>
      <c r="BD64" s="710"/>
      <c r="BE64" s="710"/>
      <c r="BF64" s="710"/>
      <c r="BG64" s="717"/>
      <c r="BH64" s="717"/>
      <c r="BI64" s="717"/>
      <c r="BJ64" s="243"/>
      <c r="BK64" s="243"/>
      <c r="BL64" s="243"/>
      <c r="BM64" s="243"/>
      <c r="BN64" s="243"/>
      <c r="BO64" s="243"/>
      <c r="BP64" s="243"/>
      <c r="BQ64" s="243"/>
      <c r="BR64" s="243"/>
      <c r="BS64" s="243"/>
      <c r="BT64" s="243"/>
      <c r="BU64" s="243"/>
      <c r="BV64" s="243"/>
    </row>
    <row r="65" spans="1:74" ht="12" customHeight="1" x14ac:dyDescent="0.25">
      <c r="A65" s="244"/>
      <c r="B65" s="799" t="s">
        <v>826</v>
      </c>
      <c r="C65" s="799"/>
      <c r="D65" s="799"/>
      <c r="E65" s="799"/>
      <c r="F65" s="799"/>
      <c r="G65" s="799"/>
      <c r="H65" s="800"/>
      <c r="I65" s="799"/>
      <c r="J65" s="799"/>
      <c r="K65" s="799"/>
      <c r="L65" s="799"/>
      <c r="M65" s="799"/>
      <c r="N65" s="799"/>
      <c r="O65" s="799"/>
      <c r="P65" s="799"/>
      <c r="Q65" s="799"/>
      <c r="R65" s="801"/>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717"/>
      <c r="AZ65" s="717"/>
      <c r="BA65" s="717"/>
      <c r="BB65" s="243"/>
      <c r="BC65" s="243"/>
      <c r="BD65" s="710"/>
      <c r="BE65" s="710"/>
      <c r="BF65" s="710"/>
      <c r="BG65" s="717"/>
      <c r="BH65" s="717"/>
      <c r="BI65" s="717"/>
      <c r="BJ65" s="243"/>
      <c r="BK65" s="243"/>
      <c r="BL65" s="243"/>
      <c r="BM65" s="243"/>
      <c r="BN65" s="243"/>
      <c r="BO65" s="243"/>
      <c r="BP65" s="243"/>
      <c r="BQ65" s="243"/>
      <c r="BR65" s="243"/>
      <c r="BS65" s="243"/>
      <c r="BT65" s="243"/>
      <c r="BU65" s="243"/>
      <c r="BV65" s="243"/>
    </row>
    <row r="66" spans="1:74" ht="12" customHeight="1" x14ac:dyDescent="0.25">
      <c r="A66" s="244"/>
      <c r="B66" s="1018" t="str">
        <f>Dates!$G$2</f>
        <v>EIA completed modeling and analysis for this report on Monday, April 7, 2025.</v>
      </c>
      <c r="C66" s="1005"/>
      <c r="D66" s="1005"/>
      <c r="E66" s="1005"/>
      <c r="F66" s="1005"/>
      <c r="G66" s="1005"/>
      <c r="H66" s="1005"/>
      <c r="I66" s="1005"/>
      <c r="J66" s="1005"/>
      <c r="K66" s="1005"/>
      <c r="L66" s="1005"/>
      <c r="M66" s="1005"/>
      <c r="N66" s="1005"/>
      <c r="O66" s="1005"/>
      <c r="P66" s="1005"/>
      <c r="Q66" s="1005"/>
      <c r="R66" s="802"/>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717"/>
      <c r="AZ66" s="717"/>
      <c r="BA66" s="717"/>
      <c r="BB66" s="243"/>
      <c r="BC66" s="243"/>
      <c r="BD66" s="710"/>
      <c r="BE66" s="710"/>
      <c r="BF66" s="710"/>
      <c r="BG66" s="717"/>
      <c r="BH66" s="717"/>
      <c r="BI66" s="717"/>
      <c r="BJ66" s="243"/>
      <c r="BK66" s="243"/>
      <c r="BL66" s="243"/>
      <c r="BM66" s="243"/>
      <c r="BN66" s="243"/>
      <c r="BO66" s="243"/>
      <c r="BP66" s="243"/>
      <c r="BQ66" s="243"/>
      <c r="BR66" s="243"/>
      <c r="BS66" s="243"/>
      <c r="BT66" s="243"/>
      <c r="BU66" s="243"/>
      <c r="BV66" s="243"/>
    </row>
    <row r="67" spans="1:74" ht="13.35" customHeight="1" x14ac:dyDescent="0.25">
      <c r="A67" s="244"/>
      <c r="B67" s="1027" t="s">
        <v>1435</v>
      </c>
      <c r="C67" s="1014"/>
      <c r="D67" s="1014"/>
      <c r="E67" s="1014"/>
      <c r="F67" s="1014"/>
      <c r="G67" s="1014"/>
      <c r="H67" s="1014"/>
      <c r="I67" s="1014"/>
      <c r="J67" s="1014"/>
      <c r="K67" s="1014"/>
      <c r="L67" s="1014"/>
      <c r="M67" s="1014"/>
      <c r="N67" s="1014"/>
      <c r="O67" s="1014"/>
      <c r="P67" s="1014"/>
      <c r="Q67" s="1014"/>
      <c r="R67" s="796"/>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717"/>
      <c r="AZ67" s="717"/>
      <c r="BA67" s="717"/>
      <c r="BB67" s="243"/>
      <c r="BC67" s="243"/>
      <c r="BD67" s="710"/>
      <c r="BE67" s="710"/>
      <c r="BF67" s="710"/>
      <c r="BG67" s="717"/>
      <c r="BH67" s="717"/>
      <c r="BI67" s="717"/>
      <c r="BJ67" s="243"/>
      <c r="BK67" s="243"/>
      <c r="BL67" s="243"/>
      <c r="BM67" s="243"/>
      <c r="BN67" s="243"/>
      <c r="BO67" s="243"/>
      <c r="BP67" s="243"/>
      <c r="BQ67" s="243"/>
      <c r="BR67" s="243"/>
      <c r="BS67" s="243"/>
      <c r="BT67" s="243"/>
      <c r="BU67" s="243"/>
      <c r="BV67" s="243"/>
    </row>
    <row r="68" spans="1:74" ht="22.35" customHeight="1" x14ac:dyDescent="0.25">
      <c r="A68" s="244"/>
      <c r="B68" s="1115" t="s">
        <v>1457</v>
      </c>
      <c r="C68" s="1116"/>
      <c r="D68" s="1116"/>
      <c r="E68" s="1116"/>
      <c r="F68" s="1116"/>
      <c r="G68" s="1116"/>
      <c r="H68" s="1116"/>
      <c r="I68" s="1116"/>
      <c r="J68" s="1116"/>
      <c r="K68" s="1116"/>
      <c r="L68" s="1116"/>
      <c r="M68" s="1116"/>
      <c r="N68" s="1116"/>
      <c r="O68" s="1116"/>
      <c r="P68" s="1116"/>
      <c r="Q68" s="1117"/>
      <c r="R68" s="796"/>
    </row>
    <row r="69" spans="1:74" ht="12" customHeight="1" x14ac:dyDescent="0.2">
      <c r="A69" s="244"/>
      <c r="B69" s="1019" t="s">
        <v>840</v>
      </c>
      <c r="C69" s="1019"/>
      <c r="D69" s="1019"/>
      <c r="E69" s="1019"/>
      <c r="F69" s="1019"/>
      <c r="G69" s="1019"/>
      <c r="H69" s="1019"/>
      <c r="I69" s="1019"/>
      <c r="J69" s="1019"/>
      <c r="K69" s="1019"/>
      <c r="L69" s="1019"/>
      <c r="M69" s="1019"/>
      <c r="N69" s="1019"/>
      <c r="O69" s="1019"/>
      <c r="P69" s="1019"/>
      <c r="Q69" s="1019"/>
      <c r="R69" s="1019"/>
    </row>
    <row r="70" spans="1:74" ht="12" customHeight="1" x14ac:dyDescent="0.25">
      <c r="A70" s="244"/>
      <c r="B70" s="1119" t="s">
        <v>1452</v>
      </c>
      <c r="C70" s="1120"/>
      <c r="D70" s="1120"/>
      <c r="E70" s="1120"/>
      <c r="F70" s="1120"/>
      <c r="G70" s="1120"/>
      <c r="H70" s="1120"/>
      <c r="I70" s="1120"/>
      <c r="J70" s="1120"/>
      <c r="K70" s="1120"/>
      <c r="L70" s="1120"/>
      <c r="M70" s="1120"/>
      <c r="N70" s="1120"/>
      <c r="O70" s="1120"/>
      <c r="P70" s="1120"/>
      <c r="Q70" s="1107"/>
    </row>
    <row r="71" spans="1:74" ht="12" customHeight="1" x14ac:dyDescent="0.25">
      <c r="A71" s="244"/>
      <c r="B71" s="1110" t="s">
        <v>817</v>
      </c>
      <c r="C71" s="1106"/>
      <c r="D71" s="1106"/>
      <c r="E71" s="1106"/>
      <c r="F71" s="1106"/>
      <c r="G71" s="1106"/>
      <c r="H71" s="1106"/>
      <c r="I71" s="1106"/>
      <c r="J71" s="1106"/>
      <c r="K71" s="1106"/>
      <c r="L71" s="1106"/>
      <c r="M71" s="1106"/>
      <c r="N71" s="1106"/>
      <c r="O71" s="1106"/>
      <c r="P71" s="1106"/>
      <c r="Q71" s="1111"/>
    </row>
    <row r="72" spans="1:74" ht="13.2" x14ac:dyDescent="0.25">
      <c r="A72" s="244"/>
      <c r="B72" s="1105" t="s">
        <v>1463</v>
      </c>
      <c r="C72" s="1106"/>
      <c r="D72" s="1106"/>
      <c r="E72" s="1106"/>
      <c r="F72" s="1106"/>
      <c r="G72" s="1106"/>
      <c r="H72" s="1106"/>
      <c r="I72" s="1106"/>
      <c r="J72" s="1106"/>
      <c r="K72" s="1106"/>
      <c r="L72" s="1106"/>
      <c r="M72" s="1106"/>
      <c r="N72" s="1106"/>
      <c r="O72" s="1106"/>
      <c r="P72" s="1106"/>
      <c r="Q72" s="1107"/>
    </row>
    <row r="73" spans="1:74" ht="8.1" customHeight="1" x14ac:dyDescent="0.2"/>
  </sheetData>
  <mergeCells count="20">
    <mergeCell ref="AM3:AX3"/>
    <mergeCell ref="B67:Q67"/>
    <mergeCell ref="B71:Q71"/>
    <mergeCell ref="B64:Q64"/>
    <mergeCell ref="BK3:BV3"/>
    <mergeCell ref="AY3:BJ3"/>
    <mergeCell ref="B66:Q66"/>
    <mergeCell ref="B68:Q68"/>
    <mergeCell ref="B60:Q60"/>
    <mergeCell ref="B61:Q61"/>
    <mergeCell ref="B62:Q62"/>
    <mergeCell ref="B63:Q63"/>
    <mergeCell ref="B70:Q70"/>
    <mergeCell ref="B59:Q59"/>
    <mergeCell ref="B69:R69"/>
    <mergeCell ref="B72:Q72"/>
    <mergeCell ref="A1:A2"/>
    <mergeCell ref="C3:N3"/>
    <mergeCell ref="O3:Z3"/>
    <mergeCell ref="AA3:AL3"/>
  </mergeCells>
  <phoneticPr fontId="0" type="noConversion"/>
  <conditionalFormatting sqref="C59:P59">
    <cfRule type="cellIs" dxfId="2" priority="1" stopIfTrue="1" operator="notEqual">
      <formula>0</formula>
    </cfRule>
  </conditionalFormatting>
  <hyperlinks>
    <hyperlink ref="A1:A2" location="Contents!A1" display="Table of Contents" xr:uid="{00000000-0004-0000-1200-000000000000}"/>
  </hyperlinks>
  <pageMargins left="0.25" right="0.25" top="0.25" bottom="0.25" header="0.5" footer="0.5"/>
  <pageSetup scale="7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V100"/>
  <sheetViews>
    <sheetView showGridLines="0" zoomScaleNormal="100" workbookViewId="0">
      <pane xSplit="2" ySplit="4" topLeftCell="AU5" activePane="bottomRight" state="frozen"/>
      <selection pane="topRight" activeCell="C1" sqref="C1"/>
      <selection pane="bottomLeft" activeCell="A5" sqref="A5"/>
      <selection pane="bottomRight" activeCell="B1" sqref="B1"/>
    </sheetView>
  </sheetViews>
  <sheetFormatPr defaultColWidth="9.44140625" defaultRowHeight="12" customHeight="1" x14ac:dyDescent="0.3"/>
  <cols>
    <col min="1" max="1" width="12.44140625" style="310" customWidth="1"/>
    <col min="2" max="2" width="27.44140625" style="310" customWidth="1"/>
    <col min="3" max="31" width="6.5546875" style="233" customWidth="1"/>
    <col min="32" max="34" width="6.5546875" style="303" customWidth="1"/>
    <col min="35" max="50" width="6.5546875" style="233" customWidth="1"/>
    <col min="51" max="53" width="6.5546875" style="727" customWidth="1"/>
    <col min="54" max="55" width="6.5546875" style="233" customWidth="1"/>
    <col min="56" max="61" width="6.5546875" style="727" customWidth="1"/>
    <col min="62" max="74" width="6.5546875" style="233" customWidth="1"/>
    <col min="75" max="16384" width="9.44140625" style="310"/>
  </cols>
  <sheetData>
    <row r="1" spans="1:74" ht="12.75" customHeight="1" x14ac:dyDescent="0.3">
      <c r="A1" s="1002" t="s">
        <v>479</v>
      </c>
      <c r="B1" s="339" t="s">
        <v>924</v>
      </c>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707"/>
      <c r="AZ1" s="707"/>
      <c r="BA1" s="707"/>
      <c r="BB1" s="232"/>
      <c r="BC1" s="232"/>
      <c r="BD1" s="707"/>
      <c r="BE1" s="707"/>
      <c r="BF1" s="707"/>
      <c r="BG1" s="707"/>
      <c r="BH1" s="707"/>
      <c r="BI1" s="707"/>
      <c r="BJ1" s="232"/>
      <c r="BK1" s="232"/>
      <c r="BL1" s="232"/>
      <c r="BM1" s="232"/>
      <c r="BN1" s="232"/>
      <c r="BO1" s="232"/>
      <c r="BP1" s="232"/>
      <c r="BQ1" s="232"/>
      <c r="BR1" s="232"/>
      <c r="BS1" s="232"/>
      <c r="BT1" s="232"/>
      <c r="BU1" s="232"/>
      <c r="BV1" s="232"/>
    </row>
    <row r="2" spans="1:74" ht="12.75" customHeight="1" x14ac:dyDescent="0.3">
      <c r="A2" s="1003"/>
      <c r="B2" s="340" t="str">
        <f>"U.S. Energy Information Administration  |  Short-Term Energy Outlook - "&amp;Dates!$D$1</f>
        <v>U.S. Energy Information Administration  |  Short-Term Energy Outlook - April 2025</v>
      </c>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97"/>
      <c r="AG2" s="297"/>
      <c r="AH2" s="297"/>
      <c r="AI2" s="234"/>
      <c r="AJ2" s="234"/>
      <c r="AK2" s="234"/>
      <c r="AL2" s="234"/>
      <c r="AM2" s="234"/>
      <c r="AN2" s="234"/>
      <c r="AO2" s="234"/>
      <c r="AP2" s="234"/>
      <c r="AQ2" s="234"/>
      <c r="AR2" s="234"/>
      <c r="AS2" s="234"/>
      <c r="AT2" s="234"/>
      <c r="AU2" s="234"/>
      <c r="AV2" s="234"/>
      <c r="AW2" s="234"/>
      <c r="AX2" s="234"/>
      <c r="AY2" s="718"/>
      <c r="AZ2" s="718"/>
      <c r="BA2" s="718"/>
      <c r="BB2" s="234"/>
      <c r="BC2" s="234"/>
      <c r="BD2" s="718"/>
      <c r="BE2" s="718"/>
      <c r="BF2" s="718"/>
      <c r="BG2" s="718"/>
      <c r="BH2" s="718"/>
      <c r="BI2" s="718"/>
      <c r="BJ2" s="234"/>
      <c r="BK2" s="234"/>
      <c r="BL2" s="234"/>
      <c r="BM2" s="234"/>
      <c r="BN2" s="234"/>
      <c r="BO2" s="234"/>
      <c r="BP2" s="234"/>
      <c r="BQ2" s="234"/>
      <c r="BR2" s="234"/>
      <c r="BS2" s="234"/>
      <c r="BT2" s="234"/>
      <c r="BU2" s="234"/>
      <c r="BV2" s="234"/>
    </row>
    <row r="3" spans="1:74" ht="12.75" customHeight="1" x14ac:dyDescent="0.3">
      <c r="A3" s="338" t="s">
        <v>777</v>
      </c>
      <c r="B3" s="313"/>
      <c r="C3" s="1108">
        <f>Dates!D3</f>
        <v>2021</v>
      </c>
      <c r="D3" s="1009"/>
      <c r="E3" s="1009"/>
      <c r="F3" s="1009"/>
      <c r="G3" s="1009"/>
      <c r="H3" s="1009"/>
      <c r="I3" s="1009"/>
      <c r="J3" s="1009"/>
      <c r="K3" s="1009"/>
      <c r="L3" s="1009"/>
      <c r="M3" s="1009"/>
      <c r="N3" s="1109"/>
      <c r="O3" s="1006">
        <f>C3+1</f>
        <v>2022</v>
      </c>
      <c r="P3" s="1009"/>
      <c r="Q3" s="1009"/>
      <c r="R3" s="1009"/>
      <c r="S3" s="1009"/>
      <c r="T3" s="1009"/>
      <c r="U3" s="1009"/>
      <c r="V3" s="1009"/>
      <c r="W3" s="1009"/>
      <c r="X3" s="1009"/>
      <c r="Y3" s="1009"/>
      <c r="Z3" s="1109"/>
      <c r="AA3" s="1006">
        <f>O3+1</f>
        <v>2023</v>
      </c>
      <c r="AB3" s="1009"/>
      <c r="AC3" s="1009"/>
      <c r="AD3" s="1009"/>
      <c r="AE3" s="1009"/>
      <c r="AF3" s="1009"/>
      <c r="AG3" s="1009"/>
      <c r="AH3" s="1009"/>
      <c r="AI3" s="1009"/>
      <c r="AJ3" s="1009"/>
      <c r="AK3" s="1009"/>
      <c r="AL3" s="1109"/>
      <c r="AM3" s="1006">
        <f>AA3+1</f>
        <v>2024</v>
      </c>
      <c r="AN3" s="1009"/>
      <c r="AO3" s="1009"/>
      <c r="AP3" s="1009"/>
      <c r="AQ3" s="1009"/>
      <c r="AR3" s="1009"/>
      <c r="AS3" s="1009"/>
      <c r="AT3" s="1009"/>
      <c r="AU3" s="1009"/>
      <c r="AV3" s="1009"/>
      <c r="AW3" s="1009"/>
      <c r="AX3" s="1109"/>
      <c r="AY3" s="1006">
        <f>AM3+1</f>
        <v>2025</v>
      </c>
      <c r="AZ3" s="1009"/>
      <c r="BA3" s="1009"/>
      <c r="BB3" s="1009"/>
      <c r="BC3" s="1009"/>
      <c r="BD3" s="1009"/>
      <c r="BE3" s="1009"/>
      <c r="BF3" s="1009"/>
      <c r="BG3" s="1009"/>
      <c r="BH3" s="1009"/>
      <c r="BI3" s="1009"/>
      <c r="BJ3" s="1109"/>
      <c r="BK3" s="1006">
        <f>AY3+1</f>
        <v>2026</v>
      </c>
      <c r="BL3" s="1009"/>
      <c r="BM3" s="1009"/>
      <c r="BN3" s="1009"/>
      <c r="BO3" s="1009"/>
      <c r="BP3" s="1009"/>
      <c r="BQ3" s="1009"/>
      <c r="BR3" s="1009"/>
      <c r="BS3" s="1009"/>
      <c r="BT3" s="1009"/>
      <c r="BU3" s="1009"/>
      <c r="BV3" s="1109"/>
    </row>
    <row r="4" spans="1:74" ht="12" customHeight="1" x14ac:dyDescent="0.3">
      <c r="A4" s="344" t="str">
        <f>TEXT(Dates!$D$2,"dddd, mmmm d, yyyy")</f>
        <v>Monday, April 7, 2025</v>
      </c>
      <c r="B4" s="314"/>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656"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2" customHeight="1" x14ac:dyDescent="0.3">
      <c r="A5" s="312"/>
      <c r="B5" s="311" t="s">
        <v>1063</v>
      </c>
      <c r="C5" s="238"/>
      <c r="D5" s="489"/>
      <c r="E5" s="489"/>
      <c r="F5" s="489"/>
      <c r="G5" s="489"/>
      <c r="H5" s="489"/>
      <c r="I5" s="489"/>
      <c r="J5" s="489"/>
      <c r="K5" s="489"/>
      <c r="L5" s="489"/>
      <c r="M5" s="489"/>
      <c r="N5" s="239"/>
      <c r="O5" s="238"/>
      <c r="P5" s="489"/>
      <c r="Q5" s="489"/>
      <c r="R5" s="489"/>
      <c r="S5" s="489"/>
      <c r="T5" s="489"/>
      <c r="U5" s="489"/>
      <c r="V5" s="489"/>
      <c r="W5" s="489"/>
      <c r="X5" s="489"/>
      <c r="Y5" s="489"/>
      <c r="Z5" s="239"/>
      <c r="AA5" s="238"/>
      <c r="AB5" s="489"/>
      <c r="AC5" s="489"/>
      <c r="AD5" s="489"/>
      <c r="AE5" s="489"/>
      <c r="AF5" s="489"/>
      <c r="AG5" s="489"/>
      <c r="AH5" s="489"/>
      <c r="AI5" s="489"/>
      <c r="AJ5" s="489"/>
      <c r="AK5" s="489"/>
      <c r="AL5" s="239"/>
      <c r="AM5" s="238"/>
      <c r="AN5" s="489"/>
      <c r="AO5" s="489"/>
      <c r="AP5" s="489"/>
      <c r="AQ5" s="489"/>
      <c r="AR5" s="489"/>
      <c r="AS5" s="489"/>
      <c r="AT5" s="489"/>
      <c r="AU5" s="489"/>
      <c r="AV5" s="489"/>
      <c r="AW5" s="489"/>
      <c r="AX5" s="239"/>
      <c r="AY5" s="970"/>
      <c r="AZ5" s="997"/>
      <c r="BA5" s="997"/>
      <c r="BB5" s="494"/>
      <c r="BC5" s="494"/>
      <c r="BD5" s="494"/>
      <c r="BE5" s="494"/>
      <c r="BF5" s="494"/>
      <c r="BG5" s="494"/>
      <c r="BH5" s="494"/>
      <c r="BI5" s="494"/>
      <c r="BJ5" s="494"/>
      <c r="BK5" s="495"/>
      <c r="BL5" s="494"/>
      <c r="BM5" s="494"/>
      <c r="BN5" s="494"/>
      <c r="BO5" s="494"/>
      <c r="BP5" s="494"/>
      <c r="BQ5" s="494"/>
      <c r="BR5" s="494"/>
      <c r="BS5" s="494"/>
      <c r="BT5" s="494"/>
      <c r="BU5" s="494"/>
      <c r="BV5" s="494"/>
    </row>
    <row r="6" spans="1:74" s="505" customFormat="1" ht="12" customHeight="1" x14ac:dyDescent="0.3">
      <c r="A6" s="504"/>
      <c r="B6" s="507" t="s">
        <v>1057</v>
      </c>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503"/>
      <c r="AD6" s="503"/>
      <c r="AE6" s="503"/>
      <c r="AF6" s="503"/>
      <c r="AG6" s="503"/>
      <c r="AH6" s="503"/>
      <c r="AI6" s="503"/>
      <c r="AJ6" s="503"/>
      <c r="AK6" s="503"/>
      <c r="AL6" s="503"/>
      <c r="AM6" s="503"/>
      <c r="AN6" s="503"/>
      <c r="AO6" s="503"/>
      <c r="AP6" s="503"/>
      <c r="AQ6" s="503"/>
      <c r="AR6" s="503"/>
      <c r="AS6" s="503"/>
      <c r="AT6" s="503"/>
      <c r="AU6" s="503"/>
      <c r="AV6" s="503"/>
      <c r="AW6" s="503"/>
      <c r="AX6" s="503"/>
      <c r="AY6" s="973"/>
      <c r="AZ6" s="973"/>
      <c r="BA6" s="973"/>
      <c r="BB6" s="903"/>
      <c r="BC6" s="903"/>
      <c r="BD6" s="484"/>
      <c r="BE6" s="484"/>
      <c r="BF6" s="484"/>
      <c r="BG6" s="484"/>
      <c r="BH6" s="484"/>
      <c r="BI6" s="484"/>
      <c r="BJ6" s="484"/>
      <c r="BK6" s="484"/>
      <c r="BL6" s="484"/>
      <c r="BM6" s="484"/>
      <c r="BN6" s="484"/>
      <c r="BO6" s="484"/>
      <c r="BP6" s="484"/>
      <c r="BQ6" s="484"/>
      <c r="BR6" s="484"/>
      <c r="BS6" s="484"/>
      <c r="BT6" s="484"/>
      <c r="BU6" s="484"/>
      <c r="BV6" s="484"/>
    </row>
    <row r="7" spans="1:74" ht="12" customHeight="1" x14ac:dyDescent="0.3">
      <c r="A7" s="312" t="s">
        <v>780</v>
      </c>
      <c r="B7" s="506" t="s">
        <v>1042</v>
      </c>
      <c r="C7" s="490">
        <v>468.14159999999998</v>
      </c>
      <c r="D7" s="490">
        <v>468.12060000000002</v>
      </c>
      <c r="E7" s="490">
        <v>468.26100000000002</v>
      </c>
      <c r="F7" s="490">
        <v>468.5847</v>
      </c>
      <c r="G7" s="490">
        <v>468.54660000000001</v>
      </c>
      <c r="H7" s="490">
        <v>469.06670000000003</v>
      </c>
      <c r="I7" s="490">
        <v>469.96789999999999</v>
      </c>
      <c r="J7" s="490">
        <v>470.66410000000002</v>
      </c>
      <c r="K7" s="490">
        <v>470.50979999999998</v>
      </c>
      <c r="L7" s="490">
        <v>471.7885</v>
      </c>
      <c r="M7" s="490">
        <v>471.8152</v>
      </c>
      <c r="N7" s="490">
        <v>473.4588</v>
      </c>
      <c r="O7" s="490">
        <v>479.64890000000003</v>
      </c>
      <c r="P7" s="490">
        <v>479.6934</v>
      </c>
      <c r="Q7" s="490">
        <v>479.3648</v>
      </c>
      <c r="R7" s="490">
        <v>479.43270000000001</v>
      </c>
      <c r="S7" s="490">
        <v>481.55290000000002</v>
      </c>
      <c r="T7" s="490">
        <v>482.71510000000001</v>
      </c>
      <c r="U7" s="490">
        <v>483.77749999999997</v>
      </c>
      <c r="V7" s="490">
        <v>483.68079999999998</v>
      </c>
      <c r="W7" s="490">
        <v>483.65350000000001</v>
      </c>
      <c r="X7" s="490">
        <v>483.65350000000001</v>
      </c>
      <c r="Y7" s="490">
        <v>483.97699999999998</v>
      </c>
      <c r="Z7" s="490">
        <v>483.61470000000003</v>
      </c>
      <c r="AA7" s="490">
        <v>484.85059999999999</v>
      </c>
      <c r="AB7" s="490">
        <v>486.03859999999997</v>
      </c>
      <c r="AC7" s="490">
        <v>486.06299999999999</v>
      </c>
      <c r="AD7" s="490">
        <v>487.63220000000001</v>
      </c>
      <c r="AE7" s="490">
        <v>486.74250000000001</v>
      </c>
      <c r="AF7" s="490">
        <v>487.7097</v>
      </c>
      <c r="AG7" s="490">
        <v>488.5147</v>
      </c>
      <c r="AH7" s="490">
        <v>488.5147</v>
      </c>
      <c r="AI7" s="490">
        <v>488.13170000000002</v>
      </c>
      <c r="AJ7" s="490">
        <v>488.13290000000001</v>
      </c>
      <c r="AK7" s="490">
        <v>488.82470000000001</v>
      </c>
      <c r="AL7" s="490">
        <v>488.90089999999998</v>
      </c>
      <c r="AM7" s="490">
        <v>491.0206</v>
      </c>
      <c r="AN7" s="490">
        <v>491.0206</v>
      </c>
      <c r="AO7" s="490">
        <v>490.31729999999999</v>
      </c>
      <c r="AP7" s="490">
        <v>490.41030000000001</v>
      </c>
      <c r="AQ7" s="490">
        <v>490.55709999999999</v>
      </c>
      <c r="AR7" s="490">
        <v>489.15300000000002</v>
      </c>
      <c r="AS7" s="490">
        <v>489.95549999999997</v>
      </c>
      <c r="AT7" s="490">
        <v>489.95350000000002</v>
      </c>
      <c r="AU7" s="490">
        <v>489.95150000000001</v>
      </c>
      <c r="AV7" s="490">
        <v>489.952</v>
      </c>
      <c r="AW7" s="490">
        <v>490.04860000000002</v>
      </c>
      <c r="AX7" s="490">
        <v>490.62560000000002</v>
      </c>
      <c r="AY7" s="939">
        <v>490.68560000000002</v>
      </c>
      <c r="AZ7" s="939">
        <v>490.7056</v>
      </c>
      <c r="BA7" s="939">
        <v>490.5498</v>
      </c>
      <c r="BB7" s="478">
        <v>490.60879999999997</v>
      </c>
      <c r="BC7" s="478">
        <v>491.6721</v>
      </c>
      <c r="BD7" s="478">
        <v>491.34140000000002</v>
      </c>
      <c r="BE7" s="478">
        <v>492.02600000000001</v>
      </c>
      <c r="BF7" s="478">
        <v>492.22730000000001</v>
      </c>
      <c r="BG7" s="478">
        <v>492.4375</v>
      </c>
      <c r="BH7" s="478">
        <v>492.4375</v>
      </c>
      <c r="BI7" s="478">
        <v>492.55349999999999</v>
      </c>
      <c r="BJ7" s="478">
        <v>492.66890000000001</v>
      </c>
      <c r="BK7" s="478">
        <v>493.62889999999999</v>
      </c>
      <c r="BL7" s="478">
        <v>493.62889999999999</v>
      </c>
      <c r="BM7" s="478">
        <v>493.62889999999999</v>
      </c>
      <c r="BN7" s="478">
        <v>494.04489999999998</v>
      </c>
      <c r="BO7" s="478">
        <v>494.04489999999998</v>
      </c>
      <c r="BP7" s="478">
        <v>495.37909999999999</v>
      </c>
      <c r="BQ7" s="478">
        <v>495.39909999999998</v>
      </c>
      <c r="BR7" s="478">
        <v>495.39909999999998</v>
      </c>
      <c r="BS7" s="478">
        <v>495.39909999999998</v>
      </c>
      <c r="BT7" s="478">
        <v>495.56310000000002</v>
      </c>
      <c r="BU7" s="478">
        <v>495.56310000000002</v>
      </c>
      <c r="BV7" s="478">
        <v>493.83479999999997</v>
      </c>
    </row>
    <row r="8" spans="1:74" ht="12" customHeight="1" x14ac:dyDescent="0.3">
      <c r="A8" s="312" t="s">
        <v>781</v>
      </c>
      <c r="B8" s="506" t="s">
        <v>474</v>
      </c>
      <c r="C8" s="490">
        <v>213.1018</v>
      </c>
      <c r="D8" s="490">
        <v>213.1018</v>
      </c>
      <c r="E8" s="490">
        <v>212.553</v>
      </c>
      <c r="F8" s="490">
        <v>212.21100000000001</v>
      </c>
      <c r="G8" s="490">
        <v>211.6525</v>
      </c>
      <c r="H8" s="490">
        <v>210.68039999999999</v>
      </c>
      <c r="I8" s="490">
        <v>210.68039999999999</v>
      </c>
      <c r="J8" s="490">
        <v>210.68039999999999</v>
      </c>
      <c r="K8" s="490">
        <v>210.68039999999999</v>
      </c>
      <c r="L8" s="490">
        <v>209.7774</v>
      </c>
      <c r="M8" s="490">
        <v>209.76480000000001</v>
      </c>
      <c r="N8" s="490">
        <v>208.32599999999999</v>
      </c>
      <c r="O8" s="490">
        <v>200.59809999999999</v>
      </c>
      <c r="P8" s="490">
        <v>200.5686</v>
      </c>
      <c r="Q8" s="490">
        <v>199.3766</v>
      </c>
      <c r="R8" s="490">
        <v>198.9316</v>
      </c>
      <c r="S8" s="490">
        <v>197.4076</v>
      </c>
      <c r="T8" s="490">
        <v>194.4196</v>
      </c>
      <c r="U8" s="490">
        <v>194.4376</v>
      </c>
      <c r="V8" s="490">
        <v>193.4126</v>
      </c>
      <c r="W8" s="490">
        <v>190.98159999999999</v>
      </c>
      <c r="X8" s="490">
        <v>190.98159999999999</v>
      </c>
      <c r="Y8" s="490">
        <v>190.8271</v>
      </c>
      <c r="Z8" s="490">
        <v>187.87209999999999</v>
      </c>
      <c r="AA8" s="490">
        <v>185.39940000000001</v>
      </c>
      <c r="AB8" s="490">
        <v>185.3888</v>
      </c>
      <c r="AC8" s="490">
        <v>184.5839</v>
      </c>
      <c r="AD8" s="490">
        <v>184.5839</v>
      </c>
      <c r="AE8" s="490">
        <v>183.09190000000001</v>
      </c>
      <c r="AF8" s="490">
        <v>180.93870000000001</v>
      </c>
      <c r="AG8" s="490">
        <v>180.28980000000001</v>
      </c>
      <c r="AH8" s="490">
        <v>179.6765</v>
      </c>
      <c r="AI8" s="490">
        <v>178.8115</v>
      </c>
      <c r="AJ8" s="490">
        <v>178.32650000000001</v>
      </c>
      <c r="AK8" s="490">
        <v>178.32650000000001</v>
      </c>
      <c r="AL8" s="490">
        <v>177.01849999999999</v>
      </c>
      <c r="AM8" s="490">
        <v>174.53110000000001</v>
      </c>
      <c r="AN8" s="490">
        <v>174.53110000000001</v>
      </c>
      <c r="AO8" s="490">
        <v>174.35759999999999</v>
      </c>
      <c r="AP8" s="490">
        <v>173.73150000000001</v>
      </c>
      <c r="AQ8" s="490">
        <v>173.2355</v>
      </c>
      <c r="AR8" s="490">
        <v>173.05549999999999</v>
      </c>
      <c r="AS8" s="490">
        <v>173.05549999999999</v>
      </c>
      <c r="AT8" s="490">
        <v>173.05549999999999</v>
      </c>
      <c r="AU8" s="490">
        <v>172.79650000000001</v>
      </c>
      <c r="AV8" s="490">
        <v>171.61850000000001</v>
      </c>
      <c r="AW8" s="490">
        <v>171.63149999999999</v>
      </c>
      <c r="AX8" s="490">
        <v>171.2115</v>
      </c>
      <c r="AY8" s="939">
        <v>171.2115</v>
      </c>
      <c r="AZ8" s="939">
        <v>170.8015</v>
      </c>
      <c r="BA8" s="939">
        <v>170.8015</v>
      </c>
      <c r="BB8" s="478">
        <v>170.8015</v>
      </c>
      <c r="BC8" s="478">
        <v>169.471</v>
      </c>
      <c r="BD8" s="478">
        <v>168.21549999999999</v>
      </c>
      <c r="BE8" s="478">
        <v>166.41550000000001</v>
      </c>
      <c r="BF8" s="478">
        <v>166.41550000000001</v>
      </c>
      <c r="BG8" s="478">
        <v>166.41550000000001</v>
      </c>
      <c r="BH8" s="478">
        <v>166.41550000000001</v>
      </c>
      <c r="BI8" s="478">
        <v>166.41550000000001</v>
      </c>
      <c r="BJ8" s="478">
        <v>162.74510000000001</v>
      </c>
      <c r="BK8" s="478">
        <v>162.74510000000001</v>
      </c>
      <c r="BL8" s="478">
        <v>162.74510000000001</v>
      </c>
      <c r="BM8" s="478">
        <v>162.74510000000001</v>
      </c>
      <c r="BN8" s="478">
        <v>162.2526</v>
      </c>
      <c r="BO8" s="478">
        <v>162.2526</v>
      </c>
      <c r="BP8" s="478">
        <v>161.13460000000001</v>
      </c>
      <c r="BQ8" s="478">
        <v>161.13460000000001</v>
      </c>
      <c r="BR8" s="478">
        <v>161.13460000000001</v>
      </c>
      <c r="BS8" s="478">
        <v>161.13460000000001</v>
      </c>
      <c r="BT8" s="478">
        <v>161.13460000000001</v>
      </c>
      <c r="BU8" s="478">
        <v>161.13460000000001</v>
      </c>
      <c r="BV8" s="478">
        <v>158.70160000000001</v>
      </c>
    </row>
    <row r="9" spans="1:74" ht="12" customHeight="1" x14ac:dyDescent="0.3">
      <c r="A9" s="312" t="s">
        <v>782</v>
      </c>
      <c r="B9" s="506" t="s">
        <v>314</v>
      </c>
      <c r="C9" s="490">
        <v>27.3688</v>
      </c>
      <c r="D9" s="490">
        <v>27.3687</v>
      </c>
      <c r="E9" s="490">
        <v>27.369199999999999</v>
      </c>
      <c r="F9" s="490">
        <v>27.367699999999999</v>
      </c>
      <c r="G9" s="490">
        <v>27.366599999999998</v>
      </c>
      <c r="H9" s="490">
        <v>26.842700000000001</v>
      </c>
      <c r="I9" s="490">
        <v>26.825299999999999</v>
      </c>
      <c r="J9" s="490">
        <v>26.827100000000002</v>
      </c>
      <c r="K9" s="490">
        <v>26.8201</v>
      </c>
      <c r="L9" s="490">
        <v>26.8035</v>
      </c>
      <c r="M9" s="490">
        <v>26.7849</v>
      </c>
      <c r="N9" s="490">
        <v>26.783000000000001</v>
      </c>
      <c r="O9" s="490">
        <v>29.762799999999999</v>
      </c>
      <c r="P9" s="490">
        <v>29.762799999999999</v>
      </c>
      <c r="Q9" s="490">
        <v>29.722100000000001</v>
      </c>
      <c r="R9" s="490">
        <v>29.599799999999998</v>
      </c>
      <c r="S9" s="490">
        <v>29.605599999999999</v>
      </c>
      <c r="T9" s="490">
        <v>29.437100000000001</v>
      </c>
      <c r="U9" s="490">
        <v>29.4358</v>
      </c>
      <c r="V9" s="490">
        <v>29.440300000000001</v>
      </c>
      <c r="W9" s="490">
        <v>29.3536</v>
      </c>
      <c r="X9" s="490">
        <v>29.323499999999999</v>
      </c>
      <c r="Y9" s="490">
        <v>29.292899999999999</v>
      </c>
      <c r="Z9" s="490">
        <v>29.2455</v>
      </c>
      <c r="AA9" s="490">
        <v>28.180499999999999</v>
      </c>
      <c r="AB9" s="490">
        <v>28.183599999999998</v>
      </c>
      <c r="AC9" s="490">
        <v>28.1751</v>
      </c>
      <c r="AD9" s="490">
        <v>28.177600000000002</v>
      </c>
      <c r="AE9" s="490">
        <v>28.135000000000002</v>
      </c>
      <c r="AF9" s="490">
        <v>27.988299999999999</v>
      </c>
      <c r="AG9" s="490">
        <v>27.9908</v>
      </c>
      <c r="AH9" s="490">
        <v>28.0016</v>
      </c>
      <c r="AI9" s="490">
        <v>28.003799999999998</v>
      </c>
      <c r="AJ9" s="490">
        <v>28.003799999999998</v>
      </c>
      <c r="AK9" s="490">
        <v>28.000599999999999</v>
      </c>
      <c r="AL9" s="490">
        <v>27.9895</v>
      </c>
      <c r="AM9" s="490">
        <v>27.9297</v>
      </c>
      <c r="AN9" s="490">
        <v>27.931699999999999</v>
      </c>
      <c r="AO9" s="490">
        <v>27.934100000000001</v>
      </c>
      <c r="AP9" s="490">
        <v>27.933199999999999</v>
      </c>
      <c r="AQ9" s="490">
        <v>27.9252</v>
      </c>
      <c r="AR9" s="490">
        <v>27.8262</v>
      </c>
      <c r="AS9" s="490">
        <v>27.826499999999999</v>
      </c>
      <c r="AT9" s="490">
        <v>27.820499999999999</v>
      </c>
      <c r="AU9" s="490">
        <v>27.819299999999998</v>
      </c>
      <c r="AV9" s="490">
        <v>27.819299999999998</v>
      </c>
      <c r="AW9" s="490">
        <v>27.8172</v>
      </c>
      <c r="AX9" s="490">
        <v>27.8172</v>
      </c>
      <c r="AY9" s="939">
        <v>27.821200000000001</v>
      </c>
      <c r="AZ9" s="939">
        <v>27.821200000000001</v>
      </c>
      <c r="BA9" s="939">
        <v>27.821200000000001</v>
      </c>
      <c r="BB9" s="478">
        <v>27.822700000000001</v>
      </c>
      <c r="BC9" s="478">
        <v>27.715699999999998</v>
      </c>
      <c r="BD9" s="478">
        <v>26.480799999999999</v>
      </c>
      <c r="BE9" s="478">
        <v>26.500599999999999</v>
      </c>
      <c r="BF9" s="478">
        <v>26.503499999999999</v>
      </c>
      <c r="BG9" s="478">
        <v>26.503499999999999</v>
      </c>
      <c r="BH9" s="478">
        <v>26.503499999999999</v>
      </c>
      <c r="BI9" s="478">
        <v>26.503499999999999</v>
      </c>
      <c r="BJ9" s="478">
        <v>26.447299999999998</v>
      </c>
      <c r="BK9" s="478">
        <v>26.447299999999998</v>
      </c>
      <c r="BL9" s="478">
        <v>26.447299999999998</v>
      </c>
      <c r="BM9" s="478">
        <v>26.447299999999998</v>
      </c>
      <c r="BN9" s="478">
        <v>26.447299999999998</v>
      </c>
      <c r="BO9" s="478">
        <v>26.441299999999998</v>
      </c>
      <c r="BP9" s="478">
        <v>26.441299999999998</v>
      </c>
      <c r="BQ9" s="478">
        <v>26.441299999999998</v>
      </c>
      <c r="BR9" s="478">
        <v>26.441299999999998</v>
      </c>
      <c r="BS9" s="478">
        <v>26.441299999999998</v>
      </c>
      <c r="BT9" s="478">
        <v>26.441299999999998</v>
      </c>
      <c r="BU9" s="478">
        <v>26.441299999999998</v>
      </c>
      <c r="BV9" s="478">
        <v>26.410699999999999</v>
      </c>
    </row>
    <row r="10" spans="1:74" ht="12" customHeight="1" x14ac:dyDescent="0.3">
      <c r="A10" s="312" t="s">
        <v>783</v>
      </c>
      <c r="B10" s="506" t="s">
        <v>1578</v>
      </c>
      <c r="C10" s="490">
        <v>0.36430000000000001</v>
      </c>
      <c r="D10" s="490">
        <v>0.36430000000000001</v>
      </c>
      <c r="E10" s="490">
        <v>0.36430000000000001</v>
      </c>
      <c r="F10" s="490">
        <v>0.36430000000000001</v>
      </c>
      <c r="G10" s="490">
        <v>0.36430000000000001</v>
      </c>
      <c r="H10" s="490">
        <v>0.36430000000000001</v>
      </c>
      <c r="I10" s="490">
        <v>0.36430000000000001</v>
      </c>
      <c r="J10" s="490">
        <v>0.36430000000000001</v>
      </c>
      <c r="K10" s="490">
        <v>0.36430000000000001</v>
      </c>
      <c r="L10" s="490">
        <v>0.36430000000000001</v>
      </c>
      <c r="M10" s="490">
        <v>0.36430000000000001</v>
      </c>
      <c r="N10" s="490">
        <v>0.36430000000000001</v>
      </c>
      <c r="O10" s="490">
        <v>0.36430000000000001</v>
      </c>
      <c r="P10" s="490">
        <v>0.36430000000000001</v>
      </c>
      <c r="Q10" s="490">
        <v>0.36430000000000001</v>
      </c>
      <c r="R10" s="490">
        <v>0.36430000000000001</v>
      </c>
      <c r="S10" s="490">
        <v>0.36430000000000001</v>
      </c>
      <c r="T10" s="490">
        <v>0.36430000000000001</v>
      </c>
      <c r="U10" s="490">
        <v>0.36430000000000001</v>
      </c>
      <c r="V10" s="490">
        <v>0.36430000000000001</v>
      </c>
      <c r="W10" s="490">
        <v>0.36430000000000001</v>
      </c>
      <c r="X10" s="490">
        <v>0.36430000000000001</v>
      </c>
      <c r="Y10" s="490">
        <v>0.36430000000000001</v>
      </c>
      <c r="Z10" s="490">
        <v>0.36430000000000001</v>
      </c>
      <c r="AA10" s="490">
        <v>0.36430000000000001</v>
      </c>
      <c r="AB10" s="490">
        <v>0.36430000000000001</v>
      </c>
      <c r="AC10" s="490">
        <v>0.36430000000000001</v>
      </c>
      <c r="AD10" s="490">
        <v>0.36430000000000001</v>
      </c>
      <c r="AE10" s="490">
        <v>0.36430000000000001</v>
      </c>
      <c r="AF10" s="490">
        <v>0.36430000000000001</v>
      </c>
      <c r="AG10" s="490">
        <v>0.36430000000000001</v>
      </c>
      <c r="AH10" s="490">
        <v>0.36430000000000001</v>
      </c>
      <c r="AI10" s="490">
        <v>0.36430000000000001</v>
      </c>
      <c r="AJ10" s="490">
        <v>0.36430000000000001</v>
      </c>
      <c r="AK10" s="490">
        <v>0.36430000000000001</v>
      </c>
      <c r="AL10" s="490">
        <v>0.36430000000000001</v>
      </c>
      <c r="AM10" s="490">
        <v>0.36430000000000001</v>
      </c>
      <c r="AN10" s="490">
        <v>0.36430000000000001</v>
      </c>
      <c r="AO10" s="490">
        <v>0.36430000000000001</v>
      </c>
      <c r="AP10" s="490">
        <v>0.33629999999999999</v>
      </c>
      <c r="AQ10" s="490">
        <v>0.33629999999999999</v>
      </c>
      <c r="AR10" s="490">
        <v>0.33629999999999999</v>
      </c>
      <c r="AS10" s="490">
        <v>0.33629999999999999</v>
      </c>
      <c r="AT10" s="490">
        <v>0.33629999999999999</v>
      </c>
      <c r="AU10" s="490">
        <v>0.33629999999999999</v>
      </c>
      <c r="AV10" s="490">
        <v>0.33629999999999999</v>
      </c>
      <c r="AW10" s="490">
        <v>0.33629999999999999</v>
      </c>
      <c r="AX10" s="490">
        <v>0.33629999999999999</v>
      </c>
      <c r="AY10" s="939">
        <v>0.33629999999999999</v>
      </c>
      <c r="AZ10" s="939">
        <v>0.33629999999999999</v>
      </c>
      <c r="BA10" s="939">
        <v>0.33629999999999999</v>
      </c>
      <c r="BB10" s="478">
        <v>0.33629999999999999</v>
      </c>
      <c r="BC10" s="478">
        <v>0.33629999999999999</v>
      </c>
      <c r="BD10" s="478">
        <v>0.33629999999999999</v>
      </c>
      <c r="BE10" s="478">
        <v>0.33629999999999999</v>
      </c>
      <c r="BF10" s="478">
        <v>0.33629999999999999</v>
      </c>
      <c r="BG10" s="478">
        <v>0.33629999999999999</v>
      </c>
      <c r="BH10" s="478">
        <v>0.33629999999999999</v>
      </c>
      <c r="BI10" s="478">
        <v>0.33629999999999999</v>
      </c>
      <c r="BJ10" s="478">
        <v>0.33629999999999999</v>
      </c>
      <c r="BK10" s="478">
        <v>0.33629999999999999</v>
      </c>
      <c r="BL10" s="478">
        <v>0.33629999999999999</v>
      </c>
      <c r="BM10" s="478">
        <v>0.33629999999999999</v>
      </c>
      <c r="BN10" s="478">
        <v>0.33629999999999999</v>
      </c>
      <c r="BO10" s="478">
        <v>0.33629999999999999</v>
      </c>
      <c r="BP10" s="478">
        <v>0.33629999999999999</v>
      </c>
      <c r="BQ10" s="478">
        <v>0.33629999999999999</v>
      </c>
      <c r="BR10" s="478">
        <v>0.33629999999999999</v>
      </c>
      <c r="BS10" s="478">
        <v>0.33629999999999999</v>
      </c>
      <c r="BT10" s="478">
        <v>0.33629999999999999</v>
      </c>
      <c r="BU10" s="478">
        <v>0.33629999999999999</v>
      </c>
      <c r="BV10" s="478">
        <v>0.33629999999999999</v>
      </c>
    </row>
    <row r="11" spans="1:74" s="505" customFormat="1" ht="12" customHeight="1" x14ac:dyDescent="0.3">
      <c r="A11" s="504"/>
      <c r="B11" s="507" t="s">
        <v>1058</v>
      </c>
      <c r="C11" s="322"/>
      <c r="D11" s="322"/>
      <c r="E11" s="322"/>
      <c r="F11" s="322"/>
      <c r="G11" s="322"/>
      <c r="H11" s="322"/>
      <c r="I11" s="322"/>
      <c r="J11" s="322"/>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964"/>
      <c r="AZ11" s="964"/>
      <c r="BA11" s="964"/>
      <c r="BB11" s="484"/>
      <c r="BC11" s="484"/>
      <c r="BD11" s="484"/>
      <c r="BE11" s="484"/>
      <c r="BF11" s="484"/>
      <c r="BG11" s="484"/>
      <c r="BH11" s="484"/>
      <c r="BI11" s="484"/>
      <c r="BJ11" s="484"/>
      <c r="BK11" s="484"/>
      <c r="BL11" s="484"/>
      <c r="BM11" s="484"/>
      <c r="BN11" s="484"/>
      <c r="BO11" s="484"/>
      <c r="BP11" s="484"/>
      <c r="BQ11" s="484"/>
      <c r="BR11" s="484"/>
      <c r="BS11" s="484"/>
      <c r="BT11" s="484"/>
      <c r="BU11" s="484"/>
      <c r="BV11" s="484"/>
    </row>
    <row r="12" spans="1:74" ht="12" customHeight="1" x14ac:dyDescent="0.3">
      <c r="A12" s="312" t="s">
        <v>784</v>
      </c>
      <c r="B12" s="500" t="s">
        <v>1037</v>
      </c>
      <c r="C12" s="490">
        <v>118.8746</v>
      </c>
      <c r="D12" s="490">
        <v>119.84139999999999</v>
      </c>
      <c r="E12" s="490">
        <v>120.9743</v>
      </c>
      <c r="F12" s="490">
        <v>121.7433</v>
      </c>
      <c r="G12" s="490">
        <v>123.08159999999999</v>
      </c>
      <c r="H12" s="490">
        <v>124.72920000000001</v>
      </c>
      <c r="I12" s="490">
        <v>125.997</v>
      </c>
      <c r="J12" s="490">
        <v>126.33540000000001</v>
      </c>
      <c r="K12" s="490">
        <v>126.6836</v>
      </c>
      <c r="L12" s="490">
        <v>128.09989999999999</v>
      </c>
      <c r="M12" s="490">
        <v>129.22550000000001</v>
      </c>
      <c r="N12" s="490">
        <v>132.62889999999999</v>
      </c>
      <c r="O12" s="490">
        <v>133.58449999999999</v>
      </c>
      <c r="P12" s="490">
        <v>133.84450000000001</v>
      </c>
      <c r="Q12" s="490">
        <v>134.95349999999999</v>
      </c>
      <c r="R12" s="490">
        <v>137.25729999999999</v>
      </c>
      <c r="S12" s="490">
        <v>137.4513</v>
      </c>
      <c r="T12" s="490">
        <v>137.88050000000001</v>
      </c>
      <c r="U12" s="490">
        <v>137.8725</v>
      </c>
      <c r="V12" s="490">
        <v>137.87809999999999</v>
      </c>
      <c r="W12" s="490">
        <v>137.87809999999999</v>
      </c>
      <c r="X12" s="490">
        <v>137.8981</v>
      </c>
      <c r="Y12" s="490">
        <v>139.5986</v>
      </c>
      <c r="Z12" s="490">
        <v>141.27529999999999</v>
      </c>
      <c r="AA12" s="490">
        <v>141.40729999999999</v>
      </c>
      <c r="AB12" s="490">
        <v>142.1208</v>
      </c>
      <c r="AC12" s="490">
        <v>142.53360000000001</v>
      </c>
      <c r="AD12" s="490">
        <v>142.8502</v>
      </c>
      <c r="AE12" s="490">
        <v>143.6345</v>
      </c>
      <c r="AF12" s="490">
        <v>143.60489999999999</v>
      </c>
      <c r="AG12" s="490">
        <v>144.1044</v>
      </c>
      <c r="AH12" s="490">
        <v>144.19239999999999</v>
      </c>
      <c r="AI12" s="490">
        <v>144.29599999999999</v>
      </c>
      <c r="AJ12" s="490">
        <v>145.10910000000001</v>
      </c>
      <c r="AK12" s="490">
        <v>145.10910000000001</v>
      </c>
      <c r="AL12" s="490">
        <v>147.3218</v>
      </c>
      <c r="AM12" s="490">
        <v>148.29480000000001</v>
      </c>
      <c r="AN12" s="490">
        <v>148.49629999999999</v>
      </c>
      <c r="AO12" s="490">
        <v>148.65629999999999</v>
      </c>
      <c r="AP12" s="490">
        <v>149.7852</v>
      </c>
      <c r="AQ12" s="490">
        <v>149.8707</v>
      </c>
      <c r="AR12" s="490">
        <v>149.9007</v>
      </c>
      <c r="AS12" s="490">
        <v>150.60120000000001</v>
      </c>
      <c r="AT12" s="490">
        <v>150.95140000000001</v>
      </c>
      <c r="AU12" s="490">
        <v>151.09010000000001</v>
      </c>
      <c r="AV12" s="490">
        <v>151.11070000000001</v>
      </c>
      <c r="AW12" s="490">
        <v>151.11070000000001</v>
      </c>
      <c r="AX12" s="490">
        <v>152.58799999999999</v>
      </c>
      <c r="AY12" s="939">
        <v>153.78190000000001</v>
      </c>
      <c r="AZ12" s="939">
        <v>154.14349999999999</v>
      </c>
      <c r="BA12" s="939">
        <v>155.00980000000001</v>
      </c>
      <c r="BB12" s="478">
        <v>155.37909999999999</v>
      </c>
      <c r="BC12" s="478">
        <v>156.56319999999999</v>
      </c>
      <c r="BD12" s="478">
        <v>156.76499999999999</v>
      </c>
      <c r="BE12" s="478">
        <v>156.9314</v>
      </c>
      <c r="BF12" s="478">
        <v>156.9314</v>
      </c>
      <c r="BG12" s="478">
        <v>158.3185</v>
      </c>
      <c r="BH12" s="478">
        <v>158.3185</v>
      </c>
      <c r="BI12" s="478">
        <v>158.3185</v>
      </c>
      <c r="BJ12" s="478">
        <v>160.68620000000001</v>
      </c>
      <c r="BK12" s="478">
        <v>160.9769</v>
      </c>
      <c r="BL12" s="478">
        <v>161.1172</v>
      </c>
      <c r="BM12" s="478">
        <v>161.30019999999999</v>
      </c>
      <c r="BN12" s="478">
        <v>161.4101</v>
      </c>
      <c r="BO12" s="478">
        <v>161.40870000000001</v>
      </c>
      <c r="BP12" s="478">
        <v>165.22649999999999</v>
      </c>
      <c r="BQ12" s="478">
        <v>165.22649999999999</v>
      </c>
      <c r="BR12" s="478">
        <v>165.22649999999999</v>
      </c>
      <c r="BS12" s="478">
        <v>165.22649999999999</v>
      </c>
      <c r="BT12" s="478">
        <v>166.48750000000001</v>
      </c>
      <c r="BU12" s="478">
        <v>166.9907</v>
      </c>
      <c r="BV12" s="478">
        <v>172.72030000000001</v>
      </c>
    </row>
    <row r="13" spans="1:74" ht="12" customHeight="1" x14ac:dyDescent="0.3">
      <c r="A13" s="312" t="s">
        <v>785</v>
      </c>
      <c r="B13" s="500" t="s">
        <v>1052</v>
      </c>
      <c r="C13" s="490">
        <v>46.484299999999998</v>
      </c>
      <c r="D13" s="490">
        <v>47.177999999999997</v>
      </c>
      <c r="E13" s="490">
        <v>48.7928</v>
      </c>
      <c r="F13" s="490">
        <v>49.304699999999997</v>
      </c>
      <c r="G13" s="490">
        <v>49.969499999999996</v>
      </c>
      <c r="H13" s="490">
        <v>50.695500000000003</v>
      </c>
      <c r="I13" s="490">
        <v>51.642800000000001</v>
      </c>
      <c r="J13" s="490">
        <v>53.119799999999998</v>
      </c>
      <c r="K13" s="490">
        <v>54.140500000000003</v>
      </c>
      <c r="L13" s="490">
        <v>54.960700000000003</v>
      </c>
      <c r="M13" s="490">
        <v>55.974899999999998</v>
      </c>
      <c r="N13" s="490">
        <v>59.529200000000003</v>
      </c>
      <c r="O13" s="490">
        <v>60.788200000000003</v>
      </c>
      <c r="P13" s="490">
        <v>61.111400000000003</v>
      </c>
      <c r="Q13" s="490">
        <v>62.0869</v>
      </c>
      <c r="R13" s="490">
        <v>62.541499999999999</v>
      </c>
      <c r="S13" s="490">
        <v>63.302300000000002</v>
      </c>
      <c r="T13" s="490">
        <v>64.515199999999993</v>
      </c>
      <c r="U13" s="490">
        <v>65.101799999999997</v>
      </c>
      <c r="V13" s="490">
        <v>65.804699999999997</v>
      </c>
      <c r="W13" s="490">
        <v>66.587800000000001</v>
      </c>
      <c r="X13" s="490">
        <v>67.123699999999999</v>
      </c>
      <c r="Y13" s="490">
        <v>67.950999999999993</v>
      </c>
      <c r="Z13" s="490">
        <v>70.767799999999994</v>
      </c>
      <c r="AA13" s="490">
        <v>72.231899999999996</v>
      </c>
      <c r="AB13" s="490">
        <v>72.784199999999998</v>
      </c>
      <c r="AC13" s="490">
        <v>73.327299999999994</v>
      </c>
      <c r="AD13" s="490">
        <v>74.261099999999999</v>
      </c>
      <c r="AE13" s="490">
        <v>75.361000000000004</v>
      </c>
      <c r="AF13" s="490">
        <v>76.980999999999995</v>
      </c>
      <c r="AG13" s="490">
        <v>78.305999999999997</v>
      </c>
      <c r="AH13" s="490">
        <v>79.026499999999999</v>
      </c>
      <c r="AI13" s="490">
        <v>79.984499999999997</v>
      </c>
      <c r="AJ13" s="490">
        <v>81.749399999999994</v>
      </c>
      <c r="AK13" s="490">
        <v>82.744399999999999</v>
      </c>
      <c r="AL13" s="490">
        <v>89.833699999999993</v>
      </c>
      <c r="AM13" s="490">
        <v>92.655100000000004</v>
      </c>
      <c r="AN13" s="490">
        <v>93.244200000000006</v>
      </c>
      <c r="AO13" s="490">
        <v>96.173100000000005</v>
      </c>
      <c r="AP13" s="490">
        <v>97.573999999999998</v>
      </c>
      <c r="AQ13" s="490">
        <v>100.1138</v>
      </c>
      <c r="AR13" s="490">
        <v>102.75069999999999</v>
      </c>
      <c r="AS13" s="490">
        <v>103.709</v>
      </c>
      <c r="AT13" s="490">
        <v>104.8998</v>
      </c>
      <c r="AU13" s="490">
        <v>107.26430000000001</v>
      </c>
      <c r="AV13" s="490">
        <v>110.50539999999999</v>
      </c>
      <c r="AW13" s="490">
        <v>115.3806</v>
      </c>
      <c r="AX13" s="490">
        <v>120.46720000000001</v>
      </c>
      <c r="AY13" s="939">
        <v>123.4903</v>
      </c>
      <c r="AZ13" s="939">
        <v>126.1142</v>
      </c>
      <c r="BA13" s="939">
        <v>132.3058</v>
      </c>
      <c r="BB13" s="478">
        <v>133.98660000000001</v>
      </c>
      <c r="BC13" s="478">
        <v>136.2441</v>
      </c>
      <c r="BD13" s="478">
        <v>139.09530000000001</v>
      </c>
      <c r="BE13" s="478">
        <v>140.6694</v>
      </c>
      <c r="BF13" s="478">
        <v>140.94409999999999</v>
      </c>
      <c r="BG13" s="478">
        <v>141.92169999999999</v>
      </c>
      <c r="BH13" s="478">
        <v>143.03809999999999</v>
      </c>
      <c r="BI13" s="478">
        <v>144.23400000000001</v>
      </c>
      <c r="BJ13" s="478">
        <v>151.1208</v>
      </c>
      <c r="BK13" s="478">
        <v>153.15530000000001</v>
      </c>
      <c r="BL13" s="478">
        <v>153.7037</v>
      </c>
      <c r="BM13" s="478">
        <v>156.34479999999999</v>
      </c>
      <c r="BN13" s="478">
        <v>157.0891</v>
      </c>
      <c r="BO13" s="478">
        <v>159.55609999999999</v>
      </c>
      <c r="BP13" s="478">
        <v>163.82849999999999</v>
      </c>
      <c r="BQ13" s="478">
        <v>165.7886</v>
      </c>
      <c r="BR13" s="478">
        <v>166.07990000000001</v>
      </c>
      <c r="BS13" s="478">
        <v>167.73689999999999</v>
      </c>
      <c r="BT13" s="478">
        <v>170.8108</v>
      </c>
      <c r="BU13" s="478">
        <v>172.06479999999999</v>
      </c>
      <c r="BV13" s="478">
        <v>180.9177</v>
      </c>
    </row>
    <row r="14" spans="1:74" ht="12" customHeight="1" x14ac:dyDescent="0.3">
      <c r="A14" s="312" t="s">
        <v>786</v>
      </c>
      <c r="B14" s="506" t="s">
        <v>1053</v>
      </c>
      <c r="C14" s="490">
        <v>1.7399</v>
      </c>
      <c r="D14" s="490">
        <v>1.7399</v>
      </c>
      <c r="E14" s="490">
        <v>1.7399</v>
      </c>
      <c r="F14" s="490">
        <v>1.7399</v>
      </c>
      <c r="G14" s="490">
        <v>1.7399</v>
      </c>
      <c r="H14" s="490">
        <v>1.7399</v>
      </c>
      <c r="I14" s="490">
        <v>1.5599000000000001</v>
      </c>
      <c r="J14" s="490">
        <v>1.5599000000000001</v>
      </c>
      <c r="K14" s="490">
        <v>1.5599000000000001</v>
      </c>
      <c r="L14" s="490">
        <v>1.4799</v>
      </c>
      <c r="M14" s="490">
        <v>1.4799</v>
      </c>
      <c r="N14" s="490">
        <v>1.48</v>
      </c>
      <c r="O14" s="490">
        <v>1.48</v>
      </c>
      <c r="P14" s="490">
        <v>1.48</v>
      </c>
      <c r="Q14" s="490">
        <v>1.48</v>
      </c>
      <c r="R14" s="490">
        <v>1.48</v>
      </c>
      <c r="S14" s="490">
        <v>1.48</v>
      </c>
      <c r="T14" s="490">
        <v>1.48</v>
      </c>
      <c r="U14" s="490">
        <v>1.48</v>
      </c>
      <c r="V14" s="490">
        <v>1.48</v>
      </c>
      <c r="W14" s="490">
        <v>1.48</v>
      </c>
      <c r="X14" s="490">
        <v>1.48</v>
      </c>
      <c r="Y14" s="490">
        <v>1.48</v>
      </c>
      <c r="Z14" s="490">
        <v>1.48</v>
      </c>
      <c r="AA14" s="490">
        <v>1.48</v>
      </c>
      <c r="AB14" s="490">
        <v>1.48</v>
      </c>
      <c r="AC14" s="490">
        <v>1.48</v>
      </c>
      <c r="AD14" s="490">
        <v>1.48</v>
      </c>
      <c r="AE14" s="490">
        <v>1.48</v>
      </c>
      <c r="AF14" s="490">
        <v>1.48</v>
      </c>
      <c r="AG14" s="490">
        <v>1.48</v>
      </c>
      <c r="AH14" s="490">
        <v>1.48</v>
      </c>
      <c r="AI14" s="490">
        <v>1.48</v>
      </c>
      <c r="AJ14" s="490">
        <v>1.48</v>
      </c>
      <c r="AK14" s="490">
        <v>1.48</v>
      </c>
      <c r="AL14" s="490">
        <v>1.48</v>
      </c>
      <c r="AM14" s="490">
        <v>1.48</v>
      </c>
      <c r="AN14" s="490">
        <v>1.48</v>
      </c>
      <c r="AO14" s="490">
        <v>1.48</v>
      </c>
      <c r="AP14" s="490">
        <v>1.48</v>
      </c>
      <c r="AQ14" s="490">
        <v>1.48</v>
      </c>
      <c r="AR14" s="490">
        <v>1.48</v>
      </c>
      <c r="AS14" s="490">
        <v>1.48</v>
      </c>
      <c r="AT14" s="490">
        <v>1.48</v>
      </c>
      <c r="AU14" s="490">
        <v>1.48</v>
      </c>
      <c r="AV14" s="490">
        <v>1.3919999999999999</v>
      </c>
      <c r="AW14" s="490">
        <v>1.3919999999999999</v>
      </c>
      <c r="AX14" s="490">
        <v>1.3919999999999999</v>
      </c>
      <c r="AY14" s="939">
        <v>1.3919999999999999</v>
      </c>
      <c r="AZ14" s="939">
        <v>1.3919999999999999</v>
      </c>
      <c r="BA14" s="939">
        <v>1.3919999999999999</v>
      </c>
      <c r="BB14" s="478">
        <v>1.3919999999999999</v>
      </c>
      <c r="BC14" s="478">
        <v>1.3919999999999999</v>
      </c>
      <c r="BD14" s="478">
        <v>1.3919999999999999</v>
      </c>
      <c r="BE14" s="478">
        <v>1.3919999999999999</v>
      </c>
      <c r="BF14" s="478">
        <v>1.3919999999999999</v>
      </c>
      <c r="BG14" s="478">
        <v>1.3919999999999999</v>
      </c>
      <c r="BH14" s="478">
        <v>1.3919999999999999</v>
      </c>
      <c r="BI14" s="478">
        <v>1.3919999999999999</v>
      </c>
      <c r="BJ14" s="478">
        <v>1.3919999999999999</v>
      </c>
      <c r="BK14" s="478">
        <v>1.3919999999999999</v>
      </c>
      <c r="BL14" s="478">
        <v>1.3919999999999999</v>
      </c>
      <c r="BM14" s="478">
        <v>1.3919999999999999</v>
      </c>
      <c r="BN14" s="478">
        <v>1.3919999999999999</v>
      </c>
      <c r="BO14" s="478">
        <v>1.3919999999999999</v>
      </c>
      <c r="BP14" s="478">
        <v>1.3919999999999999</v>
      </c>
      <c r="BQ14" s="478">
        <v>1.3919999999999999</v>
      </c>
      <c r="BR14" s="478">
        <v>1.3919999999999999</v>
      </c>
      <c r="BS14" s="478">
        <v>1.3919999999999999</v>
      </c>
      <c r="BT14" s="478">
        <v>1.3919999999999999</v>
      </c>
      <c r="BU14" s="478">
        <v>1.3919999999999999</v>
      </c>
      <c r="BV14" s="478">
        <v>1.3919999999999999</v>
      </c>
    </row>
    <row r="15" spans="1:74" ht="12" customHeight="1" x14ac:dyDescent="0.3">
      <c r="A15" s="312" t="s">
        <v>789</v>
      </c>
      <c r="B15" s="506" t="s">
        <v>1039</v>
      </c>
      <c r="C15" s="490">
        <v>2.5225</v>
      </c>
      <c r="D15" s="490">
        <v>2.5225</v>
      </c>
      <c r="E15" s="490">
        <v>2.5225</v>
      </c>
      <c r="F15" s="490">
        <v>2.5225</v>
      </c>
      <c r="G15" s="490">
        <v>2.5225</v>
      </c>
      <c r="H15" s="490">
        <v>2.5225</v>
      </c>
      <c r="I15" s="490">
        <v>2.5225</v>
      </c>
      <c r="J15" s="490">
        <v>2.5225</v>
      </c>
      <c r="K15" s="490">
        <v>2.5225</v>
      </c>
      <c r="L15" s="490">
        <v>2.5225</v>
      </c>
      <c r="M15" s="490">
        <v>2.5225</v>
      </c>
      <c r="N15" s="490">
        <v>2.5225</v>
      </c>
      <c r="O15" s="490">
        <v>2.5928</v>
      </c>
      <c r="P15" s="490">
        <v>2.5928</v>
      </c>
      <c r="Q15" s="490">
        <v>2.5928</v>
      </c>
      <c r="R15" s="490">
        <v>2.6097999999999999</v>
      </c>
      <c r="S15" s="490">
        <v>2.6097999999999999</v>
      </c>
      <c r="T15" s="490">
        <v>2.6097999999999999</v>
      </c>
      <c r="U15" s="490">
        <v>2.6394000000000002</v>
      </c>
      <c r="V15" s="490">
        <v>2.6613000000000002</v>
      </c>
      <c r="W15" s="490">
        <v>2.6613000000000002</v>
      </c>
      <c r="X15" s="490">
        <v>2.6204999999999998</v>
      </c>
      <c r="Y15" s="490">
        <v>2.6486000000000001</v>
      </c>
      <c r="Z15" s="490">
        <v>2.6486000000000001</v>
      </c>
      <c r="AA15" s="490">
        <v>2.6576</v>
      </c>
      <c r="AB15" s="490">
        <v>2.6576</v>
      </c>
      <c r="AC15" s="490">
        <v>2.6233</v>
      </c>
      <c r="AD15" s="490">
        <v>2.6842999999999999</v>
      </c>
      <c r="AE15" s="490">
        <v>2.6842999999999999</v>
      </c>
      <c r="AF15" s="490">
        <v>2.6842999999999999</v>
      </c>
      <c r="AG15" s="490">
        <v>2.6842999999999999</v>
      </c>
      <c r="AH15" s="490">
        <v>2.6718000000000002</v>
      </c>
      <c r="AI15" s="490">
        <v>2.6958000000000002</v>
      </c>
      <c r="AJ15" s="490">
        <v>2.6958000000000002</v>
      </c>
      <c r="AK15" s="490">
        <v>2.6958000000000002</v>
      </c>
      <c r="AL15" s="490">
        <v>2.6958000000000002</v>
      </c>
      <c r="AM15" s="490">
        <v>2.6920999999999999</v>
      </c>
      <c r="AN15" s="490">
        <v>2.6920999999999999</v>
      </c>
      <c r="AO15" s="490">
        <v>2.6920999999999999</v>
      </c>
      <c r="AP15" s="490">
        <v>2.6920999999999999</v>
      </c>
      <c r="AQ15" s="490">
        <v>2.6779999999999999</v>
      </c>
      <c r="AR15" s="490">
        <v>2.698</v>
      </c>
      <c r="AS15" s="490">
        <v>2.698</v>
      </c>
      <c r="AT15" s="490">
        <v>2.698</v>
      </c>
      <c r="AU15" s="490">
        <v>2.698</v>
      </c>
      <c r="AV15" s="490">
        <v>2.698</v>
      </c>
      <c r="AW15" s="490">
        <v>2.698</v>
      </c>
      <c r="AX15" s="490">
        <v>2.698</v>
      </c>
      <c r="AY15" s="939">
        <v>2.698</v>
      </c>
      <c r="AZ15" s="939">
        <v>2.698</v>
      </c>
      <c r="BA15" s="939">
        <v>2.698</v>
      </c>
      <c r="BB15" s="478">
        <v>2.698</v>
      </c>
      <c r="BC15" s="478">
        <v>2.698</v>
      </c>
      <c r="BD15" s="478">
        <v>2.698</v>
      </c>
      <c r="BE15" s="478">
        <v>2.698</v>
      </c>
      <c r="BF15" s="478">
        <v>2.698</v>
      </c>
      <c r="BG15" s="478">
        <v>2.698</v>
      </c>
      <c r="BH15" s="478">
        <v>2.698</v>
      </c>
      <c r="BI15" s="478">
        <v>2.698</v>
      </c>
      <c r="BJ15" s="478">
        <v>2.698</v>
      </c>
      <c r="BK15" s="478">
        <v>2.698</v>
      </c>
      <c r="BL15" s="478">
        <v>2.7174999999999998</v>
      </c>
      <c r="BM15" s="478">
        <v>2.7174999999999998</v>
      </c>
      <c r="BN15" s="478">
        <v>2.7174999999999998</v>
      </c>
      <c r="BO15" s="478">
        <v>2.7174999999999998</v>
      </c>
      <c r="BP15" s="478">
        <v>2.7454999999999998</v>
      </c>
      <c r="BQ15" s="478">
        <v>2.7454999999999998</v>
      </c>
      <c r="BR15" s="478">
        <v>2.7454999999999998</v>
      </c>
      <c r="BS15" s="478">
        <v>2.7454999999999998</v>
      </c>
      <c r="BT15" s="478">
        <v>2.7454999999999998</v>
      </c>
      <c r="BU15" s="478">
        <v>2.7454999999999998</v>
      </c>
      <c r="BV15" s="478">
        <v>2.7454999999999998</v>
      </c>
    </row>
    <row r="16" spans="1:74" ht="12" customHeight="1" x14ac:dyDescent="0.3">
      <c r="A16" s="312" t="s">
        <v>788</v>
      </c>
      <c r="B16" s="506" t="s">
        <v>1040</v>
      </c>
      <c r="C16" s="490">
        <v>3.6907000000000001</v>
      </c>
      <c r="D16" s="490">
        <v>3.69</v>
      </c>
      <c r="E16" s="490">
        <v>3.6804000000000001</v>
      </c>
      <c r="F16" s="490">
        <v>3.6804000000000001</v>
      </c>
      <c r="G16" s="490">
        <v>3.6692</v>
      </c>
      <c r="H16" s="490">
        <v>3.6598999999999999</v>
      </c>
      <c r="I16" s="490">
        <v>3.6576</v>
      </c>
      <c r="J16" s="490">
        <v>3.6576</v>
      </c>
      <c r="K16" s="490">
        <v>3.6463000000000001</v>
      </c>
      <c r="L16" s="490">
        <v>3.6562999999999999</v>
      </c>
      <c r="M16" s="490">
        <v>3.6534</v>
      </c>
      <c r="N16" s="490">
        <v>3.6520999999999999</v>
      </c>
      <c r="O16" s="490">
        <v>3.0531000000000001</v>
      </c>
      <c r="P16" s="490">
        <v>3.0516999999999999</v>
      </c>
      <c r="Q16" s="490">
        <v>3.0371000000000001</v>
      </c>
      <c r="R16" s="490">
        <v>3.0371000000000001</v>
      </c>
      <c r="S16" s="490">
        <v>3.0343</v>
      </c>
      <c r="T16" s="490">
        <v>3.0377999999999998</v>
      </c>
      <c r="U16" s="490">
        <v>2.9784000000000002</v>
      </c>
      <c r="V16" s="490">
        <v>2.9784000000000002</v>
      </c>
      <c r="W16" s="490">
        <v>2.9698000000000002</v>
      </c>
      <c r="X16" s="490">
        <v>2.9666000000000001</v>
      </c>
      <c r="Y16" s="490">
        <v>2.9544000000000001</v>
      </c>
      <c r="Z16" s="490">
        <v>2.9224000000000001</v>
      </c>
      <c r="AA16" s="490">
        <v>2.8653</v>
      </c>
      <c r="AB16" s="490">
        <v>2.7637</v>
      </c>
      <c r="AC16" s="490">
        <v>2.7637</v>
      </c>
      <c r="AD16" s="490">
        <v>2.7637</v>
      </c>
      <c r="AE16" s="490">
        <v>2.7637</v>
      </c>
      <c r="AF16" s="490">
        <v>2.7637</v>
      </c>
      <c r="AG16" s="490">
        <v>2.7637</v>
      </c>
      <c r="AH16" s="490">
        <v>2.7597</v>
      </c>
      <c r="AI16" s="490">
        <v>2.7597</v>
      </c>
      <c r="AJ16" s="490">
        <v>2.7530999999999999</v>
      </c>
      <c r="AK16" s="490">
        <v>2.7553000000000001</v>
      </c>
      <c r="AL16" s="490">
        <v>2.7374999999999998</v>
      </c>
      <c r="AM16" s="490">
        <v>2.7302</v>
      </c>
      <c r="AN16" s="490">
        <v>2.7302</v>
      </c>
      <c r="AO16" s="490">
        <v>2.7292000000000001</v>
      </c>
      <c r="AP16" s="490">
        <v>2.7012</v>
      </c>
      <c r="AQ16" s="490">
        <v>2.6863999999999999</v>
      </c>
      <c r="AR16" s="490">
        <v>2.6863999999999999</v>
      </c>
      <c r="AS16" s="490">
        <v>2.6863999999999999</v>
      </c>
      <c r="AT16" s="490">
        <v>2.6896</v>
      </c>
      <c r="AU16" s="490">
        <v>2.6896</v>
      </c>
      <c r="AV16" s="490">
        <v>2.6896</v>
      </c>
      <c r="AW16" s="490">
        <v>2.6896</v>
      </c>
      <c r="AX16" s="490">
        <v>2.6896</v>
      </c>
      <c r="AY16" s="939">
        <v>2.6896</v>
      </c>
      <c r="AZ16" s="939">
        <v>2.6922000000000001</v>
      </c>
      <c r="BA16" s="939">
        <v>2.6922000000000001</v>
      </c>
      <c r="BB16" s="478">
        <v>2.6949999999999998</v>
      </c>
      <c r="BC16" s="478">
        <v>2.6949999999999998</v>
      </c>
      <c r="BD16" s="478">
        <v>2.698</v>
      </c>
      <c r="BE16" s="478">
        <v>2.698</v>
      </c>
      <c r="BF16" s="478">
        <v>2.698</v>
      </c>
      <c r="BG16" s="478">
        <v>2.6932</v>
      </c>
      <c r="BH16" s="478">
        <v>2.6836000000000002</v>
      </c>
      <c r="BI16" s="478">
        <v>2.6836000000000002</v>
      </c>
      <c r="BJ16" s="478">
        <v>2.7155999999999998</v>
      </c>
      <c r="BK16" s="478">
        <v>2.7166000000000001</v>
      </c>
      <c r="BL16" s="478">
        <v>2.7166000000000001</v>
      </c>
      <c r="BM16" s="478">
        <v>2.7166000000000001</v>
      </c>
      <c r="BN16" s="478">
        <v>2.7166000000000001</v>
      </c>
      <c r="BO16" s="478">
        <v>2.7166000000000001</v>
      </c>
      <c r="BP16" s="478">
        <v>2.7166000000000001</v>
      </c>
      <c r="BQ16" s="478">
        <v>2.7166000000000001</v>
      </c>
      <c r="BR16" s="478">
        <v>2.7166000000000001</v>
      </c>
      <c r="BS16" s="478">
        <v>2.7345999999999999</v>
      </c>
      <c r="BT16" s="478">
        <v>2.7345999999999999</v>
      </c>
      <c r="BU16" s="478">
        <v>2.7345999999999999</v>
      </c>
      <c r="BV16" s="478">
        <v>2.7345999999999999</v>
      </c>
    </row>
    <row r="17" spans="1:74" ht="12" customHeight="1" x14ac:dyDescent="0.3">
      <c r="A17" s="312" t="s">
        <v>787</v>
      </c>
      <c r="B17" s="506" t="s">
        <v>1041</v>
      </c>
      <c r="C17" s="490">
        <v>2.5929000000000002</v>
      </c>
      <c r="D17" s="490">
        <v>2.5929000000000002</v>
      </c>
      <c r="E17" s="490">
        <v>2.4499</v>
      </c>
      <c r="F17" s="490">
        <v>2.4499</v>
      </c>
      <c r="G17" s="490">
        <v>2.4499</v>
      </c>
      <c r="H17" s="490">
        <v>2.4499</v>
      </c>
      <c r="I17" s="490">
        <v>2.4346999999999999</v>
      </c>
      <c r="J17" s="490">
        <v>2.4346999999999999</v>
      </c>
      <c r="K17" s="490">
        <v>2.4346999999999999</v>
      </c>
      <c r="L17" s="490">
        <v>2.4346999999999999</v>
      </c>
      <c r="M17" s="490">
        <v>2.4346999999999999</v>
      </c>
      <c r="N17" s="490">
        <v>2.4346999999999999</v>
      </c>
      <c r="O17" s="490">
        <v>2.4447999999999999</v>
      </c>
      <c r="P17" s="490">
        <v>2.4447999999999999</v>
      </c>
      <c r="Q17" s="490">
        <v>2.4447999999999999</v>
      </c>
      <c r="R17" s="490">
        <v>2.4447999999999999</v>
      </c>
      <c r="S17" s="490">
        <v>2.4270999999999998</v>
      </c>
      <c r="T17" s="490">
        <v>2.4270999999999998</v>
      </c>
      <c r="U17" s="490">
        <v>2.4270999999999998</v>
      </c>
      <c r="V17" s="490">
        <v>2.4270999999999998</v>
      </c>
      <c r="W17" s="490">
        <v>2.4270999999999998</v>
      </c>
      <c r="X17" s="490">
        <v>2.4270999999999998</v>
      </c>
      <c r="Y17" s="490">
        <v>2.4270999999999998</v>
      </c>
      <c r="Z17" s="490">
        <v>2.4140999999999999</v>
      </c>
      <c r="AA17" s="490">
        <v>2.4157999999999999</v>
      </c>
      <c r="AB17" s="490">
        <v>2.4157999999999999</v>
      </c>
      <c r="AC17" s="490">
        <v>2.4157999999999999</v>
      </c>
      <c r="AD17" s="490">
        <v>2.4157999999999999</v>
      </c>
      <c r="AE17" s="490">
        <v>2.4157999999999999</v>
      </c>
      <c r="AF17" s="490">
        <v>2.4157999999999999</v>
      </c>
      <c r="AG17" s="490">
        <v>2.3308</v>
      </c>
      <c r="AH17" s="490">
        <v>2.3308</v>
      </c>
      <c r="AI17" s="490">
        <v>2.3308</v>
      </c>
      <c r="AJ17" s="490">
        <v>2.3308</v>
      </c>
      <c r="AK17" s="490">
        <v>2.3308</v>
      </c>
      <c r="AL17" s="490">
        <v>2.3308</v>
      </c>
      <c r="AM17" s="490">
        <v>2.2757999999999998</v>
      </c>
      <c r="AN17" s="490">
        <v>2.2757999999999998</v>
      </c>
      <c r="AO17" s="490">
        <v>2.2757999999999998</v>
      </c>
      <c r="AP17" s="490">
        <v>2.2757999999999998</v>
      </c>
      <c r="AQ17" s="490">
        <v>2.2757999999999998</v>
      </c>
      <c r="AR17" s="490">
        <v>2.2757999999999998</v>
      </c>
      <c r="AS17" s="490">
        <v>2.2757999999999998</v>
      </c>
      <c r="AT17" s="490">
        <v>2.2757999999999998</v>
      </c>
      <c r="AU17" s="490">
        <v>2.2757999999999998</v>
      </c>
      <c r="AV17" s="490">
        <v>2.2757999999999998</v>
      </c>
      <c r="AW17" s="490">
        <v>2.2757999999999998</v>
      </c>
      <c r="AX17" s="490">
        <v>2.2757999999999998</v>
      </c>
      <c r="AY17" s="939">
        <v>2.2757999999999998</v>
      </c>
      <c r="AZ17" s="939">
        <v>2.2757999999999998</v>
      </c>
      <c r="BA17" s="939">
        <v>2.2787999999999999</v>
      </c>
      <c r="BB17" s="478">
        <v>2.2787999999999999</v>
      </c>
      <c r="BC17" s="478">
        <v>2.2787999999999999</v>
      </c>
      <c r="BD17" s="478">
        <v>2.2787999999999999</v>
      </c>
      <c r="BE17" s="478">
        <v>2.2787999999999999</v>
      </c>
      <c r="BF17" s="478">
        <v>2.2787999999999999</v>
      </c>
      <c r="BG17" s="478">
        <v>2.2787999999999999</v>
      </c>
      <c r="BH17" s="478">
        <v>2.2787999999999999</v>
      </c>
      <c r="BI17" s="478">
        <v>2.2787999999999999</v>
      </c>
      <c r="BJ17" s="478">
        <v>2.2787999999999999</v>
      </c>
      <c r="BK17" s="478">
        <v>2.2787999999999999</v>
      </c>
      <c r="BL17" s="478">
        <v>2.2787999999999999</v>
      </c>
      <c r="BM17" s="478">
        <v>2.2787999999999999</v>
      </c>
      <c r="BN17" s="478">
        <v>2.2787999999999999</v>
      </c>
      <c r="BO17" s="478">
        <v>2.2787999999999999</v>
      </c>
      <c r="BP17" s="478">
        <v>2.2787999999999999</v>
      </c>
      <c r="BQ17" s="478">
        <v>2.2787999999999999</v>
      </c>
      <c r="BR17" s="478">
        <v>2.2787999999999999</v>
      </c>
      <c r="BS17" s="478">
        <v>2.2787999999999999</v>
      </c>
      <c r="BT17" s="478">
        <v>2.2787999999999999</v>
      </c>
      <c r="BU17" s="478">
        <v>2.2787999999999999</v>
      </c>
      <c r="BV17" s="478">
        <v>2.2787999999999999</v>
      </c>
    </row>
    <row r="18" spans="1:74" ht="12" customHeight="1" x14ac:dyDescent="0.3">
      <c r="A18" s="312" t="s">
        <v>790</v>
      </c>
      <c r="B18" s="506" t="s">
        <v>1054</v>
      </c>
      <c r="C18" s="490">
        <v>79.539000000000001</v>
      </c>
      <c r="D18" s="490">
        <v>79.539000000000001</v>
      </c>
      <c r="E18" s="490">
        <v>79.537899999999993</v>
      </c>
      <c r="F18" s="490">
        <v>79.540999999999997</v>
      </c>
      <c r="G18" s="490">
        <v>79.571399999999997</v>
      </c>
      <c r="H18" s="490">
        <v>79.6083</v>
      </c>
      <c r="I18" s="490">
        <v>79.6083</v>
      </c>
      <c r="J18" s="490">
        <v>79.6083</v>
      </c>
      <c r="K18" s="490">
        <v>79.610799999999998</v>
      </c>
      <c r="L18" s="490">
        <v>79.610799999999998</v>
      </c>
      <c r="M18" s="490">
        <v>79.610799999999998</v>
      </c>
      <c r="N18" s="490">
        <v>79.610699999999994</v>
      </c>
      <c r="O18" s="490">
        <v>79.746700000000004</v>
      </c>
      <c r="P18" s="490">
        <v>79.746700000000004</v>
      </c>
      <c r="Q18" s="490">
        <v>79.760800000000003</v>
      </c>
      <c r="R18" s="490">
        <v>79.760800000000003</v>
      </c>
      <c r="S18" s="490">
        <v>79.760800000000003</v>
      </c>
      <c r="T18" s="490">
        <v>79.760800000000003</v>
      </c>
      <c r="U18" s="490">
        <v>79.760800000000003</v>
      </c>
      <c r="V18" s="490">
        <v>79.760800000000003</v>
      </c>
      <c r="W18" s="490">
        <v>79.762299999999996</v>
      </c>
      <c r="X18" s="490">
        <v>79.762799999999999</v>
      </c>
      <c r="Y18" s="490">
        <v>79.766300000000001</v>
      </c>
      <c r="Z18" s="490">
        <v>79.771299999999997</v>
      </c>
      <c r="AA18" s="490">
        <v>79.693200000000004</v>
      </c>
      <c r="AB18" s="490">
        <v>79.693200000000004</v>
      </c>
      <c r="AC18" s="490">
        <v>79.693200000000004</v>
      </c>
      <c r="AD18" s="490">
        <v>79.710999999999999</v>
      </c>
      <c r="AE18" s="490">
        <v>79.682000000000002</v>
      </c>
      <c r="AF18" s="490">
        <v>79.683400000000006</v>
      </c>
      <c r="AG18" s="490">
        <v>79.683400000000006</v>
      </c>
      <c r="AH18" s="490">
        <v>79.683400000000006</v>
      </c>
      <c r="AI18" s="490">
        <v>79.680599999999998</v>
      </c>
      <c r="AJ18" s="490">
        <v>79.685199999999995</v>
      </c>
      <c r="AK18" s="490">
        <v>79.685199999999995</v>
      </c>
      <c r="AL18" s="490">
        <v>79.691100000000006</v>
      </c>
      <c r="AM18" s="490">
        <v>79.526300000000006</v>
      </c>
      <c r="AN18" s="490">
        <v>79.526300000000006</v>
      </c>
      <c r="AO18" s="490">
        <v>79.526300000000006</v>
      </c>
      <c r="AP18" s="490">
        <v>79.560500000000005</v>
      </c>
      <c r="AQ18" s="490">
        <v>79.560500000000005</v>
      </c>
      <c r="AR18" s="490">
        <v>79.552000000000007</v>
      </c>
      <c r="AS18" s="490">
        <v>79.552000000000007</v>
      </c>
      <c r="AT18" s="490">
        <v>79.557599999999994</v>
      </c>
      <c r="AU18" s="490">
        <v>79.558599999999998</v>
      </c>
      <c r="AV18" s="490">
        <v>79.5578</v>
      </c>
      <c r="AW18" s="490">
        <v>79.5578</v>
      </c>
      <c r="AX18" s="490">
        <v>79.576499999999996</v>
      </c>
      <c r="AY18" s="939">
        <v>79.576499999999996</v>
      </c>
      <c r="AZ18" s="939">
        <v>79.576499999999996</v>
      </c>
      <c r="BA18" s="939">
        <v>79.581100000000006</v>
      </c>
      <c r="BB18" s="478">
        <v>79.581800000000001</v>
      </c>
      <c r="BC18" s="478">
        <v>79.581800000000001</v>
      </c>
      <c r="BD18" s="478">
        <v>79.596199999999996</v>
      </c>
      <c r="BE18" s="478">
        <v>79.596199999999996</v>
      </c>
      <c r="BF18" s="478">
        <v>79.596199999999996</v>
      </c>
      <c r="BG18" s="478">
        <v>79.596199999999996</v>
      </c>
      <c r="BH18" s="478">
        <v>79.601299999999995</v>
      </c>
      <c r="BI18" s="478">
        <v>79.601299999999995</v>
      </c>
      <c r="BJ18" s="478">
        <v>79.645099999999999</v>
      </c>
      <c r="BK18" s="478">
        <v>79.669600000000003</v>
      </c>
      <c r="BL18" s="478">
        <v>79.669600000000003</v>
      </c>
      <c r="BM18" s="478">
        <v>79.676000000000002</v>
      </c>
      <c r="BN18" s="478">
        <v>79.676000000000002</v>
      </c>
      <c r="BO18" s="478">
        <v>79.676000000000002</v>
      </c>
      <c r="BP18" s="478">
        <v>79.678100000000001</v>
      </c>
      <c r="BQ18" s="478">
        <v>79.682199999999995</v>
      </c>
      <c r="BR18" s="478">
        <v>79.682199999999995</v>
      </c>
      <c r="BS18" s="478">
        <v>79.684399999999997</v>
      </c>
      <c r="BT18" s="478">
        <v>79.707400000000007</v>
      </c>
      <c r="BU18" s="478">
        <v>79.707400000000007</v>
      </c>
      <c r="BV18" s="478">
        <v>79.7149</v>
      </c>
    </row>
    <row r="19" spans="1:74" ht="12" customHeight="1" x14ac:dyDescent="0.3">
      <c r="A19" s="312" t="s">
        <v>791</v>
      </c>
      <c r="B19" s="498" t="s">
        <v>1060</v>
      </c>
      <c r="C19" s="490">
        <v>23.0077</v>
      </c>
      <c r="D19" s="490">
        <v>23.0077</v>
      </c>
      <c r="E19" s="490">
        <v>23.0077</v>
      </c>
      <c r="F19" s="490">
        <v>23.0077</v>
      </c>
      <c r="G19" s="490">
        <v>23.0077</v>
      </c>
      <c r="H19" s="490">
        <v>23.0077</v>
      </c>
      <c r="I19" s="490">
        <v>23.0077</v>
      </c>
      <c r="J19" s="490">
        <v>23.0077</v>
      </c>
      <c r="K19" s="490">
        <v>23.0077</v>
      </c>
      <c r="L19" s="490">
        <v>23.0077</v>
      </c>
      <c r="M19" s="490">
        <v>23.0077</v>
      </c>
      <c r="N19" s="490">
        <v>23.0077</v>
      </c>
      <c r="O19" s="490">
        <v>23.013400000000001</v>
      </c>
      <c r="P19" s="490">
        <v>23.013400000000001</v>
      </c>
      <c r="Q19" s="490">
        <v>23.013400000000001</v>
      </c>
      <c r="R19" s="490">
        <v>23.013400000000001</v>
      </c>
      <c r="S19" s="490">
        <v>23.043900000000001</v>
      </c>
      <c r="T19" s="490">
        <v>23.043900000000001</v>
      </c>
      <c r="U19" s="490">
        <v>23.043900000000001</v>
      </c>
      <c r="V19" s="490">
        <v>23.043900000000001</v>
      </c>
      <c r="W19" s="490">
        <v>23.043900000000001</v>
      </c>
      <c r="X19" s="490">
        <v>23.043900000000001</v>
      </c>
      <c r="Y19" s="490">
        <v>23.043900000000001</v>
      </c>
      <c r="Z19" s="490">
        <v>23.043900000000001</v>
      </c>
      <c r="AA19" s="490">
        <v>23.0578</v>
      </c>
      <c r="AB19" s="490">
        <v>23.0578</v>
      </c>
      <c r="AC19" s="490">
        <v>23.137799999999999</v>
      </c>
      <c r="AD19" s="490">
        <v>23.147400000000001</v>
      </c>
      <c r="AE19" s="490">
        <v>23.147400000000001</v>
      </c>
      <c r="AF19" s="490">
        <v>23.147400000000001</v>
      </c>
      <c r="AG19" s="490">
        <v>23.147400000000001</v>
      </c>
      <c r="AH19" s="490">
        <v>23.147400000000001</v>
      </c>
      <c r="AI19" s="490">
        <v>23.147400000000001</v>
      </c>
      <c r="AJ19" s="490">
        <v>23.147400000000001</v>
      </c>
      <c r="AK19" s="490">
        <v>23.147400000000001</v>
      </c>
      <c r="AL19" s="490">
        <v>23.147400000000001</v>
      </c>
      <c r="AM19" s="490">
        <v>23.1416</v>
      </c>
      <c r="AN19" s="490">
        <v>23.1416</v>
      </c>
      <c r="AO19" s="490">
        <v>23.221599999999999</v>
      </c>
      <c r="AP19" s="490">
        <v>23.221599999999999</v>
      </c>
      <c r="AQ19" s="490">
        <v>23.221599999999999</v>
      </c>
      <c r="AR19" s="490">
        <v>23.221599999999999</v>
      </c>
      <c r="AS19" s="490">
        <v>23.221599999999999</v>
      </c>
      <c r="AT19" s="490">
        <v>23.221599999999999</v>
      </c>
      <c r="AU19" s="490">
        <v>23.221599999999999</v>
      </c>
      <c r="AV19" s="490">
        <v>23.221599999999999</v>
      </c>
      <c r="AW19" s="490">
        <v>23.179600000000001</v>
      </c>
      <c r="AX19" s="490">
        <v>23.179600000000001</v>
      </c>
      <c r="AY19" s="939">
        <v>23.179600000000001</v>
      </c>
      <c r="AZ19" s="939">
        <v>23.179600000000001</v>
      </c>
      <c r="BA19" s="939">
        <v>23.179600000000001</v>
      </c>
      <c r="BB19" s="478">
        <v>23.179600000000001</v>
      </c>
      <c r="BC19" s="478">
        <v>23.179600000000001</v>
      </c>
      <c r="BD19" s="478">
        <v>23.179600000000001</v>
      </c>
      <c r="BE19" s="478">
        <v>23.179600000000001</v>
      </c>
      <c r="BF19" s="478">
        <v>23.179600000000001</v>
      </c>
      <c r="BG19" s="478">
        <v>23.179600000000001</v>
      </c>
      <c r="BH19" s="478">
        <v>23.183599999999998</v>
      </c>
      <c r="BI19" s="478">
        <v>23.183599999999998</v>
      </c>
      <c r="BJ19" s="478">
        <v>23.183599999999998</v>
      </c>
      <c r="BK19" s="478">
        <v>23.183599999999998</v>
      </c>
      <c r="BL19" s="478">
        <v>23.183599999999998</v>
      </c>
      <c r="BM19" s="478">
        <v>23.183599999999998</v>
      </c>
      <c r="BN19" s="478">
        <v>23.183599999999998</v>
      </c>
      <c r="BO19" s="478">
        <v>23.183599999999998</v>
      </c>
      <c r="BP19" s="478">
        <v>23.183599999999998</v>
      </c>
      <c r="BQ19" s="478">
        <v>23.189599999999999</v>
      </c>
      <c r="BR19" s="478">
        <v>23.189599999999999</v>
      </c>
      <c r="BS19" s="478">
        <v>23.189599999999999</v>
      </c>
      <c r="BT19" s="478">
        <v>23.1936</v>
      </c>
      <c r="BU19" s="478">
        <v>23.1936</v>
      </c>
      <c r="BV19" s="478">
        <v>23.1936</v>
      </c>
    </row>
    <row r="20" spans="1:74" ht="12" customHeight="1" x14ac:dyDescent="0.3">
      <c r="A20" s="312" t="s">
        <v>792</v>
      </c>
      <c r="B20" s="467" t="s">
        <v>1043</v>
      </c>
      <c r="C20" s="490">
        <v>96.585800000000006</v>
      </c>
      <c r="D20" s="490">
        <v>96.585800000000006</v>
      </c>
      <c r="E20" s="490">
        <v>96.585800000000006</v>
      </c>
      <c r="F20" s="490">
        <v>95.546400000000006</v>
      </c>
      <c r="G20" s="490">
        <v>95.546400000000006</v>
      </c>
      <c r="H20" s="490">
        <v>95.546400000000006</v>
      </c>
      <c r="I20" s="490">
        <v>95.546400000000006</v>
      </c>
      <c r="J20" s="490">
        <v>95.546400000000006</v>
      </c>
      <c r="K20" s="490">
        <v>95.546400000000006</v>
      </c>
      <c r="L20" s="490">
        <v>95.546400000000006</v>
      </c>
      <c r="M20" s="490">
        <v>95.546400000000006</v>
      </c>
      <c r="N20" s="490">
        <v>95.546400000000006</v>
      </c>
      <c r="O20" s="490">
        <v>95.406400000000005</v>
      </c>
      <c r="P20" s="490">
        <v>95.406400000000005</v>
      </c>
      <c r="Q20" s="490">
        <v>95.406400000000005</v>
      </c>
      <c r="R20" s="490">
        <v>95.406400000000005</v>
      </c>
      <c r="S20" s="490">
        <v>95.427400000000006</v>
      </c>
      <c r="T20" s="490">
        <v>94.658900000000003</v>
      </c>
      <c r="U20" s="490">
        <v>94.658900000000003</v>
      </c>
      <c r="V20" s="490">
        <v>94.658900000000003</v>
      </c>
      <c r="W20" s="490">
        <v>94.658900000000003</v>
      </c>
      <c r="X20" s="490">
        <v>94.658900000000003</v>
      </c>
      <c r="Y20" s="490">
        <v>94.658900000000003</v>
      </c>
      <c r="Z20" s="490">
        <v>94.658900000000003</v>
      </c>
      <c r="AA20" s="490">
        <v>94.598200000000006</v>
      </c>
      <c r="AB20" s="490">
        <v>94.598200000000006</v>
      </c>
      <c r="AC20" s="490">
        <v>94.598200000000006</v>
      </c>
      <c r="AD20" s="490">
        <v>94.598200000000006</v>
      </c>
      <c r="AE20" s="490">
        <v>94.598200000000006</v>
      </c>
      <c r="AF20" s="490">
        <v>94.598200000000006</v>
      </c>
      <c r="AG20" s="490">
        <v>95.712199999999996</v>
      </c>
      <c r="AH20" s="490">
        <v>95.712199999999996</v>
      </c>
      <c r="AI20" s="490">
        <v>95.712199999999996</v>
      </c>
      <c r="AJ20" s="490">
        <v>95.712199999999996</v>
      </c>
      <c r="AK20" s="490">
        <v>95.712199999999996</v>
      </c>
      <c r="AL20" s="490">
        <v>95.712199999999996</v>
      </c>
      <c r="AM20" s="490">
        <v>95.712100000000007</v>
      </c>
      <c r="AN20" s="490">
        <v>95.712100000000007</v>
      </c>
      <c r="AO20" s="490">
        <v>95.712100000000007</v>
      </c>
      <c r="AP20" s="490">
        <v>96.826099999999997</v>
      </c>
      <c r="AQ20" s="490">
        <v>96.826099999999997</v>
      </c>
      <c r="AR20" s="490">
        <v>96.826099999999997</v>
      </c>
      <c r="AS20" s="490">
        <v>96.826099999999997</v>
      </c>
      <c r="AT20" s="490">
        <v>96.826099999999997</v>
      </c>
      <c r="AU20" s="490">
        <v>96.826099999999997</v>
      </c>
      <c r="AV20" s="490">
        <v>96.826099999999997</v>
      </c>
      <c r="AW20" s="490">
        <v>96.826099999999997</v>
      </c>
      <c r="AX20" s="490">
        <v>96.850099999999998</v>
      </c>
      <c r="AY20" s="939">
        <v>96.850099999999998</v>
      </c>
      <c r="AZ20" s="939">
        <v>96.850099999999998</v>
      </c>
      <c r="BA20" s="939">
        <v>96.895099999999999</v>
      </c>
      <c r="BB20" s="478">
        <v>96.895099999999999</v>
      </c>
      <c r="BC20" s="478">
        <v>96.895099999999999</v>
      </c>
      <c r="BD20" s="478">
        <v>96.895099999999999</v>
      </c>
      <c r="BE20" s="478">
        <v>96.895099999999999</v>
      </c>
      <c r="BF20" s="478">
        <v>96.895099999999999</v>
      </c>
      <c r="BG20" s="478">
        <v>96.895099999999999</v>
      </c>
      <c r="BH20" s="478">
        <v>96.895099999999999</v>
      </c>
      <c r="BI20" s="478">
        <v>96.895099999999999</v>
      </c>
      <c r="BJ20" s="478">
        <v>96.895099999999999</v>
      </c>
      <c r="BK20" s="478">
        <v>97.663600000000002</v>
      </c>
      <c r="BL20" s="478">
        <v>97.663600000000002</v>
      </c>
      <c r="BM20" s="478">
        <v>97.663600000000002</v>
      </c>
      <c r="BN20" s="478">
        <v>97.663600000000002</v>
      </c>
      <c r="BO20" s="478">
        <v>97.663600000000002</v>
      </c>
      <c r="BP20" s="478">
        <v>97.663600000000002</v>
      </c>
      <c r="BQ20" s="478">
        <v>97.663600000000002</v>
      </c>
      <c r="BR20" s="478">
        <v>97.663600000000002</v>
      </c>
      <c r="BS20" s="478">
        <v>97.663600000000002</v>
      </c>
      <c r="BT20" s="478">
        <v>97.663600000000002</v>
      </c>
      <c r="BU20" s="478">
        <v>97.663600000000002</v>
      </c>
      <c r="BV20" s="478">
        <v>97.663600000000002</v>
      </c>
    </row>
    <row r="21" spans="1:74" ht="12" customHeight="1" x14ac:dyDescent="0.3">
      <c r="A21" s="312" t="s">
        <v>793</v>
      </c>
      <c r="B21" s="467" t="s">
        <v>1061</v>
      </c>
      <c r="C21" s="490">
        <v>1.6466000000000001</v>
      </c>
      <c r="D21" s="490">
        <v>1.6556</v>
      </c>
      <c r="E21" s="490">
        <v>1.7849999999999999</v>
      </c>
      <c r="F21" s="490">
        <v>1.9614</v>
      </c>
      <c r="G21" s="490">
        <v>2.5019999999999998</v>
      </c>
      <c r="H21" s="490">
        <v>2.7835999999999999</v>
      </c>
      <c r="I21" s="490">
        <v>3.0440999999999998</v>
      </c>
      <c r="J21" s="490">
        <v>3.1114999999999999</v>
      </c>
      <c r="K21" s="490">
        <v>3.3050999999999999</v>
      </c>
      <c r="L21" s="490">
        <v>3.7662</v>
      </c>
      <c r="M21" s="490">
        <v>4.4169</v>
      </c>
      <c r="N21" s="490">
        <v>4.7454000000000001</v>
      </c>
      <c r="O21" s="490">
        <v>4.9949000000000003</v>
      </c>
      <c r="P21" s="490">
        <v>5.0674000000000001</v>
      </c>
      <c r="Q21" s="490">
        <v>5.3144</v>
      </c>
      <c r="R21" s="490">
        <v>6.0537000000000001</v>
      </c>
      <c r="S21" s="490">
        <v>6.0618999999999996</v>
      </c>
      <c r="T21" s="490">
        <v>6.5922000000000001</v>
      </c>
      <c r="U21" s="490">
        <v>6.9390000000000001</v>
      </c>
      <c r="V21" s="490">
        <v>7.4683000000000002</v>
      </c>
      <c r="W21" s="490">
        <v>7.9558</v>
      </c>
      <c r="X21" s="490">
        <v>8.6290999999999993</v>
      </c>
      <c r="Y21" s="490">
        <v>8.7063000000000006</v>
      </c>
      <c r="Z21" s="490">
        <v>8.9763000000000002</v>
      </c>
      <c r="AA21" s="490">
        <v>9.2312999999999992</v>
      </c>
      <c r="AB21" s="490">
        <v>9.3172999999999995</v>
      </c>
      <c r="AC21" s="490">
        <v>9.6164000000000005</v>
      </c>
      <c r="AD21" s="490">
        <v>9.7853999999999992</v>
      </c>
      <c r="AE21" s="490">
        <v>9.9369999999999994</v>
      </c>
      <c r="AF21" s="490">
        <v>10.8405</v>
      </c>
      <c r="AG21" s="490">
        <v>12.3261</v>
      </c>
      <c r="AH21" s="490">
        <v>12.8093</v>
      </c>
      <c r="AI21" s="490">
        <v>13.5138</v>
      </c>
      <c r="AJ21" s="490">
        <v>13.7622</v>
      </c>
      <c r="AK21" s="490">
        <v>14.1935</v>
      </c>
      <c r="AL21" s="490">
        <v>15.988799999999999</v>
      </c>
      <c r="AM21" s="490">
        <v>15.8857</v>
      </c>
      <c r="AN21" s="490">
        <v>15.9216</v>
      </c>
      <c r="AO21" s="490">
        <v>16.964400000000001</v>
      </c>
      <c r="AP21" s="490">
        <v>17.647300000000001</v>
      </c>
      <c r="AQ21" s="490">
        <v>18.795100000000001</v>
      </c>
      <c r="AR21" s="490">
        <v>20.0367</v>
      </c>
      <c r="AS21" s="490">
        <v>20.781500000000001</v>
      </c>
      <c r="AT21" s="490">
        <v>21.706</v>
      </c>
      <c r="AU21" s="490">
        <v>22.6509</v>
      </c>
      <c r="AV21" s="490">
        <v>23.3748</v>
      </c>
      <c r="AW21" s="490">
        <v>23.92</v>
      </c>
      <c r="AX21" s="490">
        <v>26.068100000000001</v>
      </c>
      <c r="AY21" s="939">
        <v>26.284300000000002</v>
      </c>
      <c r="AZ21" s="939">
        <v>27.483000000000001</v>
      </c>
      <c r="BA21" s="939">
        <v>30.091100000000001</v>
      </c>
      <c r="BB21" s="478">
        <v>31.506599999999999</v>
      </c>
      <c r="BC21" s="478">
        <v>33.794800000000002</v>
      </c>
      <c r="BD21" s="478">
        <v>36.708300000000001</v>
      </c>
      <c r="BE21" s="478">
        <v>37.765300000000003</v>
      </c>
      <c r="BF21" s="478">
        <v>38.526800000000001</v>
      </c>
      <c r="BG21" s="478">
        <v>39.432499999999997</v>
      </c>
      <c r="BH21" s="478">
        <v>40.5884</v>
      </c>
      <c r="BI21" s="478">
        <v>40.996400000000001</v>
      </c>
      <c r="BJ21" s="478">
        <v>45.730400000000003</v>
      </c>
      <c r="BK21" s="478">
        <v>46.620399999999997</v>
      </c>
      <c r="BL21" s="478">
        <v>47.1004</v>
      </c>
      <c r="BM21" s="478">
        <v>48.757899999999999</v>
      </c>
      <c r="BN21" s="478">
        <v>49.771700000000003</v>
      </c>
      <c r="BO21" s="478">
        <v>50.955199999999998</v>
      </c>
      <c r="BP21" s="478">
        <v>53.692100000000003</v>
      </c>
      <c r="BQ21" s="478">
        <v>54.3551</v>
      </c>
      <c r="BR21" s="478">
        <v>54.505800000000001</v>
      </c>
      <c r="BS21" s="478">
        <v>55.819800000000001</v>
      </c>
      <c r="BT21" s="478">
        <v>56.926200000000001</v>
      </c>
      <c r="BU21" s="478">
        <v>58.239899999999999</v>
      </c>
      <c r="BV21" s="478">
        <v>63.555900000000001</v>
      </c>
    </row>
    <row r="22" spans="1:74" ht="12" customHeight="1" x14ac:dyDescent="0.3">
      <c r="A22" s="312" t="s">
        <v>794</v>
      </c>
      <c r="B22" s="467" t="s">
        <v>1062</v>
      </c>
      <c r="C22" s="490">
        <v>0.21779999999999999</v>
      </c>
      <c r="D22" s="490">
        <v>0.21779999999999999</v>
      </c>
      <c r="E22" s="490">
        <v>0.21779999999999999</v>
      </c>
      <c r="F22" s="490">
        <v>0.21779999999999999</v>
      </c>
      <c r="G22" s="490">
        <v>0.21779999999999999</v>
      </c>
      <c r="H22" s="490">
        <v>0.21779999999999999</v>
      </c>
      <c r="I22" s="490">
        <v>0.21779999999999999</v>
      </c>
      <c r="J22" s="490">
        <v>0.21779999999999999</v>
      </c>
      <c r="K22" s="490">
        <v>0.21779999999999999</v>
      </c>
      <c r="L22" s="490">
        <v>0.21779999999999999</v>
      </c>
      <c r="M22" s="490">
        <v>0.21779999999999999</v>
      </c>
      <c r="N22" s="490">
        <v>0.21779999999999999</v>
      </c>
      <c r="O22" s="490">
        <v>0.1502</v>
      </c>
      <c r="P22" s="490">
        <v>0.1502</v>
      </c>
      <c r="Q22" s="490">
        <v>0.1502</v>
      </c>
      <c r="R22" s="490">
        <v>0.1502</v>
      </c>
      <c r="S22" s="490">
        <v>0.1502</v>
      </c>
      <c r="T22" s="490">
        <v>0.1502</v>
      </c>
      <c r="U22" s="490">
        <v>0.1502</v>
      </c>
      <c r="V22" s="490">
        <v>0.1502</v>
      </c>
      <c r="W22" s="490">
        <v>0.1502</v>
      </c>
      <c r="X22" s="490">
        <v>0.1502</v>
      </c>
      <c r="Y22" s="490">
        <v>0.1502</v>
      </c>
      <c r="Z22" s="490">
        <v>0.1502</v>
      </c>
      <c r="AA22" s="490">
        <v>0.15229999999999999</v>
      </c>
      <c r="AB22" s="490">
        <v>0.15229999999999999</v>
      </c>
      <c r="AC22" s="490">
        <v>0.15229999999999999</v>
      </c>
      <c r="AD22" s="490">
        <v>0.15229999999999999</v>
      </c>
      <c r="AE22" s="490">
        <v>0.15229999999999999</v>
      </c>
      <c r="AF22" s="490">
        <v>0.15229999999999999</v>
      </c>
      <c r="AG22" s="490">
        <v>0.15229999999999999</v>
      </c>
      <c r="AH22" s="490">
        <v>0.15229999999999999</v>
      </c>
      <c r="AI22" s="490">
        <v>0.15229999999999999</v>
      </c>
      <c r="AJ22" s="490">
        <v>0.15229999999999999</v>
      </c>
      <c r="AK22" s="490">
        <v>0.15229999999999999</v>
      </c>
      <c r="AL22" s="490">
        <v>0.15229999999999999</v>
      </c>
      <c r="AM22" s="490">
        <v>0.15229999999999999</v>
      </c>
      <c r="AN22" s="490">
        <v>0.15229999999999999</v>
      </c>
      <c r="AO22" s="490">
        <v>0.15229999999999999</v>
      </c>
      <c r="AP22" s="490">
        <v>0.15229999999999999</v>
      </c>
      <c r="AQ22" s="490">
        <v>0.15229999999999999</v>
      </c>
      <c r="AR22" s="490">
        <v>0.14929999999999999</v>
      </c>
      <c r="AS22" s="490">
        <v>0.14929999999999999</v>
      </c>
      <c r="AT22" s="490">
        <v>0.14929999999999999</v>
      </c>
      <c r="AU22" s="490">
        <v>0.14929999999999999</v>
      </c>
      <c r="AV22" s="490">
        <v>0.14929999999999999</v>
      </c>
      <c r="AW22" s="490">
        <v>0.14929999999999999</v>
      </c>
      <c r="AX22" s="490">
        <v>0.14929999999999999</v>
      </c>
      <c r="AY22" s="939">
        <v>0.14929999999999999</v>
      </c>
      <c r="AZ22" s="939">
        <v>0.14929999999999999</v>
      </c>
      <c r="BA22" s="939">
        <v>0.14929999999999999</v>
      </c>
      <c r="BB22" s="478">
        <v>0.14929999999999999</v>
      </c>
      <c r="BC22" s="478">
        <v>0.14929999999999999</v>
      </c>
      <c r="BD22" s="478">
        <v>0.14929999999999999</v>
      </c>
      <c r="BE22" s="478">
        <v>0.14929999999999999</v>
      </c>
      <c r="BF22" s="478">
        <v>0.14929999999999999</v>
      </c>
      <c r="BG22" s="478">
        <v>0.14929999999999999</v>
      </c>
      <c r="BH22" s="478">
        <v>0.14929999999999999</v>
      </c>
      <c r="BI22" s="478">
        <v>0.14929999999999999</v>
      </c>
      <c r="BJ22" s="478">
        <v>0.14929999999999999</v>
      </c>
      <c r="BK22" s="478">
        <v>0.14929999999999999</v>
      </c>
      <c r="BL22" s="478">
        <v>0.14929999999999999</v>
      </c>
      <c r="BM22" s="478">
        <v>0.14929999999999999</v>
      </c>
      <c r="BN22" s="478">
        <v>0.14929999999999999</v>
      </c>
      <c r="BO22" s="478">
        <v>0.14929999999999999</v>
      </c>
      <c r="BP22" s="478">
        <v>0.14929999999999999</v>
      </c>
      <c r="BQ22" s="478">
        <v>0.14929999999999999</v>
      </c>
      <c r="BR22" s="478">
        <v>0.14929999999999999</v>
      </c>
      <c r="BS22" s="478">
        <v>0.14929999999999999</v>
      </c>
      <c r="BT22" s="478">
        <v>0.14929999999999999</v>
      </c>
      <c r="BU22" s="478">
        <v>0.14929999999999999</v>
      </c>
      <c r="BV22" s="478">
        <v>0.14929999999999999</v>
      </c>
    </row>
    <row r="23" spans="1:74" ht="12" customHeight="1" x14ac:dyDescent="0.3">
      <c r="A23" s="312"/>
      <c r="B23" s="311" t="s">
        <v>1064</v>
      </c>
      <c r="C23" s="490"/>
      <c r="D23" s="490"/>
      <c r="E23" s="490"/>
      <c r="F23" s="490"/>
      <c r="G23" s="490"/>
      <c r="H23" s="490"/>
      <c r="I23" s="490"/>
      <c r="J23" s="490"/>
      <c r="K23" s="490"/>
      <c r="L23" s="490"/>
      <c r="M23" s="490"/>
      <c r="N23" s="490"/>
      <c r="O23" s="490"/>
      <c r="P23" s="490"/>
      <c r="Q23" s="490"/>
      <c r="R23" s="490"/>
      <c r="S23" s="490"/>
      <c r="T23" s="490"/>
      <c r="U23" s="490"/>
      <c r="V23" s="490"/>
      <c r="W23" s="490"/>
      <c r="X23" s="490"/>
      <c r="Y23" s="490"/>
      <c r="Z23" s="490"/>
      <c r="AA23" s="490"/>
      <c r="AB23" s="490"/>
      <c r="AC23" s="490"/>
      <c r="AD23" s="490"/>
      <c r="AE23" s="490"/>
      <c r="AF23" s="490"/>
      <c r="AG23" s="490"/>
      <c r="AH23" s="490"/>
      <c r="AI23" s="490"/>
      <c r="AJ23" s="490"/>
      <c r="AK23" s="490"/>
      <c r="AL23" s="490"/>
      <c r="AM23" s="490"/>
      <c r="AN23" s="490"/>
      <c r="AO23" s="490"/>
      <c r="AP23" s="490"/>
      <c r="AQ23" s="490"/>
      <c r="AR23" s="490"/>
      <c r="AS23" s="490"/>
      <c r="AT23" s="490"/>
      <c r="AU23" s="490"/>
      <c r="AV23" s="490"/>
      <c r="AW23" s="490"/>
      <c r="AX23" s="490"/>
      <c r="AY23" s="939"/>
      <c r="AZ23" s="939"/>
      <c r="BA23" s="939"/>
      <c r="BB23" s="478"/>
      <c r="BC23" s="478"/>
      <c r="BD23" s="478"/>
      <c r="BE23" s="478"/>
      <c r="BF23" s="478"/>
      <c r="BG23" s="478"/>
      <c r="BH23" s="478"/>
      <c r="BI23" s="478"/>
      <c r="BJ23" s="478"/>
      <c r="BK23" s="478"/>
      <c r="BL23" s="478"/>
      <c r="BM23" s="478"/>
      <c r="BN23" s="478"/>
      <c r="BO23" s="478"/>
      <c r="BP23" s="478"/>
      <c r="BQ23" s="478"/>
      <c r="BR23" s="478"/>
      <c r="BS23" s="478"/>
      <c r="BT23" s="478"/>
      <c r="BU23" s="478"/>
      <c r="BV23" s="478"/>
    </row>
    <row r="24" spans="1:74" s="505" customFormat="1" ht="12" customHeight="1" x14ac:dyDescent="0.3">
      <c r="A24" s="504"/>
      <c r="B24" s="507" t="s">
        <v>1057</v>
      </c>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322"/>
      <c r="AP24" s="322"/>
      <c r="AQ24" s="322"/>
      <c r="AR24" s="322"/>
      <c r="AS24" s="322"/>
      <c r="AT24" s="322"/>
      <c r="AU24" s="322"/>
      <c r="AV24" s="322"/>
      <c r="AW24" s="322"/>
      <c r="AX24" s="322"/>
      <c r="AY24" s="964"/>
      <c r="AZ24" s="964"/>
      <c r="BA24" s="964"/>
      <c r="BB24" s="484"/>
      <c r="BC24" s="484"/>
      <c r="BD24" s="484"/>
      <c r="BE24" s="484"/>
      <c r="BF24" s="484"/>
      <c r="BG24" s="484"/>
      <c r="BH24" s="484"/>
      <c r="BI24" s="484"/>
      <c r="BJ24" s="484"/>
      <c r="BK24" s="484"/>
      <c r="BL24" s="484"/>
      <c r="BM24" s="484"/>
      <c r="BN24" s="484"/>
      <c r="BO24" s="484"/>
      <c r="BP24" s="484"/>
      <c r="BQ24" s="484"/>
      <c r="BR24" s="484"/>
      <c r="BS24" s="484"/>
      <c r="BT24" s="484"/>
      <c r="BU24" s="484"/>
      <c r="BV24" s="484"/>
    </row>
    <row r="25" spans="1:74" ht="12" customHeight="1" x14ac:dyDescent="0.3">
      <c r="A25" s="312" t="s">
        <v>795</v>
      </c>
      <c r="B25" s="506" t="s">
        <v>1042</v>
      </c>
      <c r="C25" s="490">
        <v>18.142600000000002</v>
      </c>
      <c r="D25" s="490">
        <v>18.1416</v>
      </c>
      <c r="E25" s="490">
        <v>18.142800000000001</v>
      </c>
      <c r="F25" s="490">
        <v>18.155100000000001</v>
      </c>
      <c r="G25" s="490">
        <v>18.161300000000001</v>
      </c>
      <c r="H25" s="490">
        <v>18.183</v>
      </c>
      <c r="I25" s="490">
        <v>18.322500000000002</v>
      </c>
      <c r="J25" s="490">
        <v>18.328499999999998</v>
      </c>
      <c r="K25" s="490">
        <v>18.305499999999999</v>
      </c>
      <c r="L25" s="490">
        <v>18.3992</v>
      </c>
      <c r="M25" s="490">
        <v>18.402699999999999</v>
      </c>
      <c r="N25" s="490">
        <v>18.4114</v>
      </c>
      <c r="O25" s="490">
        <v>18.7514</v>
      </c>
      <c r="P25" s="490">
        <v>18.782</v>
      </c>
      <c r="Q25" s="490">
        <v>18.802900000000001</v>
      </c>
      <c r="R25" s="490">
        <v>18.800799999999999</v>
      </c>
      <c r="S25" s="490">
        <v>18.800799999999999</v>
      </c>
      <c r="T25" s="490">
        <v>18.7956</v>
      </c>
      <c r="U25" s="490">
        <v>18.7956</v>
      </c>
      <c r="V25" s="490">
        <v>18.794899999999998</v>
      </c>
      <c r="W25" s="490">
        <v>18.79</v>
      </c>
      <c r="X25" s="490">
        <v>18.7607</v>
      </c>
      <c r="Y25" s="490">
        <v>18.769500000000001</v>
      </c>
      <c r="Z25" s="490">
        <v>18.7822</v>
      </c>
      <c r="AA25" s="490">
        <v>18.790900000000001</v>
      </c>
      <c r="AB25" s="490">
        <v>18.819199999999999</v>
      </c>
      <c r="AC25" s="490">
        <v>18.741800000000001</v>
      </c>
      <c r="AD25" s="490">
        <v>18.742699999999999</v>
      </c>
      <c r="AE25" s="490">
        <v>18.743600000000001</v>
      </c>
      <c r="AF25" s="490">
        <v>18.6844</v>
      </c>
      <c r="AG25" s="490">
        <v>18.6844</v>
      </c>
      <c r="AH25" s="490">
        <v>18.6844</v>
      </c>
      <c r="AI25" s="490">
        <v>18.688400000000001</v>
      </c>
      <c r="AJ25" s="490">
        <v>18.682400000000001</v>
      </c>
      <c r="AK25" s="490">
        <v>18.6751</v>
      </c>
      <c r="AL25" s="490">
        <v>18.634899999999998</v>
      </c>
      <c r="AM25" s="490">
        <v>18.643999999999998</v>
      </c>
      <c r="AN25" s="490">
        <v>18.643999999999998</v>
      </c>
      <c r="AO25" s="490">
        <v>18.642800000000001</v>
      </c>
      <c r="AP25" s="490">
        <v>18.535699999999999</v>
      </c>
      <c r="AQ25" s="490">
        <v>18.585699999999999</v>
      </c>
      <c r="AR25" s="490">
        <v>18.586600000000001</v>
      </c>
      <c r="AS25" s="490">
        <v>18.5886</v>
      </c>
      <c r="AT25" s="490">
        <v>18.591100000000001</v>
      </c>
      <c r="AU25" s="490">
        <v>18.5989</v>
      </c>
      <c r="AV25" s="490">
        <v>18.5229</v>
      </c>
      <c r="AW25" s="490">
        <v>18.5229</v>
      </c>
      <c r="AX25" s="490">
        <v>18.370699999999999</v>
      </c>
      <c r="AY25" s="939">
        <v>18.370699999999999</v>
      </c>
      <c r="AZ25" s="939">
        <v>18.372699999999998</v>
      </c>
      <c r="BA25" s="939">
        <v>18.4222</v>
      </c>
      <c r="BB25" s="478">
        <v>18.427399999999999</v>
      </c>
      <c r="BC25" s="478">
        <v>18.428799999999999</v>
      </c>
      <c r="BD25" s="478">
        <v>18.4297</v>
      </c>
      <c r="BE25" s="478">
        <v>18.4345</v>
      </c>
      <c r="BF25" s="478">
        <v>18.4345</v>
      </c>
      <c r="BG25" s="478">
        <v>18.4345</v>
      </c>
      <c r="BH25" s="478">
        <v>18.457599999999999</v>
      </c>
      <c r="BI25" s="478">
        <v>18.457599999999999</v>
      </c>
      <c r="BJ25" s="478">
        <v>18.450399999999998</v>
      </c>
      <c r="BK25" s="478">
        <v>18.4558</v>
      </c>
      <c r="BL25" s="478">
        <v>18.458300000000001</v>
      </c>
      <c r="BM25" s="478">
        <v>18.458300000000001</v>
      </c>
      <c r="BN25" s="478">
        <v>18.4604</v>
      </c>
      <c r="BO25" s="478">
        <v>18.4604</v>
      </c>
      <c r="BP25" s="478">
        <v>18.467300000000002</v>
      </c>
      <c r="BQ25" s="478">
        <v>18.467300000000002</v>
      </c>
      <c r="BR25" s="478">
        <v>18.467300000000002</v>
      </c>
      <c r="BS25" s="478">
        <v>18.467300000000002</v>
      </c>
      <c r="BT25" s="478">
        <v>18.480499999999999</v>
      </c>
      <c r="BU25" s="478">
        <v>18.480499999999999</v>
      </c>
      <c r="BV25" s="478">
        <v>18.481400000000001</v>
      </c>
    </row>
    <row r="26" spans="1:74" ht="12" customHeight="1" x14ac:dyDescent="0.3">
      <c r="A26" s="312" t="s">
        <v>796</v>
      </c>
      <c r="B26" s="506" t="s">
        <v>474</v>
      </c>
      <c r="C26" s="490">
        <v>1.4997</v>
      </c>
      <c r="D26" s="490">
        <v>1.4997</v>
      </c>
      <c r="E26" s="490">
        <v>1.4997</v>
      </c>
      <c r="F26" s="490">
        <v>1.4997</v>
      </c>
      <c r="G26" s="490">
        <v>1.4997</v>
      </c>
      <c r="H26" s="490">
        <v>1.4997</v>
      </c>
      <c r="I26" s="490">
        <v>1.4997</v>
      </c>
      <c r="J26" s="490">
        <v>1.4997</v>
      </c>
      <c r="K26" s="490">
        <v>1.4997</v>
      </c>
      <c r="L26" s="490">
        <v>1.4997</v>
      </c>
      <c r="M26" s="490">
        <v>1.4997</v>
      </c>
      <c r="N26" s="490">
        <v>1.4997</v>
      </c>
      <c r="O26" s="490">
        <v>1.4452</v>
      </c>
      <c r="P26" s="490">
        <v>1.4452</v>
      </c>
      <c r="Q26" s="490">
        <v>1.4452</v>
      </c>
      <c r="R26" s="490">
        <v>1.4452</v>
      </c>
      <c r="S26" s="490">
        <v>1.4441999999999999</v>
      </c>
      <c r="T26" s="490">
        <v>1.4441999999999999</v>
      </c>
      <c r="U26" s="490">
        <v>1.4441999999999999</v>
      </c>
      <c r="V26" s="490">
        <v>1.4441999999999999</v>
      </c>
      <c r="W26" s="490">
        <v>1.4441999999999999</v>
      </c>
      <c r="X26" s="490">
        <v>1.4441999999999999</v>
      </c>
      <c r="Y26" s="490">
        <v>1.4441999999999999</v>
      </c>
      <c r="Z26" s="490">
        <v>1.4441999999999999</v>
      </c>
      <c r="AA26" s="490">
        <v>1.4232</v>
      </c>
      <c r="AB26" s="490">
        <v>1.4232</v>
      </c>
      <c r="AC26" s="490">
        <v>1.4232</v>
      </c>
      <c r="AD26" s="490">
        <v>1.4232</v>
      </c>
      <c r="AE26" s="490">
        <v>1.4232</v>
      </c>
      <c r="AF26" s="490">
        <v>1.4232</v>
      </c>
      <c r="AG26" s="490">
        <v>1.4232</v>
      </c>
      <c r="AH26" s="490">
        <v>1.4232</v>
      </c>
      <c r="AI26" s="490">
        <v>1.4232</v>
      </c>
      <c r="AJ26" s="490">
        <v>1.4232</v>
      </c>
      <c r="AK26" s="490">
        <v>1.4232</v>
      </c>
      <c r="AL26" s="490">
        <v>1.4232</v>
      </c>
      <c r="AM26" s="490">
        <v>1.4232</v>
      </c>
      <c r="AN26" s="490">
        <v>1.4232</v>
      </c>
      <c r="AO26" s="490">
        <v>1.4232</v>
      </c>
      <c r="AP26" s="490">
        <v>1.4232</v>
      </c>
      <c r="AQ26" s="490">
        <v>1.4232</v>
      </c>
      <c r="AR26" s="490">
        <v>1.4232</v>
      </c>
      <c r="AS26" s="490">
        <v>1.4232</v>
      </c>
      <c r="AT26" s="490">
        <v>1.4232</v>
      </c>
      <c r="AU26" s="490">
        <v>1.4232</v>
      </c>
      <c r="AV26" s="490">
        <v>1.4232</v>
      </c>
      <c r="AW26" s="490">
        <v>1.4232</v>
      </c>
      <c r="AX26" s="490">
        <v>1.4232</v>
      </c>
      <c r="AY26" s="939">
        <v>1.4232</v>
      </c>
      <c r="AZ26" s="939">
        <v>1.4232</v>
      </c>
      <c r="BA26" s="939">
        <v>1.4232</v>
      </c>
      <c r="BB26" s="478">
        <v>1.4232</v>
      </c>
      <c r="BC26" s="478">
        <v>1.4232</v>
      </c>
      <c r="BD26" s="478">
        <v>1.4232</v>
      </c>
      <c r="BE26" s="478">
        <v>1.4232</v>
      </c>
      <c r="BF26" s="478">
        <v>1.4232</v>
      </c>
      <c r="BG26" s="478">
        <v>1.4232</v>
      </c>
      <c r="BH26" s="478">
        <v>1.4232</v>
      </c>
      <c r="BI26" s="478">
        <v>1.4232</v>
      </c>
      <c r="BJ26" s="478">
        <v>1.4232</v>
      </c>
      <c r="BK26" s="478">
        <v>1.4232</v>
      </c>
      <c r="BL26" s="478">
        <v>1.4232</v>
      </c>
      <c r="BM26" s="478">
        <v>1.4232</v>
      </c>
      <c r="BN26" s="478">
        <v>1.4232</v>
      </c>
      <c r="BO26" s="478">
        <v>1.4232</v>
      </c>
      <c r="BP26" s="478">
        <v>1.4232</v>
      </c>
      <c r="BQ26" s="478">
        <v>1.4232</v>
      </c>
      <c r="BR26" s="478">
        <v>1.4232</v>
      </c>
      <c r="BS26" s="478">
        <v>1.4232</v>
      </c>
      <c r="BT26" s="478">
        <v>1.4232</v>
      </c>
      <c r="BU26" s="478">
        <v>1.4232</v>
      </c>
      <c r="BV26" s="478">
        <v>1.4232</v>
      </c>
    </row>
    <row r="27" spans="1:74" ht="12" customHeight="1" x14ac:dyDescent="0.3">
      <c r="A27" s="312" t="s">
        <v>797</v>
      </c>
      <c r="B27" s="506" t="s">
        <v>314</v>
      </c>
      <c r="C27" s="490">
        <v>1.4266000000000001</v>
      </c>
      <c r="D27" s="490">
        <v>1.4253</v>
      </c>
      <c r="E27" s="490">
        <v>1.4253</v>
      </c>
      <c r="F27" s="490">
        <v>1.4253</v>
      </c>
      <c r="G27" s="490">
        <v>1.4242999999999999</v>
      </c>
      <c r="H27" s="490">
        <v>1.4225000000000001</v>
      </c>
      <c r="I27" s="490">
        <v>1.4256</v>
      </c>
      <c r="J27" s="490">
        <v>1.4256</v>
      </c>
      <c r="K27" s="490">
        <v>1.4254</v>
      </c>
      <c r="L27" s="490">
        <v>1.4246000000000001</v>
      </c>
      <c r="M27" s="490">
        <v>1.4231</v>
      </c>
      <c r="N27" s="490">
        <v>1.4201999999999999</v>
      </c>
      <c r="O27" s="490">
        <v>1.5248999999999999</v>
      </c>
      <c r="P27" s="490">
        <v>1.5248999999999999</v>
      </c>
      <c r="Q27" s="490">
        <v>1.5248999999999999</v>
      </c>
      <c r="R27" s="490">
        <v>1.5248999999999999</v>
      </c>
      <c r="S27" s="490">
        <v>1.5274000000000001</v>
      </c>
      <c r="T27" s="490">
        <v>1.5279</v>
      </c>
      <c r="U27" s="490">
        <v>1.5279</v>
      </c>
      <c r="V27" s="490">
        <v>1.5279</v>
      </c>
      <c r="W27" s="490">
        <v>1.5235000000000001</v>
      </c>
      <c r="X27" s="490">
        <v>1.5235000000000001</v>
      </c>
      <c r="Y27" s="490">
        <v>1.5253000000000001</v>
      </c>
      <c r="Z27" s="490">
        <v>1.5273000000000001</v>
      </c>
      <c r="AA27" s="490">
        <v>1.4522999999999999</v>
      </c>
      <c r="AB27" s="490">
        <v>1.4507000000000001</v>
      </c>
      <c r="AC27" s="490">
        <v>1.4507000000000001</v>
      </c>
      <c r="AD27" s="490">
        <v>1.4507000000000001</v>
      </c>
      <c r="AE27" s="490">
        <v>1.4507000000000001</v>
      </c>
      <c r="AF27" s="490">
        <v>1.4504999999999999</v>
      </c>
      <c r="AG27" s="490">
        <v>1.4504999999999999</v>
      </c>
      <c r="AH27" s="490">
        <v>1.4497</v>
      </c>
      <c r="AI27" s="490">
        <v>1.4497</v>
      </c>
      <c r="AJ27" s="490">
        <v>1.4497</v>
      </c>
      <c r="AK27" s="490">
        <v>1.4487000000000001</v>
      </c>
      <c r="AL27" s="490">
        <v>1.4487000000000001</v>
      </c>
      <c r="AM27" s="490">
        <v>1.4495</v>
      </c>
      <c r="AN27" s="490">
        <v>1.4495</v>
      </c>
      <c r="AO27" s="490">
        <v>1.4495</v>
      </c>
      <c r="AP27" s="490">
        <v>1.4495</v>
      </c>
      <c r="AQ27" s="490">
        <v>1.4495</v>
      </c>
      <c r="AR27" s="490">
        <v>1.4521999999999999</v>
      </c>
      <c r="AS27" s="490">
        <v>1.4521999999999999</v>
      </c>
      <c r="AT27" s="490">
        <v>1.4521999999999999</v>
      </c>
      <c r="AU27" s="490">
        <v>1.4521999999999999</v>
      </c>
      <c r="AV27" s="490">
        <v>1.4521999999999999</v>
      </c>
      <c r="AW27" s="490">
        <v>1.4521999999999999</v>
      </c>
      <c r="AX27" s="490">
        <v>1.4521999999999999</v>
      </c>
      <c r="AY27" s="939">
        <v>1.4521999999999999</v>
      </c>
      <c r="AZ27" s="939">
        <v>1.4521999999999999</v>
      </c>
      <c r="BA27" s="939">
        <v>1.4534</v>
      </c>
      <c r="BB27" s="478">
        <v>1.4563999999999999</v>
      </c>
      <c r="BC27" s="478">
        <v>1.4563999999999999</v>
      </c>
      <c r="BD27" s="478">
        <v>1.4563999999999999</v>
      </c>
      <c r="BE27" s="478">
        <v>1.4563999999999999</v>
      </c>
      <c r="BF27" s="478">
        <v>1.4563999999999999</v>
      </c>
      <c r="BG27" s="478">
        <v>1.4563999999999999</v>
      </c>
      <c r="BH27" s="478">
        <v>1.4563999999999999</v>
      </c>
      <c r="BI27" s="478">
        <v>1.4563999999999999</v>
      </c>
      <c r="BJ27" s="478">
        <v>1.4563999999999999</v>
      </c>
      <c r="BK27" s="478">
        <v>1.4563999999999999</v>
      </c>
      <c r="BL27" s="478">
        <v>1.4563999999999999</v>
      </c>
      <c r="BM27" s="478">
        <v>1.4563999999999999</v>
      </c>
      <c r="BN27" s="478">
        <v>1.4563999999999999</v>
      </c>
      <c r="BO27" s="478">
        <v>1.4563999999999999</v>
      </c>
      <c r="BP27" s="478">
        <v>1.4563999999999999</v>
      </c>
      <c r="BQ27" s="478">
        <v>1.4563999999999999</v>
      </c>
      <c r="BR27" s="478">
        <v>1.4563999999999999</v>
      </c>
      <c r="BS27" s="478">
        <v>1.4563999999999999</v>
      </c>
      <c r="BT27" s="478">
        <v>1.4563999999999999</v>
      </c>
      <c r="BU27" s="478">
        <v>1.4543999999999999</v>
      </c>
      <c r="BV27" s="478">
        <v>1.4543999999999999</v>
      </c>
    </row>
    <row r="28" spans="1:74" ht="12" customHeight="1" x14ac:dyDescent="0.3">
      <c r="A28" s="312" t="s">
        <v>798</v>
      </c>
      <c r="B28" s="506" t="s">
        <v>1578</v>
      </c>
      <c r="C28" s="490">
        <v>1.5509999999999999</v>
      </c>
      <c r="D28" s="490">
        <v>1.5509999999999999</v>
      </c>
      <c r="E28" s="490">
        <v>1.5509999999999999</v>
      </c>
      <c r="F28" s="490">
        <v>1.5509999999999999</v>
      </c>
      <c r="G28" s="490">
        <v>1.5509999999999999</v>
      </c>
      <c r="H28" s="490">
        <v>1.5509999999999999</v>
      </c>
      <c r="I28" s="490">
        <v>1.5509999999999999</v>
      </c>
      <c r="J28" s="490">
        <v>1.526</v>
      </c>
      <c r="K28" s="490">
        <v>1.526</v>
      </c>
      <c r="L28" s="490">
        <v>1.526</v>
      </c>
      <c r="M28" s="490">
        <v>1.526</v>
      </c>
      <c r="N28" s="490">
        <v>1.526</v>
      </c>
      <c r="O28" s="490">
        <v>1.3022</v>
      </c>
      <c r="P28" s="490">
        <v>1.3022</v>
      </c>
      <c r="Q28" s="490">
        <v>1.3714999999999999</v>
      </c>
      <c r="R28" s="490">
        <v>1.3714999999999999</v>
      </c>
      <c r="S28" s="490">
        <v>1.3714999999999999</v>
      </c>
      <c r="T28" s="490">
        <v>1.3714999999999999</v>
      </c>
      <c r="U28" s="490">
        <v>1.3714999999999999</v>
      </c>
      <c r="V28" s="490">
        <v>1.3714999999999999</v>
      </c>
      <c r="W28" s="490">
        <v>1.3714999999999999</v>
      </c>
      <c r="X28" s="490">
        <v>1.3714999999999999</v>
      </c>
      <c r="Y28" s="490">
        <v>1.3714999999999999</v>
      </c>
      <c r="Z28" s="490">
        <v>1.3662000000000001</v>
      </c>
      <c r="AA28" s="490">
        <v>1.5347999999999999</v>
      </c>
      <c r="AB28" s="490">
        <v>1.5347999999999999</v>
      </c>
      <c r="AC28" s="490">
        <v>1.5047999999999999</v>
      </c>
      <c r="AD28" s="490">
        <v>1.5047999999999999</v>
      </c>
      <c r="AE28" s="490">
        <v>1.5047999999999999</v>
      </c>
      <c r="AF28" s="490">
        <v>1.5047999999999999</v>
      </c>
      <c r="AG28" s="490">
        <v>1.5047999999999999</v>
      </c>
      <c r="AH28" s="490">
        <v>1.5047999999999999</v>
      </c>
      <c r="AI28" s="490">
        <v>1.5047999999999999</v>
      </c>
      <c r="AJ28" s="490">
        <v>1.5047999999999999</v>
      </c>
      <c r="AK28" s="490">
        <v>1.5047999999999999</v>
      </c>
      <c r="AL28" s="490">
        <v>1.5047999999999999</v>
      </c>
      <c r="AM28" s="490">
        <v>1.5047999999999999</v>
      </c>
      <c r="AN28" s="490">
        <v>1.5047999999999999</v>
      </c>
      <c r="AO28" s="490">
        <v>1.5047999999999999</v>
      </c>
      <c r="AP28" s="490">
        <v>1.5047999999999999</v>
      </c>
      <c r="AQ28" s="490">
        <v>1.5047999999999999</v>
      </c>
      <c r="AR28" s="490">
        <v>1.5047999999999999</v>
      </c>
      <c r="AS28" s="490">
        <v>1.5047999999999999</v>
      </c>
      <c r="AT28" s="490">
        <v>1.5047999999999999</v>
      </c>
      <c r="AU28" s="490">
        <v>1.5047999999999999</v>
      </c>
      <c r="AV28" s="490">
        <v>1.5047999999999999</v>
      </c>
      <c r="AW28" s="490">
        <v>1.5047999999999999</v>
      </c>
      <c r="AX28" s="490">
        <v>1.5047999999999999</v>
      </c>
      <c r="AY28" s="939">
        <v>1.5047999999999999</v>
      </c>
      <c r="AZ28" s="939">
        <v>1.5047999999999999</v>
      </c>
      <c r="BA28" s="939">
        <v>1.5047999999999999</v>
      </c>
      <c r="BB28" s="478">
        <v>1.5047999999999999</v>
      </c>
      <c r="BC28" s="478">
        <v>1.5047999999999999</v>
      </c>
      <c r="BD28" s="478">
        <v>1.5047999999999999</v>
      </c>
      <c r="BE28" s="478">
        <v>1.5047999999999999</v>
      </c>
      <c r="BF28" s="478">
        <v>1.5047999999999999</v>
      </c>
      <c r="BG28" s="478">
        <v>1.5047999999999999</v>
      </c>
      <c r="BH28" s="478">
        <v>1.5047999999999999</v>
      </c>
      <c r="BI28" s="478">
        <v>1.5047999999999999</v>
      </c>
      <c r="BJ28" s="478">
        <v>1.5047999999999999</v>
      </c>
      <c r="BK28" s="478">
        <v>1.5047999999999999</v>
      </c>
      <c r="BL28" s="478">
        <v>1.5047999999999999</v>
      </c>
      <c r="BM28" s="478">
        <v>1.5047999999999999</v>
      </c>
      <c r="BN28" s="478">
        <v>1.5047999999999999</v>
      </c>
      <c r="BO28" s="478">
        <v>1.5047999999999999</v>
      </c>
      <c r="BP28" s="478">
        <v>1.5047999999999999</v>
      </c>
      <c r="BQ28" s="478">
        <v>1.5047999999999999</v>
      </c>
      <c r="BR28" s="478">
        <v>1.5047999999999999</v>
      </c>
      <c r="BS28" s="478">
        <v>1.5047999999999999</v>
      </c>
      <c r="BT28" s="478">
        <v>1.5047999999999999</v>
      </c>
      <c r="BU28" s="478">
        <v>1.5047999999999999</v>
      </c>
      <c r="BV28" s="478">
        <v>1.5047999999999999</v>
      </c>
    </row>
    <row r="29" spans="1:74" s="505" customFormat="1" ht="12" customHeight="1" x14ac:dyDescent="0.3">
      <c r="A29" s="504"/>
      <c r="B29" s="507" t="s">
        <v>1058</v>
      </c>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974"/>
      <c r="AZ29" s="974"/>
      <c r="BA29" s="974"/>
      <c r="BB29" s="508"/>
      <c r="BC29" s="508"/>
      <c r="BD29" s="508"/>
      <c r="BE29" s="508"/>
      <c r="BF29" s="508"/>
      <c r="BG29" s="508"/>
      <c r="BH29" s="508"/>
      <c r="BI29" s="508"/>
      <c r="BJ29" s="508"/>
      <c r="BK29" s="508"/>
      <c r="BL29" s="508"/>
      <c r="BM29" s="508"/>
      <c r="BN29" s="508"/>
      <c r="BO29" s="508"/>
      <c r="BP29" s="508"/>
      <c r="BQ29" s="508"/>
      <c r="BR29" s="508"/>
      <c r="BS29" s="508"/>
      <c r="BT29" s="508"/>
      <c r="BU29" s="508"/>
      <c r="BV29" s="508"/>
    </row>
    <row r="30" spans="1:74" ht="12" customHeight="1" x14ac:dyDescent="0.3">
      <c r="A30" s="312" t="s">
        <v>799</v>
      </c>
      <c r="B30" s="506" t="s">
        <v>1041</v>
      </c>
      <c r="C30" s="490">
        <v>5.4931999999999999</v>
      </c>
      <c r="D30" s="490">
        <v>5.4931999999999999</v>
      </c>
      <c r="E30" s="490">
        <v>5.4931999999999999</v>
      </c>
      <c r="F30" s="490">
        <v>5.4931999999999999</v>
      </c>
      <c r="G30" s="490">
        <v>5.4931999999999999</v>
      </c>
      <c r="H30" s="490">
        <v>5.4931999999999999</v>
      </c>
      <c r="I30" s="490">
        <v>5.4931999999999999</v>
      </c>
      <c r="J30" s="490">
        <v>5.4931999999999999</v>
      </c>
      <c r="K30" s="490">
        <v>5.4981999999999998</v>
      </c>
      <c r="L30" s="490">
        <v>5.4981999999999998</v>
      </c>
      <c r="M30" s="490">
        <v>5.4981999999999998</v>
      </c>
      <c r="N30" s="490">
        <v>5.4885000000000002</v>
      </c>
      <c r="O30" s="490">
        <v>5.3841999999999999</v>
      </c>
      <c r="P30" s="490">
        <v>5.3841999999999999</v>
      </c>
      <c r="Q30" s="490">
        <v>5.3841999999999999</v>
      </c>
      <c r="R30" s="490">
        <v>5.3841999999999999</v>
      </c>
      <c r="S30" s="490">
        <v>5.3841999999999999</v>
      </c>
      <c r="T30" s="490">
        <v>5.3784000000000001</v>
      </c>
      <c r="U30" s="490">
        <v>5.3903999999999996</v>
      </c>
      <c r="V30" s="490">
        <v>5.3903999999999996</v>
      </c>
      <c r="W30" s="490">
        <v>5.3903999999999996</v>
      </c>
      <c r="X30" s="490">
        <v>5.3903999999999996</v>
      </c>
      <c r="Y30" s="490">
        <v>5.3903999999999996</v>
      </c>
      <c r="Z30" s="490">
        <v>5.3903999999999996</v>
      </c>
      <c r="AA30" s="490">
        <v>5.5172999999999996</v>
      </c>
      <c r="AB30" s="490">
        <v>5.5172999999999996</v>
      </c>
      <c r="AC30" s="490">
        <v>5.5172999999999996</v>
      </c>
      <c r="AD30" s="490">
        <v>5.5172999999999996</v>
      </c>
      <c r="AE30" s="490">
        <v>5.4722999999999997</v>
      </c>
      <c r="AF30" s="490">
        <v>5.4577</v>
      </c>
      <c r="AG30" s="490">
        <v>5.4577</v>
      </c>
      <c r="AH30" s="490">
        <v>5.4577</v>
      </c>
      <c r="AI30" s="490">
        <v>5.4255000000000004</v>
      </c>
      <c r="AJ30" s="490">
        <v>5.4255000000000004</v>
      </c>
      <c r="AK30" s="490">
        <v>5.3623000000000003</v>
      </c>
      <c r="AL30" s="490">
        <v>5.3623000000000003</v>
      </c>
      <c r="AM30" s="490">
        <v>5.2992999999999997</v>
      </c>
      <c r="AN30" s="490">
        <v>5.2992999999999997</v>
      </c>
      <c r="AO30" s="490">
        <v>5.2992999999999997</v>
      </c>
      <c r="AP30" s="490">
        <v>5.2992999999999997</v>
      </c>
      <c r="AQ30" s="490">
        <v>5.2992999999999997</v>
      </c>
      <c r="AR30" s="490">
        <v>5.2992999999999997</v>
      </c>
      <c r="AS30" s="490">
        <v>5.2992999999999997</v>
      </c>
      <c r="AT30" s="490">
        <v>5.2992999999999997</v>
      </c>
      <c r="AU30" s="490">
        <v>5.2992999999999997</v>
      </c>
      <c r="AV30" s="490">
        <v>5.2992999999999997</v>
      </c>
      <c r="AW30" s="490">
        <v>5.2992999999999997</v>
      </c>
      <c r="AX30" s="490">
        <v>5.3392999999999997</v>
      </c>
      <c r="AY30" s="939">
        <v>5.3392999999999997</v>
      </c>
      <c r="AZ30" s="939">
        <v>5.3392999999999997</v>
      </c>
      <c r="BA30" s="939">
        <v>5.3392999999999997</v>
      </c>
      <c r="BB30" s="478">
        <v>5.3392999999999997</v>
      </c>
      <c r="BC30" s="478">
        <v>5.3392999999999997</v>
      </c>
      <c r="BD30" s="478">
        <v>5.3392999999999997</v>
      </c>
      <c r="BE30" s="478">
        <v>5.3392999999999997</v>
      </c>
      <c r="BF30" s="478">
        <v>5.3392999999999997</v>
      </c>
      <c r="BG30" s="478">
        <v>5.3392999999999997</v>
      </c>
      <c r="BH30" s="478">
        <v>5.3392999999999997</v>
      </c>
      <c r="BI30" s="478">
        <v>5.3392999999999997</v>
      </c>
      <c r="BJ30" s="478">
        <v>5.3392999999999997</v>
      </c>
      <c r="BK30" s="478">
        <v>5.3392999999999997</v>
      </c>
      <c r="BL30" s="478">
        <v>5.3392999999999997</v>
      </c>
      <c r="BM30" s="478">
        <v>5.3392999999999997</v>
      </c>
      <c r="BN30" s="478">
        <v>5.3392999999999997</v>
      </c>
      <c r="BO30" s="478">
        <v>5.3392999999999997</v>
      </c>
      <c r="BP30" s="478">
        <v>5.3392999999999997</v>
      </c>
      <c r="BQ30" s="478">
        <v>5.3392999999999997</v>
      </c>
      <c r="BR30" s="478">
        <v>5.3392999999999997</v>
      </c>
      <c r="BS30" s="478">
        <v>5.3392999999999997</v>
      </c>
      <c r="BT30" s="478">
        <v>5.3392999999999997</v>
      </c>
      <c r="BU30" s="478">
        <v>5.3392999999999997</v>
      </c>
      <c r="BV30" s="478">
        <v>5.3392999999999997</v>
      </c>
    </row>
    <row r="31" spans="1:74" ht="12" customHeight="1" x14ac:dyDescent="0.3">
      <c r="A31" s="312" t="s">
        <v>800</v>
      </c>
      <c r="B31" s="506" t="s">
        <v>1040</v>
      </c>
      <c r="C31" s="490">
        <v>0.82599999999999996</v>
      </c>
      <c r="D31" s="490">
        <v>0.82599999999999996</v>
      </c>
      <c r="E31" s="490">
        <v>0.82599999999999996</v>
      </c>
      <c r="F31" s="490">
        <v>0.82599999999999996</v>
      </c>
      <c r="G31" s="490">
        <v>0.82599999999999996</v>
      </c>
      <c r="H31" s="490">
        <v>0.82769999999999999</v>
      </c>
      <c r="I31" s="490">
        <v>0.82769999999999999</v>
      </c>
      <c r="J31" s="490">
        <v>0.82709999999999995</v>
      </c>
      <c r="K31" s="490">
        <v>0.82709999999999995</v>
      </c>
      <c r="L31" s="490">
        <v>0.82709999999999995</v>
      </c>
      <c r="M31" s="490">
        <v>0.81710000000000005</v>
      </c>
      <c r="N31" s="490">
        <v>0.81710000000000005</v>
      </c>
      <c r="O31" s="490">
        <v>1.4074</v>
      </c>
      <c r="P31" s="490">
        <v>1.4074</v>
      </c>
      <c r="Q31" s="490">
        <v>1.4074</v>
      </c>
      <c r="R31" s="490">
        <v>1.3998999999999999</v>
      </c>
      <c r="S31" s="490">
        <v>1.3998999999999999</v>
      </c>
      <c r="T31" s="490">
        <v>1.3998999999999999</v>
      </c>
      <c r="U31" s="490">
        <v>1.3998999999999999</v>
      </c>
      <c r="V31" s="490">
        <v>1.3998999999999999</v>
      </c>
      <c r="W31" s="490">
        <v>1.3998999999999999</v>
      </c>
      <c r="X31" s="490">
        <v>1.3998999999999999</v>
      </c>
      <c r="Y31" s="490">
        <v>1.3998999999999999</v>
      </c>
      <c r="Z31" s="490">
        <v>1.3998999999999999</v>
      </c>
      <c r="AA31" s="490">
        <v>1.3944000000000001</v>
      </c>
      <c r="AB31" s="490">
        <v>1.3944000000000001</v>
      </c>
      <c r="AC31" s="490">
        <v>1.3944000000000001</v>
      </c>
      <c r="AD31" s="490">
        <v>1.3944000000000001</v>
      </c>
      <c r="AE31" s="490">
        <v>1.3944000000000001</v>
      </c>
      <c r="AF31" s="490">
        <v>1.3956999999999999</v>
      </c>
      <c r="AG31" s="490">
        <v>1.3956999999999999</v>
      </c>
      <c r="AH31" s="490">
        <v>1.3956999999999999</v>
      </c>
      <c r="AI31" s="490">
        <v>1.3956999999999999</v>
      </c>
      <c r="AJ31" s="490">
        <v>1.3956999999999999</v>
      </c>
      <c r="AK31" s="490">
        <v>1.3956999999999999</v>
      </c>
      <c r="AL31" s="490">
        <v>1.3956999999999999</v>
      </c>
      <c r="AM31" s="490">
        <v>1.3673999999999999</v>
      </c>
      <c r="AN31" s="490">
        <v>1.3673999999999999</v>
      </c>
      <c r="AO31" s="490">
        <v>1.3673999999999999</v>
      </c>
      <c r="AP31" s="490">
        <v>1.3673999999999999</v>
      </c>
      <c r="AQ31" s="490">
        <v>1.3673999999999999</v>
      </c>
      <c r="AR31" s="490">
        <v>1.3673999999999999</v>
      </c>
      <c r="AS31" s="490">
        <v>1.3519000000000001</v>
      </c>
      <c r="AT31" s="490">
        <v>1.3519000000000001</v>
      </c>
      <c r="AU31" s="490">
        <v>1.3519000000000001</v>
      </c>
      <c r="AV31" s="490">
        <v>1.3519000000000001</v>
      </c>
      <c r="AW31" s="490">
        <v>1.3519000000000001</v>
      </c>
      <c r="AX31" s="490">
        <v>1.3320000000000001</v>
      </c>
      <c r="AY31" s="939">
        <v>1.3320000000000001</v>
      </c>
      <c r="AZ31" s="939">
        <v>1.3320000000000001</v>
      </c>
      <c r="BA31" s="939">
        <v>1.3320000000000001</v>
      </c>
      <c r="BB31" s="478">
        <v>1.3320000000000001</v>
      </c>
      <c r="BC31" s="478">
        <v>1.3320000000000001</v>
      </c>
      <c r="BD31" s="478">
        <v>1.3320000000000001</v>
      </c>
      <c r="BE31" s="478">
        <v>1.3320000000000001</v>
      </c>
      <c r="BF31" s="478">
        <v>1.3305</v>
      </c>
      <c r="BG31" s="478">
        <v>1.3305</v>
      </c>
      <c r="BH31" s="478">
        <v>1.3305</v>
      </c>
      <c r="BI31" s="478">
        <v>1.3305</v>
      </c>
      <c r="BJ31" s="478">
        <v>1.3305</v>
      </c>
      <c r="BK31" s="478">
        <v>1.3305</v>
      </c>
      <c r="BL31" s="478">
        <v>1.3305</v>
      </c>
      <c r="BM31" s="478">
        <v>1.3274999999999999</v>
      </c>
      <c r="BN31" s="478">
        <v>1.3274999999999999</v>
      </c>
      <c r="BO31" s="478">
        <v>1.3274999999999999</v>
      </c>
      <c r="BP31" s="478">
        <v>1.3274999999999999</v>
      </c>
      <c r="BQ31" s="478">
        <v>1.3339000000000001</v>
      </c>
      <c r="BR31" s="478">
        <v>1.3339000000000001</v>
      </c>
      <c r="BS31" s="478">
        <v>1.3339000000000001</v>
      </c>
      <c r="BT31" s="478">
        <v>1.3339000000000001</v>
      </c>
      <c r="BU31" s="478">
        <v>1.3339000000000001</v>
      </c>
      <c r="BV31" s="478">
        <v>1.3339000000000001</v>
      </c>
    </row>
    <row r="32" spans="1:74" ht="12" customHeight="1" x14ac:dyDescent="0.3">
      <c r="A32" s="312" t="s">
        <v>801</v>
      </c>
      <c r="B32" s="500" t="s">
        <v>1055</v>
      </c>
      <c r="C32" s="490">
        <v>0.47420000000000001</v>
      </c>
      <c r="D32" s="490">
        <v>0.47539999999999999</v>
      </c>
      <c r="E32" s="490">
        <v>0.47689999999999999</v>
      </c>
      <c r="F32" s="490">
        <v>0.47939999999999999</v>
      </c>
      <c r="G32" s="490">
        <v>0.47939999999999999</v>
      </c>
      <c r="H32" s="490">
        <v>0.47939999999999999</v>
      </c>
      <c r="I32" s="490">
        <v>0.49330000000000002</v>
      </c>
      <c r="J32" s="490">
        <v>0.49980000000000002</v>
      </c>
      <c r="K32" s="490">
        <v>0.51910000000000001</v>
      </c>
      <c r="L32" s="490">
        <v>0.52729999999999999</v>
      </c>
      <c r="M32" s="490">
        <v>0.53129999999999999</v>
      </c>
      <c r="N32" s="490">
        <v>0.54090000000000005</v>
      </c>
      <c r="O32" s="490">
        <v>0.56200000000000006</v>
      </c>
      <c r="P32" s="490">
        <v>0.56200000000000006</v>
      </c>
      <c r="Q32" s="490">
        <v>0.57989999999999997</v>
      </c>
      <c r="R32" s="490">
        <v>0.58169999999999999</v>
      </c>
      <c r="S32" s="490">
        <v>0.59</v>
      </c>
      <c r="T32" s="490">
        <v>0.60340000000000005</v>
      </c>
      <c r="U32" s="490">
        <v>0.60540000000000005</v>
      </c>
      <c r="V32" s="490">
        <v>0.61399999999999999</v>
      </c>
      <c r="W32" s="490">
        <v>0.61399999999999999</v>
      </c>
      <c r="X32" s="490">
        <v>0.61570000000000003</v>
      </c>
      <c r="Y32" s="490">
        <v>0.61850000000000005</v>
      </c>
      <c r="Z32" s="490">
        <v>0.61850000000000005</v>
      </c>
      <c r="AA32" s="490">
        <v>0.61990000000000001</v>
      </c>
      <c r="AB32" s="490">
        <v>0.61799999999999999</v>
      </c>
      <c r="AC32" s="490">
        <v>0.62090000000000001</v>
      </c>
      <c r="AD32" s="490">
        <v>0.62090000000000001</v>
      </c>
      <c r="AE32" s="490">
        <v>0.62090000000000001</v>
      </c>
      <c r="AF32" s="490">
        <v>0.62090000000000001</v>
      </c>
      <c r="AG32" s="490">
        <v>0.62280000000000002</v>
      </c>
      <c r="AH32" s="490">
        <v>0.62280000000000002</v>
      </c>
      <c r="AI32" s="490">
        <v>0.62150000000000005</v>
      </c>
      <c r="AJ32" s="490">
        <v>0.63739999999999997</v>
      </c>
      <c r="AK32" s="490">
        <v>0.64290000000000003</v>
      </c>
      <c r="AL32" s="490">
        <v>0.69399999999999995</v>
      </c>
      <c r="AM32" s="490">
        <v>0.70009999999999994</v>
      </c>
      <c r="AN32" s="490">
        <v>0.70009999999999994</v>
      </c>
      <c r="AO32" s="490">
        <v>0.70140000000000002</v>
      </c>
      <c r="AP32" s="490">
        <v>0.70140000000000002</v>
      </c>
      <c r="AQ32" s="490">
        <v>0.70269999999999999</v>
      </c>
      <c r="AR32" s="490">
        <v>0.7107</v>
      </c>
      <c r="AS32" s="490">
        <v>0.71699999999999997</v>
      </c>
      <c r="AT32" s="490">
        <v>0.71909999999999996</v>
      </c>
      <c r="AU32" s="490">
        <v>0.71909999999999996</v>
      </c>
      <c r="AV32" s="490">
        <v>0.71909999999999996</v>
      </c>
      <c r="AW32" s="490">
        <v>0.72140000000000004</v>
      </c>
      <c r="AX32" s="490">
        <v>0.72140000000000004</v>
      </c>
      <c r="AY32" s="939">
        <v>0.72529999999999994</v>
      </c>
      <c r="AZ32" s="939">
        <v>0.72870000000000001</v>
      </c>
      <c r="BA32" s="939">
        <v>0.73619999999999997</v>
      </c>
      <c r="BB32" s="478">
        <v>0.73870000000000002</v>
      </c>
      <c r="BC32" s="478">
        <v>0.74019999999999997</v>
      </c>
      <c r="BD32" s="478">
        <v>0.76790000000000003</v>
      </c>
      <c r="BE32" s="478">
        <v>0.77370000000000005</v>
      </c>
      <c r="BF32" s="478">
        <v>0.77370000000000005</v>
      </c>
      <c r="BG32" s="478">
        <v>0.77370000000000005</v>
      </c>
      <c r="BH32" s="478">
        <v>0.78520000000000001</v>
      </c>
      <c r="BI32" s="478">
        <v>0.78520000000000001</v>
      </c>
      <c r="BJ32" s="478">
        <v>1.0102</v>
      </c>
      <c r="BK32" s="478">
        <v>1.0092000000000001</v>
      </c>
      <c r="BL32" s="478">
        <v>1.0092000000000001</v>
      </c>
      <c r="BM32" s="478">
        <v>1.0337000000000001</v>
      </c>
      <c r="BN32" s="478">
        <v>1.0353000000000001</v>
      </c>
      <c r="BO32" s="478">
        <v>1.0353000000000001</v>
      </c>
      <c r="BP32" s="478">
        <v>1.0353000000000001</v>
      </c>
      <c r="BQ32" s="478">
        <v>1.0353000000000001</v>
      </c>
      <c r="BR32" s="478">
        <v>1.0353000000000001</v>
      </c>
      <c r="BS32" s="478">
        <v>1.0353000000000001</v>
      </c>
      <c r="BT32" s="478">
        <v>1.0353000000000001</v>
      </c>
      <c r="BU32" s="478">
        <v>1.0353000000000001</v>
      </c>
      <c r="BV32" s="478">
        <v>1.0353000000000001</v>
      </c>
    </row>
    <row r="33" spans="1:74" ht="12" customHeight="1" x14ac:dyDescent="0.3">
      <c r="A33" s="312" t="s">
        <v>802</v>
      </c>
      <c r="B33" s="500" t="s">
        <v>1037</v>
      </c>
      <c r="C33" s="490">
        <v>0.12180000000000001</v>
      </c>
      <c r="D33" s="490">
        <v>0.12180000000000001</v>
      </c>
      <c r="E33" s="490">
        <v>0.12180000000000001</v>
      </c>
      <c r="F33" s="490">
        <v>0.12180000000000001</v>
      </c>
      <c r="G33" s="490">
        <v>0.12180000000000001</v>
      </c>
      <c r="H33" s="490">
        <v>0.12180000000000001</v>
      </c>
      <c r="I33" s="490">
        <v>0.12180000000000001</v>
      </c>
      <c r="J33" s="490">
        <v>0.12180000000000001</v>
      </c>
      <c r="K33" s="490">
        <v>0.12180000000000001</v>
      </c>
      <c r="L33" s="490">
        <v>0.1245</v>
      </c>
      <c r="M33" s="490">
        <v>0.1245</v>
      </c>
      <c r="N33" s="490">
        <v>0.1245</v>
      </c>
      <c r="O33" s="490">
        <v>0.12690000000000001</v>
      </c>
      <c r="P33" s="490">
        <v>0.12690000000000001</v>
      </c>
      <c r="Q33" s="490">
        <v>0.12690000000000001</v>
      </c>
      <c r="R33" s="490">
        <v>0.12690000000000001</v>
      </c>
      <c r="S33" s="490">
        <v>0.12690000000000001</v>
      </c>
      <c r="T33" s="490">
        <v>0.12690000000000001</v>
      </c>
      <c r="U33" s="490">
        <v>0.12690000000000001</v>
      </c>
      <c r="V33" s="490">
        <v>0.12690000000000001</v>
      </c>
      <c r="W33" s="490">
        <v>0.12690000000000001</v>
      </c>
      <c r="X33" s="490">
        <v>0.12690000000000001</v>
      </c>
      <c r="Y33" s="490">
        <v>0.12690000000000001</v>
      </c>
      <c r="Z33" s="490">
        <v>0.12690000000000001</v>
      </c>
      <c r="AA33" s="490">
        <v>0.12690000000000001</v>
      </c>
      <c r="AB33" s="490">
        <v>0.12690000000000001</v>
      </c>
      <c r="AC33" s="490">
        <v>0.12590000000000001</v>
      </c>
      <c r="AD33" s="490">
        <v>0.12590000000000001</v>
      </c>
      <c r="AE33" s="490">
        <v>0.12590000000000001</v>
      </c>
      <c r="AF33" s="490">
        <v>0.12590000000000001</v>
      </c>
      <c r="AG33" s="490">
        <v>0.12590000000000001</v>
      </c>
      <c r="AH33" s="490">
        <v>0.12590000000000001</v>
      </c>
      <c r="AI33" s="490">
        <v>0.12590000000000001</v>
      </c>
      <c r="AJ33" s="490">
        <v>0.12590000000000001</v>
      </c>
      <c r="AK33" s="490">
        <v>0.12590000000000001</v>
      </c>
      <c r="AL33" s="490">
        <v>0.1229</v>
      </c>
      <c r="AM33" s="490">
        <v>0.1229</v>
      </c>
      <c r="AN33" s="490">
        <v>0.1229</v>
      </c>
      <c r="AO33" s="490">
        <v>0.1229</v>
      </c>
      <c r="AP33" s="490">
        <v>0.1229</v>
      </c>
      <c r="AQ33" s="490">
        <v>0.1229</v>
      </c>
      <c r="AR33" s="490">
        <v>0.1229</v>
      </c>
      <c r="AS33" s="490">
        <v>0.1229</v>
      </c>
      <c r="AT33" s="490">
        <v>0.1229</v>
      </c>
      <c r="AU33" s="490">
        <v>0.1229</v>
      </c>
      <c r="AV33" s="490">
        <v>0.1229</v>
      </c>
      <c r="AW33" s="490">
        <v>0.1229</v>
      </c>
      <c r="AX33" s="490">
        <v>0.1229</v>
      </c>
      <c r="AY33" s="939">
        <v>0.1229</v>
      </c>
      <c r="AZ33" s="939">
        <v>0.1229</v>
      </c>
      <c r="BA33" s="939">
        <v>0.1229</v>
      </c>
      <c r="BB33" s="478">
        <v>0.1229</v>
      </c>
      <c r="BC33" s="478">
        <v>0.1229</v>
      </c>
      <c r="BD33" s="478">
        <v>0.1229</v>
      </c>
      <c r="BE33" s="478">
        <v>0.1229</v>
      </c>
      <c r="BF33" s="478">
        <v>0.1229</v>
      </c>
      <c r="BG33" s="478">
        <v>0.1229</v>
      </c>
      <c r="BH33" s="478">
        <v>0.1229</v>
      </c>
      <c r="BI33" s="478">
        <v>0.1229</v>
      </c>
      <c r="BJ33" s="478">
        <v>0.1229</v>
      </c>
      <c r="BK33" s="478">
        <v>0.1229</v>
      </c>
      <c r="BL33" s="478">
        <v>0.1229</v>
      </c>
      <c r="BM33" s="478">
        <v>0.1229</v>
      </c>
      <c r="BN33" s="478">
        <v>0.1229</v>
      </c>
      <c r="BO33" s="478">
        <v>0.1229</v>
      </c>
      <c r="BP33" s="478">
        <v>0.1229</v>
      </c>
      <c r="BQ33" s="478">
        <v>0.1229</v>
      </c>
      <c r="BR33" s="478">
        <v>0.1229</v>
      </c>
      <c r="BS33" s="478">
        <v>0.1229</v>
      </c>
      <c r="BT33" s="478">
        <v>0.1229</v>
      </c>
      <c r="BU33" s="478">
        <v>0.1229</v>
      </c>
      <c r="BV33" s="478">
        <v>0.1229</v>
      </c>
    </row>
    <row r="34" spans="1:74" ht="12" customHeight="1" x14ac:dyDescent="0.3">
      <c r="A34" s="312" t="s">
        <v>803</v>
      </c>
      <c r="B34" s="506" t="s">
        <v>1039</v>
      </c>
      <c r="C34" s="490">
        <v>4.9399999999999999E-2</v>
      </c>
      <c r="D34" s="490">
        <v>4.9399999999999999E-2</v>
      </c>
      <c r="E34" s="490">
        <v>4.9399999999999999E-2</v>
      </c>
      <c r="F34" s="490">
        <v>7.4200000000000002E-2</v>
      </c>
      <c r="G34" s="490">
        <v>7.4200000000000002E-2</v>
      </c>
      <c r="H34" s="490">
        <v>7.4200000000000002E-2</v>
      </c>
      <c r="I34" s="490">
        <v>7.4200000000000002E-2</v>
      </c>
      <c r="J34" s="490">
        <v>7.4200000000000002E-2</v>
      </c>
      <c r="K34" s="490">
        <v>7.4200000000000002E-2</v>
      </c>
      <c r="L34" s="490">
        <v>7.4200000000000002E-2</v>
      </c>
      <c r="M34" s="490">
        <v>7.4200000000000002E-2</v>
      </c>
      <c r="N34" s="490">
        <v>7.4200000000000002E-2</v>
      </c>
      <c r="O34" s="490">
        <v>7.4200000000000002E-2</v>
      </c>
      <c r="P34" s="490">
        <v>7.4200000000000002E-2</v>
      </c>
      <c r="Q34" s="490">
        <v>7.4200000000000002E-2</v>
      </c>
      <c r="R34" s="490">
        <v>7.4200000000000002E-2</v>
      </c>
      <c r="S34" s="490">
        <v>7.4200000000000002E-2</v>
      </c>
      <c r="T34" s="490">
        <v>7.4200000000000002E-2</v>
      </c>
      <c r="U34" s="490">
        <v>7.4200000000000002E-2</v>
      </c>
      <c r="V34" s="490">
        <v>7.4200000000000002E-2</v>
      </c>
      <c r="W34" s="490">
        <v>7.4200000000000002E-2</v>
      </c>
      <c r="X34" s="490">
        <v>7.4200000000000002E-2</v>
      </c>
      <c r="Y34" s="490">
        <v>7.4200000000000002E-2</v>
      </c>
      <c r="Z34" s="490">
        <v>7.4200000000000002E-2</v>
      </c>
      <c r="AA34" s="490">
        <v>7.4200000000000002E-2</v>
      </c>
      <c r="AB34" s="490">
        <v>7.4200000000000002E-2</v>
      </c>
      <c r="AC34" s="490">
        <v>7.4200000000000002E-2</v>
      </c>
      <c r="AD34" s="490">
        <v>7.4200000000000002E-2</v>
      </c>
      <c r="AE34" s="490">
        <v>7.4200000000000002E-2</v>
      </c>
      <c r="AF34" s="490">
        <v>7.4200000000000002E-2</v>
      </c>
      <c r="AG34" s="490">
        <v>7.4200000000000002E-2</v>
      </c>
      <c r="AH34" s="490">
        <v>7.4200000000000002E-2</v>
      </c>
      <c r="AI34" s="490">
        <v>7.4200000000000002E-2</v>
      </c>
      <c r="AJ34" s="490">
        <v>7.4200000000000002E-2</v>
      </c>
      <c r="AK34" s="490">
        <v>7.4200000000000002E-2</v>
      </c>
      <c r="AL34" s="490">
        <v>7.4200000000000002E-2</v>
      </c>
      <c r="AM34" s="490">
        <v>7.4200000000000002E-2</v>
      </c>
      <c r="AN34" s="490">
        <v>7.4200000000000002E-2</v>
      </c>
      <c r="AO34" s="490">
        <v>7.4200000000000002E-2</v>
      </c>
      <c r="AP34" s="490">
        <v>7.4200000000000002E-2</v>
      </c>
      <c r="AQ34" s="490">
        <v>7.4200000000000002E-2</v>
      </c>
      <c r="AR34" s="490">
        <v>7.4200000000000002E-2</v>
      </c>
      <c r="AS34" s="490">
        <v>7.4200000000000002E-2</v>
      </c>
      <c r="AT34" s="490">
        <v>7.4200000000000002E-2</v>
      </c>
      <c r="AU34" s="490">
        <v>7.4200000000000002E-2</v>
      </c>
      <c r="AV34" s="490">
        <v>7.4200000000000002E-2</v>
      </c>
      <c r="AW34" s="490">
        <v>7.4200000000000002E-2</v>
      </c>
      <c r="AX34" s="490">
        <v>7.4200000000000002E-2</v>
      </c>
      <c r="AY34" s="939">
        <v>7.4200000000000002E-2</v>
      </c>
      <c r="AZ34" s="939">
        <v>7.4200000000000002E-2</v>
      </c>
      <c r="BA34" s="939">
        <v>7.4200000000000002E-2</v>
      </c>
      <c r="BB34" s="478">
        <v>7.4200000000000002E-2</v>
      </c>
      <c r="BC34" s="478">
        <v>7.4200000000000002E-2</v>
      </c>
      <c r="BD34" s="478">
        <v>7.4200000000000002E-2</v>
      </c>
      <c r="BE34" s="478">
        <v>7.4200000000000002E-2</v>
      </c>
      <c r="BF34" s="478">
        <v>7.4200000000000002E-2</v>
      </c>
      <c r="BG34" s="478">
        <v>7.4200000000000002E-2</v>
      </c>
      <c r="BH34" s="478">
        <v>7.4200000000000002E-2</v>
      </c>
      <c r="BI34" s="478">
        <v>7.4200000000000002E-2</v>
      </c>
      <c r="BJ34" s="478">
        <v>7.4200000000000002E-2</v>
      </c>
      <c r="BK34" s="478">
        <v>7.4200000000000002E-2</v>
      </c>
      <c r="BL34" s="478">
        <v>7.4200000000000002E-2</v>
      </c>
      <c r="BM34" s="478">
        <v>7.4200000000000002E-2</v>
      </c>
      <c r="BN34" s="478">
        <v>7.4200000000000002E-2</v>
      </c>
      <c r="BO34" s="478">
        <v>7.4200000000000002E-2</v>
      </c>
      <c r="BP34" s="478">
        <v>7.4200000000000002E-2</v>
      </c>
      <c r="BQ34" s="478">
        <v>7.4200000000000002E-2</v>
      </c>
      <c r="BR34" s="478">
        <v>7.4200000000000002E-2</v>
      </c>
      <c r="BS34" s="478">
        <v>7.4200000000000002E-2</v>
      </c>
      <c r="BT34" s="478">
        <v>7.4200000000000002E-2</v>
      </c>
      <c r="BU34" s="478">
        <v>7.4200000000000002E-2</v>
      </c>
      <c r="BV34" s="478">
        <v>7.4200000000000002E-2</v>
      </c>
    </row>
    <row r="35" spans="1:74" ht="12" customHeight="1" x14ac:dyDescent="0.3">
      <c r="A35" s="312" t="s">
        <v>804</v>
      </c>
      <c r="B35" s="506" t="s">
        <v>1054</v>
      </c>
      <c r="C35" s="490">
        <v>0.3014</v>
      </c>
      <c r="D35" s="490">
        <v>0.3014</v>
      </c>
      <c r="E35" s="490">
        <v>0.3014</v>
      </c>
      <c r="F35" s="490">
        <v>0.3014</v>
      </c>
      <c r="G35" s="490">
        <v>0.3014</v>
      </c>
      <c r="H35" s="490">
        <v>0.3014</v>
      </c>
      <c r="I35" s="490">
        <v>0.3014</v>
      </c>
      <c r="J35" s="490">
        <v>0.29899999999999999</v>
      </c>
      <c r="K35" s="490">
        <v>0.29899999999999999</v>
      </c>
      <c r="L35" s="490">
        <v>0.29899999999999999</v>
      </c>
      <c r="M35" s="490">
        <v>0.29899999999999999</v>
      </c>
      <c r="N35" s="490">
        <v>0.29899999999999999</v>
      </c>
      <c r="O35" s="490">
        <v>0.29380000000000001</v>
      </c>
      <c r="P35" s="490">
        <v>0.29380000000000001</v>
      </c>
      <c r="Q35" s="490">
        <v>0.29380000000000001</v>
      </c>
      <c r="R35" s="490">
        <v>0.29380000000000001</v>
      </c>
      <c r="S35" s="490">
        <v>0.29630000000000001</v>
      </c>
      <c r="T35" s="490">
        <v>0.29630000000000001</v>
      </c>
      <c r="U35" s="490">
        <v>0.29630000000000001</v>
      </c>
      <c r="V35" s="490">
        <v>0.29630000000000001</v>
      </c>
      <c r="W35" s="490">
        <v>0.29630000000000001</v>
      </c>
      <c r="X35" s="490">
        <v>0.29630000000000001</v>
      </c>
      <c r="Y35" s="490">
        <v>0.29630000000000001</v>
      </c>
      <c r="Z35" s="490">
        <v>0.29630000000000001</v>
      </c>
      <c r="AA35" s="490">
        <v>0.29630000000000001</v>
      </c>
      <c r="AB35" s="490">
        <v>0.29630000000000001</v>
      </c>
      <c r="AC35" s="490">
        <v>0.29630000000000001</v>
      </c>
      <c r="AD35" s="490">
        <v>0.29630000000000001</v>
      </c>
      <c r="AE35" s="490">
        <v>0.29630000000000001</v>
      </c>
      <c r="AF35" s="490">
        <v>0.29630000000000001</v>
      </c>
      <c r="AG35" s="490">
        <v>0.29630000000000001</v>
      </c>
      <c r="AH35" s="490">
        <v>0.29630000000000001</v>
      </c>
      <c r="AI35" s="490">
        <v>0.29630000000000001</v>
      </c>
      <c r="AJ35" s="490">
        <v>0.29420000000000002</v>
      </c>
      <c r="AK35" s="490">
        <v>0.29420000000000002</v>
      </c>
      <c r="AL35" s="490">
        <v>0.29420000000000002</v>
      </c>
      <c r="AM35" s="490">
        <v>0.29420000000000002</v>
      </c>
      <c r="AN35" s="490">
        <v>0.29420000000000002</v>
      </c>
      <c r="AO35" s="490">
        <v>0.29470000000000002</v>
      </c>
      <c r="AP35" s="490">
        <v>0.29470000000000002</v>
      </c>
      <c r="AQ35" s="490">
        <v>0.29470000000000002</v>
      </c>
      <c r="AR35" s="490">
        <v>0.29470000000000002</v>
      </c>
      <c r="AS35" s="490">
        <v>0.29470000000000002</v>
      </c>
      <c r="AT35" s="490">
        <v>0.29470000000000002</v>
      </c>
      <c r="AU35" s="490">
        <v>0.29470000000000002</v>
      </c>
      <c r="AV35" s="490">
        <v>0.28860000000000002</v>
      </c>
      <c r="AW35" s="490">
        <v>0.28860000000000002</v>
      </c>
      <c r="AX35" s="490">
        <v>0.28860000000000002</v>
      </c>
      <c r="AY35" s="939">
        <v>0.28860000000000002</v>
      </c>
      <c r="AZ35" s="939">
        <v>0.28860000000000002</v>
      </c>
      <c r="BA35" s="939">
        <v>0.28860000000000002</v>
      </c>
      <c r="BB35" s="478">
        <v>0.28860000000000002</v>
      </c>
      <c r="BC35" s="478">
        <v>0.28860000000000002</v>
      </c>
      <c r="BD35" s="478">
        <v>0.28860000000000002</v>
      </c>
      <c r="BE35" s="478">
        <v>0.28860000000000002</v>
      </c>
      <c r="BF35" s="478">
        <v>0.28860000000000002</v>
      </c>
      <c r="BG35" s="478">
        <v>0.28860000000000002</v>
      </c>
      <c r="BH35" s="478">
        <v>0.28860000000000002</v>
      </c>
      <c r="BI35" s="478">
        <v>0.28860000000000002</v>
      </c>
      <c r="BJ35" s="478">
        <v>0.28860000000000002</v>
      </c>
      <c r="BK35" s="478">
        <v>0.28860000000000002</v>
      </c>
      <c r="BL35" s="478">
        <v>0.28860000000000002</v>
      </c>
      <c r="BM35" s="478">
        <v>0.28860000000000002</v>
      </c>
      <c r="BN35" s="478">
        <v>0.28860000000000002</v>
      </c>
      <c r="BO35" s="478">
        <v>0.28860000000000002</v>
      </c>
      <c r="BP35" s="478">
        <v>0.28860000000000002</v>
      </c>
      <c r="BQ35" s="478">
        <v>0.28860000000000002</v>
      </c>
      <c r="BR35" s="478">
        <v>0.28860000000000002</v>
      </c>
      <c r="BS35" s="478">
        <v>0.28860000000000002</v>
      </c>
      <c r="BT35" s="478">
        <v>0.28860000000000002</v>
      </c>
      <c r="BU35" s="478">
        <v>0.28860000000000002</v>
      </c>
      <c r="BV35" s="478">
        <v>0.28860000000000002</v>
      </c>
    </row>
    <row r="36" spans="1:74" ht="12" customHeight="1" x14ac:dyDescent="0.3">
      <c r="A36" s="312" t="s">
        <v>805</v>
      </c>
      <c r="B36" s="467" t="s">
        <v>1061</v>
      </c>
      <c r="C36" s="490">
        <v>4.4400000000000002E-2</v>
      </c>
      <c r="D36" s="490">
        <v>4.4400000000000002E-2</v>
      </c>
      <c r="E36" s="490">
        <v>4.4400000000000002E-2</v>
      </c>
      <c r="F36" s="490">
        <v>4.4400000000000002E-2</v>
      </c>
      <c r="G36" s="490">
        <v>4.4400000000000002E-2</v>
      </c>
      <c r="H36" s="490">
        <v>4.6399999999999997E-2</v>
      </c>
      <c r="I36" s="490">
        <v>4.6399999999999997E-2</v>
      </c>
      <c r="J36" s="490">
        <v>4.6399999999999997E-2</v>
      </c>
      <c r="K36" s="490">
        <v>4.6399999999999997E-2</v>
      </c>
      <c r="L36" s="490">
        <v>4.6399999999999997E-2</v>
      </c>
      <c r="M36" s="490">
        <v>4.8300000000000003E-2</v>
      </c>
      <c r="N36" s="490">
        <v>4.8300000000000003E-2</v>
      </c>
      <c r="O36" s="490">
        <v>4.8800000000000003E-2</v>
      </c>
      <c r="P36" s="490">
        <v>4.8800000000000003E-2</v>
      </c>
      <c r="Q36" s="490">
        <v>4.8800000000000003E-2</v>
      </c>
      <c r="R36" s="490">
        <v>4.8800000000000003E-2</v>
      </c>
      <c r="S36" s="490">
        <v>4.9599999999999998E-2</v>
      </c>
      <c r="T36" s="490">
        <v>4.9599999999999998E-2</v>
      </c>
      <c r="U36" s="490">
        <v>4.9599999999999998E-2</v>
      </c>
      <c r="V36" s="490">
        <v>4.9599999999999998E-2</v>
      </c>
      <c r="W36" s="490">
        <v>4.9599999999999998E-2</v>
      </c>
      <c r="X36" s="490">
        <v>4.9599999999999998E-2</v>
      </c>
      <c r="Y36" s="490">
        <v>5.11E-2</v>
      </c>
      <c r="Z36" s="490">
        <v>5.11E-2</v>
      </c>
      <c r="AA36" s="490">
        <v>5.21E-2</v>
      </c>
      <c r="AB36" s="490">
        <v>5.21E-2</v>
      </c>
      <c r="AC36" s="490">
        <v>5.21E-2</v>
      </c>
      <c r="AD36" s="490">
        <v>5.3100000000000001E-2</v>
      </c>
      <c r="AE36" s="490">
        <v>5.3100000000000001E-2</v>
      </c>
      <c r="AF36" s="490">
        <v>5.3100000000000001E-2</v>
      </c>
      <c r="AG36" s="490">
        <v>5.3100000000000001E-2</v>
      </c>
      <c r="AH36" s="490">
        <v>5.3100000000000001E-2</v>
      </c>
      <c r="AI36" s="490">
        <v>5.3100000000000001E-2</v>
      </c>
      <c r="AJ36" s="490">
        <v>5.3100000000000001E-2</v>
      </c>
      <c r="AK36" s="490">
        <v>5.3100000000000001E-2</v>
      </c>
      <c r="AL36" s="490">
        <v>5.3100000000000001E-2</v>
      </c>
      <c r="AM36" s="490">
        <v>5.6399999999999999E-2</v>
      </c>
      <c r="AN36" s="490">
        <v>5.6399999999999999E-2</v>
      </c>
      <c r="AO36" s="490">
        <v>5.6399999999999999E-2</v>
      </c>
      <c r="AP36" s="490">
        <v>5.6399999999999999E-2</v>
      </c>
      <c r="AQ36" s="490">
        <v>5.6399999999999999E-2</v>
      </c>
      <c r="AR36" s="490">
        <v>5.7500000000000002E-2</v>
      </c>
      <c r="AS36" s="490">
        <v>5.7500000000000002E-2</v>
      </c>
      <c r="AT36" s="490">
        <v>5.7500000000000002E-2</v>
      </c>
      <c r="AU36" s="490">
        <v>5.7500000000000002E-2</v>
      </c>
      <c r="AV36" s="490">
        <v>5.7500000000000002E-2</v>
      </c>
      <c r="AW36" s="490">
        <v>5.7500000000000002E-2</v>
      </c>
      <c r="AX36" s="490">
        <v>5.7500000000000002E-2</v>
      </c>
      <c r="AY36" s="939">
        <v>5.7500000000000002E-2</v>
      </c>
      <c r="AZ36" s="939">
        <v>5.7500000000000002E-2</v>
      </c>
      <c r="BA36" s="939">
        <v>5.7500000000000002E-2</v>
      </c>
      <c r="BB36" s="478">
        <v>5.8000000000000003E-2</v>
      </c>
      <c r="BC36" s="478">
        <v>5.8000000000000003E-2</v>
      </c>
      <c r="BD36" s="478">
        <v>5.8000000000000003E-2</v>
      </c>
      <c r="BE36" s="478">
        <v>5.8000000000000003E-2</v>
      </c>
      <c r="BF36" s="478">
        <v>5.8000000000000003E-2</v>
      </c>
      <c r="BG36" s="478">
        <v>5.8000000000000003E-2</v>
      </c>
      <c r="BH36" s="478">
        <v>5.8000000000000003E-2</v>
      </c>
      <c r="BI36" s="478">
        <v>5.8000000000000003E-2</v>
      </c>
      <c r="BJ36" s="478">
        <v>0.20799999999999999</v>
      </c>
      <c r="BK36" s="478">
        <v>0.25800000000000001</v>
      </c>
      <c r="BL36" s="478">
        <v>0.25800000000000001</v>
      </c>
      <c r="BM36" s="478">
        <v>0.25800000000000001</v>
      </c>
      <c r="BN36" s="478">
        <v>0.25800000000000001</v>
      </c>
      <c r="BO36" s="478">
        <v>0.25800000000000001</v>
      </c>
      <c r="BP36" s="478">
        <v>0.25800000000000001</v>
      </c>
      <c r="BQ36" s="478">
        <v>0.25800000000000001</v>
      </c>
      <c r="BR36" s="478">
        <v>0.25800000000000001</v>
      </c>
      <c r="BS36" s="478">
        <v>0.25800000000000001</v>
      </c>
      <c r="BT36" s="478">
        <v>0.25800000000000001</v>
      </c>
      <c r="BU36" s="478">
        <v>0.25800000000000001</v>
      </c>
      <c r="BV36" s="478">
        <v>0.25800000000000001</v>
      </c>
    </row>
    <row r="37" spans="1:74" ht="12" customHeight="1" x14ac:dyDescent="0.3">
      <c r="A37" s="312" t="s">
        <v>806</v>
      </c>
      <c r="B37" s="467" t="s">
        <v>1062</v>
      </c>
      <c r="C37" s="490">
        <v>1.2998000000000001</v>
      </c>
      <c r="D37" s="490">
        <v>1.2998000000000001</v>
      </c>
      <c r="E37" s="490">
        <v>1.2998000000000001</v>
      </c>
      <c r="F37" s="490">
        <v>1.2998000000000001</v>
      </c>
      <c r="G37" s="490">
        <v>1.2998000000000001</v>
      </c>
      <c r="H37" s="490">
        <v>1.2998000000000001</v>
      </c>
      <c r="I37" s="490">
        <v>1.2998000000000001</v>
      </c>
      <c r="J37" s="490">
        <v>1.2998000000000001</v>
      </c>
      <c r="K37" s="490">
        <v>1.2998000000000001</v>
      </c>
      <c r="L37" s="490">
        <v>1.2998000000000001</v>
      </c>
      <c r="M37" s="490">
        <v>1.2998000000000001</v>
      </c>
      <c r="N37" s="490">
        <v>1.2998000000000001</v>
      </c>
      <c r="O37" s="490">
        <v>1.2586999999999999</v>
      </c>
      <c r="P37" s="490">
        <v>1.2586999999999999</v>
      </c>
      <c r="Q37" s="490">
        <v>1.2586999999999999</v>
      </c>
      <c r="R37" s="490">
        <v>1.2586999999999999</v>
      </c>
      <c r="S37" s="490">
        <v>1.2586999999999999</v>
      </c>
      <c r="T37" s="490">
        <v>1.228</v>
      </c>
      <c r="U37" s="490">
        <v>1.228</v>
      </c>
      <c r="V37" s="490">
        <v>1.228</v>
      </c>
      <c r="W37" s="490">
        <v>1.228</v>
      </c>
      <c r="X37" s="490">
        <v>1.228</v>
      </c>
      <c r="Y37" s="490">
        <v>1.228</v>
      </c>
      <c r="Z37" s="490">
        <v>1.228</v>
      </c>
      <c r="AA37" s="490">
        <v>1.2298</v>
      </c>
      <c r="AB37" s="490">
        <v>1.2298</v>
      </c>
      <c r="AC37" s="490">
        <v>1.2298</v>
      </c>
      <c r="AD37" s="490">
        <v>1.2566999999999999</v>
      </c>
      <c r="AE37" s="490">
        <v>1.2566999999999999</v>
      </c>
      <c r="AF37" s="490">
        <v>1.2566999999999999</v>
      </c>
      <c r="AG37" s="490">
        <v>1.2566999999999999</v>
      </c>
      <c r="AH37" s="490">
        <v>1.2566999999999999</v>
      </c>
      <c r="AI37" s="490">
        <v>1.2566999999999999</v>
      </c>
      <c r="AJ37" s="490">
        <v>1.2566999999999999</v>
      </c>
      <c r="AK37" s="490">
        <v>1.2566999999999999</v>
      </c>
      <c r="AL37" s="490">
        <v>1.2566999999999999</v>
      </c>
      <c r="AM37" s="490">
        <v>1.2535000000000001</v>
      </c>
      <c r="AN37" s="490">
        <v>1.2535000000000001</v>
      </c>
      <c r="AO37" s="490">
        <v>1.2535000000000001</v>
      </c>
      <c r="AP37" s="490">
        <v>1.2535000000000001</v>
      </c>
      <c r="AQ37" s="490">
        <v>1.2535000000000001</v>
      </c>
      <c r="AR37" s="490">
        <v>1.2535000000000001</v>
      </c>
      <c r="AS37" s="490">
        <v>1.2535000000000001</v>
      </c>
      <c r="AT37" s="490">
        <v>1.2535000000000001</v>
      </c>
      <c r="AU37" s="490">
        <v>1.2535000000000001</v>
      </c>
      <c r="AV37" s="490">
        <v>1.2535000000000001</v>
      </c>
      <c r="AW37" s="490">
        <v>1.2535000000000001</v>
      </c>
      <c r="AX37" s="490">
        <v>1.2535000000000001</v>
      </c>
      <c r="AY37" s="939">
        <v>1.2535000000000001</v>
      </c>
      <c r="AZ37" s="939">
        <v>1.2535000000000001</v>
      </c>
      <c r="BA37" s="939">
        <v>1.2535000000000001</v>
      </c>
      <c r="BB37" s="478">
        <v>1.2535000000000001</v>
      </c>
      <c r="BC37" s="478">
        <v>1.2535000000000001</v>
      </c>
      <c r="BD37" s="478">
        <v>1.2535000000000001</v>
      </c>
      <c r="BE37" s="478">
        <v>1.2535000000000001</v>
      </c>
      <c r="BF37" s="478">
        <v>1.2736000000000001</v>
      </c>
      <c r="BG37" s="478">
        <v>1.2736000000000001</v>
      </c>
      <c r="BH37" s="478">
        <v>1.2736000000000001</v>
      </c>
      <c r="BI37" s="478">
        <v>1.2736000000000001</v>
      </c>
      <c r="BJ37" s="478">
        <v>1.2736000000000001</v>
      </c>
      <c r="BK37" s="478">
        <v>1.2736000000000001</v>
      </c>
      <c r="BL37" s="478">
        <v>1.2736000000000001</v>
      </c>
      <c r="BM37" s="478">
        <v>1.2736000000000001</v>
      </c>
      <c r="BN37" s="478">
        <v>1.2736000000000001</v>
      </c>
      <c r="BO37" s="478">
        <v>1.2736000000000001</v>
      </c>
      <c r="BP37" s="478">
        <v>1.3236000000000001</v>
      </c>
      <c r="BQ37" s="478">
        <v>1.3236000000000001</v>
      </c>
      <c r="BR37" s="478">
        <v>1.3236000000000001</v>
      </c>
      <c r="BS37" s="478">
        <v>1.3236000000000001</v>
      </c>
      <c r="BT37" s="478">
        <v>1.3236000000000001</v>
      </c>
      <c r="BU37" s="478">
        <v>1.3236000000000001</v>
      </c>
      <c r="BV37" s="478">
        <v>1.3236000000000001</v>
      </c>
    </row>
    <row r="38" spans="1:74" ht="12" customHeight="1" x14ac:dyDescent="0.3">
      <c r="A38" s="312"/>
      <c r="B38" s="311" t="s">
        <v>1065</v>
      </c>
      <c r="C38" s="491"/>
      <c r="D38" s="491"/>
      <c r="E38" s="491"/>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1"/>
      <c r="AO38" s="491"/>
      <c r="AP38" s="491"/>
      <c r="AQ38" s="491"/>
      <c r="AR38" s="491"/>
      <c r="AS38" s="491"/>
      <c r="AT38" s="491"/>
      <c r="AU38" s="491"/>
      <c r="AV38" s="491"/>
      <c r="AW38" s="491"/>
      <c r="AX38" s="491"/>
      <c r="AY38" s="971"/>
      <c r="AZ38" s="971"/>
      <c r="BA38" s="971"/>
      <c r="BB38" s="496"/>
      <c r="BC38" s="496"/>
      <c r="BD38" s="496"/>
      <c r="BE38" s="496"/>
      <c r="BF38" s="496"/>
      <c r="BG38" s="496"/>
      <c r="BH38" s="496"/>
      <c r="BI38" s="496"/>
      <c r="BJ38" s="496"/>
      <c r="BK38" s="496"/>
      <c r="BL38" s="496"/>
      <c r="BM38" s="496"/>
      <c r="BN38" s="496"/>
      <c r="BO38" s="496"/>
      <c r="BP38" s="496"/>
      <c r="BQ38" s="496"/>
      <c r="BR38" s="496"/>
      <c r="BS38" s="496"/>
      <c r="BT38" s="496"/>
      <c r="BU38" s="496"/>
      <c r="BV38" s="496"/>
    </row>
    <row r="39" spans="1:74" s="505" customFormat="1" ht="12" customHeight="1" x14ac:dyDescent="0.3">
      <c r="A39" s="504" t="s">
        <v>810</v>
      </c>
      <c r="B39" s="771" t="s">
        <v>1056</v>
      </c>
      <c r="C39" s="322">
        <v>28.190121999999999</v>
      </c>
      <c r="D39" s="322">
        <v>28.529007</v>
      </c>
      <c r="E39" s="322">
        <v>28.897286999999999</v>
      </c>
      <c r="F39" s="322">
        <v>29.338249000000001</v>
      </c>
      <c r="G39" s="322">
        <v>29.729969000000001</v>
      </c>
      <c r="H39" s="322">
        <v>30.341802000000001</v>
      </c>
      <c r="I39" s="322">
        <v>30.673596</v>
      </c>
      <c r="J39" s="322">
        <v>31.157551000000002</v>
      </c>
      <c r="K39" s="322">
        <v>31.52542</v>
      </c>
      <c r="L39" s="322">
        <v>31.928014999999998</v>
      </c>
      <c r="M39" s="322">
        <v>32.393793000000002</v>
      </c>
      <c r="N39" s="322">
        <v>33.080956</v>
      </c>
      <c r="O39" s="322">
        <v>33.635080000000002</v>
      </c>
      <c r="P39" s="322">
        <v>34.229838999999998</v>
      </c>
      <c r="Q39" s="322">
        <v>34.771704</v>
      </c>
      <c r="R39" s="322">
        <v>35.264544999999998</v>
      </c>
      <c r="S39" s="322">
        <v>35.779280999999997</v>
      </c>
      <c r="T39" s="322">
        <v>36.321424</v>
      </c>
      <c r="U39" s="322">
        <v>36.849044999999997</v>
      </c>
      <c r="V39" s="322">
        <v>37.373382999999997</v>
      </c>
      <c r="W39" s="322">
        <v>37.982647999999998</v>
      </c>
      <c r="X39" s="322">
        <v>38.539679</v>
      </c>
      <c r="Y39" s="322">
        <v>39.145741999999998</v>
      </c>
      <c r="Z39" s="322">
        <v>39.828018</v>
      </c>
      <c r="AA39" s="322">
        <v>40.442681</v>
      </c>
      <c r="AB39" s="322">
        <v>41.008308</v>
      </c>
      <c r="AC39" s="322">
        <v>41.588985999999998</v>
      </c>
      <c r="AD39" s="322">
        <v>42.188442000000002</v>
      </c>
      <c r="AE39" s="322">
        <v>42.943486999999998</v>
      </c>
      <c r="AF39" s="322">
        <v>43.659309999999998</v>
      </c>
      <c r="AG39" s="322">
        <v>44.259798000000004</v>
      </c>
      <c r="AH39" s="322">
        <v>45.307195999999998</v>
      </c>
      <c r="AI39" s="322">
        <v>45.923296999999998</v>
      </c>
      <c r="AJ39" s="322">
        <v>46.563237000000001</v>
      </c>
      <c r="AK39" s="322">
        <v>47.224916999999998</v>
      </c>
      <c r="AL39" s="322">
        <v>47.774679999999996</v>
      </c>
      <c r="AM39" s="322">
        <v>48.145853000000002</v>
      </c>
      <c r="AN39" s="322">
        <v>48.721722999999997</v>
      </c>
      <c r="AO39" s="322">
        <v>49.150092999999998</v>
      </c>
      <c r="AP39" s="322">
        <v>49.558501</v>
      </c>
      <c r="AQ39" s="322">
        <v>50.174104999999997</v>
      </c>
      <c r="AR39" s="322">
        <v>50.523862999999999</v>
      </c>
      <c r="AS39" s="322">
        <v>50.963101000000002</v>
      </c>
      <c r="AT39" s="322">
        <v>51.521622999999998</v>
      </c>
      <c r="AU39" s="322">
        <v>52.131922000000003</v>
      </c>
      <c r="AV39" s="322">
        <v>52.568725999999998</v>
      </c>
      <c r="AW39" s="322">
        <v>53.02243</v>
      </c>
      <c r="AX39" s="322">
        <v>53.342419</v>
      </c>
      <c r="AY39" s="964">
        <v>53.727907000000002</v>
      </c>
      <c r="AZ39" s="964">
        <v>54.330440000000003</v>
      </c>
      <c r="BA39" s="964">
        <v>54.912509999999997</v>
      </c>
      <c r="BB39" s="484">
        <v>55.489620000000002</v>
      </c>
      <c r="BC39" s="484">
        <v>56.07235</v>
      </c>
      <c r="BD39" s="484">
        <v>56.657530000000001</v>
      </c>
      <c r="BE39" s="484">
        <v>57.242469999999997</v>
      </c>
      <c r="BF39" s="484">
        <v>57.828150000000001</v>
      </c>
      <c r="BG39" s="484">
        <v>58.414670000000001</v>
      </c>
      <c r="BH39" s="484">
        <v>59.002969999999998</v>
      </c>
      <c r="BI39" s="484">
        <v>59.592019999999998</v>
      </c>
      <c r="BJ39" s="484">
        <v>60.181460000000001</v>
      </c>
      <c r="BK39" s="484">
        <v>60.769959999999998</v>
      </c>
      <c r="BL39" s="484">
        <v>61.358649999999997</v>
      </c>
      <c r="BM39" s="484">
        <v>61.94773</v>
      </c>
      <c r="BN39" s="484">
        <v>62.537579999999998</v>
      </c>
      <c r="BO39" s="484">
        <v>63.128149999999998</v>
      </c>
      <c r="BP39" s="484">
        <v>63.719549999999998</v>
      </c>
      <c r="BQ39" s="484">
        <v>64.312349999999995</v>
      </c>
      <c r="BR39" s="484">
        <v>64.90598</v>
      </c>
      <c r="BS39" s="484">
        <v>65.500230000000002</v>
      </c>
      <c r="BT39" s="484">
        <v>66.094899999999996</v>
      </c>
      <c r="BU39" s="484">
        <v>66.689760000000007</v>
      </c>
      <c r="BV39" s="484">
        <v>67.284630000000007</v>
      </c>
    </row>
    <row r="40" spans="1:74" ht="12" customHeight="1" x14ac:dyDescent="0.3">
      <c r="A40" s="312" t="s">
        <v>807</v>
      </c>
      <c r="B40" s="506" t="s">
        <v>1059</v>
      </c>
      <c r="C40" s="490">
        <v>17.531521999999999</v>
      </c>
      <c r="D40" s="490">
        <v>17.807316</v>
      </c>
      <c r="E40" s="490">
        <v>18.047788000000001</v>
      </c>
      <c r="F40" s="490">
        <v>18.392358000000002</v>
      </c>
      <c r="G40" s="490">
        <v>18.678294999999999</v>
      </c>
      <c r="H40" s="490">
        <v>19.119073</v>
      </c>
      <c r="I40" s="490">
        <v>19.403939999999999</v>
      </c>
      <c r="J40" s="490">
        <v>19.744788</v>
      </c>
      <c r="K40" s="490">
        <v>20.053785000000001</v>
      </c>
      <c r="L40" s="490">
        <v>20.370718</v>
      </c>
      <c r="M40" s="490">
        <v>20.682724</v>
      </c>
      <c r="N40" s="490">
        <v>21.116185000000002</v>
      </c>
      <c r="O40" s="490">
        <v>21.342507999999999</v>
      </c>
      <c r="P40" s="490">
        <v>21.777138999999998</v>
      </c>
      <c r="Q40" s="490">
        <v>22.187647999999999</v>
      </c>
      <c r="R40" s="490">
        <v>22.604019999999998</v>
      </c>
      <c r="S40" s="490">
        <v>22.993120000000001</v>
      </c>
      <c r="T40" s="490">
        <v>23.394763999999999</v>
      </c>
      <c r="U40" s="490">
        <v>23.816818000000001</v>
      </c>
      <c r="V40" s="490">
        <v>24.279709</v>
      </c>
      <c r="W40" s="490">
        <v>24.735551999999998</v>
      </c>
      <c r="X40" s="490">
        <v>25.241482999999999</v>
      </c>
      <c r="Y40" s="490">
        <v>25.727995</v>
      </c>
      <c r="Z40" s="490">
        <v>26.29401</v>
      </c>
      <c r="AA40" s="490">
        <v>26.741139</v>
      </c>
      <c r="AB40" s="490">
        <v>27.199214999999999</v>
      </c>
      <c r="AC40" s="490">
        <v>27.683588</v>
      </c>
      <c r="AD40" s="490">
        <v>28.127364</v>
      </c>
      <c r="AE40" s="490">
        <v>28.745605999999999</v>
      </c>
      <c r="AF40" s="490">
        <v>29.380728000000001</v>
      </c>
      <c r="AG40" s="490">
        <v>29.900759000000001</v>
      </c>
      <c r="AH40" s="490">
        <v>30.758519</v>
      </c>
      <c r="AI40" s="490">
        <v>31.220016000000001</v>
      </c>
      <c r="AJ40" s="490">
        <v>31.738132</v>
      </c>
      <c r="AK40" s="490">
        <v>32.195846000000003</v>
      </c>
      <c r="AL40" s="490">
        <v>32.611266000000001</v>
      </c>
      <c r="AM40" s="490">
        <v>32.849226000000002</v>
      </c>
      <c r="AN40" s="490">
        <v>33.264327000000002</v>
      </c>
      <c r="AO40" s="490">
        <v>33.581575000000001</v>
      </c>
      <c r="AP40" s="490">
        <v>33.860146</v>
      </c>
      <c r="AQ40" s="490">
        <v>34.197479999999999</v>
      </c>
      <c r="AR40" s="490">
        <v>34.433622</v>
      </c>
      <c r="AS40" s="490">
        <v>34.749609999999997</v>
      </c>
      <c r="AT40" s="490">
        <v>35.164546999999999</v>
      </c>
      <c r="AU40" s="490">
        <v>35.520933999999997</v>
      </c>
      <c r="AV40" s="490">
        <v>35.819659999999999</v>
      </c>
      <c r="AW40" s="490">
        <v>36.074115999999997</v>
      </c>
      <c r="AX40" s="490">
        <v>36.466287000000001</v>
      </c>
      <c r="AY40" s="939">
        <v>36.792166000000002</v>
      </c>
      <c r="AZ40" s="939">
        <v>37.194839999999999</v>
      </c>
      <c r="BA40" s="939">
        <v>37.59928</v>
      </c>
      <c r="BB40" s="478">
        <v>38.007219999999997</v>
      </c>
      <c r="BC40" s="478">
        <v>38.416879999999999</v>
      </c>
      <c r="BD40" s="478">
        <v>38.827480000000001</v>
      </c>
      <c r="BE40" s="478">
        <v>39.237290000000002</v>
      </c>
      <c r="BF40" s="478">
        <v>39.646990000000002</v>
      </c>
      <c r="BG40" s="478">
        <v>40.056660000000001</v>
      </c>
      <c r="BH40" s="478">
        <v>40.467309999999998</v>
      </c>
      <c r="BI40" s="478">
        <v>40.87791</v>
      </c>
      <c r="BJ40" s="478">
        <v>41.288119999999999</v>
      </c>
      <c r="BK40" s="478">
        <v>41.696640000000002</v>
      </c>
      <c r="BL40" s="478">
        <v>42.104579999999999</v>
      </c>
      <c r="BM40" s="478">
        <v>42.512169999999998</v>
      </c>
      <c r="BN40" s="478">
        <v>42.919780000000003</v>
      </c>
      <c r="BO40" s="478">
        <v>43.327359999999999</v>
      </c>
      <c r="BP40" s="478">
        <v>43.735030000000002</v>
      </c>
      <c r="BQ40" s="478">
        <v>44.143349999999998</v>
      </c>
      <c r="BR40" s="478">
        <v>44.551760000000002</v>
      </c>
      <c r="BS40" s="478">
        <v>44.960039999999999</v>
      </c>
      <c r="BT40" s="478">
        <v>45.367980000000003</v>
      </c>
      <c r="BU40" s="478">
        <v>45.775390000000002</v>
      </c>
      <c r="BV40" s="478">
        <v>46.182049999999997</v>
      </c>
    </row>
    <row r="41" spans="1:74" ht="12" customHeight="1" x14ac:dyDescent="0.3">
      <c r="A41" s="312" t="s">
        <v>808</v>
      </c>
      <c r="B41" s="506" t="s">
        <v>1006</v>
      </c>
      <c r="C41" s="490">
        <v>8.6013950000000001</v>
      </c>
      <c r="D41" s="490">
        <v>8.6453340000000001</v>
      </c>
      <c r="E41" s="490">
        <v>8.7521149999999999</v>
      </c>
      <c r="F41" s="490">
        <v>8.837256</v>
      </c>
      <c r="G41" s="490">
        <v>8.9246020000000001</v>
      </c>
      <c r="H41" s="490">
        <v>9.0768020000000007</v>
      </c>
      <c r="I41" s="490">
        <v>9.1320320000000006</v>
      </c>
      <c r="J41" s="490">
        <v>9.2575679999999991</v>
      </c>
      <c r="K41" s="490">
        <v>9.2944750000000003</v>
      </c>
      <c r="L41" s="490">
        <v>9.3723539999999996</v>
      </c>
      <c r="M41" s="490">
        <v>9.5120109999999993</v>
      </c>
      <c r="N41" s="490">
        <v>9.7520340000000001</v>
      </c>
      <c r="O41" s="490">
        <v>10.082924999999999</v>
      </c>
      <c r="P41" s="490">
        <v>10.239179999999999</v>
      </c>
      <c r="Q41" s="490">
        <v>10.36327</v>
      </c>
      <c r="R41" s="490">
        <v>10.42977</v>
      </c>
      <c r="S41" s="490">
        <v>10.550326</v>
      </c>
      <c r="T41" s="490">
        <v>10.681072</v>
      </c>
      <c r="U41" s="490">
        <v>10.780798000000001</v>
      </c>
      <c r="V41" s="490">
        <v>10.833050999999999</v>
      </c>
      <c r="W41" s="490">
        <v>10.976637999999999</v>
      </c>
      <c r="X41" s="490">
        <v>11.003876</v>
      </c>
      <c r="Y41" s="490">
        <v>11.117277</v>
      </c>
      <c r="Z41" s="490">
        <v>11.212300000000001</v>
      </c>
      <c r="AA41" s="490">
        <v>11.361007000000001</v>
      </c>
      <c r="AB41" s="490">
        <v>11.464456999999999</v>
      </c>
      <c r="AC41" s="490">
        <v>11.544290999999999</v>
      </c>
      <c r="AD41" s="490">
        <v>11.647169999999999</v>
      </c>
      <c r="AE41" s="490">
        <v>11.781696</v>
      </c>
      <c r="AF41" s="490">
        <v>11.849761000000001</v>
      </c>
      <c r="AG41" s="490">
        <v>11.921058</v>
      </c>
      <c r="AH41" s="490">
        <v>12.100559000000001</v>
      </c>
      <c r="AI41" s="490">
        <v>12.236625</v>
      </c>
      <c r="AJ41" s="490">
        <v>12.325791000000001</v>
      </c>
      <c r="AK41" s="490">
        <v>12.478887</v>
      </c>
      <c r="AL41" s="490">
        <v>12.605149000000001</v>
      </c>
      <c r="AM41" s="490">
        <v>12.73531</v>
      </c>
      <c r="AN41" s="490">
        <v>12.869305000000001</v>
      </c>
      <c r="AO41" s="490">
        <v>12.973388999999999</v>
      </c>
      <c r="AP41" s="490">
        <v>13.087304</v>
      </c>
      <c r="AQ41" s="490">
        <v>13.386431999999999</v>
      </c>
      <c r="AR41" s="490">
        <v>13.4939</v>
      </c>
      <c r="AS41" s="490">
        <v>13.614734</v>
      </c>
      <c r="AT41" s="490">
        <v>13.740610999999999</v>
      </c>
      <c r="AU41" s="490">
        <v>13.919107</v>
      </c>
      <c r="AV41" s="490">
        <v>14.049875999999999</v>
      </c>
      <c r="AW41" s="490">
        <v>14.226084</v>
      </c>
      <c r="AX41" s="490">
        <v>14.129785</v>
      </c>
      <c r="AY41" s="939">
        <v>14.142692</v>
      </c>
      <c r="AZ41" s="939">
        <v>14.32164</v>
      </c>
      <c r="BA41" s="939">
        <v>14.47925</v>
      </c>
      <c r="BB41" s="478">
        <v>14.62875</v>
      </c>
      <c r="BC41" s="478">
        <v>14.782019999999999</v>
      </c>
      <c r="BD41" s="478">
        <v>14.93671</v>
      </c>
      <c r="BE41" s="478">
        <v>15.091939999999999</v>
      </c>
      <c r="BF41" s="478">
        <v>15.24798</v>
      </c>
      <c r="BG41" s="478">
        <v>15.40485</v>
      </c>
      <c r="BH41" s="478">
        <v>15.56249</v>
      </c>
      <c r="BI41" s="478">
        <v>15.720890000000001</v>
      </c>
      <c r="BJ41" s="478">
        <v>15.880050000000001</v>
      </c>
      <c r="BK41" s="478">
        <v>16.039929999999998</v>
      </c>
      <c r="BL41" s="478">
        <v>16.20054</v>
      </c>
      <c r="BM41" s="478">
        <v>16.36187</v>
      </c>
      <c r="BN41" s="478">
        <v>16.523910000000001</v>
      </c>
      <c r="BO41" s="478">
        <v>16.686669999999999</v>
      </c>
      <c r="BP41" s="478">
        <v>16.85014</v>
      </c>
      <c r="BQ41" s="478">
        <v>17.014330000000001</v>
      </c>
      <c r="BR41" s="478">
        <v>17.17924</v>
      </c>
      <c r="BS41" s="478">
        <v>17.344860000000001</v>
      </c>
      <c r="BT41" s="478">
        <v>17.511199999999999</v>
      </c>
      <c r="BU41" s="478">
        <v>17.678239999999999</v>
      </c>
      <c r="BV41" s="478">
        <v>17.84601</v>
      </c>
    </row>
    <row r="42" spans="1:74" s="770" customFormat="1" ht="12" customHeight="1" x14ac:dyDescent="0.3">
      <c r="A42" s="312" t="s">
        <v>809</v>
      </c>
      <c r="B42" s="772" t="s">
        <v>1005</v>
      </c>
      <c r="C42" s="492">
        <v>2.0572050000000002</v>
      </c>
      <c r="D42" s="492">
        <v>2.0763569999999998</v>
      </c>
      <c r="E42" s="492">
        <v>2.0973839999999999</v>
      </c>
      <c r="F42" s="492">
        <v>2.108635</v>
      </c>
      <c r="G42" s="492">
        <v>2.1270720000000001</v>
      </c>
      <c r="H42" s="492">
        <v>2.1459269999999999</v>
      </c>
      <c r="I42" s="492">
        <v>2.1376240000000002</v>
      </c>
      <c r="J42" s="492">
        <v>2.155195</v>
      </c>
      <c r="K42" s="492">
        <v>2.1771600000000002</v>
      </c>
      <c r="L42" s="492">
        <v>2.1849430000000001</v>
      </c>
      <c r="M42" s="492">
        <v>2.199058</v>
      </c>
      <c r="N42" s="492">
        <v>2.2127370000000002</v>
      </c>
      <c r="O42" s="492">
        <v>2.2096469999999999</v>
      </c>
      <c r="P42" s="492">
        <v>2.2135199999999999</v>
      </c>
      <c r="Q42" s="492">
        <v>2.2207859999999999</v>
      </c>
      <c r="R42" s="492">
        <v>2.2307549999999998</v>
      </c>
      <c r="S42" s="492">
        <v>2.2358349999999998</v>
      </c>
      <c r="T42" s="492">
        <v>2.2455880000000001</v>
      </c>
      <c r="U42" s="492">
        <v>2.2514289999999999</v>
      </c>
      <c r="V42" s="492">
        <v>2.2606229999999998</v>
      </c>
      <c r="W42" s="492">
        <v>2.2704580000000001</v>
      </c>
      <c r="X42" s="492">
        <v>2.2943199999999999</v>
      </c>
      <c r="Y42" s="492">
        <v>2.3004699999999998</v>
      </c>
      <c r="Z42" s="492">
        <v>2.3217080000000001</v>
      </c>
      <c r="AA42" s="492">
        <v>2.340535</v>
      </c>
      <c r="AB42" s="492">
        <v>2.3446359999999999</v>
      </c>
      <c r="AC42" s="492">
        <v>2.3611070000000001</v>
      </c>
      <c r="AD42" s="492">
        <v>2.4139080000000002</v>
      </c>
      <c r="AE42" s="492">
        <v>2.416185</v>
      </c>
      <c r="AF42" s="492">
        <v>2.4288210000000001</v>
      </c>
      <c r="AG42" s="492">
        <v>2.4379810000000002</v>
      </c>
      <c r="AH42" s="492">
        <v>2.448118</v>
      </c>
      <c r="AI42" s="492">
        <v>2.466656</v>
      </c>
      <c r="AJ42" s="492">
        <v>2.499314</v>
      </c>
      <c r="AK42" s="492">
        <v>2.5501839999999998</v>
      </c>
      <c r="AL42" s="492">
        <v>2.558265</v>
      </c>
      <c r="AM42" s="492">
        <v>2.5613169999999998</v>
      </c>
      <c r="AN42" s="492">
        <v>2.5880909999999999</v>
      </c>
      <c r="AO42" s="492">
        <v>2.595129</v>
      </c>
      <c r="AP42" s="492">
        <v>2.6110509999999998</v>
      </c>
      <c r="AQ42" s="492">
        <v>2.5901930000000002</v>
      </c>
      <c r="AR42" s="492">
        <v>2.5963409999999998</v>
      </c>
      <c r="AS42" s="492">
        <v>2.598757</v>
      </c>
      <c r="AT42" s="492">
        <v>2.6164649999999998</v>
      </c>
      <c r="AU42" s="492">
        <v>2.691881</v>
      </c>
      <c r="AV42" s="492">
        <v>2.6991900000000002</v>
      </c>
      <c r="AW42" s="492">
        <v>2.7222300000000001</v>
      </c>
      <c r="AX42" s="492">
        <v>2.7463470000000001</v>
      </c>
      <c r="AY42" s="967">
        <v>2.7930489999999999</v>
      </c>
      <c r="AZ42" s="967">
        <v>2.813971</v>
      </c>
      <c r="BA42" s="967">
        <v>2.833977</v>
      </c>
      <c r="BB42" s="481">
        <v>2.8536389999999998</v>
      </c>
      <c r="BC42" s="481">
        <v>2.8734600000000001</v>
      </c>
      <c r="BD42" s="481">
        <v>2.8933420000000001</v>
      </c>
      <c r="BE42" s="481">
        <v>2.9132470000000001</v>
      </c>
      <c r="BF42" s="481">
        <v>2.9331870000000002</v>
      </c>
      <c r="BG42" s="481">
        <v>2.9531619999999998</v>
      </c>
      <c r="BH42" s="481">
        <v>2.9731700000000001</v>
      </c>
      <c r="BI42" s="481">
        <v>2.9932120000000002</v>
      </c>
      <c r="BJ42" s="481">
        <v>3.0132850000000002</v>
      </c>
      <c r="BK42" s="481">
        <v>3.0333890000000001</v>
      </c>
      <c r="BL42" s="481">
        <v>3.053525</v>
      </c>
      <c r="BM42" s="481">
        <v>3.0736919999999999</v>
      </c>
      <c r="BN42" s="481">
        <v>3.0938889999999999</v>
      </c>
      <c r="BO42" s="481">
        <v>3.1141169999999998</v>
      </c>
      <c r="BP42" s="481">
        <v>3.1343760000000001</v>
      </c>
      <c r="BQ42" s="481">
        <v>3.1546650000000001</v>
      </c>
      <c r="BR42" s="481">
        <v>3.1749849999999999</v>
      </c>
      <c r="BS42" s="481">
        <v>3.1953360000000002</v>
      </c>
      <c r="BT42" s="481">
        <v>3.2157170000000002</v>
      </c>
      <c r="BU42" s="481">
        <v>3.236129</v>
      </c>
      <c r="BV42" s="481">
        <v>3.2565710000000001</v>
      </c>
    </row>
    <row r="43" spans="1:74" ht="12" customHeight="1" x14ac:dyDescent="0.3">
      <c r="A43" s="312"/>
      <c r="B43" s="1115" t="s">
        <v>1471</v>
      </c>
      <c r="C43" s="1116"/>
      <c r="D43" s="1116"/>
      <c r="E43" s="1116"/>
      <c r="F43" s="1116"/>
      <c r="G43" s="1116"/>
      <c r="H43" s="1116"/>
      <c r="I43" s="1116"/>
      <c r="J43" s="1116"/>
      <c r="K43" s="1116"/>
      <c r="L43" s="1116"/>
      <c r="M43" s="1116"/>
      <c r="N43" s="1116"/>
      <c r="O43" s="1116"/>
      <c r="P43" s="1116"/>
      <c r="Q43" s="1117"/>
      <c r="R43" s="322"/>
      <c r="S43" s="322"/>
      <c r="T43" s="322"/>
      <c r="U43" s="322"/>
      <c r="V43" s="322"/>
      <c r="W43" s="322"/>
      <c r="X43" s="322"/>
      <c r="Y43" s="322"/>
      <c r="Z43" s="322"/>
      <c r="AA43" s="322"/>
      <c r="AB43" s="322"/>
      <c r="AC43" s="323"/>
      <c r="AD43" s="323"/>
      <c r="AE43" s="323"/>
      <c r="AF43" s="323"/>
      <c r="AG43" s="323"/>
      <c r="AH43" s="323"/>
      <c r="AI43" s="323"/>
      <c r="AJ43" s="323"/>
      <c r="AK43" s="323"/>
      <c r="AL43" s="323"/>
      <c r="AM43" s="323"/>
      <c r="AN43" s="323"/>
      <c r="AO43" s="323"/>
      <c r="AP43" s="323"/>
      <c r="AQ43" s="323"/>
      <c r="AR43" s="323"/>
      <c r="AS43" s="323"/>
      <c r="AT43" s="323"/>
      <c r="AU43" s="323"/>
      <c r="AV43" s="323"/>
      <c r="AW43" s="323"/>
      <c r="AX43" s="323"/>
      <c r="AY43" s="719"/>
      <c r="AZ43" s="719"/>
      <c r="BA43" s="719"/>
      <c r="BB43" s="323"/>
      <c r="BC43" s="323"/>
      <c r="BD43" s="719"/>
      <c r="BE43" s="719"/>
      <c r="BF43" s="719"/>
      <c r="BG43" s="719"/>
      <c r="BH43" s="719"/>
      <c r="BI43" s="719"/>
      <c r="BJ43" s="323"/>
      <c r="BK43" s="323"/>
      <c r="BL43" s="323"/>
      <c r="BM43" s="323"/>
      <c r="BN43" s="323"/>
      <c r="BO43" s="323"/>
      <c r="BP43" s="323"/>
      <c r="BQ43" s="323"/>
      <c r="BR43" s="323"/>
      <c r="BS43" s="323"/>
      <c r="BT43" s="323"/>
      <c r="BU43" s="323"/>
      <c r="BV43" s="323"/>
    </row>
    <row r="44" spans="1:74" ht="12" customHeight="1" x14ac:dyDescent="0.3">
      <c r="A44" s="312"/>
      <c r="B44" s="348" t="s">
        <v>826</v>
      </c>
      <c r="C44" s="348"/>
      <c r="D44" s="348"/>
      <c r="E44" s="348"/>
      <c r="F44" s="348"/>
      <c r="G44" s="348"/>
      <c r="H44" s="595"/>
      <c r="I44" s="348"/>
      <c r="J44" s="348"/>
      <c r="K44" s="348"/>
      <c r="L44" s="348"/>
      <c r="M44" s="348"/>
      <c r="N44" s="348"/>
      <c r="O44" s="348"/>
      <c r="P44" s="348"/>
      <c r="Q44" s="348"/>
      <c r="R44" s="322"/>
      <c r="S44" s="322"/>
      <c r="T44" s="322"/>
      <c r="U44" s="322"/>
      <c r="V44" s="322"/>
      <c r="W44" s="322"/>
      <c r="X44" s="322"/>
      <c r="Y44" s="322"/>
      <c r="Z44" s="322"/>
      <c r="AA44" s="322"/>
      <c r="AB44" s="322"/>
      <c r="AC44" s="323"/>
      <c r="AD44" s="323"/>
      <c r="AE44" s="323"/>
      <c r="AF44" s="323"/>
      <c r="AG44" s="323"/>
      <c r="AH44" s="323"/>
      <c r="AI44" s="323"/>
      <c r="AJ44" s="323"/>
      <c r="AK44" s="323"/>
      <c r="AL44" s="323"/>
      <c r="AM44" s="323"/>
      <c r="AN44" s="323"/>
      <c r="AO44" s="323"/>
      <c r="AP44" s="323"/>
      <c r="AQ44" s="323"/>
      <c r="AR44" s="323"/>
      <c r="AS44" s="323"/>
      <c r="AT44" s="323"/>
      <c r="AU44" s="323"/>
      <c r="AV44" s="323"/>
      <c r="AW44" s="323"/>
      <c r="AX44" s="323"/>
      <c r="AY44" s="719"/>
      <c r="AZ44" s="719"/>
      <c r="BA44" s="719"/>
      <c r="BB44" s="323"/>
      <c r="BC44" s="323"/>
      <c r="BD44" s="719"/>
      <c r="BE44" s="719"/>
      <c r="BF44" s="719"/>
      <c r="BG44" s="719"/>
      <c r="BH44" s="719"/>
      <c r="BI44" s="719"/>
      <c r="BJ44" s="323"/>
      <c r="BK44" s="323"/>
      <c r="BL44" s="323"/>
      <c r="BM44" s="323"/>
      <c r="BN44" s="323"/>
      <c r="BO44" s="323"/>
      <c r="BP44" s="323"/>
      <c r="BQ44" s="323"/>
      <c r="BR44" s="323"/>
      <c r="BS44" s="323"/>
      <c r="BT44" s="323"/>
      <c r="BU44" s="323"/>
      <c r="BV44" s="323"/>
    </row>
    <row r="45" spans="1:74" ht="12" customHeight="1" x14ac:dyDescent="0.3">
      <c r="A45" s="312"/>
      <c r="B45" s="1018" t="str">
        <f>Dates!$G$2</f>
        <v>EIA completed modeling and analysis for this report on Monday, April 7, 2025.</v>
      </c>
      <c r="C45" s="1005"/>
      <c r="D45" s="1005"/>
      <c r="E45" s="1005"/>
      <c r="F45" s="1005"/>
      <c r="G45" s="1005"/>
      <c r="H45" s="1005"/>
      <c r="I45" s="1005"/>
      <c r="J45" s="1005"/>
      <c r="K45" s="1005"/>
      <c r="L45" s="1005"/>
      <c r="M45" s="1005"/>
      <c r="N45" s="1005"/>
      <c r="O45" s="1005"/>
      <c r="P45" s="1005"/>
      <c r="Q45" s="1005"/>
      <c r="R45" s="322"/>
      <c r="S45" s="322"/>
      <c r="T45" s="322"/>
      <c r="U45" s="322"/>
      <c r="V45" s="322"/>
      <c r="W45" s="322"/>
      <c r="X45" s="322"/>
      <c r="Y45" s="322"/>
      <c r="Z45" s="322"/>
      <c r="AA45" s="322"/>
      <c r="AB45" s="322"/>
      <c r="AC45" s="323"/>
      <c r="AD45" s="323"/>
      <c r="AE45" s="323"/>
      <c r="AF45" s="323"/>
      <c r="AG45" s="323"/>
      <c r="AH45" s="323"/>
      <c r="AI45" s="323"/>
      <c r="AJ45" s="323"/>
      <c r="AK45" s="323"/>
      <c r="AL45" s="323"/>
      <c r="AM45" s="323"/>
      <c r="AN45" s="323"/>
      <c r="AO45" s="323"/>
      <c r="AP45" s="323"/>
      <c r="AQ45" s="323"/>
      <c r="AR45" s="323"/>
      <c r="AS45" s="323"/>
      <c r="AT45" s="323"/>
      <c r="AU45" s="323"/>
      <c r="AV45" s="323"/>
      <c r="AW45" s="323"/>
      <c r="AX45" s="323"/>
      <c r="AY45" s="719"/>
      <c r="AZ45" s="719"/>
      <c r="BA45" s="719"/>
      <c r="BB45" s="323"/>
      <c r="BC45" s="323"/>
      <c r="BD45" s="719"/>
      <c r="BE45" s="719"/>
      <c r="BF45" s="719"/>
      <c r="BG45" s="719"/>
      <c r="BH45" s="719"/>
      <c r="BI45" s="719"/>
      <c r="BJ45" s="323"/>
      <c r="BK45" s="323"/>
      <c r="BL45" s="323"/>
      <c r="BM45" s="323"/>
      <c r="BN45" s="323"/>
      <c r="BO45" s="323"/>
      <c r="BP45" s="323"/>
      <c r="BQ45" s="323"/>
      <c r="BR45" s="323"/>
      <c r="BS45" s="323"/>
      <c r="BT45" s="323"/>
      <c r="BU45" s="323"/>
      <c r="BV45" s="323"/>
    </row>
    <row r="46" spans="1:74" ht="12" customHeight="1" x14ac:dyDescent="0.3">
      <c r="A46" s="312"/>
      <c r="B46" s="1124" t="s">
        <v>1435</v>
      </c>
      <c r="C46" s="1125"/>
      <c r="D46" s="1125"/>
      <c r="E46" s="1125"/>
      <c r="F46" s="1125"/>
      <c r="G46" s="1125"/>
      <c r="H46" s="1125"/>
      <c r="I46" s="1125"/>
      <c r="J46" s="1125"/>
      <c r="K46" s="1125"/>
      <c r="L46" s="1125"/>
      <c r="M46" s="1125"/>
      <c r="N46" s="1125"/>
      <c r="O46" s="1125"/>
      <c r="P46" s="1125"/>
      <c r="Q46" s="1125"/>
      <c r="R46" s="322"/>
      <c r="S46" s="322"/>
      <c r="T46" s="322"/>
      <c r="U46" s="322"/>
      <c r="V46" s="322"/>
      <c r="W46" s="322"/>
      <c r="X46" s="322"/>
      <c r="Y46" s="322"/>
      <c r="Z46" s="322"/>
      <c r="AA46" s="322"/>
      <c r="AB46" s="322"/>
      <c r="AC46" s="323"/>
      <c r="AD46" s="323"/>
      <c r="AE46" s="323"/>
      <c r="AF46" s="323"/>
      <c r="AG46" s="323"/>
      <c r="AH46" s="323"/>
      <c r="AI46" s="323"/>
      <c r="AJ46" s="323"/>
      <c r="AK46" s="323"/>
      <c r="AL46" s="323"/>
      <c r="AM46" s="323"/>
      <c r="AN46" s="323"/>
      <c r="AO46" s="323"/>
      <c r="AP46" s="323"/>
      <c r="AQ46" s="323"/>
      <c r="AR46" s="323"/>
      <c r="AS46" s="323"/>
      <c r="AT46" s="323"/>
      <c r="AU46" s="323"/>
      <c r="AV46" s="323"/>
      <c r="AW46" s="323"/>
      <c r="AX46" s="323"/>
      <c r="AY46" s="719"/>
      <c r="AZ46" s="719"/>
      <c r="BA46" s="719"/>
      <c r="BB46" s="323"/>
      <c r="BC46" s="323"/>
      <c r="BD46" s="719"/>
      <c r="BE46" s="719"/>
      <c r="BF46" s="719"/>
      <c r="BG46" s="719"/>
      <c r="BH46" s="719"/>
      <c r="BI46" s="719"/>
      <c r="BJ46" s="323"/>
      <c r="BK46" s="323"/>
      <c r="BL46" s="323"/>
      <c r="BM46" s="323"/>
      <c r="BN46" s="323"/>
      <c r="BO46" s="323"/>
      <c r="BP46" s="323"/>
      <c r="BQ46" s="323"/>
      <c r="BR46" s="323"/>
      <c r="BS46" s="323"/>
      <c r="BT46" s="323"/>
      <c r="BU46" s="323"/>
      <c r="BV46" s="323"/>
    </row>
    <row r="47" spans="1:74" ht="12" customHeight="1" x14ac:dyDescent="0.3">
      <c r="A47" s="312"/>
      <c r="B47" s="1115" t="s">
        <v>1466</v>
      </c>
      <c r="C47" s="1116"/>
      <c r="D47" s="1116"/>
      <c r="E47" s="1116"/>
      <c r="F47" s="1116"/>
      <c r="G47" s="1116"/>
      <c r="H47" s="1116"/>
      <c r="I47" s="1116"/>
      <c r="J47" s="1116"/>
      <c r="K47" s="1116"/>
      <c r="L47" s="1116"/>
      <c r="M47" s="1116"/>
      <c r="N47" s="1116"/>
      <c r="O47" s="1116"/>
      <c r="P47" s="1116"/>
      <c r="Q47" s="1117"/>
      <c r="R47" s="322"/>
      <c r="S47" s="322"/>
      <c r="T47" s="322"/>
      <c r="U47" s="322"/>
      <c r="V47" s="322"/>
      <c r="W47" s="322"/>
      <c r="X47" s="322"/>
      <c r="Y47" s="322"/>
      <c r="Z47" s="322"/>
      <c r="AA47" s="322"/>
      <c r="AB47" s="322"/>
      <c r="AC47" s="323"/>
      <c r="AD47" s="323"/>
      <c r="AE47" s="323"/>
      <c r="AF47" s="323"/>
      <c r="AG47" s="323"/>
      <c r="AH47" s="323"/>
      <c r="AI47" s="323"/>
      <c r="AJ47" s="323"/>
      <c r="AK47" s="323"/>
      <c r="AL47" s="323"/>
      <c r="AM47" s="323"/>
      <c r="AN47" s="323"/>
      <c r="AO47" s="323"/>
      <c r="AP47" s="323"/>
      <c r="AQ47" s="323"/>
      <c r="AR47" s="323"/>
      <c r="AS47" s="323"/>
      <c r="AT47" s="323"/>
      <c r="AU47" s="323"/>
      <c r="AV47" s="323"/>
      <c r="AW47" s="323"/>
      <c r="AX47" s="323"/>
      <c r="AY47" s="719"/>
      <c r="AZ47" s="719"/>
      <c r="BA47" s="719"/>
      <c r="BB47" s="323"/>
      <c r="BC47" s="323"/>
      <c r="BD47" s="719"/>
      <c r="BE47" s="719"/>
      <c r="BF47" s="719"/>
      <c r="BG47" s="719"/>
      <c r="BH47" s="719"/>
      <c r="BI47" s="719"/>
      <c r="BJ47" s="323"/>
      <c r="BK47" s="323"/>
      <c r="BL47" s="323"/>
      <c r="BM47" s="323"/>
      <c r="BN47" s="323"/>
      <c r="BO47" s="323"/>
      <c r="BP47" s="323"/>
      <c r="BQ47" s="323"/>
      <c r="BR47" s="323"/>
      <c r="BS47" s="323"/>
      <c r="BT47" s="323"/>
      <c r="BU47" s="323"/>
      <c r="BV47" s="323"/>
    </row>
    <row r="48" spans="1:74" ht="12" customHeight="1" x14ac:dyDescent="0.3">
      <c r="A48" s="312"/>
      <c r="B48" s="1115" t="s">
        <v>1467</v>
      </c>
      <c r="C48" s="1116"/>
      <c r="D48" s="1116"/>
      <c r="E48" s="1116"/>
      <c r="F48" s="1116"/>
      <c r="G48" s="1116"/>
      <c r="H48" s="1116"/>
      <c r="I48" s="1116"/>
      <c r="J48" s="1116"/>
      <c r="K48" s="1116"/>
      <c r="L48" s="1116"/>
      <c r="M48" s="1116"/>
      <c r="N48" s="1116"/>
      <c r="O48" s="1116"/>
      <c r="P48" s="1116"/>
      <c r="Q48" s="1117"/>
      <c r="R48" s="322"/>
      <c r="S48" s="322"/>
      <c r="T48" s="322"/>
      <c r="U48" s="322"/>
      <c r="V48" s="322"/>
      <c r="W48" s="322"/>
      <c r="X48" s="322"/>
      <c r="Y48" s="322"/>
      <c r="Z48" s="322"/>
      <c r="AA48" s="322"/>
      <c r="AB48" s="322"/>
      <c r="AC48" s="323"/>
      <c r="AD48" s="323"/>
      <c r="AE48" s="323"/>
      <c r="AF48" s="323"/>
      <c r="AG48" s="323"/>
      <c r="AH48" s="323"/>
      <c r="AI48" s="323"/>
      <c r="AJ48" s="323"/>
      <c r="AK48" s="323"/>
      <c r="AL48" s="323"/>
      <c r="AM48" s="323"/>
      <c r="AN48" s="323"/>
      <c r="AO48" s="323"/>
      <c r="AP48" s="323"/>
      <c r="AQ48" s="323"/>
      <c r="AR48" s="323"/>
      <c r="AS48" s="323"/>
      <c r="AT48" s="323"/>
      <c r="AU48" s="323"/>
      <c r="AV48" s="323"/>
      <c r="AW48" s="323"/>
      <c r="AX48" s="323"/>
      <c r="AY48" s="719"/>
      <c r="AZ48" s="719"/>
      <c r="BA48" s="719"/>
      <c r="BB48" s="323"/>
      <c r="BC48" s="323"/>
      <c r="BD48" s="719"/>
      <c r="BE48" s="719"/>
      <c r="BF48" s="719"/>
      <c r="BG48" s="719"/>
      <c r="BH48" s="719"/>
      <c r="BI48" s="719"/>
      <c r="BJ48" s="323"/>
      <c r="BK48" s="323"/>
      <c r="BL48" s="323"/>
      <c r="BM48" s="323"/>
      <c r="BN48" s="323"/>
      <c r="BO48" s="323"/>
      <c r="BP48" s="323"/>
      <c r="BQ48" s="323"/>
      <c r="BR48" s="323"/>
      <c r="BS48" s="323"/>
      <c r="BT48" s="323"/>
      <c r="BU48" s="323"/>
      <c r="BV48" s="323"/>
    </row>
    <row r="49" spans="1:74" ht="12" customHeight="1" x14ac:dyDescent="0.3">
      <c r="A49" s="312"/>
      <c r="B49" s="830" t="s">
        <v>840</v>
      </c>
      <c r="C49" s="797"/>
      <c r="D49" s="797"/>
      <c r="E49" s="797"/>
      <c r="F49" s="797"/>
      <c r="G49" s="797"/>
      <c r="H49" s="831"/>
      <c r="I49" s="797"/>
      <c r="J49" s="797"/>
      <c r="K49" s="797"/>
      <c r="L49" s="797"/>
      <c r="M49" s="797"/>
      <c r="N49" s="797"/>
      <c r="O49" s="797"/>
      <c r="P49" s="797"/>
      <c r="Q49" s="798"/>
      <c r="R49" s="105"/>
      <c r="S49" s="105"/>
      <c r="T49" s="105"/>
      <c r="U49" s="105"/>
      <c r="V49" s="105"/>
      <c r="W49" s="105"/>
      <c r="X49" s="105"/>
      <c r="Y49" s="105"/>
      <c r="Z49" s="105"/>
      <c r="AA49" s="105"/>
      <c r="AB49" s="105"/>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720"/>
      <c r="AZ49" s="720"/>
      <c r="BA49" s="720"/>
      <c r="BB49" s="136"/>
      <c r="BC49" s="136"/>
      <c r="BD49" s="720"/>
      <c r="BE49" s="720"/>
      <c r="BF49" s="720"/>
      <c r="BG49" s="720"/>
      <c r="BH49" s="720"/>
      <c r="BI49" s="720"/>
      <c r="BJ49" s="136"/>
      <c r="BK49" s="136"/>
      <c r="BL49" s="136"/>
      <c r="BM49" s="136"/>
      <c r="BN49" s="136"/>
      <c r="BO49" s="136"/>
      <c r="BP49" s="136"/>
      <c r="BQ49" s="136"/>
      <c r="BR49" s="136"/>
      <c r="BS49" s="136"/>
      <c r="BT49" s="136"/>
      <c r="BU49" s="136"/>
      <c r="BV49" s="136"/>
    </row>
    <row r="50" spans="1:74" ht="12" customHeight="1" x14ac:dyDescent="0.3">
      <c r="A50" s="312"/>
      <c r="B50" s="1121" t="str">
        <f>"Historical data: Utility-scale capacity (power plants larger than one megawatt): EIA-860M Preliminary Monthly Electric Generator Inventory, "&amp;TEXT(EOMONTH(Dates!$D$2,-3),"mmmm yyyy")&amp;"."</f>
        <v>Historical data: Utility-scale capacity (power plants larger than one megawatt): EIA-860M Preliminary Monthly Electric Generator Inventory, January 2025.</v>
      </c>
      <c r="C50" s="1122"/>
      <c r="D50" s="1122"/>
      <c r="E50" s="1122"/>
      <c r="F50" s="1122"/>
      <c r="G50" s="1122"/>
      <c r="H50" s="1122"/>
      <c r="I50" s="1122"/>
      <c r="J50" s="1122"/>
      <c r="K50" s="1122"/>
      <c r="L50" s="1122"/>
      <c r="M50" s="1122"/>
      <c r="N50" s="1122"/>
      <c r="O50" s="1122"/>
      <c r="P50" s="1122"/>
      <c r="Q50" s="1123"/>
      <c r="R50" s="322"/>
      <c r="S50" s="322"/>
      <c r="T50" s="322"/>
      <c r="U50" s="322"/>
      <c r="V50" s="322"/>
      <c r="W50" s="322"/>
      <c r="X50" s="322"/>
      <c r="Y50" s="322"/>
      <c r="Z50" s="322"/>
      <c r="AA50" s="322"/>
      <c r="AB50" s="322"/>
      <c r="AC50" s="323"/>
      <c r="AD50" s="323"/>
      <c r="AE50" s="323"/>
      <c r="AF50" s="323"/>
      <c r="AG50" s="323"/>
      <c r="AH50" s="323"/>
      <c r="AI50" s="323"/>
      <c r="AJ50" s="323"/>
      <c r="AK50" s="323"/>
      <c r="AL50" s="323"/>
      <c r="AM50" s="323"/>
      <c r="AN50" s="323"/>
      <c r="AO50" s="323"/>
      <c r="AP50" s="323"/>
      <c r="AQ50" s="323"/>
      <c r="AR50" s="323"/>
      <c r="AS50" s="323"/>
      <c r="AT50" s="323"/>
      <c r="AU50" s="323"/>
      <c r="AV50" s="323"/>
      <c r="AW50" s="323"/>
      <c r="AX50" s="323"/>
      <c r="AY50" s="719"/>
      <c r="AZ50" s="719"/>
      <c r="BA50" s="719"/>
      <c r="BB50" s="323"/>
      <c r="BC50" s="323"/>
      <c r="BD50" s="719"/>
      <c r="BE50" s="719"/>
      <c r="BF50" s="719"/>
      <c r="BG50" s="719"/>
      <c r="BH50" s="719"/>
      <c r="BI50" s="719"/>
      <c r="BJ50" s="323"/>
      <c r="BK50" s="323"/>
      <c r="BL50" s="323"/>
      <c r="BM50" s="323"/>
      <c r="BN50" s="323"/>
      <c r="BO50" s="323"/>
      <c r="BP50" s="323"/>
      <c r="BQ50" s="323"/>
      <c r="BR50" s="323"/>
      <c r="BS50" s="323"/>
      <c r="BT50" s="323"/>
      <c r="BU50" s="323"/>
      <c r="BV50" s="323"/>
    </row>
    <row r="51" spans="1:74" ht="12" customHeight="1" x14ac:dyDescent="0.3">
      <c r="A51" s="312"/>
      <c r="B51" s="1121" t="s">
        <v>1468</v>
      </c>
      <c r="C51" s="1122"/>
      <c r="D51" s="1122"/>
      <c r="E51" s="1122"/>
      <c r="F51" s="1122"/>
      <c r="G51" s="1122"/>
      <c r="H51" s="1122"/>
      <c r="I51" s="1122"/>
      <c r="J51" s="1122"/>
      <c r="K51" s="1122"/>
      <c r="L51" s="1122"/>
      <c r="M51" s="1122"/>
      <c r="N51" s="1122"/>
      <c r="O51" s="1122"/>
      <c r="P51" s="1122"/>
      <c r="Q51" s="1123"/>
      <c r="R51" s="322"/>
      <c r="S51" s="322"/>
      <c r="T51" s="322"/>
      <c r="U51" s="322"/>
      <c r="V51" s="322"/>
      <c r="W51" s="322"/>
      <c r="X51" s="322"/>
      <c r="Y51" s="322"/>
      <c r="Z51" s="322"/>
      <c r="AA51" s="322"/>
      <c r="AB51" s="322"/>
      <c r="AC51" s="323"/>
      <c r="AD51" s="323"/>
      <c r="AE51" s="323"/>
      <c r="AF51" s="323"/>
      <c r="AG51" s="323"/>
      <c r="AH51" s="323"/>
      <c r="AI51" s="323"/>
      <c r="AJ51" s="323"/>
      <c r="AK51" s="323"/>
      <c r="AL51" s="323"/>
      <c r="AM51" s="323"/>
      <c r="AN51" s="323"/>
      <c r="AO51" s="323"/>
      <c r="AP51" s="323"/>
      <c r="AQ51" s="323"/>
      <c r="AR51" s="323"/>
      <c r="AS51" s="323"/>
      <c r="AT51" s="323"/>
      <c r="AU51" s="323"/>
      <c r="AV51" s="323"/>
      <c r="AW51" s="323"/>
      <c r="AX51" s="323"/>
      <c r="AY51" s="719"/>
      <c r="AZ51" s="719"/>
      <c r="BA51" s="719"/>
      <c r="BB51" s="323"/>
      <c r="BC51" s="323"/>
      <c r="BD51" s="719"/>
      <c r="BE51" s="719"/>
      <c r="BF51" s="719"/>
      <c r="BG51" s="719"/>
      <c r="BH51" s="719"/>
      <c r="BI51" s="719"/>
      <c r="BJ51" s="323"/>
      <c r="BK51" s="323"/>
      <c r="BL51" s="323"/>
      <c r="BM51" s="323"/>
      <c r="BN51" s="323"/>
      <c r="BO51" s="323"/>
      <c r="BP51" s="323"/>
      <c r="BQ51" s="323"/>
      <c r="BR51" s="323"/>
      <c r="BS51" s="323"/>
      <c r="BT51" s="323"/>
      <c r="BU51" s="323"/>
      <c r="BV51" s="323"/>
    </row>
    <row r="52" spans="1:74" ht="12" customHeight="1" x14ac:dyDescent="0.3">
      <c r="A52" s="312"/>
      <c r="B52" s="1126" t="s">
        <v>1469</v>
      </c>
      <c r="C52" s="1127"/>
      <c r="D52" s="1127"/>
      <c r="E52" s="1127"/>
      <c r="F52" s="1127"/>
      <c r="G52" s="1127"/>
      <c r="H52" s="1127"/>
      <c r="I52" s="1127"/>
      <c r="J52" s="1127"/>
      <c r="K52" s="1127"/>
      <c r="L52" s="1127"/>
      <c r="M52" s="1127"/>
      <c r="N52" s="1127"/>
      <c r="O52" s="1127"/>
      <c r="P52" s="1127"/>
      <c r="Q52" s="1128"/>
      <c r="R52" s="322"/>
      <c r="S52" s="322"/>
      <c r="T52" s="322"/>
      <c r="U52" s="322"/>
      <c r="V52" s="322"/>
      <c r="W52" s="322"/>
      <c r="X52" s="322"/>
      <c r="Y52" s="322"/>
      <c r="Z52" s="322"/>
      <c r="AA52" s="322"/>
      <c r="AB52" s="322"/>
      <c r="AC52" s="323"/>
      <c r="AD52" s="323"/>
      <c r="AE52" s="323"/>
      <c r="AF52" s="323"/>
      <c r="AG52" s="323"/>
      <c r="AH52" s="323"/>
      <c r="AI52" s="323"/>
      <c r="AJ52" s="323"/>
      <c r="AK52" s="323"/>
      <c r="AL52" s="323"/>
      <c r="AM52" s="323"/>
      <c r="AN52" s="323"/>
      <c r="AO52" s="323"/>
      <c r="AP52" s="323"/>
      <c r="AQ52" s="323"/>
      <c r="AR52" s="323"/>
      <c r="AS52" s="323"/>
      <c r="AT52" s="323"/>
      <c r="AU52" s="323"/>
      <c r="AV52" s="323"/>
      <c r="AW52" s="323"/>
      <c r="AX52" s="323"/>
      <c r="AY52" s="719"/>
      <c r="AZ52" s="719"/>
      <c r="BA52" s="719"/>
      <c r="BB52" s="323"/>
      <c r="BC52" s="323"/>
      <c r="BD52" s="719"/>
      <c r="BE52" s="719"/>
      <c r="BF52" s="719"/>
      <c r="BG52" s="719"/>
      <c r="BH52" s="719"/>
      <c r="BI52" s="719"/>
      <c r="BJ52" s="323"/>
      <c r="BK52" s="323"/>
      <c r="BL52" s="323"/>
      <c r="BM52" s="323"/>
      <c r="BN52" s="323"/>
      <c r="BO52" s="323"/>
      <c r="BP52" s="323"/>
      <c r="BQ52" s="323"/>
      <c r="BR52" s="323"/>
      <c r="BS52" s="323"/>
      <c r="BT52" s="323"/>
      <c r="BU52" s="323"/>
      <c r="BV52" s="323"/>
    </row>
    <row r="53" spans="1:74" ht="12" customHeight="1" x14ac:dyDescent="0.3">
      <c r="A53" s="312"/>
      <c r="B53" s="1121" t="s">
        <v>1470</v>
      </c>
      <c r="C53" s="1122"/>
      <c r="D53" s="1122"/>
      <c r="E53" s="1122"/>
      <c r="F53" s="1122"/>
      <c r="G53" s="1122"/>
      <c r="H53" s="1122"/>
      <c r="I53" s="1122"/>
      <c r="J53" s="1122"/>
      <c r="K53" s="1122"/>
      <c r="L53" s="1122"/>
      <c r="M53" s="1122"/>
      <c r="N53" s="1122"/>
      <c r="O53" s="1122"/>
      <c r="P53" s="1122"/>
      <c r="Q53" s="1123"/>
      <c r="R53" s="322"/>
      <c r="S53" s="322"/>
      <c r="T53" s="322"/>
      <c r="U53" s="322"/>
      <c r="V53" s="322"/>
      <c r="W53" s="322"/>
      <c r="X53" s="322"/>
      <c r="Y53" s="322"/>
      <c r="Z53" s="322"/>
      <c r="AA53" s="322"/>
      <c r="AB53" s="322"/>
      <c r="AC53" s="323"/>
      <c r="AD53" s="323"/>
      <c r="AE53" s="323"/>
      <c r="AF53" s="323"/>
      <c r="AG53" s="323"/>
      <c r="AH53" s="323"/>
      <c r="AI53" s="323"/>
      <c r="AJ53" s="323"/>
      <c r="AK53" s="323"/>
      <c r="AL53" s="323"/>
      <c r="AM53" s="323"/>
      <c r="AN53" s="323"/>
      <c r="AO53" s="323"/>
      <c r="AP53" s="323"/>
      <c r="AQ53" s="323"/>
      <c r="AR53" s="323"/>
      <c r="AS53" s="323"/>
      <c r="AT53" s="323"/>
      <c r="AU53" s="323"/>
      <c r="AV53" s="323"/>
      <c r="AW53" s="323"/>
      <c r="AX53" s="323"/>
      <c r="AY53" s="719"/>
      <c r="AZ53" s="719"/>
      <c r="BA53" s="719"/>
      <c r="BB53" s="323"/>
      <c r="BC53" s="323"/>
      <c r="BD53" s="719"/>
      <c r="BE53" s="719"/>
      <c r="BF53" s="719"/>
      <c r="BG53" s="719"/>
      <c r="BH53" s="719"/>
      <c r="BI53" s="719"/>
      <c r="BJ53" s="323"/>
      <c r="BK53" s="323"/>
      <c r="BL53" s="323"/>
      <c r="BM53" s="323"/>
      <c r="BN53" s="323"/>
      <c r="BO53" s="323"/>
      <c r="BP53" s="323"/>
      <c r="BQ53" s="323"/>
      <c r="BR53" s="323"/>
      <c r="BS53" s="323"/>
      <c r="BT53" s="323"/>
      <c r="BU53" s="323"/>
      <c r="BV53" s="323"/>
    </row>
    <row r="54" spans="1:74" ht="12" customHeight="1" x14ac:dyDescent="0.3">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3"/>
      <c r="AD54" s="323"/>
      <c r="AE54" s="323"/>
      <c r="AF54" s="323"/>
      <c r="AG54" s="323"/>
      <c r="AH54" s="323"/>
      <c r="AI54" s="323"/>
      <c r="AJ54" s="323"/>
      <c r="AK54" s="323"/>
      <c r="AL54" s="323"/>
      <c r="AM54" s="323"/>
      <c r="AN54" s="323"/>
      <c r="AO54" s="323"/>
      <c r="AP54" s="323"/>
      <c r="AQ54" s="323"/>
      <c r="AR54" s="323"/>
      <c r="AS54" s="323"/>
      <c r="AT54" s="323"/>
      <c r="AU54" s="323"/>
      <c r="AV54" s="323"/>
      <c r="AW54" s="323"/>
      <c r="AX54" s="323"/>
      <c r="AY54" s="719"/>
      <c r="AZ54" s="719"/>
      <c r="BA54" s="719"/>
      <c r="BB54" s="323"/>
      <c r="BC54" s="323"/>
      <c r="BD54" s="719"/>
      <c r="BE54" s="719"/>
      <c r="BF54" s="719"/>
      <c r="BG54" s="719"/>
      <c r="BH54" s="719"/>
      <c r="BI54" s="719"/>
      <c r="BJ54" s="323"/>
      <c r="BK54" s="323"/>
      <c r="BL54" s="323"/>
      <c r="BM54" s="323"/>
      <c r="BN54" s="323"/>
      <c r="BO54" s="323"/>
      <c r="BP54" s="323"/>
      <c r="BQ54" s="323"/>
      <c r="BR54" s="323"/>
      <c r="BS54" s="323"/>
      <c r="BT54" s="323"/>
      <c r="BU54" s="323"/>
      <c r="BV54" s="323"/>
    </row>
    <row r="55" spans="1:74" ht="12" customHeight="1" x14ac:dyDescent="0.3">
      <c r="C55" s="322"/>
      <c r="D55" s="322"/>
      <c r="E55" s="322"/>
      <c r="F55" s="322"/>
      <c r="G55" s="322"/>
      <c r="H55" s="322"/>
      <c r="I55" s="322"/>
      <c r="J55" s="322"/>
      <c r="K55" s="322"/>
      <c r="L55" s="322"/>
      <c r="M55" s="322"/>
      <c r="N55" s="322"/>
      <c r="O55" s="322"/>
      <c r="P55" s="322"/>
      <c r="Q55" s="322"/>
      <c r="R55" s="322"/>
      <c r="S55" s="322"/>
      <c r="T55" s="322"/>
      <c r="U55" s="322"/>
      <c r="V55" s="322"/>
      <c r="W55" s="322"/>
      <c r="X55" s="322"/>
      <c r="Y55" s="322"/>
      <c r="Z55" s="322"/>
      <c r="AA55" s="322"/>
      <c r="AB55" s="322"/>
      <c r="AC55" s="323"/>
      <c r="AD55" s="323"/>
      <c r="AE55" s="323"/>
      <c r="AF55" s="323"/>
      <c r="AG55" s="323"/>
      <c r="AH55" s="323"/>
      <c r="AI55" s="323"/>
      <c r="AJ55" s="323"/>
      <c r="AK55" s="323"/>
      <c r="AL55" s="323"/>
      <c r="AM55" s="323"/>
      <c r="AN55" s="323"/>
      <c r="AO55" s="323"/>
      <c r="AP55" s="323"/>
      <c r="AQ55" s="323"/>
      <c r="AR55" s="323"/>
      <c r="AS55" s="323"/>
      <c r="AT55" s="323"/>
      <c r="AU55" s="323"/>
      <c r="AV55" s="323"/>
      <c r="AW55" s="323"/>
      <c r="AX55" s="323"/>
      <c r="AY55" s="719"/>
      <c r="AZ55" s="719"/>
      <c r="BA55" s="719"/>
      <c r="BB55" s="323"/>
      <c r="BC55" s="323"/>
      <c r="BD55" s="719"/>
      <c r="BE55" s="719"/>
      <c r="BF55" s="719"/>
      <c r="BG55" s="719"/>
      <c r="BH55" s="719"/>
      <c r="BI55" s="719"/>
      <c r="BJ55" s="323"/>
      <c r="BK55" s="323"/>
      <c r="BL55" s="323"/>
      <c r="BM55" s="323"/>
      <c r="BN55" s="323"/>
      <c r="BO55" s="323"/>
      <c r="BP55" s="323"/>
      <c r="BQ55" s="323"/>
      <c r="BR55" s="323"/>
      <c r="BS55" s="323"/>
      <c r="BT55" s="323"/>
      <c r="BU55" s="323"/>
      <c r="BV55" s="323"/>
    </row>
    <row r="56" spans="1:74" ht="12" customHeight="1" x14ac:dyDescent="0.3">
      <c r="C56" s="322"/>
      <c r="D56" s="322"/>
      <c r="E56" s="322"/>
      <c r="F56" s="322"/>
      <c r="G56" s="322"/>
      <c r="H56" s="322"/>
      <c r="I56" s="322"/>
      <c r="J56" s="322"/>
      <c r="K56" s="322"/>
      <c r="L56" s="322"/>
      <c r="M56" s="322"/>
      <c r="N56" s="322"/>
      <c r="O56" s="322"/>
      <c r="P56" s="322"/>
      <c r="Q56" s="322"/>
      <c r="R56" s="322"/>
      <c r="S56" s="322"/>
      <c r="T56" s="322"/>
      <c r="U56" s="322"/>
      <c r="V56" s="322"/>
      <c r="W56" s="322"/>
      <c r="X56" s="322"/>
      <c r="Y56" s="322"/>
      <c r="Z56" s="322"/>
      <c r="AA56" s="322"/>
      <c r="AB56" s="322"/>
      <c r="AC56" s="323"/>
      <c r="AD56" s="323"/>
      <c r="AE56" s="323"/>
      <c r="AF56" s="323"/>
      <c r="AG56" s="323"/>
      <c r="AH56" s="323"/>
      <c r="AI56" s="323"/>
      <c r="AJ56" s="323"/>
      <c r="AK56" s="323"/>
      <c r="AL56" s="323"/>
      <c r="AM56" s="323"/>
      <c r="AN56" s="323"/>
      <c r="AO56" s="323"/>
      <c r="AP56" s="323"/>
      <c r="AQ56" s="323"/>
      <c r="AR56" s="323"/>
      <c r="AS56" s="323"/>
      <c r="AT56" s="323"/>
      <c r="AU56" s="323"/>
      <c r="AV56" s="323"/>
      <c r="AW56" s="323"/>
      <c r="AX56" s="323"/>
      <c r="AY56" s="719"/>
      <c r="AZ56" s="719"/>
      <c r="BA56" s="719"/>
      <c r="BB56" s="323"/>
      <c r="BC56" s="323"/>
      <c r="BD56" s="719"/>
      <c r="BE56" s="719"/>
      <c r="BF56" s="719"/>
      <c r="BG56" s="719"/>
      <c r="BH56" s="719"/>
      <c r="BI56" s="719"/>
      <c r="BJ56" s="323"/>
      <c r="BK56" s="323"/>
      <c r="BL56" s="323"/>
      <c r="BM56" s="323"/>
      <c r="BN56" s="323"/>
      <c r="BO56" s="323"/>
      <c r="BP56" s="323"/>
      <c r="BQ56" s="323"/>
      <c r="BR56" s="323"/>
      <c r="BS56" s="323"/>
      <c r="BT56" s="323"/>
      <c r="BU56" s="323"/>
      <c r="BV56" s="323"/>
    </row>
    <row r="57" spans="1:74" ht="12" customHeight="1" x14ac:dyDescent="0.3">
      <c r="C57" s="322"/>
      <c r="D57" s="322"/>
      <c r="E57" s="322"/>
      <c r="F57" s="322"/>
      <c r="G57" s="322"/>
      <c r="H57" s="322"/>
      <c r="I57" s="322"/>
      <c r="J57" s="322"/>
      <c r="K57" s="322"/>
      <c r="L57" s="322"/>
      <c r="M57" s="322"/>
      <c r="N57" s="322"/>
      <c r="O57" s="322"/>
      <c r="P57" s="322"/>
      <c r="Q57" s="322"/>
      <c r="R57" s="322"/>
      <c r="S57" s="322"/>
      <c r="T57" s="322"/>
      <c r="U57" s="322"/>
      <c r="V57" s="322"/>
      <c r="W57" s="322"/>
      <c r="X57" s="322"/>
      <c r="Y57" s="322"/>
      <c r="Z57" s="322"/>
      <c r="AA57" s="322"/>
      <c r="AB57" s="322"/>
      <c r="AC57" s="323"/>
      <c r="AD57" s="323"/>
      <c r="AE57" s="323"/>
      <c r="AF57" s="323"/>
      <c r="AG57" s="323"/>
      <c r="AH57" s="323"/>
      <c r="AI57" s="323"/>
      <c r="AJ57" s="323"/>
      <c r="AK57" s="323"/>
      <c r="AL57" s="323"/>
      <c r="AM57" s="323"/>
      <c r="AN57" s="323"/>
      <c r="AO57" s="323"/>
      <c r="AP57" s="323"/>
      <c r="AQ57" s="323"/>
      <c r="AR57" s="323"/>
      <c r="AS57" s="323"/>
      <c r="AT57" s="323"/>
      <c r="AU57" s="323"/>
      <c r="AV57" s="323"/>
      <c r="AW57" s="323"/>
      <c r="AX57" s="323"/>
      <c r="AY57" s="719"/>
      <c r="AZ57" s="719"/>
      <c r="BA57" s="719"/>
      <c r="BB57" s="323"/>
      <c r="BC57" s="323"/>
      <c r="BD57" s="719"/>
      <c r="BE57" s="719"/>
      <c r="BF57" s="719"/>
      <c r="BG57" s="719"/>
      <c r="BH57" s="719"/>
      <c r="BI57" s="719"/>
      <c r="BJ57" s="323"/>
      <c r="BK57" s="323"/>
      <c r="BL57" s="323"/>
      <c r="BM57" s="323"/>
      <c r="BN57" s="323"/>
      <c r="BO57" s="323"/>
      <c r="BP57" s="323"/>
      <c r="BQ57" s="323"/>
      <c r="BR57" s="323"/>
      <c r="BS57" s="323"/>
      <c r="BT57" s="323"/>
      <c r="BU57" s="323"/>
      <c r="BV57" s="323"/>
    </row>
    <row r="58" spans="1:74" ht="12" customHeight="1" x14ac:dyDescent="0.3">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36"/>
      <c r="AD58" s="136"/>
      <c r="AE58" s="136"/>
      <c r="AF58" s="136"/>
      <c r="AG58" s="136"/>
      <c r="AH58" s="136"/>
      <c r="AI58" s="136"/>
      <c r="AJ58" s="136"/>
      <c r="AK58" s="136"/>
      <c r="AL58" s="136"/>
      <c r="AM58" s="136"/>
      <c r="AN58" s="136"/>
      <c r="AO58" s="136"/>
      <c r="AP58" s="136"/>
      <c r="AQ58" s="136"/>
      <c r="AR58" s="136"/>
      <c r="AS58" s="136"/>
      <c r="AT58" s="136"/>
      <c r="AU58" s="136"/>
      <c r="AV58" s="136"/>
      <c r="AW58" s="136"/>
      <c r="AX58" s="136"/>
      <c r="AY58" s="720"/>
      <c r="AZ58" s="720"/>
      <c r="BA58" s="720"/>
      <c r="BB58" s="136"/>
      <c r="BC58" s="136"/>
      <c r="BD58" s="720"/>
      <c r="BE58" s="720"/>
      <c r="BF58" s="720"/>
      <c r="BG58" s="720"/>
      <c r="BH58" s="720"/>
      <c r="BI58" s="720"/>
      <c r="BJ58" s="136"/>
      <c r="BK58" s="136"/>
      <c r="BL58" s="136"/>
      <c r="BM58" s="136"/>
      <c r="BN58" s="136"/>
      <c r="BO58" s="136"/>
      <c r="BP58" s="136"/>
      <c r="BQ58" s="136"/>
      <c r="BR58" s="136"/>
      <c r="BS58" s="136"/>
      <c r="BT58" s="136"/>
      <c r="BU58" s="136"/>
      <c r="BV58" s="136"/>
    </row>
    <row r="59" spans="1:74" ht="12" customHeight="1" x14ac:dyDescent="0.3">
      <c r="C59" s="322"/>
      <c r="D59" s="322"/>
      <c r="E59" s="322"/>
      <c r="F59" s="322"/>
      <c r="G59" s="322"/>
      <c r="H59" s="322"/>
      <c r="I59" s="322"/>
      <c r="J59" s="322"/>
      <c r="K59" s="322"/>
      <c r="L59" s="322"/>
      <c r="M59" s="322"/>
      <c r="N59" s="322"/>
      <c r="O59" s="322"/>
      <c r="P59" s="322"/>
      <c r="Q59" s="322"/>
      <c r="R59" s="322"/>
      <c r="S59" s="322"/>
      <c r="T59" s="322"/>
      <c r="U59" s="322"/>
      <c r="V59" s="322"/>
      <c r="W59" s="322"/>
      <c r="X59" s="322"/>
      <c r="Y59" s="322"/>
      <c r="Z59" s="322"/>
      <c r="AA59" s="322"/>
      <c r="AB59" s="322"/>
      <c r="AC59" s="323"/>
      <c r="AD59" s="323"/>
      <c r="AE59" s="323"/>
      <c r="AF59" s="323"/>
      <c r="AG59" s="323"/>
      <c r="AH59" s="323"/>
      <c r="AI59" s="323"/>
      <c r="AJ59" s="323"/>
      <c r="AK59" s="323"/>
      <c r="AL59" s="323"/>
      <c r="AM59" s="323"/>
      <c r="AN59" s="323"/>
      <c r="AO59" s="323"/>
      <c r="AP59" s="323"/>
      <c r="AQ59" s="323"/>
      <c r="AR59" s="323"/>
      <c r="AS59" s="323"/>
      <c r="AT59" s="323"/>
      <c r="AU59" s="323"/>
      <c r="AV59" s="323"/>
      <c r="AW59" s="323"/>
      <c r="AX59" s="323"/>
      <c r="AY59" s="719"/>
      <c r="AZ59" s="719"/>
      <c r="BA59" s="719"/>
      <c r="BB59" s="323"/>
      <c r="BC59" s="323"/>
      <c r="BD59" s="719"/>
      <c r="BE59" s="719"/>
      <c r="BF59" s="719"/>
      <c r="BG59" s="719"/>
      <c r="BH59" s="719"/>
      <c r="BI59" s="719"/>
      <c r="BJ59" s="323"/>
      <c r="BK59" s="323"/>
      <c r="BL59" s="323"/>
      <c r="BM59" s="323"/>
      <c r="BN59" s="323"/>
      <c r="BO59" s="323"/>
      <c r="BP59" s="323"/>
      <c r="BQ59" s="323"/>
      <c r="BR59" s="323"/>
      <c r="BS59" s="323"/>
      <c r="BT59" s="323"/>
      <c r="BU59" s="323"/>
      <c r="BV59" s="323"/>
    </row>
    <row r="60" spans="1:74" ht="12" customHeight="1" x14ac:dyDescent="0.3">
      <c r="C60" s="322"/>
      <c r="D60" s="322"/>
      <c r="E60" s="322"/>
      <c r="F60" s="322"/>
      <c r="G60" s="322"/>
      <c r="H60" s="322"/>
      <c r="I60" s="322"/>
      <c r="J60" s="322"/>
      <c r="K60" s="322"/>
      <c r="L60" s="322"/>
      <c r="M60" s="322"/>
      <c r="N60" s="322"/>
      <c r="O60" s="322"/>
      <c r="P60" s="322"/>
      <c r="Q60" s="322"/>
      <c r="R60" s="322"/>
      <c r="S60" s="322"/>
      <c r="T60" s="322"/>
      <c r="U60" s="322"/>
      <c r="V60" s="322"/>
      <c r="W60" s="322"/>
      <c r="X60" s="322"/>
      <c r="Y60" s="322"/>
      <c r="Z60" s="322"/>
      <c r="AA60" s="322"/>
      <c r="AB60" s="322"/>
      <c r="AC60" s="323"/>
      <c r="AD60" s="323"/>
      <c r="AE60" s="323"/>
      <c r="AF60" s="323"/>
      <c r="AG60" s="323"/>
      <c r="AH60" s="323"/>
      <c r="AI60" s="323"/>
      <c r="AJ60" s="323"/>
      <c r="AK60" s="323"/>
      <c r="AL60" s="323"/>
      <c r="AM60" s="323"/>
      <c r="AN60" s="323"/>
      <c r="AO60" s="323"/>
      <c r="AP60" s="323"/>
      <c r="AQ60" s="323"/>
      <c r="AR60" s="323"/>
      <c r="AS60" s="323"/>
      <c r="AT60" s="323"/>
      <c r="AU60" s="323"/>
      <c r="AV60" s="323"/>
      <c r="AW60" s="323"/>
      <c r="AX60" s="323"/>
      <c r="AY60" s="719"/>
      <c r="AZ60" s="719"/>
      <c r="BA60" s="719"/>
      <c r="BB60" s="323"/>
      <c r="BC60" s="323"/>
      <c r="BD60" s="719"/>
      <c r="BE60" s="719"/>
      <c r="BF60" s="719"/>
      <c r="BG60" s="719"/>
      <c r="BH60" s="719"/>
      <c r="BI60" s="719"/>
      <c r="BJ60" s="323"/>
      <c r="BK60" s="323"/>
      <c r="BL60" s="323"/>
      <c r="BM60" s="323"/>
      <c r="BN60" s="323"/>
      <c r="BO60" s="323"/>
      <c r="BP60" s="323"/>
      <c r="BQ60" s="323"/>
      <c r="BR60" s="323"/>
      <c r="BS60" s="323"/>
      <c r="BT60" s="323"/>
      <c r="BU60" s="323"/>
      <c r="BV60" s="323"/>
    </row>
    <row r="61" spans="1:74" ht="12" customHeight="1" x14ac:dyDescent="0.3">
      <c r="C61" s="322"/>
      <c r="D61" s="322"/>
      <c r="E61" s="322"/>
      <c r="F61" s="322"/>
      <c r="G61" s="322"/>
      <c r="H61" s="322"/>
      <c r="I61" s="322"/>
      <c r="J61" s="322"/>
      <c r="K61" s="322"/>
      <c r="L61" s="322"/>
      <c r="M61" s="322"/>
      <c r="N61" s="322"/>
      <c r="O61" s="322"/>
      <c r="P61" s="322"/>
      <c r="Q61" s="322"/>
      <c r="R61" s="322"/>
      <c r="S61" s="322"/>
      <c r="T61" s="322"/>
      <c r="U61" s="322"/>
      <c r="V61" s="322"/>
      <c r="W61" s="322"/>
      <c r="X61" s="322"/>
      <c r="Y61" s="322"/>
      <c r="Z61" s="322"/>
      <c r="AA61" s="322"/>
      <c r="AB61" s="322"/>
      <c r="AC61" s="323"/>
      <c r="AD61" s="323"/>
      <c r="AE61" s="323"/>
      <c r="AF61" s="323"/>
      <c r="AG61" s="323"/>
      <c r="AH61" s="323"/>
      <c r="AI61" s="323"/>
      <c r="AJ61" s="323"/>
      <c r="AK61" s="323"/>
      <c r="AL61" s="323"/>
      <c r="AM61" s="323"/>
      <c r="AN61" s="323"/>
      <c r="AO61" s="323"/>
      <c r="AP61" s="323"/>
      <c r="AQ61" s="323"/>
      <c r="AR61" s="323"/>
      <c r="AS61" s="323"/>
      <c r="AT61" s="323"/>
      <c r="AU61" s="323"/>
      <c r="AV61" s="323"/>
      <c r="AW61" s="323"/>
      <c r="AX61" s="323"/>
      <c r="AY61" s="719"/>
      <c r="AZ61" s="719"/>
      <c r="BA61" s="719"/>
      <c r="BB61" s="323"/>
      <c r="BC61" s="323"/>
      <c r="BD61" s="719"/>
      <c r="BE61" s="719"/>
      <c r="BF61" s="719"/>
      <c r="BG61" s="719"/>
      <c r="BH61" s="719"/>
      <c r="BI61" s="719"/>
      <c r="BJ61" s="323"/>
      <c r="BK61" s="323"/>
      <c r="BL61" s="323"/>
      <c r="BM61" s="323"/>
      <c r="BN61" s="323"/>
      <c r="BO61" s="323"/>
      <c r="BP61" s="323"/>
      <c r="BQ61" s="323"/>
      <c r="BR61" s="323"/>
      <c r="BS61" s="323"/>
      <c r="BT61" s="323"/>
      <c r="BU61" s="323"/>
      <c r="BV61" s="323"/>
    </row>
    <row r="62" spans="1:74" ht="12" customHeight="1" x14ac:dyDescent="0.3">
      <c r="C62" s="322"/>
      <c r="D62" s="322"/>
      <c r="E62" s="322"/>
      <c r="F62" s="322"/>
      <c r="G62" s="322"/>
      <c r="H62" s="322"/>
      <c r="I62" s="322"/>
      <c r="J62" s="322"/>
      <c r="K62" s="322"/>
      <c r="L62" s="322"/>
      <c r="M62" s="322"/>
      <c r="N62" s="322"/>
      <c r="O62" s="322"/>
      <c r="P62" s="322"/>
      <c r="Q62" s="322"/>
      <c r="R62" s="322"/>
      <c r="S62" s="322"/>
      <c r="T62" s="322"/>
      <c r="U62" s="322"/>
      <c r="V62" s="322"/>
      <c r="W62" s="322"/>
      <c r="X62" s="322"/>
      <c r="Y62" s="322"/>
      <c r="Z62" s="322"/>
      <c r="AA62" s="322"/>
      <c r="AB62" s="322"/>
      <c r="AC62" s="323"/>
      <c r="AD62" s="323"/>
      <c r="AE62" s="323"/>
      <c r="AF62" s="323"/>
      <c r="AG62" s="323"/>
      <c r="AH62" s="323"/>
      <c r="AI62" s="323"/>
      <c r="AJ62" s="323"/>
      <c r="AK62" s="323"/>
      <c r="AL62" s="323"/>
      <c r="AM62" s="323"/>
      <c r="AN62" s="323"/>
      <c r="AO62" s="323"/>
      <c r="AP62" s="323"/>
      <c r="AQ62" s="323"/>
      <c r="AR62" s="323"/>
      <c r="AS62" s="323"/>
      <c r="AT62" s="323"/>
      <c r="AU62" s="323"/>
      <c r="AV62" s="323"/>
      <c r="AW62" s="323"/>
      <c r="AX62" s="323"/>
      <c r="AY62" s="719"/>
      <c r="AZ62" s="719"/>
      <c r="BA62" s="719"/>
      <c r="BB62" s="323"/>
      <c r="BC62" s="323"/>
      <c r="BD62" s="719"/>
      <c r="BE62" s="719"/>
      <c r="BF62" s="719"/>
      <c r="BG62" s="719"/>
      <c r="BH62" s="719"/>
      <c r="BI62" s="719"/>
      <c r="BJ62" s="323"/>
      <c r="BK62" s="323"/>
      <c r="BL62" s="323"/>
      <c r="BM62" s="323"/>
      <c r="BN62" s="323"/>
      <c r="BO62" s="323"/>
      <c r="BP62" s="323"/>
      <c r="BQ62" s="323"/>
      <c r="BR62" s="323"/>
      <c r="BS62" s="323"/>
      <c r="BT62" s="323"/>
      <c r="BU62" s="323"/>
      <c r="BV62" s="323"/>
    </row>
    <row r="63" spans="1:74" ht="12" customHeight="1" x14ac:dyDescent="0.3">
      <c r="C63" s="322"/>
      <c r="D63" s="322"/>
      <c r="E63" s="322"/>
      <c r="F63" s="322"/>
      <c r="G63" s="322"/>
      <c r="H63" s="322"/>
      <c r="I63" s="322"/>
      <c r="J63" s="322"/>
      <c r="K63" s="322"/>
      <c r="L63" s="322"/>
      <c r="M63" s="322"/>
      <c r="N63" s="322"/>
      <c r="O63" s="322"/>
      <c r="P63" s="322"/>
      <c r="Q63" s="322"/>
      <c r="R63" s="322"/>
      <c r="S63" s="322"/>
      <c r="T63" s="322"/>
      <c r="U63" s="322"/>
      <c r="V63" s="322"/>
      <c r="W63" s="322"/>
      <c r="X63" s="322"/>
      <c r="Y63" s="322"/>
      <c r="Z63" s="322"/>
      <c r="AA63" s="322"/>
      <c r="AB63" s="322"/>
      <c r="AC63" s="323"/>
      <c r="AD63" s="323"/>
      <c r="AE63" s="323"/>
      <c r="AF63" s="323"/>
      <c r="AG63" s="323"/>
      <c r="AH63" s="323"/>
      <c r="AI63" s="323"/>
      <c r="AJ63" s="323"/>
      <c r="AK63" s="323"/>
      <c r="AL63" s="323"/>
      <c r="AM63" s="323"/>
      <c r="AN63" s="323"/>
      <c r="AO63" s="323"/>
      <c r="AP63" s="323"/>
      <c r="AQ63" s="323"/>
      <c r="AR63" s="323"/>
      <c r="AS63" s="323"/>
      <c r="AT63" s="323"/>
      <c r="AU63" s="323"/>
      <c r="AV63" s="323"/>
      <c r="AW63" s="323"/>
      <c r="AX63" s="323"/>
      <c r="AY63" s="719"/>
      <c r="AZ63" s="719"/>
      <c r="BA63" s="719"/>
      <c r="BB63" s="323"/>
      <c r="BC63" s="323"/>
      <c r="BD63" s="719"/>
      <c r="BE63" s="719"/>
      <c r="BF63" s="719"/>
      <c r="BG63" s="719"/>
      <c r="BH63" s="719"/>
      <c r="BI63" s="719"/>
      <c r="BJ63" s="323"/>
      <c r="BK63" s="323"/>
      <c r="BL63" s="323"/>
      <c r="BM63" s="323"/>
      <c r="BN63" s="323"/>
      <c r="BO63" s="323"/>
      <c r="BP63" s="323"/>
      <c r="BQ63" s="323"/>
      <c r="BR63" s="323"/>
      <c r="BS63" s="323"/>
      <c r="BT63" s="323"/>
      <c r="BU63" s="323"/>
      <c r="BV63" s="323"/>
    </row>
    <row r="64" spans="1:74" ht="12" customHeight="1" x14ac:dyDescent="0.3">
      <c r="C64" s="322"/>
      <c r="D64" s="322"/>
      <c r="E64" s="322"/>
      <c r="F64" s="322"/>
      <c r="G64" s="322"/>
      <c r="H64" s="322"/>
      <c r="I64" s="322"/>
      <c r="J64" s="322"/>
      <c r="K64" s="322"/>
      <c r="L64" s="322"/>
      <c r="M64" s="322"/>
      <c r="N64" s="322"/>
      <c r="O64" s="322"/>
      <c r="P64" s="322"/>
      <c r="Q64" s="322"/>
      <c r="R64" s="322"/>
      <c r="S64" s="322"/>
      <c r="T64" s="322"/>
      <c r="U64" s="322"/>
      <c r="V64" s="322"/>
      <c r="W64" s="322"/>
      <c r="X64" s="322"/>
      <c r="Y64" s="322"/>
      <c r="Z64" s="322"/>
      <c r="AA64" s="322"/>
      <c r="AB64" s="322"/>
      <c r="AC64" s="323"/>
      <c r="AD64" s="323"/>
      <c r="AE64" s="323"/>
      <c r="AF64" s="323"/>
      <c r="AG64" s="323"/>
      <c r="AH64" s="323"/>
      <c r="AI64" s="323"/>
      <c r="AJ64" s="323"/>
      <c r="AK64" s="323"/>
      <c r="AL64" s="323"/>
      <c r="AM64" s="323"/>
      <c r="AN64" s="323"/>
      <c r="AO64" s="323"/>
      <c r="AP64" s="323"/>
      <c r="AQ64" s="323"/>
      <c r="AR64" s="323"/>
      <c r="AS64" s="323"/>
      <c r="AT64" s="323"/>
      <c r="AU64" s="323"/>
      <c r="AV64" s="323"/>
      <c r="AW64" s="323"/>
      <c r="AX64" s="323"/>
      <c r="AY64" s="719"/>
      <c r="AZ64" s="719"/>
      <c r="BA64" s="719"/>
      <c r="BB64" s="323"/>
      <c r="BC64" s="323"/>
      <c r="BD64" s="719"/>
      <c r="BE64" s="719"/>
      <c r="BF64" s="719"/>
      <c r="BG64" s="719"/>
      <c r="BH64" s="719"/>
      <c r="BI64" s="719"/>
      <c r="BJ64" s="323"/>
      <c r="BK64" s="323"/>
      <c r="BL64" s="323"/>
      <c r="BM64" s="323"/>
      <c r="BN64" s="323"/>
      <c r="BO64" s="323"/>
      <c r="BP64" s="323"/>
      <c r="BQ64" s="323"/>
      <c r="BR64" s="323"/>
      <c r="BS64" s="323"/>
      <c r="BT64" s="323"/>
      <c r="BU64" s="323"/>
      <c r="BV64" s="323"/>
    </row>
    <row r="65" spans="3:74" ht="12" customHeight="1" x14ac:dyDescent="0.3">
      <c r="C65" s="322"/>
      <c r="D65" s="322"/>
      <c r="E65" s="322"/>
      <c r="F65" s="322"/>
      <c r="G65" s="322"/>
      <c r="H65" s="322"/>
      <c r="I65" s="322"/>
      <c r="J65" s="322"/>
      <c r="K65" s="322"/>
      <c r="L65" s="322"/>
      <c r="M65" s="322"/>
      <c r="N65" s="322"/>
      <c r="O65" s="322"/>
      <c r="P65" s="322"/>
      <c r="Q65" s="322"/>
      <c r="R65" s="322"/>
      <c r="S65" s="322"/>
      <c r="T65" s="322"/>
      <c r="U65" s="322"/>
      <c r="V65" s="322"/>
      <c r="W65" s="322"/>
      <c r="X65" s="322"/>
      <c r="Y65" s="322"/>
      <c r="Z65" s="322"/>
      <c r="AA65" s="322"/>
      <c r="AB65" s="322"/>
      <c r="AC65" s="323"/>
      <c r="AD65" s="323"/>
      <c r="AE65" s="323"/>
      <c r="AF65" s="323"/>
      <c r="AG65" s="323"/>
      <c r="AH65" s="323"/>
      <c r="AI65" s="323"/>
      <c r="AJ65" s="323"/>
      <c r="AK65" s="323"/>
      <c r="AL65" s="323"/>
      <c r="AM65" s="323"/>
      <c r="AN65" s="323"/>
      <c r="AO65" s="323"/>
      <c r="AP65" s="323"/>
      <c r="AQ65" s="323"/>
      <c r="AR65" s="323"/>
      <c r="AS65" s="323"/>
      <c r="AT65" s="323"/>
      <c r="AU65" s="323"/>
      <c r="AV65" s="323"/>
      <c r="AW65" s="323"/>
      <c r="AX65" s="323"/>
      <c r="AY65" s="719"/>
      <c r="AZ65" s="719"/>
      <c r="BA65" s="719"/>
      <c r="BB65" s="323"/>
      <c r="BC65" s="323"/>
      <c r="BD65" s="719"/>
      <c r="BE65" s="719"/>
      <c r="BF65" s="719"/>
      <c r="BG65" s="719"/>
      <c r="BH65" s="719"/>
      <c r="BI65" s="719"/>
      <c r="BJ65" s="323"/>
      <c r="BK65" s="323"/>
      <c r="BL65" s="323"/>
      <c r="BM65" s="323"/>
      <c r="BN65" s="323"/>
      <c r="BO65" s="323"/>
      <c r="BP65" s="323"/>
      <c r="BQ65" s="323"/>
      <c r="BR65" s="323"/>
      <c r="BS65" s="323"/>
      <c r="BT65" s="323"/>
      <c r="BU65" s="323"/>
      <c r="BV65" s="323"/>
    </row>
    <row r="66" spans="3:74" ht="12" customHeight="1" x14ac:dyDescent="0.3">
      <c r="C66" s="322"/>
      <c r="D66" s="322"/>
      <c r="E66" s="322"/>
      <c r="F66" s="322"/>
      <c r="G66" s="322"/>
      <c r="H66" s="322"/>
      <c r="I66" s="322"/>
      <c r="J66" s="322"/>
      <c r="K66" s="322"/>
      <c r="L66" s="322"/>
      <c r="M66" s="322"/>
      <c r="N66" s="322"/>
      <c r="O66" s="322"/>
      <c r="P66" s="322"/>
      <c r="Q66" s="322"/>
      <c r="R66" s="322"/>
      <c r="S66" s="322"/>
      <c r="T66" s="322"/>
      <c r="U66" s="322"/>
      <c r="V66" s="322"/>
      <c r="W66" s="322"/>
      <c r="X66" s="322"/>
      <c r="Y66" s="322"/>
      <c r="Z66" s="322"/>
      <c r="AA66" s="322"/>
      <c r="AB66" s="322"/>
      <c r="AC66" s="323"/>
      <c r="AD66" s="323"/>
      <c r="AE66" s="323"/>
      <c r="AF66" s="323"/>
      <c r="AG66" s="323"/>
      <c r="AH66" s="323"/>
      <c r="AI66" s="323"/>
      <c r="AJ66" s="323"/>
      <c r="AK66" s="323"/>
      <c r="AL66" s="323"/>
      <c r="AM66" s="323"/>
      <c r="AN66" s="323"/>
      <c r="AO66" s="323"/>
      <c r="AP66" s="323"/>
      <c r="AQ66" s="323"/>
      <c r="AR66" s="323"/>
      <c r="AS66" s="323"/>
      <c r="AT66" s="323"/>
      <c r="AU66" s="323"/>
      <c r="AV66" s="323"/>
      <c r="AW66" s="323"/>
      <c r="AX66" s="323"/>
      <c r="AY66" s="719"/>
      <c r="AZ66" s="719"/>
      <c r="BA66" s="719"/>
      <c r="BB66" s="323"/>
      <c r="BC66" s="323"/>
      <c r="BD66" s="719"/>
      <c r="BE66" s="719"/>
      <c r="BF66" s="719"/>
      <c r="BG66" s="719"/>
      <c r="BH66" s="719"/>
      <c r="BI66" s="719"/>
      <c r="BJ66" s="323"/>
      <c r="BK66" s="323"/>
      <c r="BL66" s="323"/>
      <c r="BM66" s="323"/>
      <c r="BN66" s="323"/>
      <c r="BO66" s="323"/>
      <c r="BP66" s="323"/>
      <c r="BQ66" s="323"/>
      <c r="BR66" s="323"/>
      <c r="BS66" s="323"/>
      <c r="BT66" s="323"/>
      <c r="BU66" s="323"/>
      <c r="BV66" s="323"/>
    </row>
    <row r="67" spans="3:74" ht="12" customHeight="1" x14ac:dyDescent="0.3">
      <c r="C67" s="322"/>
      <c r="D67" s="322"/>
      <c r="E67" s="322"/>
      <c r="F67" s="322"/>
      <c r="G67" s="322"/>
      <c r="H67" s="322"/>
      <c r="I67" s="322"/>
      <c r="J67" s="322"/>
      <c r="K67" s="322"/>
      <c r="L67" s="322"/>
      <c r="M67" s="322"/>
      <c r="N67" s="322"/>
      <c r="O67" s="322"/>
      <c r="P67" s="322"/>
      <c r="Q67" s="322"/>
      <c r="R67" s="322"/>
      <c r="S67" s="322"/>
      <c r="T67" s="322"/>
      <c r="U67" s="322"/>
      <c r="V67" s="322"/>
      <c r="W67" s="322"/>
      <c r="X67" s="322"/>
      <c r="Y67" s="322"/>
      <c r="Z67" s="322"/>
      <c r="AA67" s="322"/>
      <c r="AB67" s="322"/>
      <c r="AC67" s="323"/>
      <c r="AD67" s="323"/>
      <c r="AE67" s="323"/>
      <c r="AF67" s="323"/>
      <c r="AG67" s="323"/>
      <c r="AH67" s="323"/>
      <c r="AI67" s="323"/>
      <c r="AJ67" s="323"/>
      <c r="AK67" s="323"/>
      <c r="AL67" s="323"/>
      <c r="AM67" s="323"/>
      <c r="AN67" s="323"/>
      <c r="AO67" s="323"/>
      <c r="AP67" s="323"/>
      <c r="AQ67" s="323"/>
      <c r="AR67" s="323"/>
      <c r="AS67" s="323"/>
      <c r="AT67" s="323"/>
      <c r="AU67" s="323"/>
      <c r="AV67" s="323"/>
      <c r="AW67" s="323"/>
      <c r="AX67" s="323"/>
      <c r="AY67" s="719"/>
      <c r="AZ67" s="719"/>
      <c r="BA67" s="719"/>
      <c r="BB67" s="323"/>
      <c r="BC67" s="323"/>
      <c r="BD67" s="719"/>
      <c r="BE67" s="719"/>
      <c r="BF67" s="719"/>
      <c r="BG67" s="719"/>
      <c r="BH67" s="719"/>
      <c r="BI67" s="719"/>
      <c r="BJ67" s="323"/>
      <c r="BK67" s="323"/>
      <c r="BL67" s="323"/>
      <c r="BM67" s="323"/>
      <c r="BN67" s="323"/>
      <c r="BO67" s="323"/>
      <c r="BP67" s="323"/>
      <c r="BQ67" s="323"/>
      <c r="BR67" s="323"/>
      <c r="BS67" s="323"/>
      <c r="BT67" s="323"/>
      <c r="BU67" s="323"/>
      <c r="BV67" s="323"/>
    </row>
    <row r="68" spans="3:74" ht="12" customHeight="1" x14ac:dyDescent="0.3">
      <c r="C68" s="322"/>
      <c r="D68" s="322"/>
      <c r="E68" s="322"/>
      <c r="F68" s="322"/>
      <c r="G68" s="322"/>
      <c r="H68" s="322"/>
      <c r="I68" s="322"/>
      <c r="J68" s="322"/>
      <c r="K68" s="322"/>
      <c r="L68" s="322"/>
      <c r="M68" s="322"/>
      <c r="N68" s="322"/>
      <c r="O68" s="322"/>
      <c r="P68" s="322"/>
      <c r="Q68" s="322"/>
      <c r="R68" s="322"/>
      <c r="S68" s="322"/>
      <c r="T68" s="322"/>
      <c r="U68" s="322"/>
      <c r="V68" s="322"/>
      <c r="W68" s="322"/>
      <c r="X68" s="322"/>
      <c r="Y68" s="322"/>
      <c r="Z68" s="322"/>
      <c r="AA68" s="322"/>
      <c r="AB68" s="322"/>
      <c r="AC68" s="323"/>
      <c r="AD68" s="323"/>
      <c r="AE68" s="323"/>
      <c r="AF68" s="323"/>
      <c r="AG68" s="323"/>
      <c r="AH68" s="323"/>
      <c r="AI68" s="323"/>
      <c r="AJ68" s="323"/>
      <c r="AK68" s="323"/>
      <c r="AL68" s="323"/>
      <c r="AM68" s="323"/>
      <c r="AN68" s="323"/>
      <c r="AO68" s="323"/>
      <c r="AP68" s="323"/>
      <c r="AQ68" s="323"/>
      <c r="AR68" s="323"/>
      <c r="AS68" s="323"/>
      <c r="AT68" s="323"/>
      <c r="AU68" s="323"/>
      <c r="AV68" s="323"/>
      <c r="AW68" s="323"/>
      <c r="AX68" s="323"/>
      <c r="AY68" s="719"/>
      <c r="AZ68" s="719"/>
      <c r="BA68" s="719"/>
      <c r="BB68" s="323"/>
      <c r="BC68" s="323"/>
      <c r="BD68" s="719"/>
      <c r="BE68" s="719"/>
      <c r="BF68" s="719"/>
      <c r="BG68" s="719"/>
      <c r="BH68" s="719"/>
      <c r="BI68" s="719"/>
      <c r="BJ68" s="323"/>
      <c r="BK68" s="323"/>
      <c r="BL68" s="323"/>
      <c r="BM68" s="323"/>
      <c r="BN68" s="323"/>
      <c r="BO68" s="323"/>
      <c r="BP68" s="323"/>
      <c r="BQ68" s="323"/>
      <c r="BR68" s="323"/>
      <c r="BS68" s="323"/>
      <c r="BT68" s="323"/>
      <c r="BU68" s="323"/>
      <c r="BV68" s="323"/>
    </row>
    <row r="69" spans="3:74" ht="12" customHeight="1" x14ac:dyDescent="0.3">
      <c r="C69" s="322"/>
      <c r="D69" s="322"/>
      <c r="E69" s="322"/>
      <c r="F69" s="322"/>
      <c r="G69" s="322"/>
      <c r="H69" s="322"/>
      <c r="I69" s="322"/>
      <c r="J69" s="322"/>
      <c r="K69" s="322"/>
      <c r="L69" s="322"/>
      <c r="M69" s="322"/>
      <c r="N69" s="322"/>
      <c r="O69" s="322"/>
      <c r="P69" s="322"/>
      <c r="Q69" s="322"/>
      <c r="R69" s="322"/>
      <c r="S69" s="322"/>
      <c r="T69" s="322"/>
      <c r="U69" s="322"/>
      <c r="V69" s="322"/>
      <c r="W69" s="322"/>
      <c r="X69" s="322"/>
      <c r="Y69" s="322"/>
      <c r="Z69" s="322"/>
      <c r="AA69" s="322"/>
      <c r="AB69" s="322"/>
      <c r="AC69" s="323"/>
      <c r="AD69" s="323"/>
      <c r="AE69" s="323"/>
      <c r="AF69" s="323"/>
      <c r="AG69" s="323"/>
      <c r="AH69" s="323"/>
      <c r="AI69" s="323"/>
      <c r="AJ69" s="323"/>
      <c r="AK69" s="323"/>
      <c r="AL69" s="323"/>
      <c r="AM69" s="323"/>
      <c r="AN69" s="323"/>
      <c r="AO69" s="323"/>
      <c r="AP69" s="323"/>
      <c r="AQ69" s="323"/>
      <c r="AR69" s="323"/>
      <c r="AS69" s="323"/>
      <c r="AT69" s="323"/>
      <c r="AU69" s="323"/>
      <c r="AV69" s="323"/>
      <c r="AW69" s="323"/>
      <c r="AX69" s="323"/>
      <c r="AY69" s="719"/>
      <c r="AZ69" s="719"/>
      <c r="BA69" s="719"/>
      <c r="BB69" s="323"/>
      <c r="BC69" s="323"/>
      <c r="BD69" s="719"/>
      <c r="BE69" s="719"/>
      <c r="BF69" s="719"/>
      <c r="BG69" s="719"/>
      <c r="BH69" s="719"/>
      <c r="BI69" s="719"/>
      <c r="BJ69" s="323"/>
      <c r="BK69" s="323"/>
      <c r="BL69" s="323"/>
      <c r="BM69" s="323"/>
      <c r="BN69" s="323"/>
      <c r="BO69" s="323"/>
      <c r="BP69" s="323"/>
      <c r="BQ69" s="323"/>
      <c r="BR69" s="323"/>
      <c r="BS69" s="323"/>
      <c r="BT69" s="323"/>
      <c r="BU69" s="323"/>
      <c r="BV69" s="323"/>
    </row>
    <row r="70" spans="3:74" ht="12" customHeight="1" x14ac:dyDescent="0.3">
      <c r="C70" s="245"/>
      <c r="D70" s="245"/>
      <c r="E70" s="245"/>
      <c r="F70" s="245"/>
      <c r="G70" s="245"/>
      <c r="H70" s="245"/>
      <c r="I70" s="245"/>
      <c r="J70" s="245"/>
      <c r="K70" s="245"/>
      <c r="L70" s="245"/>
      <c r="M70" s="245"/>
      <c r="N70" s="245"/>
      <c r="O70" s="245"/>
      <c r="P70" s="245"/>
      <c r="Q70" s="245"/>
      <c r="R70" s="245"/>
      <c r="S70" s="245"/>
      <c r="T70" s="245"/>
      <c r="U70" s="245"/>
      <c r="V70" s="245"/>
      <c r="W70" s="245"/>
      <c r="X70" s="245"/>
      <c r="Y70" s="245"/>
      <c r="Z70" s="245"/>
      <c r="AA70" s="245"/>
      <c r="AB70" s="245"/>
      <c r="AC70" s="245"/>
      <c r="AD70" s="245"/>
      <c r="AE70" s="245"/>
      <c r="AF70" s="298"/>
      <c r="AG70" s="298"/>
      <c r="AH70" s="298"/>
      <c r="AI70" s="245"/>
      <c r="AJ70" s="245"/>
      <c r="AK70" s="245"/>
      <c r="AL70" s="245"/>
      <c r="AM70" s="245"/>
      <c r="AN70" s="245"/>
      <c r="AO70" s="245"/>
      <c r="AP70" s="245"/>
      <c r="AQ70" s="245"/>
      <c r="AR70" s="245"/>
      <c r="AS70" s="245"/>
      <c r="AT70" s="245"/>
      <c r="AU70" s="245"/>
      <c r="AV70" s="245"/>
      <c r="AW70" s="245"/>
      <c r="AX70" s="245"/>
      <c r="AY70" s="721"/>
      <c r="AZ70" s="721"/>
      <c r="BA70" s="721"/>
      <c r="BB70" s="245"/>
      <c r="BC70" s="245"/>
      <c r="BD70" s="721"/>
      <c r="BE70" s="721"/>
      <c r="BF70" s="721"/>
      <c r="BG70" s="721"/>
      <c r="BH70" s="721"/>
      <c r="BI70" s="721"/>
      <c r="BJ70" s="245"/>
      <c r="BK70" s="245"/>
      <c r="BL70" s="245"/>
      <c r="BM70" s="245"/>
      <c r="BN70" s="245"/>
      <c r="BO70" s="245"/>
      <c r="BP70" s="245"/>
      <c r="BQ70" s="245"/>
      <c r="BR70" s="245"/>
      <c r="BS70" s="245"/>
      <c r="BT70" s="245"/>
      <c r="BU70" s="245"/>
      <c r="BV70" s="245"/>
    </row>
    <row r="71" spans="3:74" ht="12" customHeight="1" x14ac:dyDescent="0.3">
      <c r="C71" s="245"/>
      <c r="D71" s="245"/>
      <c r="E71" s="245"/>
      <c r="F71" s="245"/>
      <c r="G71" s="245"/>
      <c r="H71" s="245"/>
      <c r="I71" s="245"/>
      <c r="J71" s="245"/>
      <c r="K71" s="245"/>
      <c r="L71" s="245"/>
      <c r="M71" s="245"/>
      <c r="N71" s="245"/>
      <c r="O71" s="245"/>
      <c r="P71" s="245"/>
      <c r="Q71" s="245"/>
      <c r="R71" s="245"/>
      <c r="S71" s="245"/>
      <c r="T71" s="245"/>
      <c r="U71" s="245"/>
      <c r="V71" s="245"/>
      <c r="W71" s="245"/>
      <c r="X71" s="245"/>
      <c r="Y71" s="245"/>
      <c r="Z71" s="245"/>
      <c r="AA71" s="245"/>
      <c r="AB71" s="245"/>
      <c r="AC71" s="245"/>
      <c r="AD71" s="245"/>
      <c r="AE71" s="245"/>
      <c r="AF71" s="298"/>
      <c r="AG71" s="298"/>
      <c r="AH71" s="298"/>
      <c r="AI71" s="245"/>
      <c r="AJ71" s="245"/>
      <c r="AK71" s="245"/>
      <c r="AL71" s="245"/>
      <c r="AM71" s="245"/>
      <c r="AN71" s="245"/>
      <c r="AO71" s="245"/>
      <c r="AP71" s="245"/>
      <c r="AQ71" s="245"/>
      <c r="AR71" s="245"/>
      <c r="AS71" s="245"/>
      <c r="AT71" s="245"/>
      <c r="AU71" s="245"/>
      <c r="AV71" s="245"/>
      <c r="AW71" s="245"/>
      <c r="AX71" s="245"/>
      <c r="AY71" s="721"/>
      <c r="AZ71" s="721"/>
      <c r="BA71" s="721"/>
      <c r="BB71" s="245"/>
      <c r="BC71" s="245"/>
      <c r="BD71" s="721"/>
      <c r="BE71" s="721"/>
      <c r="BF71" s="721"/>
      <c r="BG71" s="721"/>
      <c r="BH71" s="721"/>
      <c r="BI71" s="721"/>
      <c r="BJ71" s="245"/>
      <c r="BK71" s="245"/>
      <c r="BL71" s="245"/>
      <c r="BM71" s="245"/>
      <c r="BN71" s="245"/>
      <c r="BO71" s="245"/>
      <c r="BP71" s="245"/>
      <c r="BQ71" s="245"/>
      <c r="BR71" s="245"/>
      <c r="BS71" s="245"/>
      <c r="BT71" s="245"/>
      <c r="BU71" s="245"/>
      <c r="BV71" s="245"/>
    </row>
    <row r="72" spans="3:74" ht="12" customHeight="1" x14ac:dyDescent="0.3">
      <c r="C72" s="245"/>
      <c r="D72" s="245"/>
      <c r="E72" s="245"/>
      <c r="F72" s="245"/>
      <c r="G72" s="245"/>
      <c r="H72" s="245"/>
      <c r="I72" s="245"/>
      <c r="J72" s="245"/>
      <c r="K72" s="245"/>
      <c r="L72" s="245"/>
      <c r="M72" s="245"/>
      <c r="N72" s="245"/>
      <c r="O72" s="245"/>
      <c r="P72" s="245"/>
      <c r="Q72" s="245"/>
      <c r="R72" s="245"/>
      <c r="S72" s="245"/>
      <c r="T72" s="245"/>
      <c r="U72" s="245"/>
      <c r="V72" s="245"/>
      <c r="W72" s="245"/>
      <c r="X72" s="245"/>
      <c r="Y72" s="245"/>
      <c r="Z72" s="245"/>
      <c r="AA72" s="245"/>
      <c r="AB72" s="245"/>
      <c r="AC72" s="245"/>
      <c r="AD72" s="245"/>
      <c r="AE72" s="245"/>
      <c r="AF72" s="298"/>
      <c r="AG72" s="298"/>
      <c r="AH72" s="298"/>
      <c r="AI72" s="245"/>
      <c r="AJ72" s="245"/>
      <c r="AK72" s="245"/>
      <c r="AL72" s="245"/>
      <c r="AM72" s="245"/>
      <c r="AN72" s="245"/>
      <c r="AO72" s="245"/>
      <c r="AP72" s="245"/>
      <c r="AQ72" s="245"/>
      <c r="AR72" s="245"/>
      <c r="AS72" s="245"/>
      <c r="AT72" s="245"/>
      <c r="AU72" s="245"/>
      <c r="AV72" s="245"/>
      <c r="AW72" s="245"/>
      <c r="AX72" s="245"/>
      <c r="AY72" s="721"/>
      <c r="AZ72" s="721"/>
      <c r="BA72" s="721"/>
      <c r="BB72" s="245"/>
      <c r="BC72" s="245"/>
      <c r="BD72" s="721"/>
      <c r="BE72" s="721"/>
      <c r="BF72" s="721"/>
      <c r="BG72" s="721"/>
      <c r="BH72" s="721"/>
      <c r="BI72" s="721"/>
      <c r="BJ72" s="245"/>
      <c r="BK72" s="245"/>
      <c r="BL72" s="245"/>
      <c r="BM72" s="245"/>
      <c r="BN72" s="245"/>
      <c r="BO72" s="245"/>
      <c r="BP72" s="245"/>
      <c r="BQ72" s="245"/>
      <c r="BR72" s="245"/>
      <c r="BS72" s="245"/>
      <c r="BT72" s="245"/>
      <c r="BU72" s="245"/>
      <c r="BV72" s="245"/>
    </row>
    <row r="73" spans="3:74" ht="12" customHeight="1" x14ac:dyDescent="0.3">
      <c r="C73" s="245"/>
      <c r="D73" s="245"/>
      <c r="E73" s="245"/>
      <c r="F73" s="245"/>
      <c r="G73" s="245"/>
      <c r="H73" s="245"/>
      <c r="I73" s="245"/>
      <c r="J73" s="245"/>
      <c r="K73" s="245"/>
      <c r="L73" s="245"/>
      <c r="M73" s="245"/>
      <c r="N73" s="245"/>
      <c r="O73" s="245"/>
      <c r="P73" s="245"/>
      <c r="Q73" s="245"/>
      <c r="R73" s="245"/>
      <c r="S73" s="245"/>
      <c r="T73" s="245"/>
      <c r="U73" s="245"/>
      <c r="V73" s="245"/>
      <c r="W73" s="245"/>
      <c r="X73" s="245"/>
      <c r="Y73" s="245"/>
      <c r="Z73" s="245"/>
      <c r="AA73" s="245"/>
      <c r="AB73" s="245"/>
      <c r="AC73" s="245"/>
      <c r="AD73" s="245"/>
      <c r="AE73" s="245"/>
      <c r="AF73" s="298"/>
      <c r="AG73" s="298"/>
      <c r="AH73" s="298"/>
      <c r="AI73" s="245"/>
      <c r="AJ73" s="245"/>
      <c r="AK73" s="245"/>
      <c r="AL73" s="245"/>
      <c r="AM73" s="245"/>
      <c r="AN73" s="245"/>
      <c r="AO73" s="245"/>
      <c r="AP73" s="245"/>
      <c r="AQ73" s="245"/>
      <c r="AR73" s="245"/>
      <c r="AS73" s="245"/>
      <c r="AT73" s="245"/>
      <c r="AU73" s="245"/>
      <c r="AV73" s="245"/>
      <c r="AW73" s="245"/>
      <c r="AX73" s="245"/>
      <c r="AY73" s="721"/>
      <c r="AZ73" s="721"/>
      <c r="BA73" s="721"/>
      <c r="BB73" s="245"/>
      <c r="BC73" s="245"/>
      <c r="BD73" s="721"/>
      <c r="BE73" s="721"/>
      <c r="BF73" s="721"/>
      <c r="BG73" s="721"/>
      <c r="BH73" s="721"/>
      <c r="BI73" s="721"/>
      <c r="BJ73" s="245"/>
      <c r="BK73" s="245"/>
      <c r="BL73" s="245"/>
      <c r="BM73" s="245"/>
      <c r="BN73" s="245"/>
      <c r="BO73" s="245"/>
      <c r="BP73" s="245"/>
      <c r="BQ73" s="245"/>
      <c r="BR73" s="245"/>
      <c r="BS73" s="245"/>
      <c r="BT73" s="245"/>
      <c r="BU73" s="245"/>
      <c r="BV73" s="245"/>
    </row>
    <row r="74" spans="3:74" ht="12" customHeight="1" x14ac:dyDescent="0.3">
      <c r="C74" s="245"/>
      <c r="D74" s="245"/>
      <c r="E74" s="245"/>
      <c r="F74" s="245"/>
      <c r="G74" s="245"/>
      <c r="H74" s="245"/>
      <c r="I74" s="245"/>
      <c r="J74" s="245"/>
      <c r="K74" s="245"/>
      <c r="L74" s="245"/>
      <c r="M74" s="245"/>
      <c r="N74" s="245"/>
      <c r="O74" s="245"/>
      <c r="P74" s="245"/>
      <c r="Q74" s="245"/>
      <c r="R74" s="245"/>
      <c r="S74" s="245"/>
      <c r="T74" s="245"/>
      <c r="U74" s="245"/>
      <c r="V74" s="245"/>
      <c r="W74" s="245"/>
      <c r="X74" s="245"/>
      <c r="Y74" s="245"/>
      <c r="Z74" s="245"/>
      <c r="AA74" s="245"/>
      <c r="AB74" s="245"/>
      <c r="AC74" s="245"/>
      <c r="AD74" s="245"/>
      <c r="AE74" s="245"/>
      <c r="AF74" s="298"/>
      <c r="AG74" s="298"/>
      <c r="AH74" s="298"/>
      <c r="AI74" s="245"/>
      <c r="AJ74" s="245"/>
      <c r="AK74" s="245"/>
      <c r="AL74" s="245"/>
      <c r="AM74" s="245"/>
      <c r="AN74" s="245"/>
      <c r="AO74" s="245"/>
      <c r="AP74" s="245"/>
      <c r="AQ74" s="245"/>
      <c r="AR74" s="245"/>
      <c r="AS74" s="245"/>
      <c r="AT74" s="245"/>
      <c r="AU74" s="245"/>
      <c r="AV74" s="245"/>
      <c r="AW74" s="245"/>
      <c r="AX74" s="245"/>
      <c r="AY74" s="721"/>
      <c r="AZ74" s="721"/>
      <c r="BA74" s="721"/>
      <c r="BB74" s="245"/>
      <c r="BC74" s="245"/>
      <c r="BD74" s="721"/>
      <c r="BE74" s="721"/>
      <c r="BF74" s="721"/>
      <c r="BG74" s="721"/>
      <c r="BH74" s="721"/>
      <c r="BI74" s="721"/>
      <c r="BJ74" s="245"/>
      <c r="BK74" s="245"/>
      <c r="BL74" s="245"/>
      <c r="BM74" s="245"/>
      <c r="BN74" s="245"/>
      <c r="BO74" s="245"/>
      <c r="BP74" s="245"/>
      <c r="BQ74" s="245"/>
      <c r="BR74" s="245"/>
      <c r="BS74" s="245"/>
      <c r="BT74" s="245"/>
      <c r="BU74" s="245"/>
      <c r="BV74" s="245"/>
    </row>
    <row r="75" spans="3:74" ht="12" customHeight="1" x14ac:dyDescent="0.3">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c r="AF75" s="298"/>
      <c r="AG75" s="298"/>
      <c r="AH75" s="298"/>
      <c r="AI75" s="245"/>
      <c r="AJ75" s="245"/>
      <c r="AK75" s="245"/>
      <c r="AL75" s="245"/>
      <c r="AM75" s="245"/>
      <c r="AN75" s="245"/>
      <c r="AO75" s="245"/>
      <c r="AP75" s="245"/>
      <c r="AQ75" s="245"/>
      <c r="AR75" s="245"/>
      <c r="AS75" s="245"/>
      <c r="AT75" s="245"/>
      <c r="AU75" s="245"/>
      <c r="AV75" s="245"/>
      <c r="AW75" s="245"/>
      <c r="AX75" s="245"/>
      <c r="AY75" s="721"/>
      <c r="AZ75" s="721"/>
      <c r="BA75" s="721"/>
      <c r="BB75" s="245"/>
      <c r="BC75" s="245"/>
      <c r="BD75" s="721"/>
      <c r="BE75" s="721"/>
      <c r="BF75" s="721"/>
      <c r="BG75" s="721"/>
      <c r="BH75" s="721"/>
      <c r="BI75" s="721"/>
      <c r="BJ75" s="245"/>
      <c r="BK75" s="245"/>
      <c r="BL75" s="245"/>
      <c r="BM75" s="245"/>
      <c r="BN75" s="245"/>
      <c r="BO75" s="245"/>
      <c r="BP75" s="245"/>
      <c r="BQ75" s="245"/>
      <c r="BR75" s="245"/>
      <c r="BS75" s="245"/>
      <c r="BT75" s="245"/>
      <c r="BU75" s="245"/>
      <c r="BV75" s="245"/>
    </row>
    <row r="76" spans="3:74" ht="12" customHeight="1" x14ac:dyDescent="0.3">
      <c r="C76" s="245"/>
      <c r="D76" s="245"/>
      <c r="E76" s="245"/>
      <c r="F76" s="245"/>
      <c r="G76" s="245"/>
      <c r="H76" s="245"/>
      <c r="I76" s="245"/>
      <c r="J76" s="245"/>
      <c r="K76" s="245"/>
      <c r="L76" s="245"/>
      <c r="M76" s="245"/>
      <c r="N76" s="245"/>
      <c r="O76" s="245"/>
      <c r="P76" s="245"/>
      <c r="Q76" s="245"/>
      <c r="R76" s="245"/>
      <c r="S76" s="245"/>
      <c r="T76" s="245"/>
      <c r="U76" s="245"/>
      <c r="V76" s="245"/>
      <c r="W76" s="245"/>
      <c r="X76" s="245"/>
      <c r="Y76" s="245"/>
      <c r="Z76" s="245"/>
      <c r="AA76" s="245"/>
      <c r="AB76" s="245"/>
      <c r="AC76" s="245"/>
      <c r="AD76" s="245"/>
      <c r="AE76" s="245"/>
      <c r="AF76" s="298"/>
      <c r="AG76" s="298"/>
      <c r="AH76" s="298"/>
      <c r="AI76" s="245"/>
      <c r="AJ76" s="245"/>
      <c r="AK76" s="245"/>
      <c r="AL76" s="245"/>
      <c r="AM76" s="245"/>
      <c r="AN76" s="245"/>
      <c r="AO76" s="245"/>
      <c r="AP76" s="245"/>
      <c r="AQ76" s="245"/>
      <c r="AR76" s="245"/>
      <c r="AS76" s="245"/>
      <c r="AT76" s="245"/>
      <c r="AU76" s="245"/>
      <c r="AV76" s="245"/>
      <c r="AW76" s="245"/>
      <c r="AX76" s="245"/>
      <c r="AY76" s="721"/>
      <c r="AZ76" s="721"/>
      <c r="BA76" s="721"/>
      <c r="BB76" s="245"/>
      <c r="BC76" s="245"/>
      <c r="BD76" s="721"/>
      <c r="BE76" s="721"/>
      <c r="BF76" s="721"/>
      <c r="BG76" s="721"/>
      <c r="BH76" s="721"/>
      <c r="BI76" s="721"/>
      <c r="BJ76" s="245"/>
      <c r="BK76" s="245"/>
      <c r="BL76" s="245"/>
      <c r="BM76" s="245"/>
      <c r="BN76" s="245"/>
      <c r="BO76" s="245"/>
      <c r="BP76" s="245"/>
      <c r="BQ76" s="245"/>
      <c r="BR76" s="245"/>
      <c r="BS76" s="245"/>
      <c r="BT76" s="245"/>
      <c r="BU76" s="245"/>
      <c r="BV76" s="245"/>
    </row>
    <row r="77" spans="3:74" ht="12" customHeight="1" x14ac:dyDescent="0.3">
      <c r="C77" s="245"/>
      <c r="D77" s="245"/>
      <c r="E77" s="245"/>
      <c r="F77" s="245"/>
      <c r="G77" s="245"/>
      <c r="H77" s="245"/>
      <c r="I77" s="245"/>
      <c r="J77" s="245"/>
      <c r="K77" s="245"/>
      <c r="L77" s="245"/>
      <c r="M77" s="245"/>
      <c r="N77" s="245"/>
      <c r="O77" s="245"/>
      <c r="P77" s="245"/>
      <c r="Q77" s="245"/>
      <c r="R77" s="245"/>
      <c r="S77" s="245"/>
      <c r="T77" s="245"/>
      <c r="U77" s="245"/>
      <c r="V77" s="245"/>
      <c r="W77" s="245"/>
      <c r="X77" s="245"/>
      <c r="Y77" s="245"/>
      <c r="Z77" s="245"/>
      <c r="AA77" s="245"/>
      <c r="AB77" s="245"/>
      <c r="AC77" s="245"/>
      <c r="AD77" s="245"/>
      <c r="AE77" s="245"/>
      <c r="AF77" s="298"/>
      <c r="AG77" s="298"/>
      <c r="AH77" s="298"/>
      <c r="AI77" s="245"/>
      <c r="AJ77" s="245"/>
      <c r="AK77" s="245"/>
      <c r="AL77" s="245"/>
      <c r="AM77" s="245"/>
      <c r="AN77" s="245"/>
      <c r="AO77" s="245"/>
      <c r="AP77" s="245"/>
      <c r="AQ77" s="245"/>
      <c r="AR77" s="245"/>
      <c r="AS77" s="245"/>
      <c r="AT77" s="245"/>
      <c r="AU77" s="245"/>
      <c r="AV77" s="245"/>
      <c r="AW77" s="245"/>
      <c r="AX77" s="245"/>
      <c r="AY77" s="721"/>
      <c r="AZ77" s="721"/>
      <c r="BA77" s="721"/>
      <c r="BB77" s="245"/>
      <c r="BC77" s="245"/>
      <c r="BD77" s="721"/>
      <c r="BE77" s="721"/>
      <c r="BF77" s="721"/>
      <c r="BG77" s="721"/>
      <c r="BH77" s="721"/>
      <c r="BI77" s="721"/>
      <c r="BJ77" s="245"/>
      <c r="BK77" s="245"/>
      <c r="BL77" s="245"/>
      <c r="BM77" s="245"/>
      <c r="BN77" s="245"/>
      <c r="BO77" s="245"/>
      <c r="BP77" s="245"/>
      <c r="BQ77" s="245"/>
      <c r="BR77" s="245"/>
      <c r="BS77" s="245"/>
      <c r="BT77" s="245"/>
      <c r="BU77" s="245"/>
      <c r="BV77" s="245"/>
    </row>
    <row r="78" spans="3:74" ht="12" customHeight="1" x14ac:dyDescent="0.3">
      <c r="C78" s="246"/>
      <c r="D78" s="247"/>
      <c r="E78" s="247"/>
      <c r="F78" s="247"/>
      <c r="G78" s="247"/>
      <c r="H78" s="247"/>
      <c r="I78" s="247"/>
      <c r="J78" s="247"/>
      <c r="K78" s="247"/>
      <c r="L78" s="247"/>
      <c r="M78" s="247"/>
      <c r="N78" s="247"/>
      <c r="O78" s="246"/>
      <c r="P78" s="247"/>
      <c r="Q78" s="247"/>
      <c r="R78" s="247"/>
      <c r="S78" s="247"/>
      <c r="T78" s="247"/>
      <c r="U78" s="247"/>
      <c r="V78" s="247"/>
      <c r="W78" s="247"/>
      <c r="X78" s="247"/>
      <c r="Y78" s="247"/>
      <c r="Z78" s="247"/>
      <c r="AA78" s="246"/>
      <c r="AB78" s="247"/>
      <c r="AC78" s="247"/>
      <c r="AD78" s="247"/>
      <c r="AE78" s="247"/>
      <c r="AF78" s="296"/>
      <c r="AG78" s="296"/>
      <c r="AH78" s="296"/>
      <c r="AI78" s="247"/>
      <c r="AJ78" s="247"/>
      <c r="AK78" s="247"/>
      <c r="AL78" s="247"/>
      <c r="AM78" s="246"/>
      <c r="AN78" s="247"/>
      <c r="AO78" s="247"/>
      <c r="AP78" s="247"/>
      <c r="AQ78" s="247"/>
      <c r="AR78" s="247"/>
      <c r="AS78" s="247"/>
      <c r="AT78" s="247"/>
      <c r="AU78" s="247"/>
      <c r="AV78" s="247"/>
      <c r="AW78" s="247"/>
      <c r="AX78" s="247"/>
      <c r="AY78" s="972"/>
      <c r="AZ78" s="722"/>
      <c r="BA78" s="722"/>
      <c r="BB78" s="247"/>
      <c r="BC78" s="247"/>
      <c r="BD78" s="722"/>
      <c r="BE78" s="722"/>
      <c r="BF78" s="722"/>
      <c r="BG78" s="722"/>
      <c r="BH78" s="722"/>
      <c r="BI78" s="722"/>
      <c r="BJ78" s="247"/>
      <c r="BK78" s="246"/>
      <c r="BL78" s="247"/>
      <c r="BM78" s="247"/>
      <c r="BN78" s="247"/>
      <c r="BO78" s="247"/>
      <c r="BP78" s="247"/>
      <c r="BQ78" s="247"/>
      <c r="BR78" s="247"/>
      <c r="BS78" s="247"/>
      <c r="BT78" s="247"/>
      <c r="BU78" s="247"/>
      <c r="BV78" s="247"/>
    </row>
    <row r="79" spans="3:74" ht="12" customHeight="1" x14ac:dyDescent="0.3">
      <c r="C79" s="249"/>
      <c r="D79" s="249"/>
      <c r="E79" s="249"/>
      <c r="F79" s="249"/>
      <c r="G79" s="249"/>
      <c r="H79" s="249"/>
      <c r="I79" s="249"/>
      <c r="J79" s="249"/>
      <c r="K79" s="249"/>
      <c r="L79" s="249"/>
      <c r="M79" s="249"/>
      <c r="N79" s="249"/>
      <c r="O79" s="249"/>
      <c r="P79" s="249"/>
      <c r="Q79" s="249"/>
      <c r="R79" s="249"/>
      <c r="S79" s="249"/>
      <c r="T79" s="249"/>
      <c r="U79" s="249"/>
      <c r="V79" s="249"/>
      <c r="W79" s="249"/>
      <c r="X79" s="249"/>
      <c r="Y79" s="249"/>
      <c r="Z79" s="249"/>
      <c r="AA79" s="249"/>
      <c r="AB79" s="249"/>
      <c r="AC79" s="249"/>
      <c r="AD79" s="249"/>
      <c r="AE79" s="249"/>
      <c r="AF79" s="299"/>
      <c r="AG79" s="299"/>
      <c r="AH79" s="299"/>
      <c r="AI79" s="249"/>
      <c r="AJ79" s="249"/>
      <c r="AK79" s="249"/>
      <c r="AL79" s="249"/>
      <c r="AM79" s="249"/>
      <c r="AN79" s="249"/>
      <c r="AO79" s="249"/>
      <c r="AP79" s="249"/>
      <c r="AQ79" s="249"/>
      <c r="AR79" s="249"/>
      <c r="AS79" s="249"/>
      <c r="AT79" s="249"/>
      <c r="AU79" s="249"/>
      <c r="AV79" s="249"/>
      <c r="AW79" s="249"/>
      <c r="AX79" s="249"/>
      <c r="AY79" s="723"/>
      <c r="AZ79" s="723"/>
      <c r="BA79" s="723"/>
      <c r="BB79" s="249"/>
      <c r="BC79" s="249"/>
      <c r="BD79" s="723"/>
      <c r="BE79" s="723"/>
      <c r="BF79" s="723"/>
      <c r="BG79" s="723"/>
      <c r="BH79" s="723"/>
      <c r="BI79" s="723"/>
      <c r="BJ79" s="249"/>
      <c r="BK79" s="249"/>
      <c r="BL79" s="249"/>
      <c r="BM79" s="249"/>
      <c r="BN79" s="249"/>
      <c r="BO79" s="249"/>
      <c r="BP79" s="249"/>
      <c r="BQ79" s="249"/>
      <c r="BR79" s="249"/>
      <c r="BS79" s="249"/>
      <c r="BT79" s="249"/>
      <c r="BU79" s="249"/>
      <c r="BV79" s="249"/>
    </row>
    <row r="80" spans="3:74" ht="12" customHeight="1" x14ac:dyDescent="0.3">
      <c r="C80" s="249"/>
      <c r="D80" s="249"/>
      <c r="E80" s="249"/>
      <c r="F80" s="249"/>
      <c r="G80" s="249"/>
      <c r="H80" s="249"/>
      <c r="I80" s="249"/>
      <c r="J80" s="249"/>
      <c r="K80" s="249"/>
      <c r="L80" s="249"/>
      <c r="M80" s="249"/>
      <c r="N80" s="249"/>
      <c r="O80" s="249"/>
      <c r="P80" s="249"/>
      <c r="Q80" s="249"/>
      <c r="R80" s="249"/>
      <c r="S80" s="249"/>
      <c r="T80" s="249"/>
      <c r="U80" s="249"/>
      <c r="V80" s="249"/>
      <c r="W80" s="249"/>
      <c r="X80" s="249"/>
      <c r="Y80" s="249"/>
      <c r="Z80" s="249"/>
      <c r="AA80" s="249"/>
      <c r="AB80" s="249"/>
      <c r="AC80" s="249"/>
      <c r="AD80" s="249"/>
      <c r="AE80" s="249"/>
      <c r="AF80" s="299"/>
      <c r="AG80" s="299"/>
      <c r="AH80" s="299"/>
      <c r="AI80" s="249"/>
      <c r="AJ80" s="249"/>
      <c r="AK80" s="249"/>
      <c r="AL80" s="249"/>
      <c r="AM80" s="249"/>
      <c r="AN80" s="249"/>
      <c r="AO80" s="249"/>
      <c r="AP80" s="249"/>
      <c r="AQ80" s="249"/>
      <c r="AR80" s="249"/>
      <c r="AS80" s="249"/>
      <c r="AT80" s="249"/>
      <c r="AU80" s="249"/>
      <c r="AV80" s="249"/>
      <c r="AW80" s="249"/>
      <c r="AX80" s="249"/>
      <c r="AY80" s="723"/>
      <c r="AZ80" s="723"/>
      <c r="BA80" s="723"/>
      <c r="BB80" s="249"/>
      <c r="BC80" s="249"/>
      <c r="BD80" s="723"/>
      <c r="BE80" s="723"/>
      <c r="BF80" s="723"/>
      <c r="BG80" s="723"/>
      <c r="BH80" s="723"/>
      <c r="BI80" s="723"/>
      <c r="BJ80" s="249"/>
      <c r="BK80" s="249"/>
      <c r="BL80" s="249"/>
      <c r="BM80" s="249"/>
      <c r="BN80" s="249"/>
      <c r="BO80" s="249"/>
      <c r="BP80" s="249"/>
      <c r="BQ80" s="249"/>
      <c r="BR80" s="249"/>
      <c r="BS80" s="249"/>
      <c r="BT80" s="249"/>
      <c r="BU80" s="249"/>
      <c r="BV80" s="249"/>
    </row>
    <row r="81" spans="3:74" ht="12" customHeight="1" x14ac:dyDescent="0.3">
      <c r="C81" s="249"/>
      <c r="D81" s="249"/>
      <c r="E81" s="249"/>
      <c r="F81" s="249"/>
      <c r="G81" s="249"/>
      <c r="H81" s="249"/>
      <c r="I81" s="249"/>
      <c r="J81" s="249"/>
      <c r="K81" s="249"/>
      <c r="L81" s="249"/>
      <c r="M81" s="249"/>
      <c r="N81" s="249"/>
      <c r="O81" s="249"/>
      <c r="P81" s="249"/>
      <c r="Q81" s="249"/>
      <c r="R81" s="249"/>
      <c r="S81" s="249"/>
      <c r="T81" s="249"/>
      <c r="U81" s="249"/>
      <c r="V81" s="249"/>
      <c r="W81" s="249"/>
      <c r="X81" s="249"/>
      <c r="Y81" s="249"/>
      <c r="Z81" s="249"/>
      <c r="AA81" s="249"/>
      <c r="AB81" s="249"/>
      <c r="AC81" s="249"/>
      <c r="AD81" s="249"/>
      <c r="AE81" s="249"/>
      <c r="AF81" s="299"/>
      <c r="AG81" s="299"/>
      <c r="AH81" s="299"/>
      <c r="AI81" s="249"/>
      <c r="AJ81" s="249"/>
      <c r="AK81" s="249"/>
      <c r="AL81" s="249"/>
      <c r="AM81" s="249"/>
      <c r="AN81" s="249"/>
      <c r="AO81" s="249"/>
      <c r="AP81" s="249"/>
      <c r="AQ81" s="249"/>
      <c r="AR81" s="249"/>
      <c r="AS81" s="249"/>
      <c r="AT81" s="249"/>
      <c r="AU81" s="249"/>
      <c r="AV81" s="249"/>
      <c r="AW81" s="249"/>
      <c r="AX81" s="249"/>
      <c r="AY81" s="723"/>
      <c r="AZ81" s="723"/>
      <c r="BA81" s="723"/>
      <c r="BB81" s="249"/>
      <c r="BC81" s="249"/>
      <c r="BD81" s="723"/>
      <c r="BE81" s="723"/>
      <c r="BF81" s="723"/>
      <c r="BG81" s="723"/>
      <c r="BH81" s="723"/>
      <c r="BI81" s="723"/>
      <c r="BJ81" s="249"/>
      <c r="BK81" s="249"/>
      <c r="BL81" s="249"/>
      <c r="BM81" s="249"/>
      <c r="BN81" s="249"/>
      <c r="BO81" s="249"/>
      <c r="BP81" s="249"/>
      <c r="BQ81" s="249"/>
      <c r="BR81" s="249"/>
      <c r="BS81" s="249"/>
      <c r="BT81" s="249"/>
      <c r="BU81" s="249"/>
      <c r="BV81" s="249"/>
    </row>
    <row r="83" spans="3:74" ht="12" customHeight="1" x14ac:dyDescent="0.3">
      <c r="C83" s="249"/>
      <c r="D83" s="249"/>
      <c r="E83" s="249"/>
      <c r="F83" s="249"/>
      <c r="G83" s="249"/>
      <c r="H83" s="249"/>
      <c r="I83" s="249"/>
      <c r="J83" s="249"/>
      <c r="K83" s="249"/>
      <c r="L83" s="249"/>
      <c r="M83" s="249"/>
      <c r="N83" s="249"/>
      <c r="O83" s="249"/>
      <c r="P83" s="249"/>
      <c r="Q83" s="249"/>
      <c r="R83" s="249"/>
      <c r="S83" s="249"/>
      <c r="T83" s="249"/>
      <c r="U83" s="249"/>
      <c r="V83" s="249"/>
      <c r="W83" s="249"/>
      <c r="X83" s="249"/>
      <c r="Y83" s="249"/>
      <c r="Z83" s="249"/>
      <c r="AA83" s="249"/>
      <c r="AB83" s="249"/>
      <c r="AC83" s="249"/>
      <c r="AD83" s="249"/>
      <c r="AE83" s="249"/>
      <c r="AF83" s="299"/>
      <c r="AG83" s="299"/>
      <c r="AH83" s="299"/>
      <c r="AI83" s="249"/>
      <c r="AJ83" s="249"/>
      <c r="AK83" s="249"/>
      <c r="AL83" s="249"/>
      <c r="AM83" s="249"/>
      <c r="AN83" s="249"/>
      <c r="AO83" s="249"/>
      <c r="AP83" s="249"/>
      <c r="AQ83" s="249"/>
      <c r="AR83" s="249"/>
      <c r="AS83" s="249"/>
      <c r="AT83" s="249"/>
      <c r="AU83" s="249"/>
      <c r="AV83" s="249"/>
      <c r="AW83" s="249"/>
      <c r="AX83" s="249"/>
      <c r="AY83" s="723"/>
      <c r="AZ83" s="723"/>
      <c r="BA83" s="723"/>
      <c r="BB83" s="249"/>
      <c r="BC83" s="249"/>
      <c r="BD83" s="723"/>
      <c r="BE83" s="723"/>
      <c r="BF83" s="723"/>
      <c r="BG83" s="723"/>
      <c r="BH83" s="723"/>
      <c r="BI83" s="723"/>
      <c r="BJ83" s="249"/>
      <c r="BK83" s="249"/>
      <c r="BL83" s="249"/>
      <c r="BM83" s="249"/>
      <c r="BN83" s="249"/>
      <c r="BO83" s="249"/>
      <c r="BP83" s="249"/>
      <c r="BQ83" s="249"/>
      <c r="BR83" s="249"/>
      <c r="BS83" s="249"/>
      <c r="BT83" s="249"/>
      <c r="BU83" s="249"/>
      <c r="BV83" s="249"/>
    </row>
    <row r="84" spans="3:74" ht="12" customHeight="1" x14ac:dyDescent="0.3">
      <c r="C84" s="249"/>
      <c r="D84" s="249"/>
      <c r="E84" s="249"/>
      <c r="F84" s="249"/>
      <c r="G84" s="249"/>
      <c r="H84" s="249"/>
      <c r="I84" s="249"/>
      <c r="J84" s="249"/>
      <c r="K84" s="249"/>
      <c r="L84" s="249"/>
      <c r="M84" s="249"/>
      <c r="N84" s="249"/>
      <c r="O84" s="249"/>
      <c r="P84" s="249"/>
      <c r="Q84" s="249"/>
      <c r="R84" s="249"/>
      <c r="S84" s="249"/>
      <c r="T84" s="249"/>
      <c r="U84" s="249"/>
      <c r="V84" s="249"/>
      <c r="W84" s="249"/>
      <c r="X84" s="249"/>
      <c r="Y84" s="249"/>
      <c r="Z84" s="249"/>
      <c r="AA84" s="249"/>
      <c r="AB84" s="249"/>
      <c r="AC84" s="249"/>
      <c r="AD84" s="249"/>
      <c r="AE84" s="249"/>
      <c r="AF84" s="299"/>
      <c r="AG84" s="299"/>
      <c r="AH84" s="299"/>
      <c r="AI84" s="249"/>
      <c r="AJ84" s="249"/>
      <c r="AK84" s="249"/>
      <c r="AL84" s="249"/>
      <c r="AM84" s="249"/>
      <c r="AN84" s="249"/>
      <c r="AO84" s="249"/>
      <c r="AP84" s="249"/>
      <c r="AQ84" s="249"/>
      <c r="AR84" s="249"/>
      <c r="AS84" s="249"/>
      <c r="AT84" s="249"/>
      <c r="AU84" s="249"/>
      <c r="AV84" s="249"/>
      <c r="AW84" s="249"/>
      <c r="AX84" s="249"/>
      <c r="AY84" s="723"/>
      <c r="AZ84" s="723"/>
      <c r="BA84" s="723"/>
      <c r="BB84" s="249"/>
      <c r="BC84" s="249"/>
      <c r="BD84" s="723"/>
      <c r="BE84" s="723"/>
      <c r="BF84" s="723"/>
      <c r="BG84" s="723"/>
      <c r="BH84" s="723"/>
      <c r="BI84" s="723"/>
      <c r="BJ84" s="249"/>
      <c r="BK84" s="249"/>
      <c r="BL84" s="249"/>
      <c r="BM84" s="249"/>
      <c r="BN84" s="249"/>
      <c r="BO84" s="249"/>
      <c r="BP84" s="249"/>
      <c r="BQ84" s="249"/>
      <c r="BR84" s="249"/>
      <c r="BS84" s="249"/>
      <c r="BT84" s="249"/>
      <c r="BU84" s="249"/>
      <c r="BV84" s="249"/>
    </row>
    <row r="85" spans="3:74" ht="12" customHeight="1" x14ac:dyDescent="0.3">
      <c r="C85" s="249"/>
      <c r="D85" s="249"/>
      <c r="E85" s="249"/>
      <c r="F85" s="249"/>
      <c r="G85" s="249"/>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99"/>
      <c r="AG85" s="299"/>
      <c r="AH85" s="299"/>
      <c r="AI85" s="249"/>
      <c r="AJ85" s="249"/>
      <c r="AK85" s="249"/>
      <c r="AL85" s="249"/>
      <c r="AM85" s="249"/>
      <c r="AN85" s="249"/>
      <c r="AO85" s="249"/>
      <c r="AP85" s="249"/>
      <c r="AQ85" s="249"/>
      <c r="AR85" s="249"/>
      <c r="AS85" s="249"/>
      <c r="AT85" s="249"/>
      <c r="AU85" s="249"/>
      <c r="AV85" s="249"/>
      <c r="AW85" s="249"/>
      <c r="AX85" s="249"/>
      <c r="AY85" s="723"/>
      <c r="AZ85" s="723"/>
      <c r="BA85" s="723"/>
      <c r="BB85" s="249"/>
      <c r="BC85" s="249"/>
      <c r="BD85" s="723"/>
      <c r="BE85" s="723"/>
      <c r="BF85" s="723"/>
      <c r="BG85" s="723"/>
      <c r="BH85" s="723"/>
      <c r="BI85" s="723"/>
      <c r="BJ85" s="249"/>
      <c r="BK85" s="249"/>
      <c r="BL85" s="249"/>
      <c r="BM85" s="249"/>
      <c r="BN85" s="249"/>
      <c r="BO85" s="249"/>
      <c r="BP85" s="249"/>
      <c r="BQ85" s="249"/>
      <c r="BR85" s="249"/>
      <c r="BS85" s="249"/>
      <c r="BT85" s="249"/>
      <c r="BU85" s="249"/>
      <c r="BV85" s="249"/>
    </row>
    <row r="86" spans="3:74" ht="12" customHeight="1" x14ac:dyDescent="0.3">
      <c r="C86" s="249"/>
      <c r="D86" s="249"/>
      <c r="E86" s="249"/>
      <c r="F86" s="249"/>
      <c r="G86" s="249"/>
      <c r="H86" s="249"/>
      <c r="I86" s="249"/>
      <c r="J86" s="249"/>
      <c r="K86" s="249"/>
      <c r="L86" s="249"/>
      <c r="M86" s="249"/>
      <c r="N86" s="249"/>
      <c r="O86" s="249"/>
      <c r="P86" s="249"/>
      <c r="Q86" s="249"/>
      <c r="R86" s="249"/>
      <c r="S86" s="249"/>
      <c r="T86" s="249"/>
      <c r="U86" s="249"/>
      <c r="V86" s="249"/>
      <c r="W86" s="249"/>
      <c r="X86" s="249"/>
      <c r="Y86" s="249"/>
      <c r="Z86" s="249"/>
      <c r="AA86" s="249"/>
      <c r="AB86" s="249"/>
      <c r="AC86" s="249"/>
      <c r="AD86" s="249"/>
      <c r="AE86" s="249"/>
      <c r="AF86" s="299"/>
      <c r="AG86" s="299"/>
      <c r="AH86" s="299"/>
      <c r="AI86" s="249"/>
      <c r="AJ86" s="249"/>
      <c r="AK86" s="249"/>
      <c r="AL86" s="249"/>
      <c r="AM86" s="249"/>
      <c r="AN86" s="249"/>
      <c r="AO86" s="249"/>
      <c r="AP86" s="249"/>
      <c r="AQ86" s="249"/>
      <c r="AR86" s="249"/>
      <c r="AS86" s="249"/>
      <c r="AT86" s="249"/>
      <c r="AU86" s="249"/>
      <c r="AV86" s="249"/>
      <c r="AW86" s="249"/>
      <c r="AX86" s="249"/>
      <c r="AY86" s="723"/>
      <c r="AZ86" s="723"/>
      <c r="BA86" s="723"/>
      <c r="BB86" s="249"/>
      <c r="BC86" s="249"/>
      <c r="BD86" s="723"/>
      <c r="BE86" s="723"/>
      <c r="BF86" s="723"/>
      <c r="BG86" s="723"/>
      <c r="BH86" s="723"/>
      <c r="BI86" s="723"/>
      <c r="BJ86" s="249"/>
      <c r="BK86" s="249"/>
      <c r="BL86" s="249"/>
      <c r="BM86" s="249"/>
      <c r="BN86" s="249"/>
      <c r="BO86" s="249"/>
      <c r="BP86" s="249"/>
      <c r="BQ86" s="249"/>
      <c r="BR86" s="249"/>
      <c r="BS86" s="249"/>
      <c r="BT86" s="249"/>
      <c r="BU86" s="249"/>
      <c r="BV86" s="249"/>
    </row>
    <row r="87" spans="3:74" ht="12" customHeight="1" x14ac:dyDescent="0.3">
      <c r="C87" s="249"/>
      <c r="D87" s="249"/>
      <c r="E87" s="249"/>
      <c r="F87" s="249"/>
      <c r="G87" s="249"/>
      <c r="H87" s="249"/>
      <c r="I87" s="249"/>
      <c r="J87" s="249"/>
      <c r="K87" s="249"/>
      <c r="L87" s="249"/>
      <c r="M87" s="249"/>
      <c r="N87" s="249"/>
      <c r="O87" s="249"/>
      <c r="P87" s="249"/>
      <c r="Q87" s="249"/>
      <c r="R87" s="249"/>
      <c r="S87" s="249"/>
      <c r="T87" s="249"/>
      <c r="U87" s="249"/>
      <c r="V87" s="249"/>
      <c r="W87" s="249"/>
      <c r="X87" s="249"/>
      <c r="Y87" s="249"/>
      <c r="Z87" s="249"/>
      <c r="AA87" s="249"/>
      <c r="AB87" s="249"/>
      <c r="AC87" s="249"/>
      <c r="AD87" s="249"/>
      <c r="AE87" s="249"/>
      <c r="AF87" s="299"/>
      <c r="AG87" s="299"/>
      <c r="AH87" s="299"/>
      <c r="AI87" s="249"/>
      <c r="AJ87" s="249"/>
      <c r="AK87" s="249"/>
      <c r="AL87" s="249"/>
      <c r="AM87" s="249"/>
      <c r="AN87" s="249"/>
      <c r="AO87" s="249"/>
      <c r="AP87" s="249"/>
      <c r="AQ87" s="249"/>
      <c r="AR87" s="249"/>
      <c r="AS87" s="249"/>
      <c r="AT87" s="249"/>
      <c r="AU87" s="249"/>
      <c r="AV87" s="249"/>
      <c r="AW87" s="249"/>
      <c r="AX87" s="249"/>
      <c r="AY87" s="723"/>
      <c r="AZ87" s="723"/>
      <c r="BA87" s="723"/>
      <c r="BB87" s="249"/>
      <c r="BC87" s="249"/>
      <c r="BD87" s="723"/>
      <c r="BE87" s="723"/>
      <c r="BF87" s="723"/>
      <c r="BG87" s="723"/>
      <c r="BH87" s="723"/>
      <c r="BI87" s="723"/>
      <c r="BJ87" s="249"/>
      <c r="BK87" s="249"/>
      <c r="BL87" s="249"/>
      <c r="BM87" s="249"/>
      <c r="BN87" s="249"/>
      <c r="BO87" s="249"/>
      <c r="BP87" s="249"/>
      <c r="BQ87" s="249"/>
      <c r="BR87" s="249"/>
      <c r="BS87" s="249"/>
      <c r="BT87" s="249"/>
      <c r="BU87" s="249"/>
      <c r="BV87" s="249"/>
    </row>
    <row r="88" spans="3:74" ht="12" customHeight="1" x14ac:dyDescent="0.3">
      <c r="C88" s="249"/>
      <c r="D88" s="249"/>
      <c r="E88" s="249"/>
      <c r="F88" s="249"/>
      <c r="G88" s="249"/>
      <c r="H88" s="249"/>
      <c r="I88" s="249"/>
      <c r="J88" s="249"/>
      <c r="K88" s="249"/>
      <c r="L88" s="249"/>
      <c r="M88" s="249"/>
      <c r="N88" s="249"/>
      <c r="O88" s="249"/>
      <c r="P88" s="249"/>
      <c r="Q88" s="249"/>
      <c r="R88" s="249"/>
      <c r="S88" s="249"/>
      <c r="T88" s="249"/>
      <c r="U88" s="249"/>
      <c r="V88" s="249"/>
      <c r="W88" s="249"/>
      <c r="X88" s="249"/>
      <c r="Y88" s="249"/>
      <c r="Z88" s="249"/>
      <c r="AA88" s="249"/>
      <c r="AB88" s="249"/>
      <c r="AC88" s="249"/>
      <c r="AD88" s="249"/>
      <c r="AE88" s="249"/>
      <c r="AF88" s="299"/>
      <c r="AG88" s="299"/>
      <c r="AH88" s="299"/>
      <c r="AI88" s="249"/>
      <c r="AJ88" s="249"/>
      <c r="AK88" s="249"/>
      <c r="AL88" s="249"/>
      <c r="AM88" s="249"/>
      <c r="AN88" s="249"/>
      <c r="AO88" s="249"/>
      <c r="AP88" s="249"/>
      <c r="AQ88" s="249"/>
      <c r="AR88" s="249"/>
      <c r="AS88" s="249"/>
      <c r="AT88" s="249"/>
      <c r="AU88" s="249"/>
      <c r="AV88" s="249"/>
      <c r="AW88" s="249"/>
      <c r="AX88" s="249"/>
      <c r="AY88" s="723"/>
      <c r="AZ88" s="723"/>
      <c r="BA88" s="723"/>
      <c r="BB88" s="249"/>
      <c r="BC88" s="249"/>
      <c r="BD88" s="723"/>
      <c r="BE88" s="723"/>
      <c r="BF88" s="723"/>
      <c r="BG88" s="723"/>
      <c r="BH88" s="723"/>
      <c r="BI88" s="723"/>
      <c r="BJ88" s="249"/>
      <c r="BK88" s="249"/>
      <c r="BL88" s="249"/>
      <c r="BM88" s="249"/>
      <c r="BN88" s="249"/>
      <c r="BO88" s="249"/>
      <c r="BP88" s="249"/>
      <c r="BQ88" s="249"/>
      <c r="BR88" s="249"/>
      <c r="BS88" s="249"/>
      <c r="BT88" s="249"/>
      <c r="BU88" s="249"/>
      <c r="BV88" s="249"/>
    </row>
    <row r="89" spans="3:74" ht="12" customHeight="1" x14ac:dyDescent="0.3">
      <c r="C89" s="249"/>
      <c r="D89" s="249"/>
      <c r="E89" s="249"/>
      <c r="F89" s="249"/>
      <c r="G89" s="249"/>
      <c r="H89" s="249"/>
      <c r="I89" s="249"/>
      <c r="J89" s="249"/>
      <c r="K89" s="249"/>
      <c r="L89" s="249"/>
      <c r="M89" s="249"/>
      <c r="N89" s="249"/>
      <c r="O89" s="249"/>
      <c r="P89" s="249"/>
      <c r="Q89" s="249"/>
      <c r="R89" s="249"/>
      <c r="S89" s="249"/>
      <c r="T89" s="249"/>
      <c r="U89" s="249"/>
      <c r="V89" s="249"/>
      <c r="W89" s="249"/>
      <c r="X89" s="249"/>
      <c r="Y89" s="249"/>
      <c r="Z89" s="249"/>
      <c r="AA89" s="249"/>
      <c r="AB89" s="249"/>
      <c r="AC89" s="249"/>
      <c r="AD89" s="249"/>
      <c r="AE89" s="249"/>
      <c r="AF89" s="299"/>
      <c r="AG89" s="299"/>
      <c r="AH89" s="299"/>
      <c r="AI89" s="249"/>
      <c r="AJ89" s="249"/>
      <c r="AK89" s="249"/>
      <c r="AL89" s="249"/>
      <c r="AM89" s="249"/>
      <c r="AN89" s="249"/>
      <c r="AO89" s="249"/>
      <c r="AP89" s="249"/>
      <c r="AQ89" s="249"/>
      <c r="AR89" s="249"/>
      <c r="AS89" s="249"/>
      <c r="AT89" s="249"/>
      <c r="AU89" s="249"/>
      <c r="AV89" s="249"/>
      <c r="AW89" s="249"/>
      <c r="AX89" s="249"/>
      <c r="AY89" s="723"/>
      <c r="AZ89" s="723"/>
      <c r="BA89" s="723"/>
      <c r="BB89" s="249"/>
      <c r="BC89" s="249"/>
      <c r="BD89" s="723"/>
      <c r="BE89" s="723"/>
      <c r="BF89" s="723"/>
      <c r="BG89" s="723"/>
      <c r="BH89" s="723"/>
      <c r="BI89" s="723"/>
      <c r="BJ89" s="249"/>
      <c r="BK89" s="249"/>
      <c r="BL89" s="249"/>
      <c r="BM89" s="249"/>
      <c r="BN89" s="249"/>
      <c r="BO89" s="249"/>
      <c r="BP89" s="249"/>
      <c r="BQ89" s="249"/>
      <c r="BR89" s="249"/>
      <c r="BS89" s="249"/>
      <c r="BT89" s="249"/>
      <c r="BU89" s="249"/>
      <c r="BV89" s="249"/>
    </row>
    <row r="91" spans="3:74" ht="12" customHeight="1" x14ac:dyDescent="0.3">
      <c r="C91" s="249"/>
      <c r="D91" s="249"/>
      <c r="E91" s="249"/>
      <c r="F91" s="249"/>
      <c r="G91" s="249"/>
      <c r="H91" s="249"/>
      <c r="I91" s="249"/>
      <c r="J91" s="249"/>
      <c r="K91" s="249"/>
      <c r="L91" s="249"/>
      <c r="M91" s="249"/>
      <c r="N91" s="249"/>
      <c r="O91" s="249"/>
      <c r="P91" s="249"/>
      <c r="Q91" s="249"/>
      <c r="R91" s="249"/>
      <c r="S91" s="249"/>
      <c r="T91" s="249"/>
      <c r="U91" s="249"/>
      <c r="V91" s="249"/>
      <c r="W91" s="249"/>
      <c r="X91" s="249"/>
      <c r="Y91" s="249"/>
      <c r="Z91" s="249"/>
      <c r="AA91" s="249"/>
      <c r="AB91" s="249"/>
      <c r="AC91" s="249"/>
      <c r="AD91" s="249"/>
      <c r="AE91" s="249"/>
      <c r="AF91" s="299"/>
      <c r="AG91" s="299"/>
      <c r="AH91" s="299"/>
      <c r="AI91" s="249"/>
      <c r="AJ91" s="249"/>
      <c r="AK91" s="249"/>
      <c r="AL91" s="249"/>
      <c r="AM91" s="249"/>
      <c r="AN91" s="249"/>
      <c r="AO91" s="249"/>
      <c r="AP91" s="249"/>
      <c r="AQ91" s="249"/>
      <c r="AR91" s="249"/>
      <c r="AS91" s="249"/>
      <c r="AT91" s="249"/>
      <c r="AU91" s="249"/>
      <c r="AV91" s="249"/>
      <c r="AW91" s="249"/>
      <c r="AX91" s="249"/>
      <c r="AY91" s="723"/>
      <c r="AZ91" s="723"/>
      <c r="BA91" s="723"/>
      <c r="BB91" s="249"/>
      <c r="BC91" s="249"/>
      <c r="BD91" s="723"/>
      <c r="BE91" s="723"/>
      <c r="BF91" s="723"/>
      <c r="BG91" s="723"/>
      <c r="BH91" s="723"/>
      <c r="BI91" s="723"/>
      <c r="BJ91" s="249"/>
      <c r="BK91" s="249"/>
      <c r="BL91" s="249"/>
      <c r="BM91" s="249"/>
      <c r="BN91" s="249"/>
      <c r="BO91" s="249"/>
      <c r="BP91" s="249"/>
      <c r="BQ91" s="249"/>
      <c r="BR91" s="249"/>
      <c r="BS91" s="249"/>
      <c r="BT91" s="249"/>
      <c r="BU91" s="249"/>
      <c r="BV91" s="249"/>
    </row>
    <row r="92" spans="3:74" ht="12" customHeight="1" x14ac:dyDescent="0.3">
      <c r="C92" s="249"/>
      <c r="D92" s="249"/>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99"/>
      <c r="AG92" s="299"/>
      <c r="AH92" s="299"/>
      <c r="AI92" s="249"/>
      <c r="AJ92" s="249"/>
      <c r="AK92" s="249"/>
      <c r="AL92" s="249"/>
      <c r="AM92" s="249"/>
      <c r="AN92" s="249"/>
      <c r="AO92" s="249"/>
      <c r="AP92" s="249"/>
      <c r="AQ92" s="249"/>
      <c r="AR92" s="249"/>
      <c r="AS92" s="249"/>
      <c r="AT92" s="249"/>
      <c r="AU92" s="249"/>
      <c r="AV92" s="249"/>
      <c r="AW92" s="249"/>
      <c r="AX92" s="249"/>
      <c r="AY92" s="723"/>
      <c r="AZ92" s="723"/>
      <c r="BA92" s="723"/>
      <c r="BB92" s="249"/>
      <c r="BC92" s="249"/>
      <c r="BD92" s="723"/>
      <c r="BE92" s="723"/>
      <c r="BF92" s="723"/>
      <c r="BG92" s="723"/>
      <c r="BH92" s="723"/>
      <c r="BI92" s="723"/>
      <c r="BJ92" s="249"/>
      <c r="BK92" s="249"/>
      <c r="BL92" s="249"/>
      <c r="BM92" s="249"/>
      <c r="BN92" s="249"/>
      <c r="BO92" s="249"/>
      <c r="BP92" s="249"/>
      <c r="BQ92" s="249"/>
      <c r="BR92" s="249"/>
      <c r="BS92" s="249"/>
      <c r="BT92" s="249"/>
      <c r="BU92" s="249"/>
      <c r="BV92" s="249"/>
    </row>
    <row r="93" spans="3:74" ht="12" customHeight="1" x14ac:dyDescent="0.3">
      <c r="C93" s="249"/>
      <c r="D93" s="249"/>
      <c r="E93" s="249"/>
      <c r="F93" s="249"/>
      <c r="G93" s="249"/>
      <c r="H93" s="249"/>
      <c r="I93" s="249"/>
      <c r="J93" s="249"/>
      <c r="K93" s="249"/>
      <c r="L93" s="249"/>
      <c r="M93" s="249"/>
      <c r="N93" s="249"/>
      <c r="O93" s="249"/>
      <c r="P93" s="249"/>
      <c r="Q93" s="249"/>
      <c r="R93" s="249"/>
      <c r="S93" s="249"/>
      <c r="T93" s="249"/>
      <c r="U93" s="249"/>
      <c r="V93" s="249"/>
      <c r="W93" s="249"/>
      <c r="X93" s="249"/>
      <c r="Y93" s="249"/>
      <c r="Z93" s="249"/>
      <c r="AA93" s="249"/>
      <c r="AB93" s="249"/>
      <c r="AC93" s="249"/>
      <c r="AD93" s="249"/>
      <c r="AE93" s="249"/>
      <c r="AF93" s="299"/>
      <c r="AG93" s="299"/>
      <c r="AH93" s="299"/>
      <c r="AI93" s="249"/>
      <c r="AJ93" s="249"/>
      <c r="AK93" s="249"/>
      <c r="AL93" s="249"/>
      <c r="AM93" s="249"/>
      <c r="AN93" s="249"/>
      <c r="AO93" s="249"/>
      <c r="AP93" s="249"/>
      <c r="AQ93" s="249"/>
      <c r="AR93" s="249"/>
      <c r="AS93" s="249"/>
      <c r="AT93" s="249"/>
      <c r="AU93" s="249"/>
      <c r="AV93" s="249"/>
      <c r="AW93" s="249"/>
      <c r="AX93" s="249"/>
      <c r="AY93" s="723"/>
      <c r="AZ93" s="723"/>
      <c r="BA93" s="723"/>
      <c r="BB93" s="249"/>
      <c r="BC93" s="249"/>
      <c r="BD93" s="723"/>
      <c r="BE93" s="723"/>
      <c r="BF93" s="723"/>
      <c r="BG93" s="723"/>
      <c r="BH93" s="723"/>
      <c r="BI93" s="723"/>
      <c r="BJ93" s="249"/>
      <c r="BK93" s="249"/>
      <c r="BL93" s="249"/>
      <c r="BM93" s="249"/>
      <c r="BN93" s="249"/>
      <c r="BO93" s="249"/>
      <c r="BP93" s="249"/>
      <c r="BQ93" s="249"/>
      <c r="BR93" s="249"/>
      <c r="BS93" s="249"/>
      <c r="BT93" s="249"/>
      <c r="BU93" s="249"/>
      <c r="BV93" s="249"/>
    </row>
    <row r="95" spans="3:74" ht="12" customHeight="1" x14ac:dyDescent="0.3">
      <c r="C95" s="250"/>
      <c r="D95" s="250"/>
      <c r="E95" s="250"/>
      <c r="F95" s="250"/>
      <c r="G95" s="250"/>
      <c r="H95" s="250"/>
      <c r="I95" s="250"/>
      <c r="J95" s="250"/>
      <c r="K95" s="250"/>
      <c r="L95" s="250"/>
      <c r="M95" s="250"/>
      <c r="N95" s="250"/>
      <c r="O95" s="250"/>
      <c r="P95" s="250"/>
      <c r="Q95" s="250"/>
      <c r="R95" s="250"/>
      <c r="S95" s="250"/>
      <c r="T95" s="250"/>
      <c r="U95" s="250"/>
      <c r="V95" s="250"/>
      <c r="W95" s="250"/>
      <c r="X95" s="250"/>
      <c r="Y95" s="250"/>
      <c r="Z95" s="250"/>
      <c r="AA95" s="250"/>
      <c r="AB95" s="250"/>
      <c r="AC95" s="250"/>
      <c r="AD95" s="250"/>
      <c r="AE95" s="250"/>
      <c r="AF95" s="300"/>
      <c r="AG95" s="300"/>
      <c r="AH95" s="300"/>
      <c r="AI95" s="250"/>
      <c r="AJ95" s="250"/>
      <c r="AK95" s="250"/>
      <c r="AL95" s="250"/>
      <c r="AM95" s="250"/>
      <c r="AN95" s="250"/>
      <c r="AO95" s="250"/>
      <c r="AP95" s="250"/>
      <c r="AQ95" s="250"/>
      <c r="AR95" s="250"/>
      <c r="AS95" s="250"/>
      <c r="AT95" s="250"/>
      <c r="AU95" s="250"/>
      <c r="AV95" s="250"/>
      <c r="AW95" s="250"/>
      <c r="AX95" s="250"/>
      <c r="AY95" s="724"/>
      <c r="AZ95" s="724"/>
      <c r="BA95" s="724"/>
      <c r="BB95" s="250"/>
      <c r="BC95" s="250"/>
      <c r="BD95" s="724"/>
      <c r="BE95" s="724"/>
      <c r="BF95" s="724"/>
      <c r="BG95" s="724"/>
      <c r="BH95" s="724"/>
      <c r="BI95" s="724"/>
      <c r="BJ95" s="250"/>
      <c r="BK95" s="250"/>
      <c r="BL95" s="250"/>
      <c r="BM95" s="250"/>
      <c r="BN95" s="250"/>
      <c r="BO95" s="250"/>
      <c r="BP95" s="250"/>
      <c r="BQ95" s="250"/>
      <c r="BR95" s="250"/>
      <c r="BS95" s="250"/>
      <c r="BT95" s="250"/>
      <c r="BU95" s="250"/>
      <c r="BV95" s="250"/>
    </row>
    <row r="96" spans="3:74" ht="12" customHeight="1" x14ac:dyDescent="0.3">
      <c r="C96" s="250"/>
      <c r="D96" s="250"/>
      <c r="E96" s="250"/>
      <c r="F96" s="250"/>
      <c r="G96" s="250"/>
      <c r="H96" s="250"/>
      <c r="I96" s="250"/>
      <c r="J96" s="250"/>
      <c r="K96" s="250"/>
      <c r="L96" s="250"/>
      <c r="M96" s="250"/>
      <c r="N96" s="250"/>
      <c r="O96" s="250"/>
      <c r="P96" s="250"/>
      <c r="Q96" s="250"/>
      <c r="R96" s="250"/>
      <c r="S96" s="250"/>
      <c r="T96" s="250"/>
      <c r="U96" s="250"/>
      <c r="V96" s="250"/>
      <c r="W96" s="250"/>
      <c r="X96" s="250"/>
      <c r="Y96" s="250"/>
      <c r="Z96" s="250"/>
      <c r="AA96" s="250"/>
      <c r="AB96" s="250"/>
      <c r="AC96" s="250"/>
      <c r="AD96" s="250"/>
      <c r="AE96" s="250"/>
      <c r="AF96" s="300"/>
      <c r="AG96" s="300"/>
      <c r="AH96" s="300"/>
      <c r="AI96" s="250"/>
      <c r="AJ96" s="250"/>
      <c r="AK96" s="250"/>
      <c r="AL96" s="250"/>
      <c r="AM96" s="250"/>
      <c r="AN96" s="250"/>
      <c r="AO96" s="250"/>
      <c r="AP96" s="250"/>
      <c r="AQ96" s="250"/>
      <c r="AR96" s="250"/>
      <c r="AS96" s="250"/>
      <c r="AT96" s="250"/>
      <c r="AU96" s="250"/>
      <c r="AV96" s="250"/>
      <c r="AW96" s="250"/>
      <c r="AX96" s="250"/>
      <c r="AY96" s="724"/>
      <c r="AZ96" s="724"/>
      <c r="BA96" s="724"/>
      <c r="BB96" s="250"/>
      <c r="BC96" s="250"/>
      <c r="BD96" s="724"/>
      <c r="BE96" s="724"/>
      <c r="BF96" s="724"/>
      <c r="BG96" s="724"/>
      <c r="BH96" s="724"/>
      <c r="BI96" s="724"/>
      <c r="BJ96" s="250"/>
      <c r="BK96" s="250"/>
      <c r="BL96" s="250"/>
      <c r="BM96" s="250"/>
      <c r="BN96" s="250"/>
      <c r="BO96" s="250"/>
      <c r="BP96" s="250"/>
      <c r="BQ96" s="250"/>
      <c r="BR96" s="250"/>
      <c r="BS96" s="250"/>
      <c r="BT96" s="250"/>
      <c r="BU96" s="250"/>
      <c r="BV96" s="250"/>
    </row>
    <row r="97" spans="3:74" ht="12" customHeight="1" x14ac:dyDescent="0.3">
      <c r="C97" s="249"/>
      <c r="D97" s="249"/>
      <c r="E97" s="249"/>
      <c r="F97" s="249"/>
      <c r="G97" s="249"/>
      <c r="H97" s="249"/>
      <c r="I97" s="249"/>
      <c r="J97" s="249"/>
      <c r="K97" s="249"/>
      <c r="L97" s="249"/>
      <c r="M97" s="249"/>
      <c r="N97" s="249"/>
      <c r="O97" s="249"/>
      <c r="P97" s="249"/>
      <c r="Q97" s="249"/>
      <c r="R97" s="249"/>
      <c r="S97" s="249"/>
      <c r="T97" s="249"/>
      <c r="U97" s="249"/>
      <c r="V97" s="249"/>
      <c r="W97" s="249"/>
      <c r="X97" s="249"/>
      <c r="Y97" s="249"/>
      <c r="Z97" s="249"/>
      <c r="AA97" s="249"/>
      <c r="AB97" s="249"/>
      <c r="AC97" s="249"/>
      <c r="AD97" s="249"/>
      <c r="AE97" s="249"/>
      <c r="AF97" s="299"/>
      <c r="AG97" s="299"/>
      <c r="AH97" s="299"/>
      <c r="AI97" s="249"/>
      <c r="AJ97" s="249"/>
      <c r="AK97" s="249"/>
      <c r="AL97" s="249"/>
      <c r="AM97" s="249"/>
      <c r="AN97" s="249"/>
      <c r="AO97" s="249"/>
      <c r="AP97" s="249"/>
      <c r="AQ97" s="249"/>
      <c r="AR97" s="249"/>
      <c r="AS97" s="249"/>
      <c r="AT97" s="249"/>
      <c r="AU97" s="249"/>
      <c r="AV97" s="249"/>
      <c r="AW97" s="249"/>
      <c r="AX97" s="249"/>
      <c r="AY97" s="723"/>
      <c r="AZ97" s="723"/>
      <c r="BA97" s="723"/>
      <c r="BB97" s="249"/>
      <c r="BC97" s="249"/>
      <c r="BD97" s="723"/>
      <c r="BE97" s="723"/>
      <c r="BF97" s="723"/>
      <c r="BG97" s="723"/>
      <c r="BH97" s="723"/>
      <c r="BI97" s="723"/>
      <c r="BJ97" s="249"/>
      <c r="BK97" s="249"/>
      <c r="BL97" s="249"/>
      <c r="BM97" s="249"/>
      <c r="BN97" s="249"/>
      <c r="BO97" s="249"/>
      <c r="BP97" s="249"/>
      <c r="BQ97" s="249"/>
      <c r="BR97" s="249"/>
      <c r="BS97" s="249"/>
      <c r="BT97" s="249"/>
      <c r="BU97" s="249"/>
      <c r="BV97" s="249"/>
    </row>
    <row r="99" spans="3:74" ht="12" customHeight="1" x14ac:dyDescent="0.3">
      <c r="C99" s="251"/>
      <c r="D99" s="251"/>
      <c r="E99" s="251"/>
      <c r="F99" s="251"/>
      <c r="G99" s="251"/>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301"/>
      <c r="AG99" s="301"/>
      <c r="AH99" s="301"/>
      <c r="AI99" s="251"/>
      <c r="AJ99" s="251"/>
      <c r="AK99" s="251"/>
      <c r="AL99" s="251"/>
      <c r="AM99" s="251"/>
      <c r="AN99" s="251"/>
      <c r="AO99" s="251"/>
      <c r="AP99" s="251"/>
      <c r="AQ99" s="251"/>
      <c r="AR99" s="251"/>
      <c r="AS99" s="251"/>
      <c r="AT99" s="251"/>
      <c r="AU99" s="251"/>
      <c r="AV99" s="251"/>
      <c r="AW99" s="251"/>
      <c r="AX99" s="251"/>
      <c r="AY99" s="725"/>
      <c r="AZ99" s="725"/>
      <c r="BA99" s="725"/>
      <c r="BB99" s="251"/>
      <c r="BC99" s="251"/>
      <c r="BD99" s="725"/>
      <c r="BE99" s="725"/>
      <c r="BF99" s="725"/>
      <c r="BG99" s="725"/>
      <c r="BH99" s="725"/>
      <c r="BI99" s="725"/>
      <c r="BJ99" s="251"/>
      <c r="BK99" s="251"/>
      <c r="BL99" s="251"/>
      <c r="BM99" s="251"/>
      <c r="BN99" s="251"/>
      <c r="BO99" s="251"/>
      <c r="BP99" s="251"/>
      <c r="BQ99" s="251"/>
      <c r="BR99" s="251"/>
      <c r="BS99" s="251"/>
      <c r="BT99" s="251"/>
      <c r="BU99" s="251"/>
      <c r="BV99" s="251"/>
    </row>
    <row r="100" spans="3:74" ht="12" customHeight="1" x14ac:dyDescent="0.3">
      <c r="C100" s="252"/>
      <c r="D100" s="252"/>
      <c r="E100" s="252"/>
      <c r="F100" s="252"/>
      <c r="G100" s="252"/>
      <c r="H100" s="252"/>
      <c r="I100" s="252"/>
      <c r="J100" s="252"/>
      <c r="K100" s="252"/>
      <c r="L100" s="252"/>
      <c r="M100" s="252"/>
      <c r="N100" s="252"/>
      <c r="O100" s="252"/>
      <c r="P100" s="252"/>
      <c r="Q100" s="252"/>
      <c r="R100" s="252"/>
      <c r="S100" s="252"/>
      <c r="T100" s="252"/>
      <c r="U100" s="252"/>
      <c r="V100" s="252"/>
      <c r="W100" s="252"/>
      <c r="X100" s="252"/>
      <c r="Y100" s="252"/>
      <c r="Z100" s="252"/>
      <c r="AA100" s="252"/>
      <c r="AB100" s="252"/>
      <c r="AC100" s="252"/>
      <c r="AD100" s="252"/>
      <c r="AE100" s="252"/>
      <c r="AF100" s="302"/>
      <c r="AG100" s="302"/>
      <c r="AH100" s="302"/>
      <c r="AI100" s="252"/>
      <c r="AJ100" s="252"/>
      <c r="AK100" s="252"/>
      <c r="AL100" s="252"/>
      <c r="AM100" s="252"/>
      <c r="AN100" s="252"/>
      <c r="AO100" s="252"/>
      <c r="AP100" s="252"/>
      <c r="AQ100" s="252"/>
      <c r="AR100" s="252"/>
      <c r="AS100" s="252"/>
      <c r="AT100" s="252"/>
      <c r="AU100" s="252"/>
      <c r="AV100" s="252"/>
      <c r="AW100" s="252"/>
      <c r="AX100" s="252"/>
      <c r="AY100" s="726"/>
      <c r="AZ100" s="726"/>
      <c r="BA100" s="726"/>
      <c r="BB100" s="252"/>
      <c r="BC100" s="252"/>
      <c r="BD100" s="726"/>
      <c r="BE100" s="726"/>
      <c r="BF100" s="726"/>
      <c r="BG100" s="726"/>
      <c r="BH100" s="726"/>
      <c r="BI100" s="726"/>
      <c r="BJ100" s="252"/>
      <c r="BK100" s="252"/>
      <c r="BL100" s="252"/>
      <c r="BM100" s="252"/>
      <c r="BN100" s="252"/>
      <c r="BO100" s="252"/>
      <c r="BP100" s="252"/>
      <c r="BQ100" s="252"/>
      <c r="BR100" s="252"/>
      <c r="BS100" s="252"/>
      <c r="BT100" s="252"/>
      <c r="BU100" s="252"/>
      <c r="BV100" s="252"/>
    </row>
  </sheetData>
  <mergeCells count="16">
    <mergeCell ref="B50:Q50"/>
    <mergeCell ref="B53:Q53"/>
    <mergeCell ref="AY3:BJ3"/>
    <mergeCell ref="BK3:BV3"/>
    <mergeCell ref="AM3:AX3"/>
    <mergeCell ref="B45:Q45"/>
    <mergeCell ref="B46:Q46"/>
    <mergeCell ref="B47:Q47"/>
    <mergeCell ref="B51:Q51"/>
    <mergeCell ref="B52:Q52"/>
    <mergeCell ref="B48:Q48"/>
    <mergeCell ref="A1:A2"/>
    <mergeCell ref="C3:N3"/>
    <mergeCell ref="O3:Z3"/>
    <mergeCell ref="AA3:AL3"/>
    <mergeCell ref="B43:Q43"/>
  </mergeCells>
  <conditionalFormatting sqref="C81:BV81 C85:BV85 C89:BV89 C93:BV93 C97:BV97 C101:BV101">
    <cfRule type="cellIs" dxfId="1" priority="1" stopIfTrue="1" operator="notEqual">
      <formula>0</formula>
    </cfRule>
  </conditionalFormatting>
  <hyperlinks>
    <hyperlink ref="A1:A2" location="Contents!A1" display="Table of Contents" xr:uid="{00000000-0004-0000-1300-000000000000}"/>
  </hyperlinks>
  <pageMargins left="0.25" right="0.25" top="0.25" bottom="0.25" header="0.5" footer="0.5"/>
  <pageSetup scale="82" orientation="portrait" verticalDpi="599"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1:BV60"/>
  <sheetViews>
    <sheetView showGridLines="0" zoomScaleNormal="100" workbookViewId="0">
      <pane xSplit="2" ySplit="4" topLeftCell="AS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0.199999999999999" x14ac:dyDescent="0.2"/>
  <cols>
    <col min="1" max="1" width="12.44140625" style="255" customWidth="1"/>
    <col min="2" max="2" width="44.5546875" style="255" customWidth="1"/>
    <col min="3" max="50" width="6.5546875" style="255" customWidth="1"/>
    <col min="51" max="53" width="6.5546875" style="865" customWidth="1"/>
    <col min="54" max="55" width="6.5546875" style="255" customWidth="1"/>
    <col min="56" max="58" width="6.5546875" style="732" customWidth="1"/>
    <col min="59" max="61" width="6.5546875" style="865" customWidth="1"/>
    <col min="62" max="74" width="6.5546875" style="255" customWidth="1"/>
    <col min="75" max="16384" width="11" style="255"/>
  </cols>
  <sheetData>
    <row r="1" spans="1:74" ht="12.75" customHeight="1" x14ac:dyDescent="0.25">
      <c r="A1" s="1002" t="s">
        <v>479</v>
      </c>
      <c r="B1" s="253" t="s">
        <v>1418</v>
      </c>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4"/>
      <c r="AR1" s="254"/>
      <c r="AS1" s="254"/>
      <c r="AT1" s="254"/>
      <c r="AU1" s="254"/>
      <c r="AV1" s="254"/>
      <c r="AW1" s="254"/>
      <c r="AX1" s="254"/>
      <c r="AY1" s="863"/>
      <c r="AZ1" s="863"/>
      <c r="BA1" s="863"/>
      <c r="BB1" s="254"/>
      <c r="BC1" s="254"/>
      <c r="BD1" s="728"/>
      <c r="BE1" s="728"/>
      <c r="BF1" s="728"/>
      <c r="BG1" s="863"/>
      <c r="BH1" s="863"/>
      <c r="BI1" s="863"/>
      <c r="BJ1" s="254"/>
      <c r="BK1" s="254"/>
      <c r="BL1" s="254"/>
      <c r="BM1" s="254"/>
      <c r="BN1" s="254"/>
      <c r="BO1" s="254"/>
      <c r="BP1" s="254"/>
      <c r="BQ1" s="254"/>
      <c r="BR1" s="254"/>
      <c r="BS1" s="254"/>
      <c r="BT1" s="254"/>
      <c r="BU1" s="254"/>
      <c r="BV1" s="254"/>
    </row>
    <row r="2" spans="1:74" ht="12.75" customHeight="1" x14ac:dyDescent="0.25">
      <c r="A2" s="1003"/>
      <c r="B2" s="228" t="str">
        <f>"U.S. Energy Information Administration  |  Short-Term Energy Outlook  - "&amp;Dates!D1</f>
        <v>U.S. Energy Information Administration  |  Short-Term Energy Outlook  - April 2025</v>
      </c>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234"/>
      <c r="AS2" s="234"/>
      <c r="AT2" s="234"/>
      <c r="AU2" s="234"/>
      <c r="AV2" s="234"/>
      <c r="AW2" s="234"/>
      <c r="AX2" s="234"/>
      <c r="AY2" s="718"/>
      <c r="AZ2" s="718"/>
      <c r="BA2" s="718"/>
      <c r="BB2" s="234"/>
      <c r="BC2" s="234"/>
      <c r="BD2" s="708"/>
      <c r="BE2" s="708"/>
      <c r="BF2" s="708"/>
      <c r="BG2" s="718"/>
      <c r="BH2" s="718"/>
      <c r="BI2" s="718"/>
      <c r="BJ2" s="234"/>
      <c r="BK2" s="234"/>
      <c r="BL2" s="234"/>
      <c r="BM2" s="234"/>
      <c r="BN2" s="234"/>
      <c r="BO2" s="234"/>
      <c r="BP2" s="234"/>
      <c r="BQ2" s="234"/>
      <c r="BR2" s="234"/>
      <c r="BS2" s="234"/>
      <c r="BT2" s="234"/>
      <c r="BU2" s="234"/>
      <c r="BV2" s="234"/>
    </row>
    <row r="3" spans="1:74" ht="12.75" customHeight="1" x14ac:dyDescent="0.2">
      <c r="A3" s="338" t="s">
        <v>777</v>
      </c>
      <c r="B3" s="257"/>
      <c r="C3" s="1006">
        <f>Dates!D3</f>
        <v>2021</v>
      </c>
      <c r="D3" s="1009"/>
      <c r="E3" s="1009"/>
      <c r="F3" s="1009"/>
      <c r="G3" s="1009"/>
      <c r="H3" s="1009"/>
      <c r="I3" s="1009"/>
      <c r="J3" s="1009"/>
      <c r="K3" s="1009"/>
      <c r="L3" s="1009"/>
      <c r="M3" s="1009"/>
      <c r="N3" s="1109"/>
      <c r="O3" s="1006">
        <f>C3+1</f>
        <v>2022</v>
      </c>
      <c r="P3" s="1009"/>
      <c r="Q3" s="1009"/>
      <c r="R3" s="1009"/>
      <c r="S3" s="1009"/>
      <c r="T3" s="1009"/>
      <c r="U3" s="1009"/>
      <c r="V3" s="1009"/>
      <c r="W3" s="1009"/>
      <c r="X3" s="1009"/>
      <c r="Y3" s="1009"/>
      <c r="Z3" s="1109"/>
      <c r="AA3" s="1006">
        <f>O3+1</f>
        <v>2023</v>
      </c>
      <c r="AB3" s="1009"/>
      <c r="AC3" s="1009"/>
      <c r="AD3" s="1009"/>
      <c r="AE3" s="1009"/>
      <c r="AF3" s="1009"/>
      <c r="AG3" s="1009"/>
      <c r="AH3" s="1009"/>
      <c r="AI3" s="1009"/>
      <c r="AJ3" s="1009"/>
      <c r="AK3" s="1009"/>
      <c r="AL3" s="1109"/>
      <c r="AM3" s="1006">
        <f>AA3+1</f>
        <v>2024</v>
      </c>
      <c r="AN3" s="1009"/>
      <c r="AO3" s="1009"/>
      <c r="AP3" s="1009"/>
      <c r="AQ3" s="1009"/>
      <c r="AR3" s="1009"/>
      <c r="AS3" s="1009"/>
      <c r="AT3" s="1009"/>
      <c r="AU3" s="1009"/>
      <c r="AV3" s="1009"/>
      <c r="AW3" s="1009"/>
      <c r="AX3" s="1109"/>
      <c r="AY3" s="1006">
        <f>AM3+1</f>
        <v>2025</v>
      </c>
      <c r="AZ3" s="1009"/>
      <c r="BA3" s="1009"/>
      <c r="BB3" s="1009"/>
      <c r="BC3" s="1009"/>
      <c r="BD3" s="1009"/>
      <c r="BE3" s="1009"/>
      <c r="BF3" s="1009"/>
      <c r="BG3" s="1009"/>
      <c r="BH3" s="1009"/>
      <c r="BI3" s="1009"/>
      <c r="BJ3" s="1109"/>
      <c r="BK3" s="1006">
        <f>AY3+1</f>
        <v>2026</v>
      </c>
      <c r="BL3" s="1009"/>
      <c r="BM3" s="1009"/>
      <c r="BN3" s="1009"/>
      <c r="BO3" s="1009"/>
      <c r="BP3" s="1009"/>
      <c r="BQ3" s="1009"/>
      <c r="BR3" s="1009"/>
      <c r="BS3" s="1009"/>
      <c r="BT3" s="1009"/>
      <c r="BU3" s="1009"/>
      <c r="BV3" s="1109"/>
    </row>
    <row r="4" spans="1:74" s="93" customFormat="1" ht="12.75" customHeight="1" x14ac:dyDescent="0.2">
      <c r="A4" s="344" t="str">
        <f>TEXT(Dates!$D$2,"dddd, mmmm d, yyyy")</f>
        <v>Monday, April 7, 2025</v>
      </c>
      <c r="B4" s="258"/>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656"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s="93" customFormat="1" ht="12" customHeight="1" x14ac:dyDescent="0.2">
      <c r="A5" s="69"/>
      <c r="B5" s="94"/>
      <c r="C5" s="516"/>
      <c r="D5" s="516"/>
      <c r="E5" s="516"/>
      <c r="F5" s="516"/>
      <c r="G5" s="516"/>
      <c r="H5" s="516"/>
      <c r="I5" s="516"/>
      <c r="J5" s="516"/>
      <c r="K5" s="516"/>
      <c r="L5" s="516"/>
      <c r="M5" s="516"/>
      <c r="N5" s="516"/>
      <c r="O5" s="516"/>
      <c r="P5" s="516"/>
      <c r="Q5" s="516"/>
      <c r="R5" s="516"/>
      <c r="S5" s="516"/>
      <c r="T5" s="516"/>
      <c r="U5" s="516"/>
      <c r="V5" s="516"/>
      <c r="W5" s="516"/>
      <c r="X5" s="516"/>
      <c r="Y5" s="516"/>
      <c r="Z5" s="516"/>
      <c r="AA5" s="516"/>
      <c r="AB5" s="516"/>
      <c r="AC5" s="516"/>
      <c r="AD5" s="516"/>
      <c r="AE5" s="516"/>
      <c r="AF5" s="516"/>
      <c r="AG5" s="516"/>
      <c r="AH5" s="516"/>
      <c r="AI5" s="516"/>
      <c r="AJ5" s="516"/>
      <c r="AK5" s="516"/>
      <c r="AL5" s="516"/>
      <c r="AM5" s="516"/>
      <c r="AN5" s="516"/>
      <c r="AO5" s="516"/>
      <c r="AP5" s="516"/>
      <c r="AQ5" s="516"/>
      <c r="AR5" s="516"/>
      <c r="AS5" s="516"/>
      <c r="AT5" s="516"/>
      <c r="AU5" s="516"/>
      <c r="AV5" s="516"/>
      <c r="AW5" s="516"/>
      <c r="AX5" s="516"/>
      <c r="AY5" s="975"/>
      <c r="AZ5" s="975"/>
      <c r="BA5" s="975"/>
      <c r="BB5" s="512"/>
      <c r="BC5" s="512"/>
      <c r="BD5" s="512"/>
      <c r="BE5" s="512"/>
      <c r="BF5" s="512"/>
      <c r="BG5" s="512"/>
      <c r="BH5" s="512"/>
      <c r="BI5" s="512"/>
      <c r="BJ5" s="512"/>
      <c r="BK5" s="512"/>
      <c r="BL5" s="512"/>
      <c r="BM5" s="512"/>
      <c r="BN5" s="512"/>
      <c r="BO5" s="512"/>
      <c r="BP5" s="512"/>
      <c r="BQ5" s="512"/>
      <c r="BR5" s="512"/>
      <c r="BS5" s="512"/>
      <c r="BT5" s="512"/>
      <c r="BU5" s="512"/>
      <c r="BV5" s="512"/>
    </row>
    <row r="6" spans="1:74" s="93" customFormat="1" ht="12" customHeight="1" x14ac:dyDescent="0.2">
      <c r="A6" s="521" t="s">
        <v>15</v>
      </c>
      <c r="B6" s="776" t="s">
        <v>1410</v>
      </c>
      <c r="C6" s="112">
        <v>0.60611770527999997</v>
      </c>
      <c r="D6" s="112">
        <v>0.54571545225999996</v>
      </c>
      <c r="E6" s="112">
        <v>0.66556358803000004</v>
      </c>
      <c r="F6" s="112">
        <v>0.64065165060999996</v>
      </c>
      <c r="G6" s="112">
        <v>0.68088032406999999</v>
      </c>
      <c r="H6" s="112">
        <v>0.64389012833000003</v>
      </c>
      <c r="I6" s="112">
        <v>0.63770769668000005</v>
      </c>
      <c r="J6" s="112">
        <v>0.64169566111999998</v>
      </c>
      <c r="K6" s="112">
        <v>0.60963322612000004</v>
      </c>
      <c r="L6" s="112">
        <v>0.64027918361000002</v>
      </c>
      <c r="M6" s="112">
        <v>0.64233106483000002</v>
      </c>
      <c r="N6" s="112">
        <v>0.67876390546999998</v>
      </c>
      <c r="O6" s="112">
        <v>0.66522215765000003</v>
      </c>
      <c r="P6" s="112">
        <v>0.62687326837000001</v>
      </c>
      <c r="Q6" s="112">
        <v>0.71411940675999996</v>
      </c>
      <c r="R6" s="112">
        <v>0.69896509172999999</v>
      </c>
      <c r="S6" s="112">
        <v>0.72396232705999997</v>
      </c>
      <c r="T6" s="112">
        <v>0.70932362009000005</v>
      </c>
      <c r="U6" s="112">
        <v>0.69087530372999995</v>
      </c>
      <c r="V6" s="112">
        <v>0.66359531382000003</v>
      </c>
      <c r="W6" s="112">
        <v>0.61710286457999997</v>
      </c>
      <c r="X6" s="112">
        <v>0.64559402951</v>
      </c>
      <c r="Y6" s="112">
        <v>0.66411194801999995</v>
      </c>
      <c r="Z6" s="112">
        <v>0.66018473019000001</v>
      </c>
      <c r="AA6" s="112">
        <v>0.67701686588999999</v>
      </c>
      <c r="AB6" s="112">
        <v>0.64274468642000004</v>
      </c>
      <c r="AC6" s="112">
        <v>0.71977995091000002</v>
      </c>
      <c r="AD6" s="112">
        <v>0.69539928383000005</v>
      </c>
      <c r="AE6" s="112">
        <v>0.73607869019000005</v>
      </c>
      <c r="AF6" s="112">
        <v>0.68782263745000005</v>
      </c>
      <c r="AG6" s="112">
        <v>0.69761020189</v>
      </c>
      <c r="AH6" s="112">
        <v>0.70457677920999995</v>
      </c>
      <c r="AI6" s="112">
        <v>0.65562898621999999</v>
      </c>
      <c r="AJ6" s="112">
        <v>0.68460305258999998</v>
      </c>
      <c r="AK6" s="112">
        <v>0.66199740792999995</v>
      </c>
      <c r="AL6" s="112">
        <v>0.69232282077999996</v>
      </c>
      <c r="AM6" s="112">
        <v>0.66333427394</v>
      </c>
      <c r="AN6" s="112">
        <v>0.68217601223000002</v>
      </c>
      <c r="AO6" s="112">
        <v>0.75074428280000005</v>
      </c>
      <c r="AP6" s="112">
        <v>0.73722301689000003</v>
      </c>
      <c r="AQ6" s="112">
        <v>0.75982322455999995</v>
      </c>
      <c r="AR6" s="112">
        <v>0.74358024184000004</v>
      </c>
      <c r="AS6" s="112">
        <v>0.73481405742999995</v>
      </c>
      <c r="AT6" s="112">
        <v>0.73387508976000004</v>
      </c>
      <c r="AU6" s="112">
        <v>0.68114176241000002</v>
      </c>
      <c r="AV6" s="112">
        <v>0.72253217835000005</v>
      </c>
      <c r="AW6" s="112">
        <v>0.70620303531999995</v>
      </c>
      <c r="AX6" s="112">
        <v>0.70853304524000005</v>
      </c>
      <c r="AY6" s="729">
        <v>0.72084302134</v>
      </c>
      <c r="AZ6" s="729">
        <v>0.66881491074999999</v>
      </c>
      <c r="BA6" s="729">
        <v>0.77677425783999998</v>
      </c>
      <c r="BB6" s="520">
        <v>0.77821680000000004</v>
      </c>
      <c r="BC6" s="520">
        <v>0.81557259999999998</v>
      </c>
      <c r="BD6" s="520">
        <v>0.81121739999999998</v>
      </c>
      <c r="BE6" s="520">
        <v>0.78855410000000004</v>
      </c>
      <c r="BF6" s="520">
        <v>0.77471769999999995</v>
      </c>
      <c r="BG6" s="520">
        <v>0.72226630000000003</v>
      </c>
      <c r="BH6" s="520">
        <v>0.76291350000000002</v>
      </c>
      <c r="BI6" s="520">
        <v>0.73229469999999997</v>
      </c>
      <c r="BJ6" s="520">
        <v>0.74747379999999997</v>
      </c>
      <c r="BK6" s="520">
        <v>0.76566270000000003</v>
      </c>
      <c r="BL6" s="520">
        <v>0.71937220000000002</v>
      </c>
      <c r="BM6" s="520">
        <v>0.81805649999999996</v>
      </c>
      <c r="BN6" s="520">
        <v>0.83539339999999995</v>
      </c>
      <c r="BO6" s="520">
        <v>0.85985500000000004</v>
      </c>
      <c r="BP6" s="520">
        <v>0.85302679999999997</v>
      </c>
      <c r="BQ6" s="520">
        <v>0.82895419999999997</v>
      </c>
      <c r="BR6" s="520">
        <v>0.81492909999999996</v>
      </c>
      <c r="BS6" s="520">
        <v>0.74559149999999996</v>
      </c>
      <c r="BT6" s="520">
        <v>0.79460010000000003</v>
      </c>
      <c r="BU6" s="520">
        <v>0.74938780000000005</v>
      </c>
      <c r="BV6" s="520">
        <v>0.77562330000000002</v>
      </c>
    </row>
    <row r="7" spans="1:74" s="93" customFormat="1" ht="12" customHeight="1" x14ac:dyDescent="0.2">
      <c r="A7" s="259" t="s">
        <v>773</v>
      </c>
      <c r="B7" s="517" t="s">
        <v>1411</v>
      </c>
      <c r="C7" s="452">
        <v>2.3441945020999999E-2</v>
      </c>
      <c r="D7" s="452">
        <v>2.7083939519000001E-2</v>
      </c>
      <c r="E7" s="452">
        <v>3.2624426555000002E-2</v>
      </c>
      <c r="F7" s="452">
        <v>3.2622070727999997E-2</v>
      </c>
      <c r="G7" s="452">
        <v>3.4551960261999998E-2</v>
      </c>
      <c r="H7" s="452">
        <v>3.1392969812000002E-2</v>
      </c>
      <c r="I7" s="452">
        <v>3.0728590723E-2</v>
      </c>
      <c r="J7" s="452">
        <v>3.4722958347000003E-2</v>
      </c>
      <c r="K7" s="452">
        <v>2.8892155172999999E-2</v>
      </c>
      <c r="L7" s="452">
        <v>3.7445940679999998E-2</v>
      </c>
      <c r="M7" s="452">
        <v>3.5847238954000001E-2</v>
      </c>
      <c r="N7" s="452">
        <v>3.7052519281E-2</v>
      </c>
      <c r="O7" s="452">
        <v>3.1295586696000001E-2</v>
      </c>
      <c r="P7" s="452">
        <v>3.0563466760000001E-2</v>
      </c>
      <c r="Q7" s="452">
        <v>3.7204449894E-2</v>
      </c>
      <c r="R7" s="452">
        <v>3.7976023608000002E-2</v>
      </c>
      <c r="S7" s="452">
        <v>3.7220423065000001E-2</v>
      </c>
      <c r="T7" s="452">
        <v>4.2690898263000002E-2</v>
      </c>
      <c r="U7" s="452">
        <v>3.8082709947999997E-2</v>
      </c>
      <c r="V7" s="452">
        <v>4.1901542648000001E-2</v>
      </c>
      <c r="W7" s="452">
        <v>3.8419115766000003E-2</v>
      </c>
      <c r="X7" s="452">
        <v>4.3662446087999997E-2</v>
      </c>
      <c r="Y7" s="452">
        <v>4.0525326464999997E-2</v>
      </c>
      <c r="Z7" s="452">
        <v>4.2173933173999999E-2</v>
      </c>
      <c r="AA7" s="452">
        <v>4.4645181875000002E-2</v>
      </c>
      <c r="AB7" s="452">
        <v>4.2885108834999998E-2</v>
      </c>
      <c r="AC7" s="452">
        <v>5.1505184012000001E-2</v>
      </c>
      <c r="AD7" s="452">
        <v>4.8101870120000001E-2</v>
      </c>
      <c r="AE7" s="452">
        <v>6.4170593166999995E-2</v>
      </c>
      <c r="AF7" s="452">
        <v>6.0559066561999997E-2</v>
      </c>
      <c r="AG7" s="452">
        <v>5.3738973749000003E-2</v>
      </c>
      <c r="AH7" s="452">
        <v>6.0734540215E-2</v>
      </c>
      <c r="AI7" s="452">
        <v>6.0538793237000003E-2</v>
      </c>
      <c r="AJ7" s="452">
        <v>5.9065284239000003E-2</v>
      </c>
      <c r="AK7" s="452">
        <v>5.1339770074E-2</v>
      </c>
      <c r="AL7" s="452">
        <v>6.3211621250000002E-2</v>
      </c>
      <c r="AM7" s="452">
        <v>5.4089585008999998E-2</v>
      </c>
      <c r="AN7" s="452">
        <v>6.1379436051999997E-2</v>
      </c>
      <c r="AO7" s="452">
        <v>6.1758786184999998E-2</v>
      </c>
      <c r="AP7" s="452">
        <v>6.3443442884000001E-2</v>
      </c>
      <c r="AQ7" s="452">
        <v>6.1874364878E-2</v>
      </c>
      <c r="AR7" s="452">
        <v>6.7863950111999999E-2</v>
      </c>
      <c r="AS7" s="452">
        <v>7.2354524027000003E-2</v>
      </c>
      <c r="AT7" s="452">
        <v>6.6045073735000001E-2</v>
      </c>
      <c r="AU7" s="452">
        <v>6.4318303706999994E-2</v>
      </c>
      <c r="AV7" s="452">
        <v>6.6076193342000003E-2</v>
      </c>
      <c r="AW7" s="452">
        <v>6.6184939461E-2</v>
      </c>
      <c r="AX7" s="452">
        <v>6.0002359307999999E-2</v>
      </c>
      <c r="AY7" s="976">
        <v>4.0946771290000003E-2</v>
      </c>
      <c r="AZ7" s="976">
        <v>4.1888918949000001E-2</v>
      </c>
      <c r="BA7" s="976">
        <v>4.8485730556000001E-2</v>
      </c>
      <c r="BB7" s="457">
        <v>5.4419099999999998E-2</v>
      </c>
      <c r="BC7" s="457">
        <v>6.2805E-2</v>
      </c>
      <c r="BD7" s="457">
        <v>6.4039799999999994E-2</v>
      </c>
      <c r="BE7" s="457">
        <v>6.5130099999999996E-2</v>
      </c>
      <c r="BF7" s="457">
        <v>6.5874699999999994E-2</v>
      </c>
      <c r="BG7" s="457">
        <v>6.2134500000000002E-2</v>
      </c>
      <c r="BH7" s="457">
        <v>6.4929399999999998E-2</v>
      </c>
      <c r="BI7" s="457">
        <v>6.3093499999999997E-2</v>
      </c>
      <c r="BJ7" s="457">
        <v>6.6400299999999995E-2</v>
      </c>
      <c r="BK7" s="457">
        <v>5.8300200000000003E-2</v>
      </c>
      <c r="BL7" s="457">
        <v>5.7090700000000001E-2</v>
      </c>
      <c r="BM7" s="457">
        <v>6.5921499999999994E-2</v>
      </c>
      <c r="BN7" s="457">
        <v>6.5291699999999994E-2</v>
      </c>
      <c r="BO7" s="457">
        <v>7.0551699999999995E-2</v>
      </c>
      <c r="BP7" s="457">
        <v>6.9349599999999997E-2</v>
      </c>
      <c r="BQ7" s="457">
        <v>6.9757399999999997E-2</v>
      </c>
      <c r="BR7" s="457">
        <v>7.0318099999999994E-2</v>
      </c>
      <c r="BS7" s="457">
        <v>6.6383899999999996E-2</v>
      </c>
      <c r="BT7" s="457">
        <v>6.80148E-2</v>
      </c>
      <c r="BU7" s="457">
        <v>6.5034499999999995E-2</v>
      </c>
      <c r="BV7" s="457">
        <v>6.8235599999999993E-2</v>
      </c>
    </row>
    <row r="8" spans="1:74" s="93" customFormat="1" ht="12" customHeight="1" x14ac:dyDescent="0.2">
      <c r="A8" s="260" t="s">
        <v>539</v>
      </c>
      <c r="B8" s="517" t="s">
        <v>1412</v>
      </c>
      <c r="C8" s="452">
        <v>6.3623842999999999E-2</v>
      </c>
      <c r="D8" s="452">
        <v>5.0555822E-2</v>
      </c>
      <c r="E8" s="452">
        <v>6.4766035E-2</v>
      </c>
      <c r="F8" s="452">
        <v>6.2331617999999998E-2</v>
      </c>
      <c r="G8" s="452">
        <v>6.8944349000000002E-2</v>
      </c>
      <c r="H8" s="452">
        <v>6.7645392999999998E-2</v>
      </c>
      <c r="I8" s="452">
        <v>6.9433480000000006E-2</v>
      </c>
      <c r="J8" s="452">
        <v>6.4306328999999995E-2</v>
      </c>
      <c r="K8" s="452">
        <v>6.2036926999999999E-2</v>
      </c>
      <c r="L8" s="452">
        <v>7.1307403000000005E-2</v>
      </c>
      <c r="M8" s="452">
        <v>7.1495755999999994E-2</v>
      </c>
      <c r="N8" s="452">
        <v>7.3048482999999997E-2</v>
      </c>
      <c r="O8" s="452">
        <v>7.0911891000000005E-2</v>
      </c>
      <c r="P8" s="452">
        <v>6.2452928999999997E-2</v>
      </c>
      <c r="Q8" s="452">
        <v>6.9747570999999994E-2</v>
      </c>
      <c r="R8" s="452">
        <v>6.4053737999999999E-2</v>
      </c>
      <c r="S8" s="452">
        <v>6.9145580999999998E-2</v>
      </c>
      <c r="T8" s="452">
        <v>6.9177629000000004E-2</v>
      </c>
      <c r="U8" s="452">
        <v>6.9699365999999999E-2</v>
      </c>
      <c r="V8" s="452">
        <v>6.7535672000000005E-2</v>
      </c>
      <c r="W8" s="452">
        <v>5.9938685999999998E-2</v>
      </c>
      <c r="X8" s="452">
        <v>6.9516270000000005E-2</v>
      </c>
      <c r="Y8" s="452">
        <v>6.9719157000000004E-2</v>
      </c>
      <c r="Z8" s="452">
        <v>6.6330149000000005E-2</v>
      </c>
      <c r="AA8" s="452">
        <v>6.8562037000000006E-2</v>
      </c>
      <c r="AB8" s="452">
        <v>6.1770986E-2</v>
      </c>
      <c r="AC8" s="452">
        <v>6.7602050999999996E-2</v>
      </c>
      <c r="AD8" s="452">
        <v>6.4392172999999997E-2</v>
      </c>
      <c r="AE8" s="452">
        <v>6.8093702000000006E-2</v>
      </c>
      <c r="AF8" s="452">
        <v>6.8680964999999997E-2</v>
      </c>
      <c r="AG8" s="452">
        <v>7.0732563999999998E-2</v>
      </c>
      <c r="AH8" s="452">
        <v>6.8742112999999994E-2</v>
      </c>
      <c r="AI8" s="452">
        <v>6.6525910999999993E-2</v>
      </c>
      <c r="AJ8" s="452">
        <v>7.0353463000000005E-2</v>
      </c>
      <c r="AK8" s="452">
        <v>6.9776497000000007E-2</v>
      </c>
      <c r="AL8" s="452">
        <v>7.4058390000000002E-2</v>
      </c>
      <c r="AM8" s="452">
        <v>6.7741896999999995E-2</v>
      </c>
      <c r="AN8" s="452">
        <v>6.8532256E-2</v>
      </c>
      <c r="AO8" s="452">
        <v>7.2881101000000004E-2</v>
      </c>
      <c r="AP8" s="452">
        <v>6.4981717999999994E-2</v>
      </c>
      <c r="AQ8" s="452">
        <v>7.0130253000000004E-2</v>
      </c>
      <c r="AR8" s="452">
        <v>6.8816005E-2</v>
      </c>
      <c r="AS8" s="452">
        <v>7.4743064999999997E-2</v>
      </c>
      <c r="AT8" s="452">
        <v>7.4169328000000007E-2</v>
      </c>
      <c r="AU8" s="452">
        <v>6.8964822999999995E-2</v>
      </c>
      <c r="AV8" s="452">
        <v>7.2718826E-2</v>
      </c>
      <c r="AW8" s="452">
        <v>7.4187279999999994E-2</v>
      </c>
      <c r="AX8" s="452">
        <v>7.5801027000000007E-2</v>
      </c>
      <c r="AY8" s="976">
        <v>7.3602500000000001E-2</v>
      </c>
      <c r="AZ8" s="976">
        <v>6.7128599999999997E-2</v>
      </c>
      <c r="BA8" s="976">
        <v>7.2617200000000007E-2</v>
      </c>
      <c r="BB8" s="457">
        <v>6.5923399999999993E-2</v>
      </c>
      <c r="BC8" s="457">
        <v>7.1789800000000001E-2</v>
      </c>
      <c r="BD8" s="457">
        <v>6.9645799999999994E-2</v>
      </c>
      <c r="BE8" s="457">
        <v>7.2178199999999998E-2</v>
      </c>
      <c r="BF8" s="457">
        <v>7.1341699999999994E-2</v>
      </c>
      <c r="BG8" s="457">
        <v>6.6989699999999999E-2</v>
      </c>
      <c r="BH8" s="457">
        <v>7.12584E-2</v>
      </c>
      <c r="BI8" s="457">
        <v>7.1168099999999998E-2</v>
      </c>
      <c r="BJ8" s="457">
        <v>7.2139300000000003E-2</v>
      </c>
      <c r="BK8" s="457">
        <v>7.3215699999999995E-2</v>
      </c>
      <c r="BL8" s="457">
        <v>6.4546900000000004E-2</v>
      </c>
      <c r="BM8" s="457">
        <v>7.2986800000000004E-2</v>
      </c>
      <c r="BN8" s="457">
        <v>6.7815700000000007E-2</v>
      </c>
      <c r="BO8" s="457">
        <v>7.22584E-2</v>
      </c>
      <c r="BP8" s="457">
        <v>7.0229100000000003E-2</v>
      </c>
      <c r="BQ8" s="457">
        <v>7.2503700000000004E-2</v>
      </c>
      <c r="BR8" s="457">
        <v>7.1287000000000003E-2</v>
      </c>
      <c r="BS8" s="457">
        <v>6.6959299999999999E-2</v>
      </c>
      <c r="BT8" s="457">
        <v>7.1658899999999998E-2</v>
      </c>
      <c r="BU8" s="457">
        <v>7.1806599999999998E-2</v>
      </c>
      <c r="BV8" s="457">
        <v>7.2937299999999997E-2</v>
      </c>
    </row>
    <row r="9" spans="1:74" s="93" customFormat="1" ht="12" customHeight="1" x14ac:dyDescent="0.2">
      <c r="A9" s="259" t="s">
        <v>32</v>
      </c>
      <c r="B9" s="517" t="s">
        <v>1073</v>
      </c>
      <c r="C9" s="452">
        <v>8.1679711262999999E-2</v>
      </c>
      <c r="D9" s="452">
        <v>7.6784640542999993E-2</v>
      </c>
      <c r="E9" s="452">
        <v>9.6549624353999997E-2</v>
      </c>
      <c r="F9" s="452">
        <v>9.1178261753999998E-2</v>
      </c>
      <c r="G9" s="452">
        <v>0.1030942295</v>
      </c>
      <c r="H9" s="452">
        <v>0.10103386722</v>
      </c>
      <c r="I9" s="452">
        <v>0.1039583245</v>
      </c>
      <c r="J9" s="452">
        <v>0.10084783709</v>
      </c>
      <c r="K9" s="452">
        <v>9.5279429523000003E-2</v>
      </c>
      <c r="L9" s="452">
        <v>0.10525746841</v>
      </c>
      <c r="M9" s="452">
        <v>0.10004821209</v>
      </c>
      <c r="N9" s="452">
        <v>9.9259302059999999E-2</v>
      </c>
      <c r="O9" s="452">
        <v>9.0445440338999997E-2</v>
      </c>
      <c r="P9" s="452">
        <v>8.4295369504999995E-2</v>
      </c>
      <c r="Q9" s="452">
        <v>9.9925772955000006E-2</v>
      </c>
      <c r="R9" s="452">
        <v>9.3226296515000001E-2</v>
      </c>
      <c r="S9" s="452">
        <v>0.10126989058999999</v>
      </c>
      <c r="T9" s="452">
        <v>0.10093043737</v>
      </c>
      <c r="U9" s="452">
        <v>9.7857899541000007E-2</v>
      </c>
      <c r="V9" s="452">
        <v>0.10366304295999999</v>
      </c>
      <c r="W9" s="452">
        <v>9.3779508760000005E-2</v>
      </c>
      <c r="X9" s="452">
        <v>0.10251750935999999</v>
      </c>
      <c r="Y9" s="452">
        <v>9.8440532644999995E-2</v>
      </c>
      <c r="Z9" s="452">
        <v>9.6384766051999998E-2</v>
      </c>
      <c r="AA9" s="452">
        <v>9.4873179532999993E-2</v>
      </c>
      <c r="AB9" s="452">
        <v>8.4836274655999994E-2</v>
      </c>
      <c r="AC9" s="452">
        <v>0.10129646168000001</v>
      </c>
      <c r="AD9" s="452">
        <v>9.4316623178999998E-2</v>
      </c>
      <c r="AE9" s="452">
        <v>0.10161271169</v>
      </c>
      <c r="AF9" s="452">
        <v>0.10170823338</v>
      </c>
      <c r="AG9" s="452">
        <v>9.9522741376000007E-2</v>
      </c>
      <c r="AH9" s="452">
        <v>0.10520595063</v>
      </c>
      <c r="AI9" s="452">
        <v>9.4846362089999997E-2</v>
      </c>
      <c r="AJ9" s="452">
        <v>0.10450731263</v>
      </c>
      <c r="AK9" s="452">
        <v>9.8356733776999994E-2</v>
      </c>
      <c r="AL9" s="452">
        <v>9.7879534734000004E-2</v>
      </c>
      <c r="AM9" s="452">
        <v>8.9422469993999998E-2</v>
      </c>
      <c r="AN9" s="452">
        <v>9.1157156303999995E-2</v>
      </c>
      <c r="AO9" s="452">
        <v>9.8002879511999999E-2</v>
      </c>
      <c r="AP9" s="452">
        <v>9.0272605273999995E-2</v>
      </c>
      <c r="AQ9" s="452">
        <v>0.1075851323</v>
      </c>
      <c r="AR9" s="452">
        <v>9.6328494809999998E-2</v>
      </c>
      <c r="AS9" s="452">
        <v>0.10366194216999999</v>
      </c>
      <c r="AT9" s="452">
        <v>0.10335386834</v>
      </c>
      <c r="AU9" s="452">
        <v>9.7283418462000004E-2</v>
      </c>
      <c r="AV9" s="452">
        <v>0.10669076827</v>
      </c>
      <c r="AW9" s="452">
        <v>9.7841522198000005E-2</v>
      </c>
      <c r="AX9" s="452">
        <v>9.8417762475999995E-2</v>
      </c>
      <c r="AY9" s="976">
        <v>9.5007635766000006E-2</v>
      </c>
      <c r="AZ9" s="976">
        <v>8.3780953536E-2</v>
      </c>
      <c r="BA9" s="976">
        <v>0.10404838450999999</v>
      </c>
      <c r="BB9" s="457">
        <v>9.2157299999999998E-2</v>
      </c>
      <c r="BC9" s="457">
        <v>0.1032711</v>
      </c>
      <c r="BD9" s="457">
        <v>9.9166900000000002E-2</v>
      </c>
      <c r="BE9" s="457">
        <v>0.1007676</v>
      </c>
      <c r="BF9" s="457">
        <v>0.1018828</v>
      </c>
      <c r="BG9" s="457">
        <v>9.4151799999999994E-2</v>
      </c>
      <c r="BH9" s="457">
        <v>0.1007141</v>
      </c>
      <c r="BI9" s="457">
        <v>9.6828700000000004E-2</v>
      </c>
      <c r="BJ9" s="457">
        <v>9.7444500000000003E-2</v>
      </c>
      <c r="BK9" s="457">
        <v>9.2393500000000003E-2</v>
      </c>
      <c r="BL9" s="457">
        <v>8.5777300000000001E-2</v>
      </c>
      <c r="BM9" s="457">
        <v>9.8458599999999993E-2</v>
      </c>
      <c r="BN9" s="457">
        <v>9.3448699999999996E-2</v>
      </c>
      <c r="BO9" s="457">
        <v>0.1033462</v>
      </c>
      <c r="BP9" s="457">
        <v>9.9735599999999994E-2</v>
      </c>
      <c r="BQ9" s="457">
        <v>0.1012218</v>
      </c>
      <c r="BR9" s="457">
        <v>0.1018819</v>
      </c>
      <c r="BS9" s="457">
        <v>9.4203599999999998E-2</v>
      </c>
      <c r="BT9" s="457">
        <v>0.1008493</v>
      </c>
      <c r="BU9" s="457">
        <v>9.7369200000000003E-2</v>
      </c>
      <c r="BV9" s="457">
        <v>9.8059300000000002E-2</v>
      </c>
    </row>
    <row r="10" spans="1:74" s="93" customFormat="1" ht="12" customHeight="1" x14ac:dyDescent="0.2">
      <c r="A10" s="256" t="s">
        <v>22</v>
      </c>
      <c r="B10" s="517" t="s">
        <v>1066</v>
      </c>
      <c r="C10" s="452">
        <v>9.9883739999999995E-3</v>
      </c>
      <c r="D10" s="452">
        <v>9.2633309999999996E-3</v>
      </c>
      <c r="E10" s="452">
        <v>9.6303039999999993E-3</v>
      </c>
      <c r="F10" s="452">
        <v>9.6129969999999999E-3</v>
      </c>
      <c r="G10" s="452">
        <v>9.9465909999999994E-3</v>
      </c>
      <c r="H10" s="452">
        <v>9.5772970000000002E-3</v>
      </c>
      <c r="I10" s="452">
        <v>1.0001714E-2</v>
      </c>
      <c r="J10" s="452">
        <v>9.9548510000000007E-3</v>
      </c>
      <c r="K10" s="452">
        <v>9.8022140000000001E-3</v>
      </c>
      <c r="L10" s="452">
        <v>9.892952E-3</v>
      </c>
      <c r="M10" s="452">
        <v>9.8785100000000001E-3</v>
      </c>
      <c r="N10" s="452">
        <v>1.0457998E-2</v>
      </c>
      <c r="O10" s="452">
        <v>1.0409272000000001E-2</v>
      </c>
      <c r="P10" s="452">
        <v>9.1119540000000002E-3</v>
      </c>
      <c r="Q10" s="452">
        <v>9.7821339999999996E-3</v>
      </c>
      <c r="R10" s="452">
        <v>9.5936300000000006E-3</v>
      </c>
      <c r="S10" s="452">
        <v>9.9210500000000007E-3</v>
      </c>
      <c r="T10" s="452">
        <v>9.5742220000000003E-3</v>
      </c>
      <c r="U10" s="452">
        <v>9.9702699999999998E-3</v>
      </c>
      <c r="V10" s="452">
        <v>1.0013032E-2</v>
      </c>
      <c r="W10" s="452">
        <v>9.7550359999999999E-3</v>
      </c>
      <c r="X10" s="452">
        <v>9.8235370000000002E-3</v>
      </c>
      <c r="Y10" s="452">
        <v>9.984784E-3</v>
      </c>
      <c r="Z10" s="452">
        <v>1.0449682E-2</v>
      </c>
      <c r="AA10" s="452">
        <v>1.0238208E-2</v>
      </c>
      <c r="AB10" s="452">
        <v>9.3120979999999996E-3</v>
      </c>
      <c r="AC10" s="452">
        <v>1.0312777E-2</v>
      </c>
      <c r="AD10" s="452">
        <v>9.8442159999999994E-3</v>
      </c>
      <c r="AE10" s="452">
        <v>9.9832840000000003E-3</v>
      </c>
      <c r="AF10" s="452">
        <v>9.6322040000000001E-3</v>
      </c>
      <c r="AG10" s="452">
        <v>9.8154060000000005E-3</v>
      </c>
      <c r="AH10" s="452">
        <v>9.7159640000000005E-3</v>
      </c>
      <c r="AI10" s="452">
        <v>9.7045729999999993E-3</v>
      </c>
      <c r="AJ10" s="452">
        <v>1.0237883999999999E-2</v>
      </c>
      <c r="AK10" s="452">
        <v>1.0131223E-2</v>
      </c>
      <c r="AL10" s="452">
        <v>1.0417727E-2</v>
      </c>
      <c r="AM10" s="452">
        <v>1.0226997E-2</v>
      </c>
      <c r="AN10" s="452">
        <v>9.5291430000000003E-3</v>
      </c>
      <c r="AO10" s="452">
        <v>9.7770449999999998E-3</v>
      </c>
      <c r="AP10" s="452">
        <v>9.7622679999999993E-3</v>
      </c>
      <c r="AQ10" s="452">
        <v>9.6370440000000009E-3</v>
      </c>
      <c r="AR10" s="452">
        <v>9.5610390000000003E-3</v>
      </c>
      <c r="AS10" s="452">
        <v>9.9182309999999996E-3</v>
      </c>
      <c r="AT10" s="452">
        <v>9.8767760000000003E-3</v>
      </c>
      <c r="AU10" s="452">
        <v>9.5608989999999994E-3</v>
      </c>
      <c r="AV10" s="452">
        <v>9.4730769999999999E-3</v>
      </c>
      <c r="AW10" s="452">
        <v>9.5021480000000002E-3</v>
      </c>
      <c r="AX10" s="452">
        <v>1.0145164999999999E-2</v>
      </c>
      <c r="AY10" s="976">
        <v>9.9757040000000002E-3</v>
      </c>
      <c r="AZ10" s="976">
        <v>9.6591100000000003E-3</v>
      </c>
      <c r="BA10" s="976">
        <v>9.4201000000000007E-3</v>
      </c>
      <c r="BB10" s="457">
        <v>9.4538699999999996E-3</v>
      </c>
      <c r="BC10" s="457">
        <v>9.2106500000000008E-3</v>
      </c>
      <c r="BD10" s="457">
        <v>9.3648900000000007E-3</v>
      </c>
      <c r="BE10" s="457">
        <v>9.9630399999999994E-3</v>
      </c>
      <c r="BF10" s="457">
        <v>9.9074699999999998E-3</v>
      </c>
      <c r="BG10" s="457">
        <v>9.8980100000000005E-3</v>
      </c>
      <c r="BH10" s="457">
        <v>9.6585799999999999E-3</v>
      </c>
      <c r="BI10" s="457">
        <v>9.7720199999999993E-3</v>
      </c>
      <c r="BJ10" s="457">
        <v>1.0189699999999999E-2</v>
      </c>
      <c r="BK10" s="457">
        <v>1.00538E-2</v>
      </c>
      <c r="BL10" s="457">
        <v>9.5574400000000004E-3</v>
      </c>
      <c r="BM10" s="457">
        <v>9.5033800000000005E-3</v>
      </c>
      <c r="BN10" s="457">
        <v>9.5879299999999997E-3</v>
      </c>
      <c r="BO10" s="457">
        <v>8.9064499999999998E-3</v>
      </c>
      <c r="BP10" s="457">
        <v>9.4911600000000002E-3</v>
      </c>
      <c r="BQ10" s="457">
        <v>1.01128E-2</v>
      </c>
      <c r="BR10" s="457">
        <v>1.00109E-2</v>
      </c>
      <c r="BS10" s="457">
        <v>9.9625800000000004E-3</v>
      </c>
      <c r="BT10" s="457">
        <v>9.6695500000000007E-3</v>
      </c>
      <c r="BU10" s="457">
        <v>9.7924899999999992E-3</v>
      </c>
      <c r="BV10" s="457">
        <v>1.02586E-2</v>
      </c>
    </row>
    <row r="11" spans="1:74" s="93" customFormat="1" ht="12" customHeight="1" x14ac:dyDescent="0.2">
      <c r="A11" s="256" t="s">
        <v>21</v>
      </c>
      <c r="B11" s="517" t="s">
        <v>1413</v>
      </c>
      <c r="C11" s="452">
        <v>8.3798859000000003E-2</v>
      </c>
      <c r="D11" s="452">
        <v>6.8705769E-2</v>
      </c>
      <c r="E11" s="452">
        <v>7.2404121000000002E-2</v>
      </c>
      <c r="F11" s="452">
        <v>6.6154679999999993E-2</v>
      </c>
      <c r="G11" s="452">
        <v>7.9530185000000003E-2</v>
      </c>
      <c r="H11" s="452">
        <v>8.0025317999999998E-2</v>
      </c>
      <c r="I11" s="452">
        <v>7.5396712000000005E-2</v>
      </c>
      <c r="J11" s="452">
        <v>6.9359638000000001E-2</v>
      </c>
      <c r="K11" s="452">
        <v>5.8079973E-2</v>
      </c>
      <c r="L11" s="452">
        <v>5.8457578000000003E-2</v>
      </c>
      <c r="M11" s="452">
        <v>6.6101528000000007E-2</v>
      </c>
      <c r="N11" s="452">
        <v>8.0393118999999999E-2</v>
      </c>
      <c r="O11" s="452">
        <v>8.2562257E-2</v>
      </c>
      <c r="P11" s="452">
        <v>7.2745778999999997E-2</v>
      </c>
      <c r="Q11" s="452">
        <v>8.3377053000000007E-2</v>
      </c>
      <c r="R11" s="452">
        <v>6.8464633999999996E-2</v>
      </c>
      <c r="S11" s="452">
        <v>7.9700155999999994E-2</v>
      </c>
      <c r="T11" s="452">
        <v>8.8670357000000005E-2</v>
      </c>
      <c r="U11" s="452">
        <v>8.3824154999999997E-2</v>
      </c>
      <c r="V11" s="452">
        <v>7.2105621999999994E-2</v>
      </c>
      <c r="W11" s="452">
        <v>5.8093213999999997E-2</v>
      </c>
      <c r="X11" s="452">
        <v>4.9021632000000002E-2</v>
      </c>
      <c r="Y11" s="452">
        <v>6.1068480000000001E-2</v>
      </c>
      <c r="Z11" s="452">
        <v>6.9705592999999996E-2</v>
      </c>
      <c r="AA11" s="452">
        <v>7.7637388000000002E-2</v>
      </c>
      <c r="AB11" s="452">
        <v>6.8107417000000003E-2</v>
      </c>
      <c r="AC11" s="452">
        <v>7.2782741999999997E-2</v>
      </c>
      <c r="AD11" s="452">
        <v>6.7624503000000002E-2</v>
      </c>
      <c r="AE11" s="452">
        <v>9.4346204000000003E-2</v>
      </c>
      <c r="AF11" s="452">
        <v>7.3604479E-2</v>
      </c>
      <c r="AG11" s="452">
        <v>7.4988027999999998E-2</v>
      </c>
      <c r="AH11" s="452">
        <v>7.2652012000000002E-2</v>
      </c>
      <c r="AI11" s="452">
        <v>5.7716463000000003E-2</v>
      </c>
      <c r="AJ11" s="452">
        <v>5.3474774000000003E-2</v>
      </c>
      <c r="AK11" s="452">
        <v>5.8091627999999999E-2</v>
      </c>
      <c r="AL11" s="452">
        <v>6.4922338999999996E-2</v>
      </c>
      <c r="AM11" s="452">
        <v>7.4845656999999996E-2</v>
      </c>
      <c r="AN11" s="452">
        <v>6.8599304E-2</v>
      </c>
      <c r="AO11" s="452">
        <v>7.9570025000000003E-2</v>
      </c>
      <c r="AP11" s="452">
        <v>6.6111922000000004E-2</v>
      </c>
      <c r="AQ11" s="452">
        <v>7.7168659000000001E-2</v>
      </c>
      <c r="AR11" s="452">
        <v>7.2237510000000005E-2</v>
      </c>
      <c r="AS11" s="452">
        <v>7.2291887999999999E-2</v>
      </c>
      <c r="AT11" s="452">
        <v>7.2894426999999998E-2</v>
      </c>
      <c r="AU11" s="452">
        <v>5.6863561E-2</v>
      </c>
      <c r="AV11" s="452">
        <v>5.3982473000000003E-2</v>
      </c>
      <c r="AW11" s="452">
        <v>6.235744E-2</v>
      </c>
      <c r="AX11" s="452">
        <v>6.9551327999999996E-2</v>
      </c>
      <c r="AY11" s="976">
        <v>8.0581100000000003E-2</v>
      </c>
      <c r="AZ11" s="976">
        <v>6.6162299999999993E-2</v>
      </c>
      <c r="BA11" s="976">
        <v>7.8003100000000006E-2</v>
      </c>
      <c r="BB11" s="457">
        <v>7.8479800000000002E-2</v>
      </c>
      <c r="BC11" s="457">
        <v>8.9173600000000006E-2</v>
      </c>
      <c r="BD11" s="457">
        <v>8.7491100000000002E-2</v>
      </c>
      <c r="BE11" s="457">
        <v>8.2026299999999996E-2</v>
      </c>
      <c r="BF11" s="457">
        <v>7.2094400000000003E-2</v>
      </c>
      <c r="BG11" s="457">
        <v>5.9889499999999998E-2</v>
      </c>
      <c r="BH11" s="457">
        <v>5.8553399999999999E-2</v>
      </c>
      <c r="BI11" s="457">
        <v>6.5606899999999996E-2</v>
      </c>
      <c r="BJ11" s="457">
        <v>7.3733999999999994E-2</v>
      </c>
      <c r="BK11" s="457">
        <v>8.0461199999999997E-2</v>
      </c>
      <c r="BL11" s="457">
        <v>7.3528999999999997E-2</v>
      </c>
      <c r="BM11" s="457">
        <v>8.2134600000000002E-2</v>
      </c>
      <c r="BN11" s="457">
        <v>8.2903199999999996E-2</v>
      </c>
      <c r="BO11" s="457">
        <v>9.5423400000000005E-2</v>
      </c>
      <c r="BP11" s="457">
        <v>9.1895400000000002E-2</v>
      </c>
      <c r="BQ11" s="457">
        <v>8.5665099999999994E-2</v>
      </c>
      <c r="BR11" s="457">
        <v>7.3274900000000004E-2</v>
      </c>
      <c r="BS11" s="457">
        <v>6.0802099999999998E-2</v>
      </c>
      <c r="BT11" s="457">
        <v>5.9386899999999999E-2</v>
      </c>
      <c r="BU11" s="457">
        <v>6.6113599999999995E-2</v>
      </c>
      <c r="BV11" s="457">
        <v>7.3940599999999995E-2</v>
      </c>
    </row>
    <row r="12" spans="1:74" s="93" customFormat="1" ht="12" customHeight="1" x14ac:dyDescent="0.2">
      <c r="A12" s="256" t="s">
        <v>23</v>
      </c>
      <c r="B12" s="517" t="s">
        <v>1074</v>
      </c>
      <c r="C12" s="452">
        <v>3.2033790611999999E-2</v>
      </c>
      <c r="D12" s="452">
        <v>3.5564555102000003E-2</v>
      </c>
      <c r="E12" s="452">
        <v>5.1476584908E-2</v>
      </c>
      <c r="F12" s="452">
        <v>5.9068338099000001E-2</v>
      </c>
      <c r="G12" s="452">
        <v>6.6558961287999999E-2</v>
      </c>
      <c r="H12" s="452">
        <v>6.5881883609999997E-2</v>
      </c>
      <c r="I12" s="452">
        <v>6.6269459914999995E-2</v>
      </c>
      <c r="J12" s="452">
        <v>6.4228724626000003E-2</v>
      </c>
      <c r="K12" s="452">
        <v>5.9025760363000002E-2</v>
      </c>
      <c r="L12" s="452">
        <v>4.9777641315000003E-2</v>
      </c>
      <c r="M12" s="452">
        <v>4.2082164103000003E-2</v>
      </c>
      <c r="N12" s="452">
        <v>3.4894826013000001E-2</v>
      </c>
      <c r="O12" s="452">
        <v>4.1781064448999997E-2</v>
      </c>
      <c r="P12" s="452">
        <v>4.7414292800999999E-2</v>
      </c>
      <c r="Q12" s="452">
        <v>6.2793033833E-2</v>
      </c>
      <c r="R12" s="452">
        <v>7.1076926067999993E-2</v>
      </c>
      <c r="S12" s="452">
        <v>7.9465427874999994E-2</v>
      </c>
      <c r="T12" s="452">
        <v>8.2615930756999995E-2</v>
      </c>
      <c r="U12" s="452">
        <v>8.2569478079000003E-2</v>
      </c>
      <c r="V12" s="452">
        <v>7.7171642821999994E-2</v>
      </c>
      <c r="W12" s="452">
        <v>7.0116525402999993E-2</v>
      </c>
      <c r="X12" s="452">
        <v>6.3195114866000004E-2</v>
      </c>
      <c r="Y12" s="452">
        <v>4.6707711052000001E-2</v>
      </c>
      <c r="Z12" s="452">
        <v>3.9655531309999999E-2</v>
      </c>
      <c r="AA12" s="452">
        <v>4.3771721218E-2</v>
      </c>
      <c r="AB12" s="452">
        <v>5.1049046394E-2</v>
      </c>
      <c r="AC12" s="452">
        <v>6.7464707811000002E-2</v>
      </c>
      <c r="AD12" s="452">
        <v>8.0375767094999995E-2</v>
      </c>
      <c r="AE12" s="452">
        <v>9.1382729679000005E-2</v>
      </c>
      <c r="AF12" s="452">
        <v>9.2682729397999999E-2</v>
      </c>
      <c r="AG12" s="452">
        <v>9.7655963102000004E-2</v>
      </c>
      <c r="AH12" s="452">
        <v>9.2823578929999997E-2</v>
      </c>
      <c r="AI12" s="452">
        <v>8.1555843877999995E-2</v>
      </c>
      <c r="AJ12" s="452">
        <v>7.4296442700000007E-2</v>
      </c>
      <c r="AK12" s="452">
        <v>5.6873683728000002E-2</v>
      </c>
      <c r="AL12" s="452">
        <v>5.0393238360000002E-2</v>
      </c>
      <c r="AM12" s="452">
        <v>5.3231537648000003E-2</v>
      </c>
      <c r="AN12" s="452">
        <v>6.5100887800000007E-2</v>
      </c>
      <c r="AO12" s="452">
        <v>8.3833193168999995E-2</v>
      </c>
      <c r="AP12" s="452">
        <v>9.8226169783E-2</v>
      </c>
      <c r="AQ12" s="452">
        <v>0.11197835649</v>
      </c>
      <c r="AR12" s="452">
        <v>0.11902281683</v>
      </c>
      <c r="AS12" s="452">
        <v>0.11977736007000001</v>
      </c>
      <c r="AT12" s="452">
        <v>0.11786956449</v>
      </c>
      <c r="AU12" s="452">
        <v>0.10100657209</v>
      </c>
      <c r="AV12" s="452">
        <v>9.5320174310000005E-2</v>
      </c>
      <c r="AW12" s="452">
        <v>7.0385891480000004E-2</v>
      </c>
      <c r="AX12" s="452">
        <v>6.5223520403999993E-2</v>
      </c>
      <c r="AY12" s="976">
        <v>7.4147728248000006E-2</v>
      </c>
      <c r="AZ12" s="976">
        <v>8.0740240000000005E-2</v>
      </c>
      <c r="BA12" s="976">
        <v>0.10761788</v>
      </c>
      <c r="BB12" s="457">
        <v>0.1254189</v>
      </c>
      <c r="BC12" s="457">
        <v>0.143814</v>
      </c>
      <c r="BD12" s="457">
        <v>0.1534913</v>
      </c>
      <c r="BE12" s="457">
        <v>0.15392800000000001</v>
      </c>
      <c r="BF12" s="457">
        <v>0.1489009</v>
      </c>
      <c r="BG12" s="457">
        <v>0.12822520000000001</v>
      </c>
      <c r="BH12" s="457">
        <v>0.1173964</v>
      </c>
      <c r="BI12" s="457">
        <v>8.3718899999999999E-2</v>
      </c>
      <c r="BJ12" s="457">
        <v>7.7478699999999998E-2</v>
      </c>
      <c r="BK12" s="457">
        <v>8.6571700000000001E-2</v>
      </c>
      <c r="BL12" s="457">
        <v>9.4697299999999998E-2</v>
      </c>
      <c r="BM12" s="457">
        <v>0.1230718</v>
      </c>
      <c r="BN12" s="457">
        <v>0.1451855</v>
      </c>
      <c r="BO12" s="457">
        <v>0.1675468</v>
      </c>
      <c r="BP12" s="457">
        <v>0.17771480000000001</v>
      </c>
      <c r="BQ12" s="457">
        <v>0.17911659999999999</v>
      </c>
      <c r="BR12" s="457">
        <v>0.17141400000000001</v>
      </c>
      <c r="BS12" s="457">
        <v>0.14881249999999999</v>
      </c>
      <c r="BT12" s="457">
        <v>0.13536670000000001</v>
      </c>
      <c r="BU12" s="457">
        <v>9.5323199999999997E-2</v>
      </c>
      <c r="BV12" s="457">
        <v>8.92984E-2</v>
      </c>
    </row>
    <row r="13" spans="1:74" s="93" customFormat="1" ht="12" customHeight="1" x14ac:dyDescent="0.2">
      <c r="A13" s="240" t="s">
        <v>25</v>
      </c>
      <c r="B13" s="517" t="s">
        <v>1414</v>
      </c>
      <c r="C13" s="452">
        <v>3.8371205999999998E-2</v>
      </c>
      <c r="D13" s="452">
        <v>3.3864263999999998E-2</v>
      </c>
      <c r="E13" s="452">
        <v>3.7855236E-2</v>
      </c>
      <c r="F13" s="452">
        <v>3.5515089E-2</v>
      </c>
      <c r="G13" s="452">
        <v>3.6402636000000002E-2</v>
      </c>
      <c r="H13" s="452">
        <v>3.4237679E-2</v>
      </c>
      <c r="I13" s="452">
        <v>3.5668616E-2</v>
      </c>
      <c r="J13" s="452">
        <v>3.5271916E-2</v>
      </c>
      <c r="K13" s="452">
        <v>3.4478239000000001E-2</v>
      </c>
      <c r="L13" s="452">
        <v>3.5374266000000001E-2</v>
      </c>
      <c r="M13" s="452">
        <v>3.5234478999999999E-2</v>
      </c>
      <c r="N13" s="452">
        <v>3.7993675999999997E-2</v>
      </c>
      <c r="O13" s="452">
        <v>3.6596226000000003E-2</v>
      </c>
      <c r="P13" s="452">
        <v>3.3262993999999997E-2</v>
      </c>
      <c r="Q13" s="452">
        <v>3.6768236000000003E-2</v>
      </c>
      <c r="R13" s="452">
        <v>3.4088808999999998E-2</v>
      </c>
      <c r="S13" s="452">
        <v>3.4591025999999997E-2</v>
      </c>
      <c r="T13" s="452">
        <v>3.3320338999999997E-2</v>
      </c>
      <c r="U13" s="452">
        <v>3.3990345999999998E-2</v>
      </c>
      <c r="V13" s="452">
        <v>3.3804215999999998E-2</v>
      </c>
      <c r="W13" s="452">
        <v>3.2226788999999999E-2</v>
      </c>
      <c r="X13" s="452">
        <v>3.4371935999999999E-2</v>
      </c>
      <c r="Y13" s="452">
        <v>3.4132088999999997E-2</v>
      </c>
      <c r="Z13" s="452">
        <v>3.5175775999999999E-2</v>
      </c>
      <c r="AA13" s="452">
        <v>3.4966476000000003E-2</v>
      </c>
      <c r="AB13" s="452">
        <v>3.1316264000000003E-2</v>
      </c>
      <c r="AC13" s="452">
        <v>3.3627176000000002E-2</v>
      </c>
      <c r="AD13" s="452">
        <v>3.1691958999999999E-2</v>
      </c>
      <c r="AE13" s="452">
        <v>3.3785775999999997E-2</v>
      </c>
      <c r="AF13" s="452">
        <v>3.1589068999999997E-2</v>
      </c>
      <c r="AG13" s="452">
        <v>3.2681266E-2</v>
      </c>
      <c r="AH13" s="452">
        <v>3.2584085999999998E-2</v>
      </c>
      <c r="AI13" s="452">
        <v>3.0625559E-2</v>
      </c>
      <c r="AJ13" s="452">
        <v>3.3006566000000001E-2</v>
      </c>
      <c r="AK13" s="452">
        <v>3.2767899000000003E-2</v>
      </c>
      <c r="AL13" s="452">
        <v>3.5529546000000002E-2</v>
      </c>
      <c r="AM13" s="452">
        <v>3.4108057999999997E-2</v>
      </c>
      <c r="AN13" s="452">
        <v>3.0991139000000001E-2</v>
      </c>
      <c r="AO13" s="452">
        <v>3.2532388000000002E-2</v>
      </c>
      <c r="AP13" s="452">
        <v>3.091911E-2</v>
      </c>
      <c r="AQ13" s="452">
        <v>3.2530646000000003E-2</v>
      </c>
      <c r="AR13" s="452">
        <v>2.9967363E-2</v>
      </c>
      <c r="AS13" s="452">
        <v>3.1511136000000002E-2</v>
      </c>
      <c r="AT13" s="452">
        <v>3.1490402000000001E-2</v>
      </c>
      <c r="AU13" s="452">
        <v>2.9673374999999998E-2</v>
      </c>
      <c r="AV13" s="452">
        <v>3.1737672000000001E-2</v>
      </c>
      <c r="AW13" s="452">
        <v>3.1320064000000002E-2</v>
      </c>
      <c r="AX13" s="452">
        <v>3.1887185999999998E-2</v>
      </c>
      <c r="AY13" s="976">
        <v>3.2664899999999997E-2</v>
      </c>
      <c r="AZ13" s="976">
        <v>2.9811799999999999E-2</v>
      </c>
      <c r="BA13" s="976">
        <v>3.21245E-2</v>
      </c>
      <c r="BB13" s="457">
        <v>3.0287100000000001E-2</v>
      </c>
      <c r="BC13" s="457">
        <v>3.2246499999999997E-2</v>
      </c>
      <c r="BD13" s="457">
        <v>3.0469300000000001E-2</v>
      </c>
      <c r="BE13" s="457">
        <v>3.19469E-2</v>
      </c>
      <c r="BF13" s="457">
        <v>3.1996700000000003E-2</v>
      </c>
      <c r="BG13" s="457">
        <v>3.0277200000000001E-2</v>
      </c>
      <c r="BH13" s="457">
        <v>3.1667599999999997E-2</v>
      </c>
      <c r="BI13" s="457">
        <v>3.1018199999999999E-2</v>
      </c>
      <c r="BJ13" s="457">
        <v>3.2111800000000003E-2</v>
      </c>
      <c r="BK13" s="457">
        <v>3.16894E-2</v>
      </c>
      <c r="BL13" s="457">
        <v>2.9698599999999999E-2</v>
      </c>
      <c r="BM13" s="457">
        <v>3.19785E-2</v>
      </c>
      <c r="BN13" s="457">
        <v>3.0208599999999999E-2</v>
      </c>
      <c r="BO13" s="457">
        <v>3.2526300000000001E-2</v>
      </c>
      <c r="BP13" s="457">
        <v>3.05805E-2</v>
      </c>
      <c r="BQ13" s="457">
        <v>3.2038700000000003E-2</v>
      </c>
      <c r="BR13" s="457">
        <v>3.21462E-2</v>
      </c>
      <c r="BS13" s="457">
        <v>3.03982E-2</v>
      </c>
      <c r="BT13" s="457">
        <v>3.1698400000000002E-2</v>
      </c>
      <c r="BU13" s="457">
        <v>3.1116100000000001E-2</v>
      </c>
      <c r="BV13" s="457">
        <v>3.2254499999999998E-2</v>
      </c>
    </row>
    <row r="14" spans="1:74" s="93" customFormat="1" ht="12" customHeight="1" x14ac:dyDescent="0.2">
      <c r="A14" s="240" t="s">
        <v>24</v>
      </c>
      <c r="B14" s="517" t="s">
        <v>1415</v>
      </c>
      <c r="C14" s="452">
        <v>0.17069015400000001</v>
      </c>
      <c r="D14" s="452">
        <v>0.15281652200000001</v>
      </c>
      <c r="E14" s="452">
        <v>0.16659875399999999</v>
      </c>
      <c r="F14" s="452">
        <v>0.160889173</v>
      </c>
      <c r="G14" s="452">
        <v>0.166647824</v>
      </c>
      <c r="H14" s="452">
        <v>0.16316076299999999</v>
      </c>
      <c r="I14" s="452">
        <v>0.17220502400000001</v>
      </c>
      <c r="J14" s="452">
        <v>0.17069394399999999</v>
      </c>
      <c r="K14" s="452">
        <v>0.163174553</v>
      </c>
      <c r="L14" s="452">
        <v>0.162928564</v>
      </c>
      <c r="M14" s="452">
        <v>0.15975535299999999</v>
      </c>
      <c r="N14" s="452">
        <v>0.169797374</v>
      </c>
      <c r="O14" s="452">
        <v>0.17365874000000001</v>
      </c>
      <c r="P14" s="452">
        <v>0.15868923800000001</v>
      </c>
      <c r="Q14" s="452">
        <v>0.16781450000000001</v>
      </c>
      <c r="R14" s="452">
        <v>0.16307615</v>
      </c>
      <c r="S14" s="452">
        <v>0.16901661000000001</v>
      </c>
      <c r="T14" s="452">
        <v>0.16720086000000001</v>
      </c>
      <c r="U14" s="452">
        <v>0.17436884</v>
      </c>
      <c r="V14" s="452">
        <v>0.17310415000000001</v>
      </c>
      <c r="W14" s="452">
        <v>0.16157447</v>
      </c>
      <c r="X14" s="452">
        <v>0.16184240999999999</v>
      </c>
      <c r="Y14" s="452">
        <v>0.16307015999999999</v>
      </c>
      <c r="Z14" s="452">
        <v>0.16842556</v>
      </c>
      <c r="AA14" s="452">
        <v>0.17152530199999999</v>
      </c>
      <c r="AB14" s="452">
        <v>0.152224994</v>
      </c>
      <c r="AC14" s="452">
        <v>0.16658034199999999</v>
      </c>
      <c r="AD14" s="452">
        <v>0.153297603</v>
      </c>
      <c r="AE14" s="452">
        <v>0.162817092</v>
      </c>
      <c r="AF14" s="452">
        <v>0.15542508299999999</v>
      </c>
      <c r="AG14" s="452">
        <v>0.16295389199999999</v>
      </c>
      <c r="AH14" s="452">
        <v>0.16528142200000001</v>
      </c>
      <c r="AI14" s="452">
        <v>0.157413733</v>
      </c>
      <c r="AJ14" s="452">
        <v>0.156827142</v>
      </c>
      <c r="AK14" s="452">
        <v>0.16038667300000001</v>
      </c>
      <c r="AL14" s="452">
        <v>0.16619920199999999</v>
      </c>
      <c r="AM14" s="452">
        <v>0.16053937600000001</v>
      </c>
      <c r="AN14" s="452">
        <v>0.14513517500000001</v>
      </c>
      <c r="AO14" s="452">
        <v>0.15674223100000001</v>
      </c>
      <c r="AP14" s="452">
        <v>0.15193649400000001</v>
      </c>
      <c r="AQ14" s="452">
        <v>0.15698346699999999</v>
      </c>
      <c r="AR14" s="452">
        <v>0.14965096999999999</v>
      </c>
      <c r="AS14" s="452">
        <v>0.15516951000000001</v>
      </c>
      <c r="AT14" s="452">
        <v>0.16008007099999999</v>
      </c>
      <c r="AU14" s="452">
        <v>0.15458830800000001</v>
      </c>
      <c r="AV14" s="452">
        <v>0.14993419099999999</v>
      </c>
      <c r="AW14" s="452">
        <v>0.15473089500000001</v>
      </c>
      <c r="AX14" s="452">
        <v>0.15992397899999999</v>
      </c>
      <c r="AY14" s="976">
        <v>0.16522661199999999</v>
      </c>
      <c r="AZ14" s="976">
        <v>0.14859568000000001</v>
      </c>
      <c r="BA14" s="976">
        <v>0.16027173</v>
      </c>
      <c r="BB14" s="457">
        <v>0.15677630000000001</v>
      </c>
      <c r="BC14" s="457">
        <v>0.163801</v>
      </c>
      <c r="BD14" s="457">
        <v>0.16349669999999999</v>
      </c>
      <c r="BE14" s="457">
        <v>0.17339089999999999</v>
      </c>
      <c r="BF14" s="457">
        <v>0.1722986</v>
      </c>
      <c r="BG14" s="457">
        <v>0.164636</v>
      </c>
      <c r="BH14" s="457">
        <v>0.1677971</v>
      </c>
      <c r="BI14" s="457">
        <v>0.1651109</v>
      </c>
      <c r="BJ14" s="457">
        <v>0.1737341</v>
      </c>
      <c r="BK14" s="457">
        <v>0.1741268</v>
      </c>
      <c r="BL14" s="457">
        <v>0.15770210000000001</v>
      </c>
      <c r="BM14" s="457">
        <v>0.16621159999999999</v>
      </c>
      <c r="BN14" s="457">
        <v>0.16075400000000001</v>
      </c>
      <c r="BO14" s="457">
        <v>0.16684560000000001</v>
      </c>
      <c r="BP14" s="457">
        <v>0.1654968</v>
      </c>
      <c r="BQ14" s="457">
        <v>0.1745584</v>
      </c>
      <c r="BR14" s="457">
        <v>0.1731762</v>
      </c>
      <c r="BS14" s="457">
        <v>0.1653423</v>
      </c>
      <c r="BT14" s="457">
        <v>0.16822580000000001</v>
      </c>
      <c r="BU14" s="457">
        <v>0.16564290000000001</v>
      </c>
      <c r="BV14" s="457">
        <v>0.1742939</v>
      </c>
    </row>
    <row r="15" spans="1:74" s="93" customFormat="1" ht="12" customHeight="1" x14ac:dyDescent="0.2">
      <c r="A15" s="256" t="s">
        <v>58</v>
      </c>
      <c r="B15" s="517" t="s">
        <v>1068</v>
      </c>
      <c r="C15" s="452">
        <v>0.10248982239</v>
      </c>
      <c r="D15" s="452">
        <v>9.1076609092999999E-2</v>
      </c>
      <c r="E15" s="452">
        <v>0.13365850222</v>
      </c>
      <c r="F15" s="452">
        <v>0.12327942303</v>
      </c>
      <c r="G15" s="452">
        <v>0.11520358802</v>
      </c>
      <c r="H15" s="452">
        <v>9.0934957681999995E-2</v>
      </c>
      <c r="I15" s="452">
        <v>7.4045775544999998E-2</v>
      </c>
      <c r="J15" s="452">
        <v>9.2309463063999994E-2</v>
      </c>
      <c r="K15" s="452">
        <v>9.8863975064000006E-2</v>
      </c>
      <c r="L15" s="452">
        <v>0.10983737020000001</v>
      </c>
      <c r="M15" s="452">
        <v>0.12188782367999999</v>
      </c>
      <c r="N15" s="452">
        <v>0.13586660811000001</v>
      </c>
      <c r="O15" s="452">
        <v>0.12756168017</v>
      </c>
      <c r="P15" s="452">
        <v>0.12833724530999999</v>
      </c>
      <c r="Q15" s="452">
        <v>0.14670665608</v>
      </c>
      <c r="R15" s="452">
        <v>0.15740888453999999</v>
      </c>
      <c r="S15" s="452">
        <v>0.14363216253</v>
      </c>
      <c r="T15" s="452">
        <v>0.1151429467</v>
      </c>
      <c r="U15" s="452">
        <v>0.10051223916</v>
      </c>
      <c r="V15" s="452">
        <v>8.4296393388999996E-2</v>
      </c>
      <c r="W15" s="452">
        <v>9.3199519652999996E-2</v>
      </c>
      <c r="X15" s="452">
        <v>0.11164317419</v>
      </c>
      <c r="Y15" s="452">
        <v>0.14046370786000001</v>
      </c>
      <c r="Z15" s="452">
        <v>0.13188373965</v>
      </c>
      <c r="AA15" s="452">
        <v>0.13079737225999999</v>
      </c>
      <c r="AB15" s="452">
        <v>0.14124249754000001</v>
      </c>
      <c r="AC15" s="452">
        <v>0.14860850941000001</v>
      </c>
      <c r="AD15" s="452">
        <v>0.14575456944000001</v>
      </c>
      <c r="AE15" s="452">
        <v>0.10988659765</v>
      </c>
      <c r="AF15" s="452">
        <v>9.3940808111999993E-2</v>
      </c>
      <c r="AG15" s="452">
        <v>9.5521367664999995E-2</v>
      </c>
      <c r="AH15" s="452">
        <v>9.6837112429999997E-2</v>
      </c>
      <c r="AI15" s="452">
        <v>9.6701748014E-2</v>
      </c>
      <c r="AJ15" s="452">
        <v>0.12283418402</v>
      </c>
      <c r="AK15" s="452">
        <v>0.12427330035</v>
      </c>
      <c r="AL15" s="452">
        <v>0.12971122244</v>
      </c>
      <c r="AM15" s="452">
        <v>0.11911386562</v>
      </c>
      <c r="AN15" s="452">
        <v>0.14173581746</v>
      </c>
      <c r="AO15" s="452">
        <v>0.15563494672</v>
      </c>
      <c r="AP15" s="452">
        <v>0.16156322569000001</v>
      </c>
      <c r="AQ15" s="452">
        <v>0.13193718544999999</v>
      </c>
      <c r="AR15" s="452">
        <v>0.13012300707999999</v>
      </c>
      <c r="AS15" s="452">
        <v>9.5375380329000004E-2</v>
      </c>
      <c r="AT15" s="452">
        <v>9.8086451029000002E-2</v>
      </c>
      <c r="AU15" s="452">
        <v>9.8875611939000005E-2</v>
      </c>
      <c r="AV15" s="452">
        <v>0.13659382379000001</v>
      </c>
      <c r="AW15" s="452">
        <v>0.13967834962</v>
      </c>
      <c r="AX15" s="452">
        <v>0.13756316305999999</v>
      </c>
      <c r="AY15" s="976">
        <v>0.14877404092999999</v>
      </c>
      <c r="AZ15" s="976">
        <v>0.1409523</v>
      </c>
      <c r="BA15" s="976">
        <v>0.1643773</v>
      </c>
      <c r="BB15" s="457">
        <v>0.1653009</v>
      </c>
      <c r="BC15" s="457">
        <v>0.139461</v>
      </c>
      <c r="BD15" s="457">
        <v>0.13405159999999999</v>
      </c>
      <c r="BE15" s="457">
        <v>9.9223199999999998E-2</v>
      </c>
      <c r="BF15" s="457">
        <v>0.1004202</v>
      </c>
      <c r="BG15" s="457">
        <v>0.1060643</v>
      </c>
      <c r="BH15" s="457">
        <v>0.1409386</v>
      </c>
      <c r="BI15" s="457">
        <v>0.1459773</v>
      </c>
      <c r="BJ15" s="457">
        <v>0.14424120000000001</v>
      </c>
      <c r="BK15" s="457">
        <v>0.1588503</v>
      </c>
      <c r="BL15" s="457">
        <v>0.14677299999999999</v>
      </c>
      <c r="BM15" s="457">
        <v>0.16778970000000001</v>
      </c>
      <c r="BN15" s="457">
        <v>0.18019789999999999</v>
      </c>
      <c r="BO15" s="457">
        <v>0.1424502</v>
      </c>
      <c r="BP15" s="457">
        <v>0.13853380000000001</v>
      </c>
      <c r="BQ15" s="457">
        <v>0.1039798</v>
      </c>
      <c r="BR15" s="457">
        <v>0.1114199</v>
      </c>
      <c r="BS15" s="457">
        <v>0.1027269</v>
      </c>
      <c r="BT15" s="457">
        <v>0.14972969999999999</v>
      </c>
      <c r="BU15" s="457">
        <v>0.14718919999999999</v>
      </c>
      <c r="BV15" s="457">
        <v>0.15634509999999999</v>
      </c>
    </row>
    <row r="16" spans="1:74" ht="12" customHeight="1" x14ac:dyDescent="0.2">
      <c r="A16" s="259"/>
      <c r="B16" s="304" t="s">
        <v>237</v>
      </c>
      <c r="C16" s="513"/>
      <c r="D16" s="513"/>
      <c r="E16" s="513"/>
      <c r="F16" s="513"/>
      <c r="G16" s="513"/>
      <c r="H16" s="513"/>
      <c r="I16" s="513"/>
      <c r="J16" s="513"/>
      <c r="K16" s="513"/>
      <c r="L16" s="513"/>
      <c r="M16" s="513"/>
      <c r="N16" s="513"/>
      <c r="O16" s="513"/>
      <c r="P16" s="513"/>
      <c r="Q16" s="513"/>
      <c r="R16" s="513"/>
      <c r="S16" s="513"/>
      <c r="T16" s="513"/>
      <c r="U16" s="513"/>
      <c r="V16" s="513"/>
      <c r="W16" s="513"/>
      <c r="X16" s="513"/>
      <c r="Y16" s="513"/>
      <c r="Z16" s="513"/>
      <c r="AA16" s="513"/>
      <c r="AB16" s="513"/>
      <c r="AC16" s="513"/>
      <c r="AD16" s="513"/>
      <c r="AE16" s="513"/>
      <c r="AF16" s="513"/>
      <c r="AG16" s="513"/>
      <c r="AH16" s="513"/>
      <c r="AI16" s="513"/>
      <c r="AJ16" s="513"/>
      <c r="AK16" s="513"/>
      <c r="AL16" s="513"/>
      <c r="AM16" s="513"/>
      <c r="AN16" s="513"/>
      <c r="AO16" s="513"/>
      <c r="AP16" s="513"/>
      <c r="AQ16" s="513"/>
      <c r="AR16" s="513"/>
      <c r="AS16" s="513"/>
      <c r="AT16" s="513"/>
      <c r="AU16" s="513"/>
      <c r="AV16" s="513"/>
      <c r="AW16" s="513"/>
      <c r="AX16" s="513"/>
      <c r="AY16" s="977"/>
      <c r="AZ16" s="977"/>
      <c r="BA16" s="977"/>
      <c r="BB16" s="904"/>
      <c r="BC16" s="904"/>
      <c r="BD16" s="509"/>
      <c r="BE16" s="509"/>
      <c r="BF16" s="509"/>
      <c r="BG16" s="509"/>
      <c r="BH16" s="509"/>
      <c r="BI16" s="509"/>
      <c r="BJ16" s="509"/>
      <c r="BK16" s="509"/>
      <c r="BL16" s="509"/>
      <c r="BM16" s="509"/>
      <c r="BN16" s="509"/>
      <c r="BO16" s="509"/>
      <c r="BP16" s="509"/>
      <c r="BQ16" s="509"/>
      <c r="BR16" s="509"/>
      <c r="BS16" s="509"/>
      <c r="BT16" s="509"/>
      <c r="BU16" s="509"/>
      <c r="BV16" s="509"/>
    </row>
    <row r="17" spans="1:74" s="93" customFormat="1" ht="12" customHeight="1" x14ac:dyDescent="0.2">
      <c r="A17" s="518" t="s">
        <v>135</v>
      </c>
      <c r="B17" s="519" t="s">
        <v>1004</v>
      </c>
      <c r="C17" s="112">
        <v>0.24746850202000001</v>
      </c>
      <c r="D17" s="112">
        <v>0.22042394283</v>
      </c>
      <c r="E17" s="112">
        <v>0.27802490227999999</v>
      </c>
      <c r="F17" s="112">
        <v>0.26257721407000001</v>
      </c>
      <c r="G17" s="112">
        <v>0.27531675548000001</v>
      </c>
      <c r="H17" s="112">
        <v>0.25175418886000001</v>
      </c>
      <c r="I17" s="112">
        <v>0.23319249126</v>
      </c>
      <c r="J17" s="112">
        <v>0.24409256757</v>
      </c>
      <c r="K17" s="112">
        <v>0.23395852809000001</v>
      </c>
      <c r="L17" s="112">
        <v>0.23625532149</v>
      </c>
      <c r="M17" s="112">
        <v>0.25215859877000002</v>
      </c>
      <c r="N17" s="112">
        <v>0.27832453550000003</v>
      </c>
      <c r="O17" s="112">
        <v>0.27502130687999998</v>
      </c>
      <c r="P17" s="112">
        <v>0.26735122648999998</v>
      </c>
      <c r="Q17" s="112">
        <v>0.30589136886000001</v>
      </c>
      <c r="R17" s="112">
        <v>0.30347760969999998</v>
      </c>
      <c r="S17" s="112">
        <v>0.30817254555000001</v>
      </c>
      <c r="T17" s="112">
        <v>0.29360506930000002</v>
      </c>
      <c r="U17" s="112">
        <v>0.27559883759999998</v>
      </c>
      <c r="V17" s="112">
        <v>0.24307000427</v>
      </c>
      <c r="W17" s="112">
        <v>0.23096208134999999</v>
      </c>
      <c r="X17" s="112">
        <v>0.23415669996999999</v>
      </c>
      <c r="Y17" s="112">
        <v>0.26412120336</v>
      </c>
      <c r="Z17" s="112">
        <v>0.26119679527</v>
      </c>
      <c r="AA17" s="112">
        <v>0.27106901965000002</v>
      </c>
      <c r="AB17" s="112">
        <v>0.27364936938000001</v>
      </c>
      <c r="AC17" s="112">
        <v>0.29718271279000003</v>
      </c>
      <c r="AD17" s="112">
        <v>0.29395872128</v>
      </c>
      <c r="AE17" s="112">
        <v>0.29549244962999999</v>
      </c>
      <c r="AF17" s="112">
        <v>0.26079907651000001</v>
      </c>
      <c r="AG17" s="112">
        <v>0.26900887840999999</v>
      </c>
      <c r="AH17" s="112">
        <v>0.26414317194999998</v>
      </c>
      <c r="AI17" s="112">
        <v>0.23796983601999999</v>
      </c>
      <c r="AJ17" s="112">
        <v>0.25498554028999998</v>
      </c>
      <c r="AK17" s="112">
        <v>0.24945547048</v>
      </c>
      <c r="AL17" s="112">
        <v>0.26020220315999998</v>
      </c>
      <c r="AM17" s="112">
        <v>0.26149951981000003</v>
      </c>
      <c r="AN17" s="112">
        <v>0.28193902826</v>
      </c>
      <c r="AO17" s="112">
        <v>0.31911667039000002</v>
      </c>
      <c r="AP17" s="112">
        <v>0.32045684123000001</v>
      </c>
      <c r="AQ17" s="112">
        <v>0.31573812287000003</v>
      </c>
      <c r="AR17" s="112">
        <v>0.31557114411999998</v>
      </c>
      <c r="AS17" s="112">
        <v>0.28174760093000001</v>
      </c>
      <c r="AT17" s="112">
        <v>0.28529691899999998</v>
      </c>
      <c r="AU17" s="112">
        <v>0.25485145335999998</v>
      </c>
      <c r="AV17" s="112">
        <v>0.28511321773999998</v>
      </c>
      <c r="AW17" s="112">
        <v>0.27850305709000001</v>
      </c>
      <c r="AX17" s="112">
        <v>0.28252221198999999</v>
      </c>
      <c r="AY17" s="729">
        <v>0.31422738304999998</v>
      </c>
      <c r="AZ17" s="729">
        <v>0.29364349000000001</v>
      </c>
      <c r="BA17" s="729">
        <v>0.34746379999999999</v>
      </c>
      <c r="BB17" s="520">
        <v>0.36004059999999999</v>
      </c>
      <c r="BC17" s="520">
        <v>0.36308820000000003</v>
      </c>
      <c r="BD17" s="520">
        <v>0.36638749999999998</v>
      </c>
      <c r="BE17" s="520">
        <v>0.32810080000000003</v>
      </c>
      <c r="BF17" s="520">
        <v>0.31611519999999999</v>
      </c>
      <c r="BG17" s="520">
        <v>0.2901492</v>
      </c>
      <c r="BH17" s="520">
        <v>0.3141311</v>
      </c>
      <c r="BI17" s="520">
        <v>0.29978529999999998</v>
      </c>
      <c r="BJ17" s="520">
        <v>0.30512220000000001</v>
      </c>
      <c r="BK17" s="520">
        <v>0.33492050000000001</v>
      </c>
      <c r="BL17" s="520">
        <v>0.3177198</v>
      </c>
      <c r="BM17" s="520">
        <v>0.36669770000000002</v>
      </c>
      <c r="BN17" s="520">
        <v>0.39516380000000001</v>
      </c>
      <c r="BO17" s="520">
        <v>0.39191999999999999</v>
      </c>
      <c r="BP17" s="520">
        <v>0.39528560000000001</v>
      </c>
      <c r="BQ17" s="520">
        <v>0.35706179999999998</v>
      </c>
      <c r="BR17" s="520">
        <v>0.34647850000000002</v>
      </c>
      <c r="BS17" s="520">
        <v>0.30445820000000001</v>
      </c>
      <c r="BT17" s="520">
        <v>0.33806130000000001</v>
      </c>
      <c r="BU17" s="520">
        <v>0.31034909999999999</v>
      </c>
      <c r="BV17" s="520">
        <v>0.3269338</v>
      </c>
    </row>
    <row r="18" spans="1:74" ht="12" customHeight="1" x14ac:dyDescent="0.2">
      <c r="A18" s="259" t="s">
        <v>42</v>
      </c>
      <c r="B18" s="777" t="s">
        <v>1066</v>
      </c>
      <c r="C18" s="452">
        <v>4.4452384870999999E-3</v>
      </c>
      <c r="D18" s="452">
        <v>4.2576145759000003E-3</v>
      </c>
      <c r="E18" s="452">
        <v>4.1785414759E-3</v>
      </c>
      <c r="F18" s="452">
        <v>4.2665037024999996E-3</v>
      </c>
      <c r="G18" s="452">
        <v>4.3793465504999999E-3</v>
      </c>
      <c r="H18" s="452">
        <v>4.2206050690999997E-3</v>
      </c>
      <c r="I18" s="452">
        <v>4.4743316046000001E-3</v>
      </c>
      <c r="J18" s="452">
        <v>4.4202187551999998E-3</v>
      </c>
      <c r="K18" s="452">
        <v>4.4370368955999996E-3</v>
      </c>
      <c r="L18" s="452">
        <v>4.3351173540999996E-3</v>
      </c>
      <c r="M18" s="452">
        <v>4.5093707154999999E-3</v>
      </c>
      <c r="N18" s="452">
        <v>4.8713974714000002E-3</v>
      </c>
      <c r="O18" s="452">
        <v>5.0161217026999999E-3</v>
      </c>
      <c r="P18" s="452">
        <v>4.2407216136999999E-3</v>
      </c>
      <c r="Q18" s="452">
        <v>4.3889829084999997E-3</v>
      </c>
      <c r="R18" s="452">
        <v>4.3744521490999997E-3</v>
      </c>
      <c r="S18" s="452">
        <v>4.5278994108999999E-3</v>
      </c>
      <c r="T18" s="452">
        <v>4.3550434648E-3</v>
      </c>
      <c r="U18" s="452">
        <v>4.5771188245000002E-3</v>
      </c>
      <c r="V18" s="452">
        <v>4.6198812806E-3</v>
      </c>
      <c r="W18" s="452">
        <v>4.5358577986000003E-3</v>
      </c>
      <c r="X18" s="452">
        <v>4.4303859829000003E-3</v>
      </c>
      <c r="Y18" s="452">
        <v>4.7656057397999999E-3</v>
      </c>
      <c r="Z18" s="452">
        <v>5.0565308375999998E-3</v>
      </c>
      <c r="AA18" s="452">
        <v>4.8450570702000002E-3</v>
      </c>
      <c r="AB18" s="452">
        <v>4.4408647569000002E-3</v>
      </c>
      <c r="AC18" s="452">
        <v>4.9196263302E-3</v>
      </c>
      <c r="AD18" s="452">
        <v>4.6250376178999996E-3</v>
      </c>
      <c r="AE18" s="452">
        <v>4.5901329055999997E-3</v>
      </c>
      <c r="AF18" s="452">
        <v>4.4130262079999996E-3</v>
      </c>
      <c r="AG18" s="452">
        <v>4.4222557124E-3</v>
      </c>
      <c r="AH18" s="452">
        <v>4.3228128972999996E-3</v>
      </c>
      <c r="AI18" s="452">
        <v>4.4853947279999999E-3</v>
      </c>
      <c r="AJ18" s="452">
        <v>4.8447328791000003E-3</v>
      </c>
      <c r="AK18" s="452">
        <v>4.9120448219000003E-3</v>
      </c>
      <c r="AL18" s="452">
        <v>5.0245760586999999E-3</v>
      </c>
      <c r="AM18" s="452">
        <v>4.8485749999999999E-3</v>
      </c>
      <c r="AN18" s="452">
        <v>4.4977189999999998E-3</v>
      </c>
      <c r="AO18" s="452">
        <v>4.3986249999999998E-3</v>
      </c>
      <c r="AP18" s="452">
        <v>4.5573519999999998E-3</v>
      </c>
      <c r="AQ18" s="452">
        <v>4.2586259999999997E-3</v>
      </c>
      <c r="AR18" s="452">
        <v>4.3561149999999998E-3</v>
      </c>
      <c r="AS18" s="452">
        <v>4.5398139999999997E-3</v>
      </c>
      <c r="AT18" s="452">
        <v>4.498358E-3</v>
      </c>
      <c r="AU18" s="452">
        <v>4.3559790000000003E-3</v>
      </c>
      <c r="AV18" s="452">
        <v>4.0946610000000003E-3</v>
      </c>
      <c r="AW18" s="452">
        <v>4.29723E-3</v>
      </c>
      <c r="AX18" s="452">
        <v>4.7667530000000003E-3</v>
      </c>
      <c r="AY18" s="976">
        <v>4.6919259999999999E-3</v>
      </c>
      <c r="AZ18" s="976">
        <v>4.3523900000000003E-3</v>
      </c>
      <c r="BA18" s="976">
        <v>4.1199000000000001E-3</v>
      </c>
      <c r="BB18" s="457">
        <v>4.1450000000000002E-3</v>
      </c>
      <c r="BC18" s="457">
        <v>3.9081000000000003E-3</v>
      </c>
      <c r="BD18" s="457">
        <v>4.05347E-3</v>
      </c>
      <c r="BE18" s="457">
        <v>4.6577099999999998E-3</v>
      </c>
      <c r="BF18" s="457">
        <v>4.6087899999999998E-3</v>
      </c>
      <c r="BG18" s="457">
        <v>4.5907999999999999E-3</v>
      </c>
      <c r="BH18" s="457">
        <v>4.35784E-3</v>
      </c>
      <c r="BI18" s="457">
        <v>4.4625799999999998E-3</v>
      </c>
      <c r="BJ18" s="457">
        <v>4.8865599999999999E-3</v>
      </c>
      <c r="BK18" s="457">
        <v>4.7489000000000003E-3</v>
      </c>
      <c r="BL18" s="457">
        <v>4.2526600000000001E-3</v>
      </c>
      <c r="BM18" s="457">
        <v>4.1981900000000001E-3</v>
      </c>
      <c r="BN18" s="457">
        <v>4.2830699999999999E-3</v>
      </c>
      <c r="BO18" s="457">
        <v>3.6013799999999999E-3</v>
      </c>
      <c r="BP18" s="457">
        <v>4.18666E-3</v>
      </c>
      <c r="BQ18" s="457">
        <v>4.8083400000000004E-3</v>
      </c>
      <c r="BR18" s="457">
        <v>4.7059900000000002E-3</v>
      </c>
      <c r="BS18" s="457">
        <v>4.6578499999999998E-3</v>
      </c>
      <c r="BT18" s="457">
        <v>4.3644599999999997E-3</v>
      </c>
      <c r="BU18" s="457">
        <v>4.4877900000000002E-3</v>
      </c>
      <c r="BV18" s="457">
        <v>4.9538100000000003E-3</v>
      </c>
    </row>
    <row r="19" spans="1:74" ht="12" customHeight="1" x14ac:dyDescent="0.2">
      <c r="A19" s="260" t="s">
        <v>443</v>
      </c>
      <c r="B19" s="777" t="s">
        <v>1413</v>
      </c>
      <c r="C19" s="452">
        <v>8.3419682999999994E-2</v>
      </c>
      <c r="D19" s="452">
        <v>6.8420441999999998E-2</v>
      </c>
      <c r="E19" s="452">
        <v>7.1975699000000004E-2</v>
      </c>
      <c r="F19" s="452">
        <v>6.5777289000000003E-2</v>
      </c>
      <c r="G19" s="452">
        <v>7.9163357000000004E-2</v>
      </c>
      <c r="H19" s="452">
        <v>7.9738753999999995E-2</v>
      </c>
      <c r="I19" s="452">
        <v>7.5058966000000005E-2</v>
      </c>
      <c r="J19" s="452">
        <v>6.9049054999999998E-2</v>
      </c>
      <c r="K19" s="452">
        <v>5.7759321000000002E-2</v>
      </c>
      <c r="L19" s="452">
        <v>5.8138027000000002E-2</v>
      </c>
      <c r="M19" s="452">
        <v>6.5756517E-2</v>
      </c>
      <c r="N19" s="452">
        <v>8.0076735999999996E-2</v>
      </c>
      <c r="O19" s="452">
        <v>8.2217555999999997E-2</v>
      </c>
      <c r="P19" s="452">
        <v>7.2390550999999997E-2</v>
      </c>
      <c r="Q19" s="452">
        <v>8.2916775999999998E-2</v>
      </c>
      <c r="R19" s="452">
        <v>6.8045568000000001E-2</v>
      </c>
      <c r="S19" s="452">
        <v>7.9323236000000005E-2</v>
      </c>
      <c r="T19" s="452">
        <v>8.8361571E-2</v>
      </c>
      <c r="U19" s="452">
        <v>8.3555389999999993E-2</v>
      </c>
      <c r="V19" s="452">
        <v>7.1822621000000003E-2</v>
      </c>
      <c r="W19" s="452">
        <v>5.7825414999999998E-2</v>
      </c>
      <c r="X19" s="452">
        <v>4.8793617999999997E-2</v>
      </c>
      <c r="Y19" s="452">
        <v>6.0796625999999999E-2</v>
      </c>
      <c r="Z19" s="452">
        <v>6.9324721000000006E-2</v>
      </c>
      <c r="AA19" s="452">
        <v>7.7248244999999993E-2</v>
      </c>
      <c r="AB19" s="452">
        <v>6.7725156999999994E-2</v>
      </c>
      <c r="AC19" s="452">
        <v>7.2326036999999996E-2</v>
      </c>
      <c r="AD19" s="452">
        <v>6.7225330999999999E-2</v>
      </c>
      <c r="AE19" s="452">
        <v>9.3969011000000005E-2</v>
      </c>
      <c r="AF19" s="452">
        <v>7.3304984000000004E-2</v>
      </c>
      <c r="AG19" s="452">
        <v>7.4672689E-2</v>
      </c>
      <c r="AH19" s="452">
        <v>7.2377115000000006E-2</v>
      </c>
      <c r="AI19" s="452">
        <v>5.7496006000000002E-2</v>
      </c>
      <c r="AJ19" s="452">
        <v>5.3259643000000002E-2</v>
      </c>
      <c r="AK19" s="452">
        <v>5.7866359999999999E-2</v>
      </c>
      <c r="AL19" s="452">
        <v>6.4598339000000005E-2</v>
      </c>
      <c r="AM19" s="452">
        <v>7.4460064000000006E-2</v>
      </c>
      <c r="AN19" s="452">
        <v>6.8247559999999999E-2</v>
      </c>
      <c r="AO19" s="452">
        <v>7.9194748999999995E-2</v>
      </c>
      <c r="AP19" s="452">
        <v>6.5786778000000004E-2</v>
      </c>
      <c r="AQ19" s="452">
        <v>7.6803202000000001E-2</v>
      </c>
      <c r="AR19" s="452">
        <v>7.1880219999999995E-2</v>
      </c>
      <c r="AS19" s="452">
        <v>7.1973503999999994E-2</v>
      </c>
      <c r="AT19" s="452">
        <v>7.2548935999999994E-2</v>
      </c>
      <c r="AU19" s="452">
        <v>5.6583737000000002E-2</v>
      </c>
      <c r="AV19" s="452">
        <v>5.3718856000000002E-2</v>
      </c>
      <c r="AW19" s="452">
        <v>6.2055708000000001E-2</v>
      </c>
      <c r="AX19" s="452">
        <v>6.9207884999999997E-2</v>
      </c>
      <c r="AY19" s="976">
        <v>8.0195299999999997E-2</v>
      </c>
      <c r="AZ19" s="976">
        <v>6.5822599999999995E-2</v>
      </c>
      <c r="BA19" s="976">
        <v>7.7627699999999994E-2</v>
      </c>
      <c r="BB19" s="457">
        <v>7.8154699999999994E-2</v>
      </c>
      <c r="BC19" s="457">
        <v>8.8808100000000001E-2</v>
      </c>
      <c r="BD19" s="457">
        <v>8.7133699999999994E-2</v>
      </c>
      <c r="BE19" s="457">
        <v>8.1707799999999997E-2</v>
      </c>
      <c r="BF19" s="457">
        <v>7.1748900000000004E-2</v>
      </c>
      <c r="BG19" s="457">
        <v>5.9609599999999999E-2</v>
      </c>
      <c r="BH19" s="457">
        <v>5.82897E-2</v>
      </c>
      <c r="BI19" s="457">
        <v>6.5305100000000005E-2</v>
      </c>
      <c r="BJ19" s="457">
        <v>7.3390499999999997E-2</v>
      </c>
      <c r="BK19" s="457">
        <v>8.0119200000000002E-2</v>
      </c>
      <c r="BL19" s="457">
        <v>7.3189400000000002E-2</v>
      </c>
      <c r="BM19" s="457">
        <v>8.1759200000000004E-2</v>
      </c>
      <c r="BN19" s="457">
        <v>8.2577999999999999E-2</v>
      </c>
      <c r="BO19" s="457">
        <v>9.5057900000000001E-2</v>
      </c>
      <c r="BP19" s="457">
        <v>9.1537999999999994E-2</v>
      </c>
      <c r="BQ19" s="457">
        <v>8.5346599999999995E-2</v>
      </c>
      <c r="BR19" s="457">
        <v>7.2929400000000005E-2</v>
      </c>
      <c r="BS19" s="457">
        <v>6.0522199999999998E-2</v>
      </c>
      <c r="BT19" s="457">
        <v>5.9123299999999997E-2</v>
      </c>
      <c r="BU19" s="457">
        <v>6.5811800000000004E-2</v>
      </c>
      <c r="BV19" s="457">
        <v>7.3597099999999999E-2</v>
      </c>
    </row>
    <row r="20" spans="1:74" ht="12" customHeight="1" x14ac:dyDescent="0.2">
      <c r="A20" s="259" t="s">
        <v>444</v>
      </c>
      <c r="B20" s="777" t="s">
        <v>1067</v>
      </c>
      <c r="C20" s="452">
        <v>1.8844798146999998E-2</v>
      </c>
      <c r="D20" s="452">
        <v>2.1472607160000001E-2</v>
      </c>
      <c r="E20" s="452">
        <v>3.1502619592E-2</v>
      </c>
      <c r="F20" s="452">
        <v>3.6910618330999997E-2</v>
      </c>
      <c r="G20" s="452">
        <v>4.2230753909000003E-2</v>
      </c>
      <c r="H20" s="452">
        <v>4.1350712105999998E-2</v>
      </c>
      <c r="I20" s="452">
        <v>4.1331908107E-2</v>
      </c>
      <c r="J20" s="452">
        <v>4.0570260752000001E-2</v>
      </c>
      <c r="K20" s="452">
        <v>3.8024885134E-2</v>
      </c>
      <c r="L20" s="452">
        <v>3.1427256936E-2</v>
      </c>
      <c r="M20" s="452">
        <v>2.6429897373999998E-2</v>
      </c>
      <c r="N20" s="452">
        <v>2.0657183914999998E-2</v>
      </c>
      <c r="O20" s="452">
        <v>2.6519749009000001E-2</v>
      </c>
      <c r="P20" s="452">
        <v>3.0602518565999999E-2</v>
      </c>
      <c r="Q20" s="452">
        <v>3.9639243868000003E-2</v>
      </c>
      <c r="R20" s="452">
        <v>4.5419765006E-2</v>
      </c>
      <c r="S20" s="452">
        <v>5.1253827613999998E-2</v>
      </c>
      <c r="T20" s="452">
        <v>5.4406228133000001E-2</v>
      </c>
      <c r="U20" s="452">
        <v>5.3438389615999997E-2</v>
      </c>
      <c r="V20" s="452">
        <v>4.9141678603999997E-2</v>
      </c>
      <c r="W20" s="452">
        <v>4.5034838895999997E-2</v>
      </c>
      <c r="X20" s="452">
        <v>4.0485031790000001E-2</v>
      </c>
      <c r="Y20" s="452">
        <v>2.8472993762E-2</v>
      </c>
      <c r="Z20" s="452">
        <v>2.2979303778000001E-2</v>
      </c>
      <c r="AA20" s="452">
        <v>2.6485745320999999E-2</v>
      </c>
      <c r="AB20" s="452">
        <v>3.1999700084E-2</v>
      </c>
      <c r="AC20" s="452">
        <v>4.1413490050000001E-2</v>
      </c>
      <c r="AD20" s="452">
        <v>5.1045263224999998E-2</v>
      </c>
      <c r="AE20" s="452">
        <v>5.8601008077E-2</v>
      </c>
      <c r="AF20" s="452">
        <v>6.0503538188999999E-2</v>
      </c>
      <c r="AG20" s="452">
        <v>6.4104666034999994E-2</v>
      </c>
      <c r="AH20" s="452">
        <v>6.0215501625000001E-2</v>
      </c>
      <c r="AI20" s="452">
        <v>5.2885017276E-2</v>
      </c>
      <c r="AJ20" s="452">
        <v>4.7934730389000001E-2</v>
      </c>
      <c r="AK20" s="452">
        <v>3.5444015305999998E-2</v>
      </c>
      <c r="AL20" s="452">
        <v>3.0947385660999999E-2</v>
      </c>
      <c r="AM20" s="452">
        <v>3.3031546185000003E-2</v>
      </c>
      <c r="AN20" s="452">
        <v>4.2344482801999997E-2</v>
      </c>
      <c r="AO20" s="452">
        <v>5.3709815665999999E-2</v>
      </c>
      <c r="AP20" s="452">
        <v>6.4780965538999993E-2</v>
      </c>
      <c r="AQ20" s="452">
        <v>7.5334791417999994E-2</v>
      </c>
      <c r="AR20" s="452">
        <v>8.2419543036000006E-2</v>
      </c>
      <c r="AS20" s="452">
        <v>8.2118091601000004E-2</v>
      </c>
      <c r="AT20" s="452">
        <v>8.1626205968000007E-2</v>
      </c>
      <c r="AU20" s="452">
        <v>6.8765066415999998E-2</v>
      </c>
      <c r="AV20" s="452">
        <v>6.6259538951999999E-2</v>
      </c>
      <c r="AW20" s="452">
        <v>4.7113074475000002E-2</v>
      </c>
      <c r="AX20" s="452">
        <v>4.3942080927999998E-2</v>
      </c>
      <c r="AY20" s="976">
        <v>5.215319912E-2</v>
      </c>
      <c r="AZ20" s="976">
        <v>5.6487099999999998E-2</v>
      </c>
      <c r="BA20" s="976">
        <v>7.4601100000000004E-2</v>
      </c>
      <c r="BB20" s="457">
        <v>8.8805899999999993E-2</v>
      </c>
      <c r="BC20" s="457">
        <v>0.1036777</v>
      </c>
      <c r="BD20" s="457">
        <v>0.1131853</v>
      </c>
      <c r="BE20" s="457">
        <v>0.11244709999999999</v>
      </c>
      <c r="BF20" s="457">
        <v>0.1090879</v>
      </c>
      <c r="BG20" s="457">
        <v>9.2900099999999999E-2</v>
      </c>
      <c r="BH20" s="457">
        <v>8.5863499999999995E-2</v>
      </c>
      <c r="BI20" s="457">
        <v>5.8282199999999999E-2</v>
      </c>
      <c r="BJ20" s="457">
        <v>5.4181800000000002E-2</v>
      </c>
      <c r="BK20" s="457">
        <v>6.2338699999999997E-2</v>
      </c>
      <c r="BL20" s="457">
        <v>6.8183099999999996E-2</v>
      </c>
      <c r="BM20" s="457">
        <v>8.6794499999999997E-2</v>
      </c>
      <c r="BN20" s="457">
        <v>0.104937</v>
      </c>
      <c r="BO20" s="457">
        <v>0.1234315</v>
      </c>
      <c r="BP20" s="457">
        <v>0.1333723</v>
      </c>
      <c r="BQ20" s="457">
        <v>0.1334987</v>
      </c>
      <c r="BR20" s="457">
        <v>0.1276737</v>
      </c>
      <c r="BS20" s="457">
        <v>0.1100024</v>
      </c>
      <c r="BT20" s="457">
        <v>0.10079399999999999</v>
      </c>
      <c r="BU20" s="457">
        <v>6.74757E-2</v>
      </c>
      <c r="BV20" s="457">
        <v>6.3892500000000005E-2</v>
      </c>
    </row>
    <row r="21" spans="1:74" ht="12" customHeight="1" x14ac:dyDescent="0.2">
      <c r="A21" s="240" t="s">
        <v>321</v>
      </c>
      <c r="B21" s="777" t="s">
        <v>1414</v>
      </c>
      <c r="C21" s="452">
        <v>2.0392569999999999E-2</v>
      </c>
      <c r="D21" s="452">
        <v>1.8200129999999998E-2</v>
      </c>
      <c r="E21" s="452">
        <v>2.0288250000000001E-2</v>
      </c>
      <c r="F21" s="452">
        <v>1.8848790000000001E-2</v>
      </c>
      <c r="G21" s="452">
        <v>1.9533160000000001E-2</v>
      </c>
      <c r="H21" s="452">
        <v>1.8817380000000002E-2</v>
      </c>
      <c r="I21" s="452">
        <v>1.9405309999999999E-2</v>
      </c>
      <c r="J21" s="452">
        <v>1.9030680000000001E-2</v>
      </c>
      <c r="K21" s="452">
        <v>1.8615360000000001E-2</v>
      </c>
      <c r="L21" s="452">
        <v>1.8227650000000001E-2</v>
      </c>
      <c r="M21" s="452">
        <v>1.8098590000000001E-2</v>
      </c>
      <c r="N21" s="452">
        <v>2.000714E-2</v>
      </c>
      <c r="O21" s="452">
        <v>1.5895329999999999E-2</v>
      </c>
      <c r="P21" s="452">
        <v>1.4617059999999999E-2</v>
      </c>
      <c r="Q21" s="452">
        <v>1.6052460000000001E-2</v>
      </c>
      <c r="R21" s="452">
        <v>1.427405E-2</v>
      </c>
      <c r="S21" s="452">
        <v>1.427488E-2</v>
      </c>
      <c r="T21" s="452">
        <v>1.4582380000000001E-2</v>
      </c>
      <c r="U21" s="452">
        <v>1.5009979999999999E-2</v>
      </c>
      <c r="V21" s="452">
        <v>1.461792E-2</v>
      </c>
      <c r="W21" s="452">
        <v>1.398542E-2</v>
      </c>
      <c r="X21" s="452">
        <v>1.4335199999999999E-2</v>
      </c>
      <c r="Y21" s="452">
        <v>1.423381E-2</v>
      </c>
      <c r="Z21" s="452">
        <v>1.461138E-2</v>
      </c>
      <c r="AA21" s="452">
        <v>1.5004160000000001E-2</v>
      </c>
      <c r="AB21" s="452">
        <v>1.3504779999999999E-2</v>
      </c>
      <c r="AC21" s="452">
        <v>1.433862E-2</v>
      </c>
      <c r="AD21" s="452">
        <v>1.318868E-2</v>
      </c>
      <c r="AE21" s="452">
        <v>1.4268909999999999E-2</v>
      </c>
      <c r="AF21" s="452">
        <v>1.354059E-2</v>
      </c>
      <c r="AG21" s="452">
        <v>1.4199059999999999E-2</v>
      </c>
      <c r="AH21" s="452">
        <v>1.4200040000000001E-2</v>
      </c>
      <c r="AI21" s="452">
        <v>1.321137E-2</v>
      </c>
      <c r="AJ21" s="452">
        <v>1.3898829999999999E-2</v>
      </c>
      <c r="AK21" s="452">
        <v>1.37828E-2</v>
      </c>
      <c r="AL21" s="452">
        <v>1.510328E-2</v>
      </c>
      <c r="AM21" s="452">
        <v>1.4281052000000001E-2</v>
      </c>
      <c r="AN21" s="452">
        <v>1.2638504E-2</v>
      </c>
      <c r="AO21" s="452">
        <v>1.3366182000000001E-2</v>
      </c>
      <c r="AP21" s="452">
        <v>1.2228060000000001E-2</v>
      </c>
      <c r="AQ21" s="452">
        <v>1.309512E-2</v>
      </c>
      <c r="AR21" s="452">
        <v>1.2654802999999999E-2</v>
      </c>
      <c r="AS21" s="452">
        <v>1.3450699999999999E-2</v>
      </c>
      <c r="AT21" s="452">
        <v>1.3599765999999999E-2</v>
      </c>
      <c r="AU21" s="452">
        <v>1.2854855E-2</v>
      </c>
      <c r="AV21" s="452">
        <v>1.3009306E-2</v>
      </c>
      <c r="AW21" s="452">
        <v>1.2608464E-2</v>
      </c>
      <c r="AX21" s="452">
        <v>1.2614449999999999E-2</v>
      </c>
      <c r="AY21" s="976">
        <v>1.3280574999999999E-2</v>
      </c>
      <c r="AZ21" s="976">
        <v>1.21531E-2</v>
      </c>
      <c r="BA21" s="976">
        <v>1.30072E-2</v>
      </c>
      <c r="BB21" s="457">
        <v>1.19945E-2</v>
      </c>
      <c r="BC21" s="457">
        <v>1.30682E-2</v>
      </c>
      <c r="BD21" s="457">
        <v>1.29319E-2</v>
      </c>
      <c r="BE21" s="457">
        <v>1.34956E-2</v>
      </c>
      <c r="BF21" s="457">
        <v>1.34777E-2</v>
      </c>
      <c r="BG21" s="457">
        <v>1.2774199999999999E-2</v>
      </c>
      <c r="BH21" s="457">
        <v>1.2899300000000001E-2</v>
      </c>
      <c r="BI21" s="457">
        <v>1.25334E-2</v>
      </c>
      <c r="BJ21" s="457">
        <v>1.3178499999999999E-2</v>
      </c>
      <c r="BK21" s="457">
        <v>1.31287E-2</v>
      </c>
      <c r="BL21" s="457">
        <v>1.20474E-2</v>
      </c>
      <c r="BM21" s="457">
        <v>1.28273E-2</v>
      </c>
      <c r="BN21" s="457">
        <v>1.1882200000000001E-2</v>
      </c>
      <c r="BO21" s="457">
        <v>1.3273999999999999E-2</v>
      </c>
      <c r="BP21" s="457">
        <v>1.29715E-2</v>
      </c>
      <c r="BQ21" s="457">
        <v>1.35131E-2</v>
      </c>
      <c r="BR21" s="457">
        <v>1.35774E-2</v>
      </c>
      <c r="BS21" s="457">
        <v>1.2888E-2</v>
      </c>
      <c r="BT21" s="457">
        <v>1.2980800000000001E-2</v>
      </c>
      <c r="BU21" s="457">
        <v>1.26909E-2</v>
      </c>
      <c r="BV21" s="457">
        <v>1.33665E-2</v>
      </c>
    </row>
    <row r="22" spans="1:74" ht="12" customHeight="1" x14ac:dyDescent="0.2">
      <c r="A22" s="240" t="s">
        <v>320</v>
      </c>
      <c r="B22" s="777" t="s">
        <v>1415</v>
      </c>
      <c r="C22" s="452">
        <v>1.7876389999999999E-2</v>
      </c>
      <c r="D22" s="452">
        <v>1.6996540000000001E-2</v>
      </c>
      <c r="E22" s="452">
        <v>1.6421290000000002E-2</v>
      </c>
      <c r="F22" s="452">
        <v>1.3494590000000001E-2</v>
      </c>
      <c r="G22" s="452">
        <v>1.480655E-2</v>
      </c>
      <c r="H22" s="452">
        <v>1.669178E-2</v>
      </c>
      <c r="I22" s="452">
        <v>1.8876199999999999E-2</v>
      </c>
      <c r="J22" s="452">
        <v>1.8712889999999999E-2</v>
      </c>
      <c r="K22" s="452">
        <v>1.625795E-2</v>
      </c>
      <c r="L22" s="452">
        <v>1.4289899999999999E-2</v>
      </c>
      <c r="M22" s="452">
        <v>1.54764E-2</v>
      </c>
      <c r="N22" s="452">
        <v>1.6845470000000001E-2</v>
      </c>
      <c r="O22" s="452">
        <v>1.7810869999999999E-2</v>
      </c>
      <c r="P22" s="452">
        <v>1.7163129999999999E-2</v>
      </c>
      <c r="Q22" s="452">
        <v>1.618725E-2</v>
      </c>
      <c r="R22" s="452">
        <v>1.3954889999999999E-2</v>
      </c>
      <c r="S22" s="452">
        <v>1.516054E-2</v>
      </c>
      <c r="T22" s="452">
        <v>1.6756900000000002E-2</v>
      </c>
      <c r="U22" s="452">
        <v>1.850572E-2</v>
      </c>
      <c r="V22" s="452">
        <v>1.8571509999999999E-2</v>
      </c>
      <c r="W22" s="452">
        <v>1.6381030000000001E-2</v>
      </c>
      <c r="X22" s="452">
        <v>1.4469289999999999E-2</v>
      </c>
      <c r="Y22" s="452">
        <v>1.538846E-2</v>
      </c>
      <c r="Z22" s="452">
        <v>1.7341120000000002E-2</v>
      </c>
      <c r="AA22" s="452">
        <v>1.6688439999999999E-2</v>
      </c>
      <c r="AB22" s="452">
        <v>1.473637E-2</v>
      </c>
      <c r="AC22" s="452">
        <v>1.557643E-2</v>
      </c>
      <c r="AD22" s="452">
        <v>1.211984E-2</v>
      </c>
      <c r="AE22" s="452">
        <v>1.417679E-2</v>
      </c>
      <c r="AF22" s="452">
        <v>1.5096129999999999E-2</v>
      </c>
      <c r="AG22" s="452">
        <v>1.608884E-2</v>
      </c>
      <c r="AH22" s="452">
        <v>1.6190590000000001E-2</v>
      </c>
      <c r="AI22" s="452">
        <v>1.31903E-2</v>
      </c>
      <c r="AJ22" s="452">
        <v>1.2213419999999999E-2</v>
      </c>
      <c r="AK22" s="452">
        <v>1.317695E-2</v>
      </c>
      <c r="AL22" s="452">
        <v>1.48174E-2</v>
      </c>
      <c r="AM22" s="452">
        <v>1.5764416999999999E-2</v>
      </c>
      <c r="AN22" s="452">
        <v>1.2474944999999999E-2</v>
      </c>
      <c r="AO22" s="452">
        <v>1.2812352000000001E-2</v>
      </c>
      <c r="AP22" s="452">
        <v>1.1540460000000001E-2</v>
      </c>
      <c r="AQ22" s="452">
        <v>1.4309198E-2</v>
      </c>
      <c r="AR22" s="452">
        <v>1.4137456E-2</v>
      </c>
      <c r="AS22" s="452">
        <v>1.4290110999999999E-2</v>
      </c>
      <c r="AT22" s="452">
        <v>1.4937202E-2</v>
      </c>
      <c r="AU22" s="452">
        <v>1.3416203999999999E-2</v>
      </c>
      <c r="AV22" s="452">
        <v>1.1437032E-2</v>
      </c>
      <c r="AW22" s="452">
        <v>1.2750231000000001E-2</v>
      </c>
      <c r="AX22" s="452">
        <v>1.4427880000000001E-2</v>
      </c>
      <c r="AY22" s="976">
        <v>1.5132342E-2</v>
      </c>
      <c r="AZ22" s="976">
        <v>1.3875999999999999E-2</v>
      </c>
      <c r="BA22" s="976">
        <v>1.3730600000000001E-2</v>
      </c>
      <c r="BB22" s="457">
        <v>1.16396E-2</v>
      </c>
      <c r="BC22" s="457">
        <v>1.41651E-2</v>
      </c>
      <c r="BD22" s="457">
        <v>1.5031600000000001E-2</v>
      </c>
      <c r="BE22" s="457">
        <v>1.6569400000000001E-2</v>
      </c>
      <c r="BF22" s="457">
        <v>1.6771600000000001E-2</v>
      </c>
      <c r="BG22" s="457">
        <v>1.42101E-2</v>
      </c>
      <c r="BH22" s="457">
        <v>1.1782000000000001E-2</v>
      </c>
      <c r="BI22" s="457">
        <v>1.32246E-2</v>
      </c>
      <c r="BJ22" s="457">
        <v>1.52436E-2</v>
      </c>
      <c r="BK22" s="457">
        <v>1.5734700000000001E-2</v>
      </c>
      <c r="BL22" s="457">
        <v>1.3274299999999999E-2</v>
      </c>
      <c r="BM22" s="457">
        <v>1.33288E-2</v>
      </c>
      <c r="BN22" s="457">
        <v>1.12855E-2</v>
      </c>
      <c r="BO22" s="457">
        <v>1.4104999999999999E-2</v>
      </c>
      <c r="BP22" s="457">
        <v>1.46833E-2</v>
      </c>
      <c r="BQ22" s="457">
        <v>1.59153E-2</v>
      </c>
      <c r="BR22" s="457">
        <v>1.6172200000000001E-2</v>
      </c>
      <c r="BS22" s="457">
        <v>1.36609E-2</v>
      </c>
      <c r="BT22" s="457">
        <v>1.10691E-2</v>
      </c>
      <c r="BU22" s="457">
        <v>1.26938E-2</v>
      </c>
      <c r="BV22" s="457">
        <v>1.47788E-2</v>
      </c>
    </row>
    <row r="23" spans="1:74" ht="12" customHeight="1" x14ac:dyDescent="0.2">
      <c r="A23" s="259" t="s">
        <v>59</v>
      </c>
      <c r="B23" s="777" t="s">
        <v>1068</v>
      </c>
      <c r="C23" s="452">
        <v>0.10248982239</v>
      </c>
      <c r="D23" s="452">
        <v>9.1076609092999999E-2</v>
      </c>
      <c r="E23" s="452">
        <v>0.13365850222</v>
      </c>
      <c r="F23" s="452">
        <v>0.12327942303</v>
      </c>
      <c r="G23" s="452">
        <v>0.11520358802</v>
      </c>
      <c r="H23" s="452">
        <v>9.0934957681999995E-2</v>
      </c>
      <c r="I23" s="452">
        <v>7.4045775544999998E-2</v>
      </c>
      <c r="J23" s="452">
        <v>9.2309463063999994E-2</v>
      </c>
      <c r="K23" s="452">
        <v>9.8863975064000006E-2</v>
      </c>
      <c r="L23" s="452">
        <v>0.10983737020000001</v>
      </c>
      <c r="M23" s="452">
        <v>0.12188782367999999</v>
      </c>
      <c r="N23" s="452">
        <v>0.13586660811000001</v>
      </c>
      <c r="O23" s="452">
        <v>0.12756168017</v>
      </c>
      <c r="P23" s="452">
        <v>0.12833724530999999</v>
      </c>
      <c r="Q23" s="452">
        <v>0.14670665608</v>
      </c>
      <c r="R23" s="452">
        <v>0.15740888453999999</v>
      </c>
      <c r="S23" s="452">
        <v>0.14363216253</v>
      </c>
      <c r="T23" s="452">
        <v>0.1151429467</v>
      </c>
      <c r="U23" s="452">
        <v>0.10051223916</v>
      </c>
      <c r="V23" s="452">
        <v>8.4296393388999996E-2</v>
      </c>
      <c r="W23" s="452">
        <v>9.3199519652999996E-2</v>
      </c>
      <c r="X23" s="452">
        <v>0.11164317419</v>
      </c>
      <c r="Y23" s="452">
        <v>0.14046370786000001</v>
      </c>
      <c r="Z23" s="452">
        <v>0.13188373965</v>
      </c>
      <c r="AA23" s="452">
        <v>0.13079737225999999</v>
      </c>
      <c r="AB23" s="452">
        <v>0.14124249754000001</v>
      </c>
      <c r="AC23" s="452">
        <v>0.14860850941000001</v>
      </c>
      <c r="AD23" s="452">
        <v>0.14575456944000001</v>
      </c>
      <c r="AE23" s="452">
        <v>0.10988659765</v>
      </c>
      <c r="AF23" s="452">
        <v>9.3940808111999993E-2</v>
      </c>
      <c r="AG23" s="452">
        <v>9.5521367664999995E-2</v>
      </c>
      <c r="AH23" s="452">
        <v>9.6837112429999997E-2</v>
      </c>
      <c r="AI23" s="452">
        <v>9.6701748014E-2</v>
      </c>
      <c r="AJ23" s="452">
        <v>0.12283418402</v>
      </c>
      <c r="AK23" s="452">
        <v>0.12427330035</v>
      </c>
      <c r="AL23" s="452">
        <v>0.12971122244</v>
      </c>
      <c r="AM23" s="452">
        <v>0.11911386562</v>
      </c>
      <c r="AN23" s="452">
        <v>0.14173581746</v>
      </c>
      <c r="AO23" s="452">
        <v>0.15563494672</v>
      </c>
      <c r="AP23" s="452">
        <v>0.16156322569000001</v>
      </c>
      <c r="AQ23" s="452">
        <v>0.13193718544999999</v>
      </c>
      <c r="AR23" s="452">
        <v>0.13012300707999999</v>
      </c>
      <c r="AS23" s="452">
        <v>9.5375380329000004E-2</v>
      </c>
      <c r="AT23" s="452">
        <v>9.8086451029000002E-2</v>
      </c>
      <c r="AU23" s="452">
        <v>9.8875611939000005E-2</v>
      </c>
      <c r="AV23" s="452">
        <v>0.13659382379000001</v>
      </c>
      <c r="AW23" s="452">
        <v>0.13967834962</v>
      </c>
      <c r="AX23" s="452">
        <v>0.13756316305999999</v>
      </c>
      <c r="AY23" s="976">
        <v>0.14877404092999999</v>
      </c>
      <c r="AZ23" s="976">
        <v>0.1409523</v>
      </c>
      <c r="BA23" s="976">
        <v>0.1643773</v>
      </c>
      <c r="BB23" s="457">
        <v>0.1653009</v>
      </c>
      <c r="BC23" s="457">
        <v>0.139461</v>
      </c>
      <c r="BD23" s="457">
        <v>0.13405159999999999</v>
      </c>
      <c r="BE23" s="457">
        <v>9.9223199999999998E-2</v>
      </c>
      <c r="BF23" s="457">
        <v>0.1004202</v>
      </c>
      <c r="BG23" s="457">
        <v>0.1060643</v>
      </c>
      <c r="BH23" s="457">
        <v>0.1409386</v>
      </c>
      <c r="BI23" s="457">
        <v>0.1459773</v>
      </c>
      <c r="BJ23" s="457">
        <v>0.14424120000000001</v>
      </c>
      <c r="BK23" s="457">
        <v>0.1588503</v>
      </c>
      <c r="BL23" s="457">
        <v>0.14677299999999999</v>
      </c>
      <c r="BM23" s="457">
        <v>0.16778970000000001</v>
      </c>
      <c r="BN23" s="457">
        <v>0.18019789999999999</v>
      </c>
      <c r="BO23" s="457">
        <v>0.1424502</v>
      </c>
      <c r="BP23" s="457">
        <v>0.13853380000000001</v>
      </c>
      <c r="BQ23" s="457">
        <v>0.1039798</v>
      </c>
      <c r="BR23" s="457">
        <v>0.1114199</v>
      </c>
      <c r="BS23" s="457">
        <v>0.1027269</v>
      </c>
      <c r="BT23" s="457">
        <v>0.14972969999999999</v>
      </c>
      <c r="BU23" s="457">
        <v>0.14718919999999999</v>
      </c>
      <c r="BV23" s="457">
        <v>0.15634509999999999</v>
      </c>
    </row>
    <row r="24" spans="1:74" ht="12" customHeight="1" x14ac:dyDescent="0.2">
      <c r="A24" s="260"/>
      <c r="B24" s="304"/>
      <c r="C24" s="514"/>
      <c r="D24" s="514"/>
      <c r="E24" s="514"/>
      <c r="F24" s="514"/>
      <c r="G24" s="514"/>
      <c r="H24" s="514"/>
      <c r="I24" s="514"/>
      <c r="J24" s="514"/>
      <c r="K24" s="514"/>
      <c r="L24" s="514"/>
      <c r="M24" s="514"/>
      <c r="N24" s="514"/>
      <c r="O24" s="514"/>
      <c r="P24" s="514"/>
      <c r="Q24" s="514"/>
      <c r="R24" s="514"/>
      <c r="S24" s="514"/>
      <c r="T24" s="514"/>
      <c r="U24" s="514"/>
      <c r="V24" s="514"/>
      <c r="W24" s="514"/>
      <c r="X24" s="514"/>
      <c r="Y24" s="514"/>
      <c r="Z24" s="514"/>
      <c r="AA24" s="514"/>
      <c r="AB24" s="514"/>
      <c r="AC24" s="514"/>
      <c r="AD24" s="514"/>
      <c r="AE24" s="514"/>
      <c r="AF24" s="514"/>
      <c r="AG24" s="514"/>
      <c r="AH24" s="514"/>
      <c r="AI24" s="514"/>
      <c r="AJ24" s="514"/>
      <c r="AK24" s="514"/>
      <c r="AL24" s="514"/>
      <c r="AM24" s="514"/>
      <c r="AN24" s="514"/>
      <c r="AO24" s="514"/>
      <c r="AP24" s="514"/>
      <c r="AQ24" s="514"/>
      <c r="AR24" s="514"/>
      <c r="AS24" s="514"/>
      <c r="AT24" s="514"/>
      <c r="AU24" s="514"/>
      <c r="AV24" s="514"/>
      <c r="AW24" s="514"/>
      <c r="AX24" s="514"/>
      <c r="AY24" s="978"/>
      <c r="AZ24" s="978"/>
      <c r="BA24" s="978"/>
      <c r="BB24" s="510"/>
      <c r="BC24" s="510"/>
      <c r="BD24" s="510"/>
      <c r="BE24" s="510"/>
      <c r="BF24" s="510"/>
      <c r="BG24" s="510"/>
      <c r="BH24" s="510"/>
      <c r="BI24" s="510"/>
      <c r="BJ24" s="510"/>
      <c r="BK24" s="510"/>
      <c r="BL24" s="510"/>
      <c r="BM24" s="510"/>
      <c r="BN24" s="510"/>
      <c r="BO24" s="510"/>
      <c r="BP24" s="510"/>
      <c r="BQ24" s="510"/>
      <c r="BR24" s="510"/>
      <c r="BS24" s="510"/>
      <c r="BT24" s="510"/>
      <c r="BU24" s="510"/>
      <c r="BV24" s="510"/>
    </row>
    <row r="25" spans="1:74" s="93" customFormat="1" ht="12" customHeight="1" x14ac:dyDescent="0.2">
      <c r="A25" s="518" t="s">
        <v>10</v>
      </c>
      <c r="B25" s="519" t="s">
        <v>1416</v>
      </c>
      <c r="C25" s="112">
        <v>0.19837257325999999</v>
      </c>
      <c r="D25" s="112">
        <v>0.16965844351000001</v>
      </c>
      <c r="E25" s="112">
        <v>0.19728996994</v>
      </c>
      <c r="F25" s="112">
        <v>0.19242326149</v>
      </c>
      <c r="G25" s="112">
        <v>0.20299034407</v>
      </c>
      <c r="H25" s="112">
        <v>0.19560275776</v>
      </c>
      <c r="I25" s="112">
        <v>0.20376513495000001</v>
      </c>
      <c r="J25" s="112">
        <v>0.19718321190999999</v>
      </c>
      <c r="K25" s="112">
        <v>0.19053219041</v>
      </c>
      <c r="L25" s="112">
        <v>0.20208567031999999</v>
      </c>
      <c r="M25" s="112">
        <v>0.19861443609000001</v>
      </c>
      <c r="N25" s="112">
        <v>0.20813774362000001</v>
      </c>
      <c r="O25" s="112">
        <v>0.20207801121999999</v>
      </c>
      <c r="P25" s="112">
        <v>0.18167295831999999</v>
      </c>
      <c r="Q25" s="112">
        <v>0.19766148747000001</v>
      </c>
      <c r="R25" s="112">
        <v>0.1899136102</v>
      </c>
      <c r="S25" s="112">
        <v>0.19881198189999999</v>
      </c>
      <c r="T25" s="112">
        <v>0.19488220309000001</v>
      </c>
      <c r="U25" s="112">
        <v>0.19960566923</v>
      </c>
      <c r="V25" s="112">
        <v>0.19638718055000001</v>
      </c>
      <c r="W25" s="112">
        <v>0.18001492802999999</v>
      </c>
      <c r="X25" s="112">
        <v>0.19216432371</v>
      </c>
      <c r="Y25" s="112">
        <v>0.19340583458999999</v>
      </c>
      <c r="Z25" s="112">
        <v>0.19291544290000001</v>
      </c>
      <c r="AA25" s="112">
        <v>0.19604322146</v>
      </c>
      <c r="AB25" s="112">
        <v>0.17457502983000001</v>
      </c>
      <c r="AC25" s="112">
        <v>0.1915506837</v>
      </c>
      <c r="AD25" s="112">
        <v>0.17934495927999999</v>
      </c>
      <c r="AE25" s="112">
        <v>0.18993654526000001</v>
      </c>
      <c r="AF25" s="112">
        <v>0.18190932604999999</v>
      </c>
      <c r="AG25" s="112">
        <v>0.18939444884000001</v>
      </c>
      <c r="AH25" s="112">
        <v>0.18944477028000001</v>
      </c>
      <c r="AI25" s="112">
        <v>0.18286275648</v>
      </c>
      <c r="AJ25" s="112">
        <v>0.18735645242999999</v>
      </c>
      <c r="AK25" s="112">
        <v>0.19018439664</v>
      </c>
      <c r="AL25" s="112">
        <v>0.19813718973</v>
      </c>
      <c r="AM25" s="112">
        <v>0.18902232190000001</v>
      </c>
      <c r="AN25" s="112">
        <v>0.17969471288</v>
      </c>
      <c r="AO25" s="112">
        <v>0.19407102887</v>
      </c>
      <c r="AP25" s="112">
        <v>0.18359281963999999</v>
      </c>
      <c r="AQ25" s="112">
        <v>0.19051632958</v>
      </c>
      <c r="AR25" s="112">
        <v>0.18110687652999999</v>
      </c>
      <c r="AS25" s="112">
        <v>0.1915956482</v>
      </c>
      <c r="AT25" s="112">
        <v>0.19525730863999999</v>
      </c>
      <c r="AU25" s="112">
        <v>0.18663398704</v>
      </c>
      <c r="AV25" s="112">
        <v>0.18804418626</v>
      </c>
      <c r="AW25" s="112">
        <v>0.19360464269</v>
      </c>
      <c r="AX25" s="112">
        <v>0.19779249476999999</v>
      </c>
      <c r="AY25" s="729">
        <v>0.19986573878</v>
      </c>
      <c r="AZ25" s="729">
        <v>0.17986464244</v>
      </c>
      <c r="BA25" s="729">
        <v>0.19671359368999999</v>
      </c>
      <c r="BB25" s="520">
        <v>0.18912499999999999</v>
      </c>
      <c r="BC25" s="520">
        <v>0.1988259</v>
      </c>
      <c r="BD25" s="520">
        <v>0.19531709999999999</v>
      </c>
      <c r="BE25" s="520">
        <v>0.2054694</v>
      </c>
      <c r="BF25" s="520">
        <v>0.20346320000000001</v>
      </c>
      <c r="BG25" s="520">
        <v>0.194386</v>
      </c>
      <c r="BH25" s="520">
        <v>0.20409459999999999</v>
      </c>
      <c r="BI25" s="520">
        <v>0.2003421</v>
      </c>
      <c r="BJ25" s="520">
        <v>0.20695730000000001</v>
      </c>
      <c r="BK25" s="520">
        <v>0.207734</v>
      </c>
      <c r="BL25" s="520">
        <v>0.1871235</v>
      </c>
      <c r="BM25" s="520">
        <v>0.20349919999999999</v>
      </c>
      <c r="BN25" s="520">
        <v>0.1955363</v>
      </c>
      <c r="BO25" s="520">
        <v>0.20260900000000001</v>
      </c>
      <c r="BP25" s="520">
        <v>0.1984659</v>
      </c>
      <c r="BQ25" s="520">
        <v>0.20783460000000001</v>
      </c>
      <c r="BR25" s="520">
        <v>0.2050614</v>
      </c>
      <c r="BS25" s="520">
        <v>0.1957391</v>
      </c>
      <c r="BT25" s="520">
        <v>0.20570440000000001</v>
      </c>
      <c r="BU25" s="520">
        <v>0.2020933</v>
      </c>
      <c r="BV25" s="520">
        <v>0.20881649999999999</v>
      </c>
    </row>
    <row r="26" spans="1:74" ht="12" customHeight="1" x14ac:dyDescent="0.2">
      <c r="A26" s="260" t="s">
        <v>539</v>
      </c>
      <c r="B26" s="777" t="s">
        <v>1412</v>
      </c>
      <c r="C26" s="452">
        <v>6.3623842999999999E-2</v>
      </c>
      <c r="D26" s="452">
        <v>5.0555822E-2</v>
      </c>
      <c r="E26" s="452">
        <v>6.4766035E-2</v>
      </c>
      <c r="F26" s="452">
        <v>6.2331617999999998E-2</v>
      </c>
      <c r="G26" s="452">
        <v>6.8944349000000002E-2</v>
      </c>
      <c r="H26" s="452">
        <v>6.7645392999999998E-2</v>
      </c>
      <c r="I26" s="452">
        <v>6.9433480000000006E-2</v>
      </c>
      <c r="J26" s="452">
        <v>6.4306328999999995E-2</v>
      </c>
      <c r="K26" s="452">
        <v>6.2036926999999999E-2</v>
      </c>
      <c r="L26" s="452">
        <v>7.1307403000000005E-2</v>
      </c>
      <c r="M26" s="452">
        <v>7.1495755999999994E-2</v>
      </c>
      <c r="N26" s="452">
        <v>7.3048482999999997E-2</v>
      </c>
      <c r="O26" s="452">
        <v>7.0911891000000005E-2</v>
      </c>
      <c r="P26" s="452">
        <v>6.2452928999999997E-2</v>
      </c>
      <c r="Q26" s="452">
        <v>6.9747570999999994E-2</v>
      </c>
      <c r="R26" s="452">
        <v>6.4053737999999999E-2</v>
      </c>
      <c r="S26" s="452">
        <v>6.9145580999999998E-2</v>
      </c>
      <c r="T26" s="452">
        <v>6.9177629000000004E-2</v>
      </c>
      <c r="U26" s="452">
        <v>6.9699365999999999E-2</v>
      </c>
      <c r="V26" s="452">
        <v>6.7535672000000005E-2</v>
      </c>
      <c r="W26" s="452">
        <v>5.9938685999999998E-2</v>
      </c>
      <c r="X26" s="452">
        <v>6.9516270000000005E-2</v>
      </c>
      <c r="Y26" s="452">
        <v>6.9719157000000004E-2</v>
      </c>
      <c r="Z26" s="452">
        <v>6.6330149000000005E-2</v>
      </c>
      <c r="AA26" s="452">
        <v>6.8562037000000006E-2</v>
      </c>
      <c r="AB26" s="452">
        <v>6.1770986E-2</v>
      </c>
      <c r="AC26" s="452">
        <v>6.7602050999999996E-2</v>
      </c>
      <c r="AD26" s="452">
        <v>6.4392172999999997E-2</v>
      </c>
      <c r="AE26" s="452">
        <v>6.8093702000000006E-2</v>
      </c>
      <c r="AF26" s="452">
        <v>6.8680964999999997E-2</v>
      </c>
      <c r="AG26" s="452">
        <v>7.0732563999999998E-2</v>
      </c>
      <c r="AH26" s="452">
        <v>6.8742112999999994E-2</v>
      </c>
      <c r="AI26" s="452">
        <v>6.6525910999999993E-2</v>
      </c>
      <c r="AJ26" s="452">
        <v>7.0353463000000005E-2</v>
      </c>
      <c r="AK26" s="452">
        <v>6.9776497000000007E-2</v>
      </c>
      <c r="AL26" s="452">
        <v>7.4058390000000002E-2</v>
      </c>
      <c r="AM26" s="452">
        <v>6.7741896999999995E-2</v>
      </c>
      <c r="AN26" s="452">
        <v>6.8532256E-2</v>
      </c>
      <c r="AO26" s="452">
        <v>7.2881101000000004E-2</v>
      </c>
      <c r="AP26" s="452">
        <v>6.4981717999999994E-2</v>
      </c>
      <c r="AQ26" s="452">
        <v>7.0130253000000004E-2</v>
      </c>
      <c r="AR26" s="452">
        <v>6.8816005E-2</v>
      </c>
      <c r="AS26" s="452">
        <v>7.4743064999999997E-2</v>
      </c>
      <c r="AT26" s="452">
        <v>7.4169328000000007E-2</v>
      </c>
      <c r="AU26" s="452">
        <v>6.8964822999999995E-2</v>
      </c>
      <c r="AV26" s="452">
        <v>7.2718826E-2</v>
      </c>
      <c r="AW26" s="452">
        <v>7.4187279999999994E-2</v>
      </c>
      <c r="AX26" s="452">
        <v>7.5801027000000007E-2</v>
      </c>
      <c r="AY26" s="976">
        <v>7.3602500000000001E-2</v>
      </c>
      <c r="AZ26" s="976">
        <v>6.7128599999999997E-2</v>
      </c>
      <c r="BA26" s="976">
        <v>7.2617200000000007E-2</v>
      </c>
      <c r="BB26" s="457">
        <v>6.5923399999999993E-2</v>
      </c>
      <c r="BC26" s="457">
        <v>7.1789800000000001E-2</v>
      </c>
      <c r="BD26" s="457">
        <v>6.9645799999999994E-2</v>
      </c>
      <c r="BE26" s="457">
        <v>7.2178199999999998E-2</v>
      </c>
      <c r="BF26" s="457">
        <v>7.1341699999999994E-2</v>
      </c>
      <c r="BG26" s="457">
        <v>6.6989699999999999E-2</v>
      </c>
      <c r="BH26" s="457">
        <v>7.12584E-2</v>
      </c>
      <c r="BI26" s="457">
        <v>7.1168099999999998E-2</v>
      </c>
      <c r="BJ26" s="457">
        <v>7.2139300000000003E-2</v>
      </c>
      <c r="BK26" s="457">
        <v>7.3215699999999995E-2</v>
      </c>
      <c r="BL26" s="457">
        <v>6.4546900000000004E-2</v>
      </c>
      <c r="BM26" s="457">
        <v>7.2986800000000004E-2</v>
      </c>
      <c r="BN26" s="457">
        <v>6.7815700000000007E-2</v>
      </c>
      <c r="BO26" s="457">
        <v>7.22584E-2</v>
      </c>
      <c r="BP26" s="457">
        <v>7.0229100000000003E-2</v>
      </c>
      <c r="BQ26" s="457">
        <v>7.2503700000000004E-2</v>
      </c>
      <c r="BR26" s="457">
        <v>7.1287000000000003E-2</v>
      </c>
      <c r="BS26" s="457">
        <v>6.6959299999999999E-2</v>
      </c>
      <c r="BT26" s="457">
        <v>7.1658899999999998E-2</v>
      </c>
      <c r="BU26" s="457">
        <v>7.1806599999999998E-2</v>
      </c>
      <c r="BV26" s="457">
        <v>7.2937299999999997E-2</v>
      </c>
    </row>
    <row r="27" spans="1:74" ht="12" customHeight="1" x14ac:dyDescent="0.2">
      <c r="A27" s="260" t="s">
        <v>318</v>
      </c>
      <c r="B27" s="777" t="s">
        <v>1066</v>
      </c>
      <c r="C27" s="452">
        <v>3.5671200000000002E-4</v>
      </c>
      <c r="D27" s="452">
        <v>3.2219200000000001E-4</v>
      </c>
      <c r="E27" s="452">
        <v>3.5671200000000002E-4</v>
      </c>
      <c r="F27" s="452">
        <v>3.4520500000000001E-4</v>
      </c>
      <c r="G27" s="452">
        <v>3.5671200000000002E-4</v>
      </c>
      <c r="H27" s="452">
        <v>3.4520500000000001E-4</v>
      </c>
      <c r="I27" s="452">
        <v>3.5671200000000002E-4</v>
      </c>
      <c r="J27" s="452">
        <v>3.5671200000000002E-4</v>
      </c>
      <c r="K27" s="452">
        <v>3.4520500000000001E-4</v>
      </c>
      <c r="L27" s="452">
        <v>3.5671200000000002E-4</v>
      </c>
      <c r="M27" s="452">
        <v>3.4520500000000001E-4</v>
      </c>
      <c r="N27" s="452">
        <v>3.5671200000000002E-4</v>
      </c>
      <c r="O27" s="452">
        <v>3.5671200000000002E-4</v>
      </c>
      <c r="P27" s="452">
        <v>3.2219200000000001E-4</v>
      </c>
      <c r="Q27" s="452">
        <v>3.5671200000000002E-4</v>
      </c>
      <c r="R27" s="452">
        <v>3.4520500000000001E-4</v>
      </c>
      <c r="S27" s="452">
        <v>3.5671200000000002E-4</v>
      </c>
      <c r="T27" s="452">
        <v>3.4520500000000001E-4</v>
      </c>
      <c r="U27" s="452">
        <v>3.5671200000000002E-4</v>
      </c>
      <c r="V27" s="452">
        <v>3.5671200000000002E-4</v>
      </c>
      <c r="W27" s="452">
        <v>3.4520500000000001E-4</v>
      </c>
      <c r="X27" s="452">
        <v>3.5671200000000002E-4</v>
      </c>
      <c r="Y27" s="452">
        <v>3.4520500000000001E-4</v>
      </c>
      <c r="Z27" s="452">
        <v>3.5671200000000002E-4</v>
      </c>
      <c r="AA27" s="452">
        <v>3.5671200000000002E-4</v>
      </c>
      <c r="AB27" s="452">
        <v>3.2219200000000001E-4</v>
      </c>
      <c r="AC27" s="452">
        <v>3.5671200000000002E-4</v>
      </c>
      <c r="AD27" s="452">
        <v>3.4520500000000001E-4</v>
      </c>
      <c r="AE27" s="452">
        <v>3.5671200000000002E-4</v>
      </c>
      <c r="AF27" s="452">
        <v>3.4520500000000001E-4</v>
      </c>
      <c r="AG27" s="452">
        <v>3.5671200000000002E-4</v>
      </c>
      <c r="AH27" s="452">
        <v>3.5671200000000002E-4</v>
      </c>
      <c r="AI27" s="452">
        <v>3.4520500000000001E-4</v>
      </c>
      <c r="AJ27" s="452">
        <v>3.5671200000000002E-4</v>
      </c>
      <c r="AK27" s="452">
        <v>3.4520500000000001E-4</v>
      </c>
      <c r="AL27" s="452">
        <v>3.5671200000000002E-4</v>
      </c>
      <c r="AM27" s="452">
        <v>3.5573799999999997E-4</v>
      </c>
      <c r="AN27" s="452">
        <v>3.3278700000000002E-4</v>
      </c>
      <c r="AO27" s="452">
        <v>3.5573799999999997E-4</v>
      </c>
      <c r="AP27" s="452">
        <v>3.4426200000000002E-4</v>
      </c>
      <c r="AQ27" s="452">
        <v>3.5573799999999997E-4</v>
      </c>
      <c r="AR27" s="452">
        <v>3.4426200000000002E-4</v>
      </c>
      <c r="AS27" s="452">
        <v>3.5573799999999997E-4</v>
      </c>
      <c r="AT27" s="452">
        <v>3.5573799999999997E-4</v>
      </c>
      <c r="AU27" s="452">
        <v>3.4426200000000002E-4</v>
      </c>
      <c r="AV27" s="452">
        <v>3.5573799999999997E-4</v>
      </c>
      <c r="AW27" s="452">
        <v>3.4426200000000002E-4</v>
      </c>
      <c r="AX27" s="452">
        <v>3.5573799999999997E-4</v>
      </c>
      <c r="AY27" s="976">
        <v>3.4947800000000002E-4</v>
      </c>
      <c r="AZ27" s="976">
        <v>3.5099600000000001E-4</v>
      </c>
      <c r="BA27" s="976">
        <v>3.50565E-4</v>
      </c>
      <c r="BB27" s="457">
        <v>3.5113800000000003E-4</v>
      </c>
      <c r="BC27" s="457">
        <v>3.5072E-4</v>
      </c>
      <c r="BD27" s="457">
        <v>3.5130699999999998E-4</v>
      </c>
      <c r="BE27" s="457">
        <v>3.5090399999999997E-4</v>
      </c>
      <c r="BF27" s="457">
        <v>3.5046399999999998E-4</v>
      </c>
      <c r="BG27" s="457">
        <v>3.5102799999999997E-4</v>
      </c>
      <c r="BH27" s="457">
        <v>3.5060000000000001E-4</v>
      </c>
      <c r="BI27" s="457">
        <v>3.5117599999999997E-4</v>
      </c>
      <c r="BJ27" s="457">
        <v>3.50761E-4</v>
      </c>
      <c r="BK27" s="457">
        <v>3.50878E-4</v>
      </c>
      <c r="BL27" s="457">
        <v>3.5086699999999999E-4</v>
      </c>
      <c r="BM27" s="457">
        <v>3.5089499999999999E-4</v>
      </c>
      <c r="BN27" s="457">
        <v>3.5087300000000003E-4</v>
      </c>
      <c r="BO27" s="457">
        <v>3.5088699999999998E-4</v>
      </c>
      <c r="BP27" s="457">
        <v>3.5084800000000001E-4</v>
      </c>
      <c r="BQ27" s="457">
        <v>3.5084299999999999E-4</v>
      </c>
      <c r="BR27" s="457">
        <v>3.50878E-4</v>
      </c>
      <c r="BS27" s="457">
        <v>3.5086399999999999E-4</v>
      </c>
      <c r="BT27" s="457">
        <v>3.5088799999999999E-4</v>
      </c>
      <c r="BU27" s="457">
        <v>3.5086200000000002E-4</v>
      </c>
      <c r="BV27" s="457">
        <v>3.50871E-4</v>
      </c>
    </row>
    <row r="28" spans="1:74" ht="12" customHeight="1" x14ac:dyDescent="0.2">
      <c r="A28" s="260" t="s">
        <v>319</v>
      </c>
      <c r="B28" s="777" t="s">
        <v>1413</v>
      </c>
      <c r="C28" s="452">
        <v>2.94476E-4</v>
      </c>
      <c r="D28" s="452">
        <v>2.1142700000000001E-4</v>
      </c>
      <c r="E28" s="452">
        <v>3.5132199999999999E-4</v>
      </c>
      <c r="F28" s="452">
        <v>3.0419099999999999E-4</v>
      </c>
      <c r="G28" s="452">
        <v>2.8822800000000002E-4</v>
      </c>
      <c r="H28" s="452">
        <v>2.04964E-4</v>
      </c>
      <c r="I28" s="452">
        <v>2.6044600000000001E-4</v>
      </c>
      <c r="J28" s="452">
        <v>2.3788300000000001E-4</v>
      </c>
      <c r="K28" s="452">
        <v>2.5745199999999997E-4</v>
      </c>
      <c r="L28" s="452">
        <v>2.6025100000000003E-4</v>
      </c>
      <c r="M28" s="452">
        <v>2.8321100000000001E-4</v>
      </c>
      <c r="N28" s="452">
        <v>2.4028299999999999E-4</v>
      </c>
      <c r="O28" s="452">
        <v>2.6230099999999999E-4</v>
      </c>
      <c r="P28" s="452">
        <v>2.8222799999999998E-4</v>
      </c>
      <c r="Q28" s="452">
        <v>3.7737699999999998E-4</v>
      </c>
      <c r="R28" s="452">
        <v>3.4906599999999998E-4</v>
      </c>
      <c r="S28" s="452">
        <v>2.8822E-4</v>
      </c>
      <c r="T28" s="452">
        <v>2.1588600000000001E-4</v>
      </c>
      <c r="U28" s="452">
        <v>1.7956499999999999E-4</v>
      </c>
      <c r="V28" s="452">
        <v>2.0710100000000001E-4</v>
      </c>
      <c r="W28" s="452">
        <v>2.0609900000000001E-4</v>
      </c>
      <c r="X28" s="452">
        <v>1.7561399999999999E-4</v>
      </c>
      <c r="Y28" s="452">
        <v>2.1105399999999999E-4</v>
      </c>
      <c r="Z28" s="452">
        <v>3.12372E-4</v>
      </c>
      <c r="AA28" s="452">
        <v>2.9144300000000001E-4</v>
      </c>
      <c r="AB28" s="452">
        <v>2.9485999999999998E-4</v>
      </c>
      <c r="AC28" s="452">
        <v>3.5377299999999999E-4</v>
      </c>
      <c r="AD28" s="452">
        <v>2.9819299999999998E-4</v>
      </c>
      <c r="AE28" s="452">
        <v>2.8809300000000001E-4</v>
      </c>
      <c r="AF28" s="452">
        <v>2.33895E-4</v>
      </c>
      <c r="AG28" s="452">
        <v>2.3423899999999999E-4</v>
      </c>
      <c r="AH28" s="452">
        <v>1.9319699999999999E-4</v>
      </c>
      <c r="AI28" s="452">
        <v>1.5805699999999999E-4</v>
      </c>
      <c r="AJ28" s="452">
        <v>1.36231E-4</v>
      </c>
      <c r="AK28" s="452">
        <v>1.5186799999999999E-4</v>
      </c>
      <c r="AL28" s="452">
        <v>2.4600000000000002E-4</v>
      </c>
      <c r="AM28" s="452">
        <v>2.9169299999999999E-4</v>
      </c>
      <c r="AN28" s="452">
        <v>2.6674400000000002E-4</v>
      </c>
      <c r="AO28" s="452">
        <v>2.8187600000000002E-4</v>
      </c>
      <c r="AP28" s="452">
        <v>2.4764399999999999E-4</v>
      </c>
      <c r="AQ28" s="452">
        <v>2.7145700000000001E-4</v>
      </c>
      <c r="AR28" s="452">
        <v>2.56538E-4</v>
      </c>
      <c r="AS28" s="452">
        <v>2.23284E-4</v>
      </c>
      <c r="AT28" s="452">
        <v>2.5599100000000001E-4</v>
      </c>
      <c r="AU28" s="452">
        <v>2.1732399999999999E-4</v>
      </c>
      <c r="AV28" s="452">
        <v>2.0511699999999999E-4</v>
      </c>
      <c r="AW28" s="452">
        <v>2.1963199999999999E-4</v>
      </c>
      <c r="AX28" s="452">
        <v>2.4394299999999999E-4</v>
      </c>
      <c r="AY28" s="976">
        <v>2.9176499999999998E-4</v>
      </c>
      <c r="AZ28" s="976">
        <v>2.5760900000000001E-4</v>
      </c>
      <c r="BA28" s="976">
        <v>2.8194500000000003E-4</v>
      </c>
      <c r="BB28" s="457">
        <v>2.4770499999999997E-4</v>
      </c>
      <c r="BC28" s="457">
        <v>2.7152399999999998E-4</v>
      </c>
      <c r="BD28" s="457">
        <v>2.566E-4</v>
      </c>
      <c r="BE28" s="457">
        <v>2.2333800000000001E-4</v>
      </c>
      <c r="BF28" s="457">
        <v>2.5605300000000001E-4</v>
      </c>
      <c r="BG28" s="457">
        <v>2.1737699999999999E-4</v>
      </c>
      <c r="BH28" s="457">
        <v>2.05167E-4</v>
      </c>
      <c r="BI28" s="457">
        <v>2.19686E-4</v>
      </c>
      <c r="BJ28" s="457">
        <v>2.44002E-4</v>
      </c>
      <c r="BK28" s="457">
        <v>2.4206100000000001E-4</v>
      </c>
      <c r="BL28" s="457">
        <v>2.5760900000000001E-4</v>
      </c>
      <c r="BM28" s="457">
        <v>2.8194500000000003E-4</v>
      </c>
      <c r="BN28" s="457">
        <v>2.4770499999999997E-4</v>
      </c>
      <c r="BO28" s="457">
        <v>2.7152399999999998E-4</v>
      </c>
      <c r="BP28" s="457">
        <v>2.566E-4</v>
      </c>
      <c r="BQ28" s="457">
        <v>2.2333800000000001E-4</v>
      </c>
      <c r="BR28" s="457">
        <v>2.5605300000000001E-4</v>
      </c>
      <c r="BS28" s="457">
        <v>2.1737699999999999E-4</v>
      </c>
      <c r="BT28" s="457">
        <v>2.05167E-4</v>
      </c>
      <c r="BU28" s="457">
        <v>2.19686E-4</v>
      </c>
      <c r="BV28" s="457">
        <v>2.44002E-4</v>
      </c>
    </row>
    <row r="29" spans="1:74" ht="12" customHeight="1" x14ac:dyDescent="0.2">
      <c r="A29" s="260" t="s">
        <v>565</v>
      </c>
      <c r="B29" s="777" t="s">
        <v>1069</v>
      </c>
      <c r="C29" s="452">
        <v>7.5641079749000004E-4</v>
      </c>
      <c r="D29" s="452">
        <v>8.0777978816999997E-4</v>
      </c>
      <c r="E29" s="452">
        <v>1.1615609991000001E-3</v>
      </c>
      <c r="F29" s="452">
        <v>1.2609553637E-3</v>
      </c>
      <c r="G29" s="452">
        <v>1.3910844512E-3</v>
      </c>
      <c r="H29" s="452">
        <v>1.3950577798000001E-3</v>
      </c>
      <c r="I29" s="452">
        <v>1.4286440406000001E-3</v>
      </c>
      <c r="J29" s="452">
        <v>1.39029906E-3</v>
      </c>
      <c r="K29" s="452">
        <v>1.2592689316000001E-3</v>
      </c>
      <c r="L29" s="452">
        <v>1.1288742472E-3</v>
      </c>
      <c r="M29" s="452">
        <v>8.7661542101000005E-4</v>
      </c>
      <c r="N29" s="452">
        <v>7.7239003965999997E-4</v>
      </c>
      <c r="O29" s="452">
        <v>8.2757227471999995E-4</v>
      </c>
      <c r="P29" s="452">
        <v>8.8484772400999998E-4</v>
      </c>
      <c r="Q29" s="452">
        <v>1.2591416844000001E-3</v>
      </c>
      <c r="R29" s="452">
        <v>1.366845494E-3</v>
      </c>
      <c r="S29" s="452">
        <v>1.5041320020999999E-3</v>
      </c>
      <c r="T29" s="452">
        <v>1.5210014520999999E-3</v>
      </c>
      <c r="U29" s="452">
        <v>1.5619607379E-3</v>
      </c>
      <c r="V29" s="452">
        <v>1.5052306251E-3</v>
      </c>
      <c r="W29" s="452">
        <v>1.3467248686E-3</v>
      </c>
      <c r="X29" s="452">
        <v>1.2188532286E-3</v>
      </c>
      <c r="Y29" s="452">
        <v>9.3312195561999999E-4</v>
      </c>
      <c r="Z29" s="452">
        <v>8.2459078382000005E-4</v>
      </c>
      <c r="AA29" s="452">
        <v>8.8543213478E-4</v>
      </c>
      <c r="AB29" s="452">
        <v>9.4632310304000003E-4</v>
      </c>
      <c r="AC29" s="452">
        <v>1.3464690778E-3</v>
      </c>
      <c r="AD29" s="452">
        <v>1.5085221133E-3</v>
      </c>
      <c r="AE29" s="452">
        <v>1.6419760685E-3</v>
      </c>
      <c r="AF29" s="452">
        <v>1.6418000707E-3</v>
      </c>
      <c r="AG29" s="452">
        <v>1.6970583080999999E-3</v>
      </c>
      <c r="AH29" s="452">
        <v>1.6312197692000001E-3</v>
      </c>
      <c r="AI29" s="452">
        <v>1.4647196011E-3</v>
      </c>
      <c r="AJ29" s="452">
        <v>1.3268597747E-3</v>
      </c>
      <c r="AK29" s="452">
        <v>1.0469168983000001E-3</v>
      </c>
      <c r="AL29" s="452">
        <v>9.2543447395999998E-4</v>
      </c>
      <c r="AM29" s="452">
        <v>9.9655066029999992E-4</v>
      </c>
      <c r="AN29" s="452">
        <v>1.1183656078999999E-3</v>
      </c>
      <c r="AO29" s="452">
        <v>1.5193189540000001E-3</v>
      </c>
      <c r="AP29" s="452">
        <v>1.6602178079E-3</v>
      </c>
      <c r="AQ29" s="452">
        <v>1.8110909203999999E-3</v>
      </c>
      <c r="AR29" s="452">
        <v>1.8209961577999999E-3</v>
      </c>
      <c r="AS29" s="452">
        <v>1.8669437977000001E-3</v>
      </c>
      <c r="AT29" s="452">
        <v>1.8089584920999999E-3</v>
      </c>
      <c r="AU29" s="452">
        <v>1.6417572911E-3</v>
      </c>
      <c r="AV29" s="452">
        <v>1.4830290823E-3</v>
      </c>
      <c r="AW29" s="452">
        <v>1.1397475167E-3</v>
      </c>
      <c r="AX29" s="452">
        <v>1.0176594281999999E-3</v>
      </c>
      <c r="AY29" s="976">
        <v>1.0940099808E-3</v>
      </c>
      <c r="AZ29" s="976">
        <v>1.1528599999999999E-3</v>
      </c>
      <c r="BA29" s="976">
        <v>1.6075E-3</v>
      </c>
      <c r="BB29" s="457">
        <v>1.72825E-3</v>
      </c>
      <c r="BC29" s="457">
        <v>1.8965500000000001E-3</v>
      </c>
      <c r="BD29" s="457">
        <v>1.8949699999999999E-3</v>
      </c>
      <c r="BE29" s="457">
        <v>1.9539100000000001E-3</v>
      </c>
      <c r="BF29" s="457">
        <v>1.8915799999999999E-3</v>
      </c>
      <c r="BG29" s="457">
        <v>1.70806E-3</v>
      </c>
      <c r="BH29" s="457">
        <v>1.5584100000000001E-3</v>
      </c>
      <c r="BI29" s="457">
        <v>1.2274899999999999E-3</v>
      </c>
      <c r="BJ29" s="457">
        <v>1.11568E-3</v>
      </c>
      <c r="BK29" s="457">
        <v>1.1719899999999999E-3</v>
      </c>
      <c r="BL29" s="457">
        <v>1.2383299999999999E-3</v>
      </c>
      <c r="BM29" s="457">
        <v>1.7272100000000001E-3</v>
      </c>
      <c r="BN29" s="457">
        <v>1.8586200000000001E-3</v>
      </c>
      <c r="BO29" s="457">
        <v>2.0394499999999999E-3</v>
      </c>
      <c r="BP29" s="457">
        <v>2.03717E-3</v>
      </c>
      <c r="BQ29" s="457">
        <v>2.09962E-3</v>
      </c>
      <c r="BR29" s="457">
        <v>2.0320500000000001E-3</v>
      </c>
      <c r="BS29" s="457">
        <v>1.83431E-3</v>
      </c>
      <c r="BT29" s="457">
        <v>1.67147E-3</v>
      </c>
      <c r="BU29" s="457">
        <v>1.3146799999999999E-3</v>
      </c>
      <c r="BV29" s="457">
        <v>1.18469E-3</v>
      </c>
    </row>
    <row r="30" spans="1:74" ht="12" customHeight="1" x14ac:dyDescent="0.2">
      <c r="A30" s="260" t="s">
        <v>11</v>
      </c>
      <c r="B30" s="777" t="s">
        <v>1414</v>
      </c>
      <c r="C30" s="452">
        <v>1.4552076000000001E-2</v>
      </c>
      <c r="D30" s="452">
        <v>1.2769294E-2</v>
      </c>
      <c r="E30" s="452">
        <v>1.4248376E-2</v>
      </c>
      <c r="F30" s="452">
        <v>1.3442058999999999E-2</v>
      </c>
      <c r="G30" s="452">
        <v>1.3720546E-2</v>
      </c>
      <c r="H30" s="452">
        <v>1.2200459E-2</v>
      </c>
      <c r="I30" s="452">
        <v>1.2743526E-2</v>
      </c>
      <c r="J30" s="452">
        <v>1.2754435999999999E-2</v>
      </c>
      <c r="K30" s="452">
        <v>1.2500129E-2</v>
      </c>
      <c r="L30" s="452">
        <v>1.4033835999999999E-2</v>
      </c>
      <c r="M30" s="452">
        <v>1.3918279E-2</v>
      </c>
      <c r="N30" s="452">
        <v>1.4613126000000001E-2</v>
      </c>
      <c r="O30" s="452">
        <v>1.4430966E-2</v>
      </c>
      <c r="P30" s="452">
        <v>1.2823503999999999E-2</v>
      </c>
      <c r="Q30" s="452">
        <v>1.4604816E-2</v>
      </c>
      <c r="R30" s="452">
        <v>1.3704149000000001E-2</v>
      </c>
      <c r="S30" s="452">
        <v>1.4036996E-2</v>
      </c>
      <c r="T30" s="452">
        <v>1.2325189E-2</v>
      </c>
      <c r="U30" s="452">
        <v>1.2440306E-2</v>
      </c>
      <c r="V30" s="452">
        <v>1.2745596E-2</v>
      </c>
      <c r="W30" s="452">
        <v>1.2037469E-2</v>
      </c>
      <c r="X30" s="452">
        <v>1.3684616E-2</v>
      </c>
      <c r="Y30" s="452">
        <v>1.3531118999999999E-2</v>
      </c>
      <c r="Z30" s="452">
        <v>1.4415116E-2</v>
      </c>
      <c r="AA30" s="452">
        <v>1.3899776000000001E-2</v>
      </c>
      <c r="AB30" s="452">
        <v>1.2331484E-2</v>
      </c>
      <c r="AC30" s="452">
        <v>1.3521116E-2</v>
      </c>
      <c r="AD30" s="452">
        <v>1.2883719E-2</v>
      </c>
      <c r="AE30" s="452">
        <v>1.3370706E-2</v>
      </c>
      <c r="AF30" s="452">
        <v>1.1926799E-2</v>
      </c>
      <c r="AG30" s="452">
        <v>1.2081066E-2</v>
      </c>
      <c r="AH30" s="452">
        <v>1.2025436E-2</v>
      </c>
      <c r="AI30" s="452">
        <v>1.1526448999999999E-2</v>
      </c>
      <c r="AJ30" s="452">
        <v>1.3115536000000001E-2</v>
      </c>
      <c r="AK30" s="452">
        <v>1.2872509000000001E-2</v>
      </c>
      <c r="AL30" s="452">
        <v>1.3896726E-2</v>
      </c>
      <c r="AM30" s="452">
        <v>1.3604796000000001E-2</v>
      </c>
      <c r="AN30" s="452">
        <v>1.2716075E-2</v>
      </c>
      <c r="AO30" s="452">
        <v>1.3415155999999999E-2</v>
      </c>
      <c r="AP30" s="452">
        <v>1.309579E-2</v>
      </c>
      <c r="AQ30" s="452">
        <v>1.3504326000000001E-2</v>
      </c>
      <c r="AR30" s="452">
        <v>1.1600030000000001E-2</v>
      </c>
      <c r="AS30" s="452">
        <v>1.2073366E-2</v>
      </c>
      <c r="AT30" s="452">
        <v>1.1891865999999999E-2</v>
      </c>
      <c r="AU30" s="452">
        <v>1.1548549999999999E-2</v>
      </c>
      <c r="AV30" s="452">
        <v>1.3045286E-2</v>
      </c>
      <c r="AW30" s="452">
        <v>1.2957099999999999E-2</v>
      </c>
      <c r="AX30" s="452">
        <v>1.3410716E-2</v>
      </c>
      <c r="AY30" s="976">
        <v>1.3135900000000001E-2</v>
      </c>
      <c r="AZ30" s="976">
        <v>1.23035E-2</v>
      </c>
      <c r="BA30" s="976">
        <v>1.3531700000000001E-2</v>
      </c>
      <c r="BB30" s="457">
        <v>1.2777699999999999E-2</v>
      </c>
      <c r="BC30" s="457">
        <v>1.31301E-2</v>
      </c>
      <c r="BD30" s="457">
        <v>1.18704E-2</v>
      </c>
      <c r="BE30" s="457">
        <v>1.2593999999999999E-2</v>
      </c>
      <c r="BF30" s="457">
        <v>1.25098E-2</v>
      </c>
      <c r="BG30" s="457">
        <v>1.2068300000000001E-2</v>
      </c>
      <c r="BH30" s="457">
        <v>1.3045299999999999E-2</v>
      </c>
      <c r="BI30" s="457">
        <v>1.2782200000000001E-2</v>
      </c>
      <c r="BJ30" s="457">
        <v>1.31042E-2</v>
      </c>
      <c r="BK30" s="457">
        <v>1.2984900000000001E-2</v>
      </c>
      <c r="BL30" s="457">
        <v>1.23146E-2</v>
      </c>
      <c r="BM30" s="457">
        <v>1.3579300000000001E-2</v>
      </c>
      <c r="BN30" s="457">
        <v>1.28127E-2</v>
      </c>
      <c r="BO30" s="457">
        <v>1.3198400000000001E-2</v>
      </c>
      <c r="BP30" s="457">
        <v>1.1945799999999999E-2</v>
      </c>
      <c r="BQ30" s="457">
        <v>1.2668799999999999E-2</v>
      </c>
      <c r="BR30" s="457">
        <v>1.2548699999999999E-2</v>
      </c>
      <c r="BS30" s="457">
        <v>1.20657E-2</v>
      </c>
      <c r="BT30" s="457">
        <v>1.2997099999999999E-2</v>
      </c>
      <c r="BU30" s="457">
        <v>1.2728700000000001E-2</v>
      </c>
      <c r="BV30" s="457">
        <v>1.30612E-2</v>
      </c>
    </row>
    <row r="31" spans="1:74" ht="12" customHeight="1" x14ac:dyDescent="0.2">
      <c r="A31" s="240" t="s">
        <v>36</v>
      </c>
      <c r="B31" s="777" t="s">
        <v>1415</v>
      </c>
      <c r="C31" s="452">
        <v>0.117460754</v>
      </c>
      <c r="D31" s="452">
        <v>0.103743233</v>
      </c>
      <c r="E31" s="452">
        <v>0.11483584400000001</v>
      </c>
      <c r="F31" s="452">
        <v>0.113256464</v>
      </c>
      <c r="G31" s="452">
        <v>0.11661287400000001</v>
      </c>
      <c r="H31" s="452">
        <v>0.112168634</v>
      </c>
      <c r="I31" s="452">
        <v>0.117851724</v>
      </c>
      <c r="J31" s="452">
        <v>0.116497534</v>
      </c>
      <c r="K31" s="452">
        <v>0.112583744</v>
      </c>
      <c r="L31" s="452">
        <v>0.113286864</v>
      </c>
      <c r="M31" s="452">
        <v>0.11006835399999999</v>
      </c>
      <c r="N31" s="452">
        <v>0.11749256399999999</v>
      </c>
      <c r="O31" s="452">
        <v>0.113748944</v>
      </c>
      <c r="P31" s="452">
        <v>0.103472323</v>
      </c>
      <c r="Q31" s="452">
        <v>0.10961486400000001</v>
      </c>
      <c r="R31" s="452">
        <v>0.108507644</v>
      </c>
      <c r="S31" s="452">
        <v>0.11175645400000001</v>
      </c>
      <c r="T31" s="452">
        <v>0.109579184</v>
      </c>
      <c r="U31" s="452">
        <v>0.11370195399999999</v>
      </c>
      <c r="V31" s="452">
        <v>0.11227224399999999</v>
      </c>
      <c r="W31" s="452">
        <v>0.104544364</v>
      </c>
      <c r="X31" s="452">
        <v>0.105467134</v>
      </c>
      <c r="Y31" s="452">
        <v>0.106990454</v>
      </c>
      <c r="Z31" s="452">
        <v>0.109035774</v>
      </c>
      <c r="AA31" s="452">
        <v>0.110432824</v>
      </c>
      <c r="AB31" s="452">
        <v>9.7465043000000001E-2</v>
      </c>
      <c r="AC31" s="452">
        <v>0.106646224</v>
      </c>
      <c r="AD31" s="452">
        <v>9.8311624E-2</v>
      </c>
      <c r="AE31" s="452">
        <v>0.10445563400000001</v>
      </c>
      <c r="AF31" s="452">
        <v>9.7349314000000006E-2</v>
      </c>
      <c r="AG31" s="452">
        <v>0.10259866400000001</v>
      </c>
      <c r="AH31" s="452">
        <v>0.104705204</v>
      </c>
      <c r="AI31" s="452">
        <v>0.101227874</v>
      </c>
      <c r="AJ31" s="452">
        <v>0.100288654</v>
      </c>
      <c r="AK31" s="452">
        <v>0.10431710399999999</v>
      </c>
      <c r="AL31" s="452">
        <v>0.106987754</v>
      </c>
      <c r="AM31" s="452">
        <v>0.104509436</v>
      </c>
      <c r="AN31" s="452">
        <v>9.5176744999999993E-2</v>
      </c>
      <c r="AO31" s="452">
        <v>0.10394956599999999</v>
      </c>
      <c r="AP31" s="452">
        <v>0.10172650499999999</v>
      </c>
      <c r="AQ31" s="452">
        <v>0.102612076</v>
      </c>
      <c r="AR31" s="452">
        <v>9.6629275000000001E-2</v>
      </c>
      <c r="AS31" s="452">
        <v>0.100568646</v>
      </c>
      <c r="AT31" s="452">
        <v>0.10501606600000001</v>
      </c>
      <c r="AU31" s="452">
        <v>0.102261245</v>
      </c>
      <c r="AV31" s="452">
        <v>9.8420025999999994E-2</v>
      </c>
      <c r="AW31" s="452">
        <v>0.10309109499999999</v>
      </c>
      <c r="AX31" s="452">
        <v>0.10528807599999999</v>
      </c>
      <c r="AY31" s="976">
        <v>0.10977480000000001</v>
      </c>
      <c r="AZ31" s="976">
        <v>9.7244899999999995E-2</v>
      </c>
      <c r="BA31" s="976">
        <v>0.1065535</v>
      </c>
      <c r="BB31" s="457">
        <v>0.1065281</v>
      </c>
      <c r="BC31" s="457">
        <v>0.1096293</v>
      </c>
      <c r="BD31" s="457">
        <v>0.1096101</v>
      </c>
      <c r="BE31" s="457">
        <v>0.11645369999999999</v>
      </c>
      <c r="BF31" s="457">
        <v>0.1153793</v>
      </c>
      <c r="BG31" s="457">
        <v>0.1114488</v>
      </c>
      <c r="BH31" s="457">
        <v>0.1159623</v>
      </c>
      <c r="BI31" s="457">
        <v>0.1129452</v>
      </c>
      <c r="BJ31" s="457">
        <v>0.11834459999999999</v>
      </c>
      <c r="BK31" s="457">
        <v>0.1181957</v>
      </c>
      <c r="BL31" s="457">
        <v>0.1069551</v>
      </c>
      <c r="BM31" s="457">
        <v>0.1128971</v>
      </c>
      <c r="BN31" s="457">
        <v>0.1108599</v>
      </c>
      <c r="BO31" s="457">
        <v>0.1127311</v>
      </c>
      <c r="BP31" s="457">
        <v>0.1119486</v>
      </c>
      <c r="BQ31" s="457">
        <v>0.1182653</v>
      </c>
      <c r="BR31" s="457">
        <v>0.1168525</v>
      </c>
      <c r="BS31" s="457">
        <v>0.1127079</v>
      </c>
      <c r="BT31" s="457">
        <v>0.1171041</v>
      </c>
      <c r="BU31" s="457">
        <v>0.1140153</v>
      </c>
      <c r="BV31" s="457">
        <v>0.11936910000000001</v>
      </c>
    </row>
    <row r="32" spans="1:74" ht="12" customHeight="1" x14ac:dyDescent="0.2">
      <c r="A32" s="260"/>
      <c r="B32" s="304"/>
      <c r="C32" s="514"/>
      <c r="D32" s="514"/>
      <c r="E32" s="514"/>
      <c r="F32" s="514"/>
      <c r="G32" s="514"/>
      <c r="H32" s="514"/>
      <c r="I32" s="514"/>
      <c r="J32" s="514"/>
      <c r="K32" s="514"/>
      <c r="L32" s="514"/>
      <c r="M32" s="514"/>
      <c r="N32" s="514"/>
      <c r="O32" s="514"/>
      <c r="P32" s="514"/>
      <c r="Q32" s="514"/>
      <c r="R32" s="514"/>
      <c r="S32" s="514"/>
      <c r="T32" s="514"/>
      <c r="U32" s="514"/>
      <c r="V32" s="514"/>
      <c r="W32" s="514"/>
      <c r="X32" s="514"/>
      <c r="Y32" s="514"/>
      <c r="Z32" s="514"/>
      <c r="AA32" s="514"/>
      <c r="AB32" s="514"/>
      <c r="AC32" s="514"/>
      <c r="AD32" s="514"/>
      <c r="AE32" s="514"/>
      <c r="AF32" s="514"/>
      <c r="AG32" s="514"/>
      <c r="AH32" s="514"/>
      <c r="AI32" s="514"/>
      <c r="AJ32" s="514"/>
      <c r="AK32" s="514"/>
      <c r="AL32" s="514"/>
      <c r="AM32" s="514"/>
      <c r="AN32" s="514"/>
      <c r="AO32" s="514"/>
      <c r="AP32" s="514"/>
      <c r="AQ32" s="514"/>
      <c r="AR32" s="514"/>
      <c r="AS32" s="514"/>
      <c r="AT32" s="514"/>
      <c r="AU32" s="514"/>
      <c r="AV32" s="514"/>
      <c r="AW32" s="514"/>
      <c r="AX32" s="514"/>
      <c r="AY32" s="978"/>
      <c r="AZ32" s="978"/>
      <c r="BA32" s="978"/>
      <c r="BB32" s="510"/>
      <c r="BC32" s="510"/>
      <c r="BD32" s="510"/>
      <c r="BE32" s="510"/>
      <c r="BF32" s="510"/>
      <c r="BG32" s="510"/>
      <c r="BH32" s="510"/>
      <c r="BI32" s="510"/>
      <c r="BJ32" s="510"/>
      <c r="BK32" s="510"/>
      <c r="BL32" s="510"/>
      <c r="BM32" s="510"/>
      <c r="BN32" s="510"/>
      <c r="BO32" s="510"/>
      <c r="BP32" s="510"/>
      <c r="BQ32" s="510"/>
      <c r="BR32" s="510"/>
      <c r="BS32" s="510"/>
      <c r="BT32" s="510"/>
      <c r="BU32" s="510"/>
      <c r="BV32" s="510"/>
    </row>
    <row r="33" spans="1:74" s="93" customFormat="1" ht="12" customHeight="1" x14ac:dyDescent="0.2">
      <c r="A33" s="518" t="s">
        <v>136</v>
      </c>
      <c r="B33" s="519" t="s">
        <v>1417</v>
      </c>
      <c r="C33" s="112">
        <v>1.6397567070000001E-2</v>
      </c>
      <c r="D33" s="112">
        <v>1.5356948818E-2</v>
      </c>
      <c r="E33" s="112">
        <v>1.8014312107E-2</v>
      </c>
      <c r="F33" s="112">
        <v>1.8041982022000001E-2</v>
      </c>
      <c r="G33" s="112">
        <v>1.8913727432E-2</v>
      </c>
      <c r="H33" s="112">
        <v>1.8914741397000001E-2</v>
      </c>
      <c r="I33" s="112">
        <v>1.9729678726E-2</v>
      </c>
      <c r="J33" s="112">
        <v>1.9412796303999998E-2</v>
      </c>
      <c r="K33" s="112">
        <v>1.8309708821000002E-2</v>
      </c>
      <c r="L33" s="112">
        <v>1.7791278987E-2</v>
      </c>
      <c r="M33" s="112">
        <v>1.6637196095000001E-2</v>
      </c>
      <c r="N33" s="112">
        <v>1.6989273135999999E-2</v>
      </c>
      <c r="O33" s="112">
        <v>2.0270265706000001E-2</v>
      </c>
      <c r="P33" s="112">
        <v>1.9287340133999999E-2</v>
      </c>
      <c r="Q33" s="112">
        <v>2.2084791238000001E-2</v>
      </c>
      <c r="R33" s="112">
        <v>2.2112071478000001E-2</v>
      </c>
      <c r="S33" s="112">
        <v>2.3440976995000001E-2</v>
      </c>
      <c r="T33" s="112">
        <v>2.345973858E-2</v>
      </c>
      <c r="U33" s="112">
        <v>2.3941312966000002E-2</v>
      </c>
      <c r="V33" s="112">
        <v>2.3760686922999999E-2</v>
      </c>
      <c r="W33" s="112">
        <v>2.2043296907999999E-2</v>
      </c>
      <c r="X33" s="112">
        <v>2.1776845762000001E-2</v>
      </c>
      <c r="Y33" s="112">
        <v>2.0523486037000001E-2</v>
      </c>
      <c r="Z33" s="112">
        <v>2.0207893003000001E-2</v>
      </c>
      <c r="AA33" s="112">
        <v>2.0476763839E-2</v>
      </c>
      <c r="AB33" s="112">
        <v>1.9196437523000001E-2</v>
      </c>
      <c r="AC33" s="112">
        <v>2.2307682777000001E-2</v>
      </c>
      <c r="AD33" s="112">
        <v>2.2309622413E-2</v>
      </c>
      <c r="AE33" s="112">
        <v>2.3747865133999999E-2</v>
      </c>
      <c r="AF33" s="112">
        <v>2.3617324286E-2</v>
      </c>
      <c r="AG33" s="112">
        <v>2.4230371176999999E-2</v>
      </c>
      <c r="AH33" s="112">
        <v>2.4174591323999999E-2</v>
      </c>
      <c r="AI33" s="112">
        <v>2.2432534125E-2</v>
      </c>
      <c r="AJ33" s="112">
        <v>2.2128407858999999E-2</v>
      </c>
      <c r="AK33" s="112">
        <v>2.0656596512999999E-2</v>
      </c>
      <c r="AL33" s="112">
        <v>2.1102290624999999E-2</v>
      </c>
      <c r="AM33" s="112">
        <v>2.1007351032999999E-2</v>
      </c>
      <c r="AN33" s="112">
        <v>2.0416453328999998E-2</v>
      </c>
      <c r="AO33" s="112">
        <v>2.2700225638000001E-2</v>
      </c>
      <c r="AP33" s="112">
        <v>2.2729309541000001E-2</v>
      </c>
      <c r="AQ33" s="112">
        <v>2.4655677543E-2</v>
      </c>
      <c r="AR33" s="112">
        <v>2.4013838704999999E-2</v>
      </c>
      <c r="AS33" s="112">
        <v>2.5146265341999999E-2</v>
      </c>
      <c r="AT33" s="112">
        <v>2.4627309290999998E-2</v>
      </c>
      <c r="AU33" s="112">
        <v>2.2692189977999998E-2</v>
      </c>
      <c r="AV33" s="112">
        <v>2.2538828821000001E-2</v>
      </c>
      <c r="AW33" s="112">
        <v>2.0855239426E-2</v>
      </c>
      <c r="AX33" s="112">
        <v>2.0931319983000001E-2</v>
      </c>
      <c r="AY33" s="729">
        <v>2.1630510831E-2</v>
      </c>
      <c r="AZ33" s="729">
        <v>2.0445039294E-2</v>
      </c>
      <c r="BA33" s="729">
        <v>2.3504192138999999E-2</v>
      </c>
      <c r="BB33" s="520">
        <v>2.3579599999999999E-2</v>
      </c>
      <c r="BC33" s="520">
        <v>2.5483200000000001E-2</v>
      </c>
      <c r="BD33" s="520">
        <v>2.5005099999999999E-2</v>
      </c>
      <c r="BE33" s="520">
        <v>2.5976599999999999E-2</v>
      </c>
      <c r="BF33" s="520">
        <v>2.5548399999999999E-2</v>
      </c>
      <c r="BG33" s="520">
        <v>2.37606E-2</v>
      </c>
      <c r="BH33" s="520">
        <v>2.32816E-2</v>
      </c>
      <c r="BI33" s="520">
        <v>2.17171E-2</v>
      </c>
      <c r="BJ33" s="520">
        <v>2.1787299999999999E-2</v>
      </c>
      <c r="BK33" s="520">
        <v>2.1865300000000001E-2</v>
      </c>
      <c r="BL33" s="520">
        <v>2.14524E-2</v>
      </c>
      <c r="BM33" s="520">
        <v>2.4534E-2</v>
      </c>
      <c r="BN33" s="520">
        <v>2.4859699999999998E-2</v>
      </c>
      <c r="BO33" s="520">
        <v>2.6811399999999999E-2</v>
      </c>
      <c r="BP33" s="520">
        <v>2.63048E-2</v>
      </c>
      <c r="BQ33" s="520">
        <v>2.7302199999999999E-2</v>
      </c>
      <c r="BR33" s="520">
        <v>2.6803500000000001E-2</v>
      </c>
      <c r="BS33" s="520">
        <v>2.4875999999999999E-2</v>
      </c>
      <c r="BT33" s="520">
        <v>2.42653E-2</v>
      </c>
      <c r="BU33" s="520">
        <v>2.2507599999999999E-2</v>
      </c>
      <c r="BV33" s="520">
        <v>2.2460500000000001E-2</v>
      </c>
    </row>
    <row r="34" spans="1:74" ht="12" customHeight="1" x14ac:dyDescent="0.2">
      <c r="A34" s="260" t="s">
        <v>41</v>
      </c>
      <c r="B34" s="777" t="s">
        <v>1066</v>
      </c>
      <c r="C34" s="452">
        <v>1.823135E-3</v>
      </c>
      <c r="D34" s="452">
        <v>1.6457170000000001E-3</v>
      </c>
      <c r="E34" s="452">
        <v>1.731762E-3</v>
      </c>
      <c r="F34" s="452">
        <v>1.746493E-3</v>
      </c>
      <c r="G34" s="452">
        <v>1.847245E-3</v>
      </c>
      <c r="H34" s="452">
        <v>1.756692E-3</v>
      </c>
      <c r="I34" s="452">
        <v>1.807382E-3</v>
      </c>
      <c r="J34" s="452">
        <v>1.814633E-3</v>
      </c>
      <c r="K34" s="452">
        <v>1.7651780000000001E-3</v>
      </c>
      <c r="L34" s="452">
        <v>1.837834E-3</v>
      </c>
      <c r="M34" s="452">
        <v>1.7691390000000001E-3</v>
      </c>
      <c r="N34" s="452">
        <v>1.8666010000000001E-3</v>
      </c>
      <c r="O34" s="452">
        <v>1.6731509999999999E-3</v>
      </c>
      <c r="P34" s="452">
        <v>1.5112330000000001E-3</v>
      </c>
      <c r="Q34" s="452">
        <v>1.6731509999999999E-3</v>
      </c>
      <c r="R34" s="452">
        <v>1.619178E-3</v>
      </c>
      <c r="S34" s="452">
        <v>1.6731509999999999E-3</v>
      </c>
      <c r="T34" s="452">
        <v>1.619178E-3</v>
      </c>
      <c r="U34" s="452">
        <v>1.6731509999999999E-3</v>
      </c>
      <c r="V34" s="452">
        <v>1.6731509999999999E-3</v>
      </c>
      <c r="W34" s="452">
        <v>1.619178E-3</v>
      </c>
      <c r="X34" s="452">
        <v>1.6731509999999999E-3</v>
      </c>
      <c r="Y34" s="452">
        <v>1.619178E-3</v>
      </c>
      <c r="Z34" s="452">
        <v>1.6731509999999999E-3</v>
      </c>
      <c r="AA34" s="452">
        <v>1.6731509999999999E-3</v>
      </c>
      <c r="AB34" s="452">
        <v>1.5112330000000001E-3</v>
      </c>
      <c r="AC34" s="452">
        <v>1.6731509999999999E-3</v>
      </c>
      <c r="AD34" s="452">
        <v>1.619178E-3</v>
      </c>
      <c r="AE34" s="452">
        <v>1.6731509999999999E-3</v>
      </c>
      <c r="AF34" s="452">
        <v>1.619178E-3</v>
      </c>
      <c r="AG34" s="452">
        <v>1.6731509999999999E-3</v>
      </c>
      <c r="AH34" s="452">
        <v>1.6731509999999999E-3</v>
      </c>
      <c r="AI34" s="452">
        <v>1.619178E-3</v>
      </c>
      <c r="AJ34" s="452">
        <v>1.6731509999999999E-3</v>
      </c>
      <c r="AK34" s="452">
        <v>1.619178E-3</v>
      </c>
      <c r="AL34" s="452">
        <v>1.6731509999999999E-3</v>
      </c>
      <c r="AM34" s="452">
        <v>1.6685789999999999E-3</v>
      </c>
      <c r="AN34" s="452">
        <v>1.560929E-3</v>
      </c>
      <c r="AO34" s="452">
        <v>1.6685789999999999E-3</v>
      </c>
      <c r="AP34" s="452">
        <v>1.6147539999999999E-3</v>
      </c>
      <c r="AQ34" s="452">
        <v>1.6685789999999999E-3</v>
      </c>
      <c r="AR34" s="452">
        <v>1.6147539999999999E-3</v>
      </c>
      <c r="AS34" s="452">
        <v>1.6685789999999999E-3</v>
      </c>
      <c r="AT34" s="452">
        <v>1.6685789999999999E-3</v>
      </c>
      <c r="AU34" s="452">
        <v>1.6147539999999999E-3</v>
      </c>
      <c r="AV34" s="452">
        <v>1.6685789999999999E-3</v>
      </c>
      <c r="AW34" s="452">
        <v>1.6147539999999999E-3</v>
      </c>
      <c r="AX34" s="452">
        <v>1.6685789999999999E-3</v>
      </c>
      <c r="AY34" s="976">
        <v>1.63922E-3</v>
      </c>
      <c r="AZ34" s="976">
        <v>1.64634E-3</v>
      </c>
      <c r="BA34" s="976">
        <v>1.6443199999999999E-3</v>
      </c>
      <c r="BB34" s="457">
        <v>1.647E-3</v>
      </c>
      <c r="BC34" s="457">
        <v>1.64504E-3</v>
      </c>
      <c r="BD34" s="457">
        <v>1.6478E-3</v>
      </c>
      <c r="BE34" s="457">
        <v>1.64591E-3</v>
      </c>
      <c r="BF34" s="457">
        <v>1.6438399999999999E-3</v>
      </c>
      <c r="BG34" s="457">
        <v>1.64649E-3</v>
      </c>
      <c r="BH34" s="457">
        <v>1.64448E-3</v>
      </c>
      <c r="BI34" s="457">
        <v>1.64718E-3</v>
      </c>
      <c r="BJ34" s="457">
        <v>1.6452400000000001E-3</v>
      </c>
      <c r="BK34" s="457">
        <v>1.6457900000000001E-3</v>
      </c>
      <c r="BL34" s="457">
        <v>1.6457399999999999E-3</v>
      </c>
      <c r="BM34" s="457">
        <v>1.6458600000000001E-3</v>
      </c>
      <c r="BN34" s="457">
        <v>1.64576E-3</v>
      </c>
      <c r="BO34" s="457">
        <v>1.64583E-3</v>
      </c>
      <c r="BP34" s="457">
        <v>1.64565E-3</v>
      </c>
      <c r="BQ34" s="457">
        <v>1.64562E-3</v>
      </c>
      <c r="BR34" s="457">
        <v>1.6457900000000001E-3</v>
      </c>
      <c r="BS34" s="457">
        <v>1.64572E-3</v>
      </c>
      <c r="BT34" s="457">
        <v>1.64583E-3</v>
      </c>
      <c r="BU34" s="457">
        <v>1.6457100000000001E-3</v>
      </c>
      <c r="BV34" s="457">
        <v>1.6457500000000001E-3</v>
      </c>
    </row>
    <row r="35" spans="1:74" ht="12" customHeight="1" x14ac:dyDescent="0.2">
      <c r="A35" s="260" t="s">
        <v>566</v>
      </c>
      <c r="B35" s="777" t="s">
        <v>1070</v>
      </c>
      <c r="C35" s="452">
        <v>3.0532666668999999E-3</v>
      </c>
      <c r="D35" s="452">
        <v>3.2933471541E-3</v>
      </c>
      <c r="E35" s="452">
        <v>4.5454343170000001E-3</v>
      </c>
      <c r="F35" s="452">
        <v>5.0412244043000001E-3</v>
      </c>
      <c r="G35" s="452">
        <v>5.4598609282999998E-3</v>
      </c>
      <c r="H35" s="452">
        <v>5.5102827238999999E-3</v>
      </c>
      <c r="I35" s="452">
        <v>5.6774957679999998E-3</v>
      </c>
      <c r="J35" s="452">
        <v>5.4562868138999998E-3</v>
      </c>
      <c r="K35" s="452">
        <v>4.8724572965999999E-3</v>
      </c>
      <c r="L35" s="452">
        <v>4.2290211322000004E-3</v>
      </c>
      <c r="M35" s="452">
        <v>3.3548103078999999E-3</v>
      </c>
      <c r="N35" s="452">
        <v>3.1515090584999998E-3</v>
      </c>
      <c r="O35" s="452">
        <v>3.5761701645E-3</v>
      </c>
      <c r="P35" s="452">
        <v>3.9515085107999998E-3</v>
      </c>
      <c r="Q35" s="452">
        <v>5.3787992805999999E-3</v>
      </c>
      <c r="R35" s="452">
        <v>5.8962555679E-3</v>
      </c>
      <c r="S35" s="452">
        <v>6.4373992591999999E-3</v>
      </c>
      <c r="T35" s="452">
        <v>6.4588381723000004E-3</v>
      </c>
      <c r="U35" s="452">
        <v>6.7072667248000003E-3</v>
      </c>
      <c r="V35" s="452">
        <v>6.3827005933000001E-3</v>
      </c>
      <c r="W35" s="452">
        <v>5.6920446382999999E-3</v>
      </c>
      <c r="X35" s="452">
        <v>4.8963728474000004E-3</v>
      </c>
      <c r="Y35" s="452">
        <v>3.8412513343999998E-3</v>
      </c>
      <c r="Z35" s="452">
        <v>3.5376657478999999E-3</v>
      </c>
      <c r="AA35" s="452">
        <v>3.9139917624000002E-3</v>
      </c>
      <c r="AB35" s="452">
        <v>4.3397052076999997E-3</v>
      </c>
      <c r="AC35" s="452">
        <v>5.9070366826999999E-3</v>
      </c>
      <c r="AD35" s="452">
        <v>6.5597647570000001E-3</v>
      </c>
      <c r="AE35" s="452">
        <v>7.1467675331999998E-3</v>
      </c>
      <c r="AF35" s="452">
        <v>7.0868601387999997E-3</v>
      </c>
      <c r="AG35" s="452">
        <v>7.3572397592000004E-3</v>
      </c>
      <c r="AH35" s="452">
        <v>7.0700605358000003E-3</v>
      </c>
      <c r="AI35" s="452">
        <v>6.3093230016E-3</v>
      </c>
      <c r="AJ35" s="452">
        <v>5.4725945362000001E-3</v>
      </c>
      <c r="AK35" s="452">
        <v>4.3052915232E-3</v>
      </c>
      <c r="AL35" s="452">
        <v>4.0207532254000001E-3</v>
      </c>
      <c r="AM35" s="452">
        <v>4.3979808029000001E-3</v>
      </c>
      <c r="AN35" s="452">
        <v>5.0465583906999997E-3</v>
      </c>
      <c r="AO35" s="452">
        <v>6.6151235494E-3</v>
      </c>
      <c r="AP35" s="452">
        <v>7.2911934364E-3</v>
      </c>
      <c r="AQ35" s="452">
        <v>8.0481851472999997E-3</v>
      </c>
      <c r="AR35" s="452">
        <v>8.0563246405000004E-3</v>
      </c>
      <c r="AS35" s="452">
        <v>8.3395946673000005E-3</v>
      </c>
      <c r="AT35" s="452">
        <v>8.0068400291999995E-3</v>
      </c>
      <c r="AU35" s="452">
        <v>7.1629813845000001E-3</v>
      </c>
      <c r="AV35" s="452">
        <v>6.2242612752E-3</v>
      </c>
      <c r="AW35" s="452">
        <v>4.8280614888000003E-3</v>
      </c>
      <c r="AX35" s="452">
        <v>4.4901910480999998E-3</v>
      </c>
      <c r="AY35" s="976">
        <v>4.9027191468999998E-3</v>
      </c>
      <c r="AZ35" s="976">
        <v>5.4826800000000002E-3</v>
      </c>
      <c r="BA35" s="976">
        <v>7.4375800000000001E-3</v>
      </c>
      <c r="BB35" s="457">
        <v>8.1994400000000005E-3</v>
      </c>
      <c r="BC35" s="457">
        <v>8.9548500000000003E-3</v>
      </c>
      <c r="BD35" s="457">
        <v>9.0123000000000009E-3</v>
      </c>
      <c r="BE35" s="457">
        <v>9.3437799999999994E-3</v>
      </c>
      <c r="BF35" s="457">
        <v>8.9612600000000004E-3</v>
      </c>
      <c r="BG35" s="457">
        <v>8.0536500000000007E-3</v>
      </c>
      <c r="BH35" s="457">
        <v>7.1376399999999998E-3</v>
      </c>
      <c r="BI35" s="457">
        <v>5.6852500000000002E-3</v>
      </c>
      <c r="BJ35" s="457">
        <v>5.4909299999999998E-3</v>
      </c>
      <c r="BK35" s="457">
        <v>5.9075799999999999E-3</v>
      </c>
      <c r="BL35" s="457">
        <v>6.4572600000000003E-3</v>
      </c>
      <c r="BM35" s="457">
        <v>8.6328900000000007E-3</v>
      </c>
      <c r="BN35" s="457">
        <v>9.4469700000000007E-3</v>
      </c>
      <c r="BO35" s="457">
        <v>1.0271600000000001E-2</v>
      </c>
      <c r="BP35" s="457">
        <v>1.02928E-2</v>
      </c>
      <c r="BQ35" s="457">
        <v>1.0647800000000001E-2</v>
      </c>
      <c r="BR35" s="457">
        <v>1.0199700000000001E-2</v>
      </c>
      <c r="BS35" s="457">
        <v>9.1620199999999999E-3</v>
      </c>
      <c r="BT35" s="457">
        <v>8.1192E-3</v>
      </c>
      <c r="BU35" s="457">
        <v>6.4759400000000003E-3</v>
      </c>
      <c r="BV35" s="457">
        <v>6.14929E-3</v>
      </c>
    </row>
    <row r="36" spans="1:74" ht="12" customHeight="1" x14ac:dyDescent="0.2">
      <c r="A36" s="240" t="s">
        <v>493</v>
      </c>
      <c r="B36" s="777" t="s">
        <v>1414</v>
      </c>
      <c r="C36" s="452">
        <v>3.4265599999999999E-3</v>
      </c>
      <c r="D36" s="452">
        <v>2.8948400000000001E-3</v>
      </c>
      <c r="E36" s="452">
        <v>3.31861E-3</v>
      </c>
      <c r="F36" s="452">
        <v>3.2242400000000002E-3</v>
      </c>
      <c r="G36" s="452">
        <v>3.1489299999999999E-3</v>
      </c>
      <c r="H36" s="452">
        <v>3.2198399999999999E-3</v>
      </c>
      <c r="I36" s="452">
        <v>3.5197800000000001E-3</v>
      </c>
      <c r="J36" s="452">
        <v>3.4868E-3</v>
      </c>
      <c r="K36" s="452">
        <v>3.3627499999999999E-3</v>
      </c>
      <c r="L36" s="452">
        <v>3.1127799999999999E-3</v>
      </c>
      <c r="M36" s="452">
        <v>3.2176100000000001E-3</v>
      </c>
      <c r="N36" s="452">
        <v>3.3734099999999999E-3</v>
      </c>
      <c r="O36" s="452">
        <v>6.2699299999999999E-3</v>
      </c>
      <c r="P36" s="452">
        <v>5.82243E-3</v>
      </c>
      <c r="Q36" s="452">
        <v>6.1109600000000004E-3</v>
      </c>
      <c r="R36" s="452">
        <v>6.1106099999999998E-3</v>
      </c>
      <c r="S36" s="452">
        <v>6.2791499999999998E-3</v>
      </c>
      <c r="T36" s="452">
        <v>6.4127699999999999E-3</v>
      </c>
      <c r="U36" s="452">
        <v>6.5400600000000003E-3</v>
      </c>
      <c r="V36" s="452">
        <v>6.4406999999999997E-3</v>
      </c>
      <c r="W36" s="452">
        <v>6.2039E-3</v>
      </c>
      <c r="X36" s="452">
        <v>6.3521200000000002E-3</v>
      </c>
      <c r="Y36" s="452">
        <v>6.3671600000000002E-3</v>
      </c>
      <c r="Z36" s="452">
        <v>6.14928E-3</v>
      </c>
      <c r="AA36" s="452">
        <v>6.0625399999999999E-3</v>
      </c>
      <c r="AB36" s="452">
        <v>5.4799999999999996E-3</v>
      </c>
      <c r="AC36" s="452">
        <v>5.7674400000000004E-3</v>
      </c>
      <c r="AD36" s="452">
        <v>5.61956E-3</v>
      </c>
      <c r="AE36" s="452">
        <v>6.1461600000000003E-3</v>
      </c>
      <c r="AF36" s="452">
        <v>6.12168E-3</v>
      </c>
      <c r="AG36" s="452">
        <v>6.4011399999999996E-3</v>
      </c>
      <c r="AH36" s="452">
        <v>6.3586099999999998E-3</v>
      </c>
      <c r="AI36" s="452">
        <v>5.8877399999999998E-3</v>
      </c>
      <c r="AJ36" s="452">
        <v>5.9921999999999996E-3</v>
      </c>
      <c r="AK36" s="452">
        <v>6.1125900000000002E-3</v>
      </c>
      <c r="AL36" s="452">
        <v>6.5295400000000003E-3</v>
      </c>
      <c r="AM36" s="452">
        <v>6.2222099999999997E-3</v>
      </c>
      <c r="AN36" s="452">
        <v>5.6365599999999997E-3</v>
      </c>
      <c r="AO36" s="452">
        <v>5.7510499999999997E-3</v>
      </c>
      <c r="AP36" s="452">
        <v>5.5952600000000003E-3</v>
      </c>
      <c r="AQ36" s="452">
        <v>5.9312000000000002E-3</v>
      </c>
      <c r="AR36" s="452">
        <v>5.7125300000000004E-3</v>
      </c>
      <c r="AS36" s="452">
        <v>5.9870699999999997E-3</v>
      </c>
      <c r="AT36" s="452">
        <v>5.9987699999999996E-3</v>
      </c>
      <c r="AU36" s="452">
        <v>5.2699699999999997E-3</v>
      </c>
      <c r="AV36" s="452">
        <v>5.6830800000000001E-3</v>
      </c>
      <c r="AW36" s="452">
        <v>5.7545000000000001E-3</v>
      </c>
      <c r="AX36" s="452">
        <v>5.8620199999999999E-3</v>
      </c>
      <c r="AY36" s="976">
        <v>6.1645399999999996E-3</v>
      </c>
      <c r="AZ36" s="976">
        <v>5.3552199999999999E-3</v>
      </c>
      <c r="BA36" s="976">
        <v>5.5855399999999999E-3</v>
      </c>
      <c r="BB36" s="457">
        <v>5.5149200000000004E-3</v>
      </c>
      <c r="BC36" s="457">
        <v>6.0481900000000002E-3</v>
      </c>
      <c r="BD36" s="457">
        <v>5.66703E-3</v>
      </c>
      <c r="BE36" s="457">
        <v>5.8572700000000004E-3</v>
      </c>
      <c r="BF36" s="457">
        <v>6.0092599999999998E-3</v>
      </c>
      <c r="BG36" s="457">
        <v>5.4346799999999999E-3</v>
      </c>
      <c r="BH36" s="457">
        <v>5.7230099999999997E-3</v>
      </c>
      <c r="BI36" s="457">
        <v>5.7026799999999999E-3</v>
      </c>
      <c r="BJ36" s="457">
        <v>5.8291300000000001E-3</v>
      </c>
      <c r="BK36" s="457">
        <v>5.5757699999999999E-3</v>
      </c>
      <c r="BL36" s="457">
        <v>5.3365900000000004E-3</v>
      </c>
      <c r="BM36" s="457">
        <v>5.5719100000000002E-3</v>
      </c>
      <c r="BN36" s="457">
        <v>5.5136899999999999E-3</v>
      </c>
      <c r="BO36" s="457">
        <v>6.0538600000000003E-3</v>
      </c>
      <c r="BP36" s="457">
        <v>5.66309E-3</v>
      </c>
      <c r="BQ36" s="457">
        <v>5.8567699999999999E-3</v>
      </c>
      <c r="BR36" s="457">
        <v>6.0201500000000002E-3</v>
      </c>
      <c r="BS36" s="457">
        <v>5.4445500000000003E-3</v>
      </c>
      <c r="BT36" s="457">
        <v>5.7204200000000004E-3</v>
      </c>
      <c r="BU36" s="457">
        <v>5.6965399999999999E-3</v>
      </c>
      <c r="BV36" s="457">
        <v>5.8267500000000003E-3</v>
      </c>
    </row>
    <row r="37" spans="1:74" ht="12" customHeight="1" x14ac:dyDescent="0.2">
      <c r="A37" s="240" t="s">
        <v>12</v>
      </c>
      <c r="B37" s="777" t="s">
        <v>1415</v>
      </c>
      <c r="C37" s="452">
        <v>6.1264709999999997E-3</v>
      </c>
      <c r="D37" s="452">
        <v>5.6785840000000004E-3</v>
      </c>
      <c r="E37" s="452">
        <v>6.1150809999999996E-3</v>
      </c>
      <c r="F37" s="452">
        <v>5.854372E-3</v>
      </c>
      <c r="G37" s="452">
        <v>6.0018609999999998E-3</v>
      </c>
      <c r="H37" s="452">
        <v>6.0166020000000002E-3</v>
      </c>
      <c r="I37" s="452">
        <v>6.250561E-3</v>
      </c>
      <c r="J37" s="452">
        <v>6.256981E-3</v>
      </c>
      <c r="K37" s="452">
        <v>6.0491119999999997E-3</v>
      </c>
      <c r="L37" s="452">
        <v>6.1252609999999999E-3</v>
      </c>
      <c r="M37" s="452">
        <v>5.9268519999999998E-3</v>
      </c>
      <c r="N37" s="452">
        <v>6.2328009999999996E-3</v>
      </c>
      <c r="O37" s="452">
        <v>6.2166909999999999E-3</v>
      </c>
      <c r="P37" s="452">
        <v>5.6440240000000001E-3</v>
      </c>
      <c r="Q37" s="452">
        <v>6.1301510000000003E-3</v>
      </c>
      <c r="R37" s="452">
        <v>5.8888719999999999E-3</v>
      </c>
      <c r="S37" s="452">
        <v>6.2173810000000001E-3</v>
      </c>
      <c r="T37" s="452">
        <v>6.1400320000000001E-3</v>
      </c>
      <c r="U37" s="452">
        <v>6.2789309999999997E-3</v>
      </c>
      <c r="V37" s="452">
        <v>6.3781610000000002E-3</v>
      </c>
      <c r="W37" s="452">
        <v>5.924332E-3</v>
      </c>
      <c r="X37" s="452">
        <v>6.0237509999999999E-3</v>
      </c>
      <c r="Y37" s="452">
        <v>5.9665020000000003E-3</v>
      </c>
      <c r="Z37" s="452">
        <v>6.166431E-3</v>
      </c>
      <c r="AA37" s="452">
        <v>6.1574710000000003E-3</v>
      </c>
      <c r="AB37" s="452">
        <v>5.4782939999999999E-3</v>
      </c>
      <c r="AC37" s="452">
        <v>6.1111209999999997E-3</v>
      </c>
      <c r="AD37" s="452">
        <v>5.8533320000000002E-3</v>
      </c>
      <c r="AE37" s="452">
        <v>5.9381010000000003E-3</v>
      </c>
      <c r="AF37" s="452">
        <v>5.966832E-3</v>
      </c>
      <c r="AG37" s="452">
        <v>6.0198209999999999E-3</v>
      </c>
      <c r="AH37" s="452">
        <v>6.1390610000000003E-3</v>
      </c>
      <c r="AI37" s="452">
        <v>5.982752E-3</v>
      </c>
      <c r="AJ37" s="452">
        <v>6.078501E-3</v>
      </c>
      <c r="AK37" s="452">
        <v>5.8798119999999999E-3</v>
      </c>
      <c r="AL37" s="452">
        <v>6.1474809999999998E-3</v>
      </c>
      <c r="AM37" s="452">
        <v>6.2005740000000004E-3</v>
      </c>
      <c r="AN37" s="452">
        <v>5.6162740000000001E-3</v>
      </c>
      <c r="AO37" s="452">
        <v>5.9153640000000002E-3</v>
      </c>
      <c r="AP37" s="452">
        <v>5.7034490000000002E-3</v>
      </c>
      <c r="AQ37" s="452">
        <v>5.9972439999999997E-3</v>
      </c>
      <c r="AR37" s="452">
        <v>5.9181590000000001E-3</v>
      </c>
      <c r="AS37" s="452">
        <v>6.2458039999999998E-3</v>
      </c>
      <c r="AT37" s="452">
        <v>6.0618540000000002E-3</v>
      </c>
      <c r="AU37" s="452">
        <v>5.9447789999999999E-3</v>
      </c>
      <c r="AV37" s="452">
        <v>6.0121840000000003E-3</v>
      </c>
      <c r="AW37" s="452">
        <v>5.9234889999999997E-3</v>
      </c>
      <c r="AX37" s="452">
        <v>6.1430740000000001E-3</v>
      </c>
      <c r="AY37" s="976">
        <v>6.2545700000000001E-3</v>
      </c>
      <c r="AZ37" s="976">
        <v>5.60758E-3</v>
      </c>
      <c r="BA37" s="976">
        <v>5.9227300000000002E-3</v>
      </c>
      <c r="BB37" s="457">
        <v>5.6425099999999999E-3</v>
      </c>
      <c r="BC37" s="457">
        <v>5.9416399999999998E-3</v>
      </c>
      <c r="BD37" s="457">
        <v>5.8889800000000003E-3</v>
      </c>
      <c r="BE37" s="457">
        <v>6.3028399999999997E-3</v>
      </c>
      <c r="BF37" s="457">
        <v>6.0826999999999999E-3</v>
      </c>
      <c r="BG37" s="457">
        <v>6.0110199999999997E-3</v>
      </c>
      <c r="BH37" s="457">
        <v>5.9877699999999999E-3</v>
      </c>
      <c r="BI37" s="457">
        <v>5.9749900000000003E-3</v>
      </c>
      <c r="BJ37" s="457">
        <v>6.0809599999999998E-3</v>
      </c>
      <c r="BK37" s="457">
        <v>6.1315299999999996E-3</v>
      </c>
      <c r="BL37" s="457">
        <v>5.6054800000000004E-3</v>
      </c>
      <c r="BM37" s="457">
        <v>5.9208500000000001E-3</v>
      </c>
      <c r="BN37" s="457">
        <v>5.6425499999999996E-3</v>
      </c>
      <c r="BO37" s="457">
        <v>5.9446000000000004E-3</v>
      </c>
      <c r="BP37" s="457">
        <v>5.8988299999999999E-3</v>
      </c>
      <c r="BQ37" s="457">
        <v>6.3129199999999996E-3</v>
      </c>
      <c r="BR37" s="457">
        <v>6.0866100000000001E-3</v>
      </c>
      <c r="BS37" s="457">
        <v>6.0074600000000001E-3</v>
      </c>
      <c r="BT37" s="457">
        <v>5.9875800000000002E-3</v>
      </c>
      <c r="BU37" s="457">
        <v>5.9677899999999997E-3</v>
      </c>
      <c r="BV37" s="457">
        <v>6.0809799999999997E-3</v>
      </c>
    </row>
    <row r="38" spans="1:74" ht="12" customHeight="1" x14ac:dyDescent="0.2">
      <c r="A38" s="260"/>
      <c r="B38" s="304"/>
      <c r="C38" s="514"/>
      <c r="D38" s="514"/>
      <c r="E38" s="514"/>
      <c r="F38" s="514"/>
      <c r="G38" s="514"/>
      <c r="H38" s="514"/>
      <c r="I38" s="514"/>
      <c r="J38" s="514"/>
      <c r="K38" s="514"/>
      <c r="L38" s="514"/>
      <c r="M38" s="514"/>
      <c r="N38" s="514"/>
      <c r="O38" s="514"/>
      <c r="P38" s="514"/>
      <c r="Q38" s="514"/>
      <c r="R38" s="514"/>
      <c r="S38" s="514"/>
      <c r="T38" s="514"/>
      <c r="U38" s="514"/>
      <c r="V38" s="514"/>
      <c r="W38" s="514"/>
      <c r="X38" s="514"/>
      <c r="Y38" s="514"/>
      <c r="Z38" s="514"/>
      <c r="AA38" s="514"/>
      <c r="AB38" s="514"/>
      <c r="AC38" s="514"/>
      <c r="AD38" s="514"/>
      <c r="AE38" s="514"/>
      <c r="AF38" s="514"/>
      <c r="AG38" s="514"/>
      <c r="AH38" s="514"/>
      <c r="AI38" s="514"/>
      <c r="AJ38" s="514"/>
      <c r="AK38" s="514"/>
      <c r="AL38" s="514"/>
      <c r="AM38" s="514"/>
      <c r="AN38" s="514"/>
      <c r="AO38" s="514"/>
      <c r="AP38" s="514"/>
      <c r="AQ38" s="514"/>
      <c r="AR38" s="514"/>
      <c r="AS38" s="514"/>
      <c r="AT38" s="514"/>
      <c r="AU38" s="514"/>
      <c r="AV38" s="514"/>
      <c r="AW38" s="514"/>
      <c r="AX38" s="514"/>
      <c r="AY38" s="978"/>
      <c r="AZ38" s="978"/>
      <c r="BA38" s="978"/>
      <c r="BB38" s="510"/>
      <c r="BC38" s="510"/>
      <c r="BD38" s="510"/>
      <c r="BE38" s="510"/>
      <c r="BF38" s="510"/>
      <c r="BG38" s="510"/>
      <c r="BH38" s="510"/>
      <c r="BI38" s="510"/>
      <c r="BJ38" s="510"/>
      <c r="BK38" s="510"/>
      <c r="BL38" s="510"/>
      <c r="BM38" s="510"/>
      <c r="BN38" s="510"/>
      <c r="BO38" s="510"/>
      <c r="BP38" s="510"/>
      <c r="BQ38" s="510"/>
      <c r="BR38" s="510"/>
      <c r="BS38" s="510"/>
      <c r="BT38" s="510"/>
      <c r="BU38" s="510"/>
      <c r="BV38" s="510"/>
    </row>
    <row r="39" spans="1:74" s="93" customFormat="1" ht="12" customHeight="1" x14ac:dyDescent="0.2">
      <c r="A39" s="521" t="s">
        <v>14</v>
      </c>
      <c r="B39" s="519" t="s">
        <v>1059</v>
      </c>
      <c r="C39" s="112">
        <v>4.1969142000000001E-2</v>
      </c>
      <c r="D39" s="112">
        <v>3.9426793000000002E-2</v>
      </c>
      <c r="E39" s="112">
        <v>4.6856796999999999E-2</v>
      </c>
      <c r="F39" s="112">
        <v>4.7394082999999997E-2</v>
      </c>
      <c r="G39" s="112">
        <v>5.0067089000000002E-2</v>
      </c>
      <c r="H39" s="112">
        <v>4.9164373999999997E-2</v>
      </c>
      <c r="I39" s="112">
        <v>5.0421239E-2</v>
      </c>
      <c r="J39" s="112">
        <v>4.9401704999999997E-2</v>
      </c>
      <c r="K39" s="112">
        <v>4.6407692E-2</v>
      </c>
      <c r="L39" s="112">
        <v>4.5582315999999998E-2</v>
      </c>
      <c r="M39" s="112">
        <v>4.2959384000000003E-2</v>
      </c>
      <c r="N39" s="112">
        <v>4.2903570000000002E-2</v>
      </c>
      <c r="O39" s="112">
        <v>5.0103096E-2</v>
      </c>
      <c r="P39" s="112">
        <v>4.7422987E-2</v>
      </c>
      <c r="Q39" s="112">
        <v>5.5761371999999997E-2</v>
      </c>
      <c r="R39" s="112">
        <v>5.6373599000000003E-2</v>
      </c>
      <c r="S39" s="112">
        <v>5.9515591999999999E-2</v>
      </c>
      <c r="T39" s="112">
        <v>5.8209402E-2</v>
      </c>
      <c r="U39" s="112">
        <v>6.0107384E-2</v>
      </c>
      <c r="V39" s="112">
        <v>5.9387556000000001E-2</v>
      </c>
      <c r="W39" s="112">
        <v>5.6022455999999998E-2</v>
      </c>
      <c r="X39" s="112">
        <v>5.5840380000000002E-2</v>
      </c>
      <c r="Y39" s="112">
        <v>5.1439882999999999E-2</v>
      </c>
      <c r="Z39" s="112">
        <v>5.1559493999999997E-2</v>
      </c>
      <c r="AA39" s="112">
        <v>5.4096406999999999E-2</v>
      </c>
      <c r="AB39" s="112">
        <v>5.1346412000000001E-2</v>
      </c>
      <c r="AC39" s="112">
        <v>6.0407567000000002E-2</v>
      </c>
      <c r="AD39" s="112">
        <v>6.1529818999999999E-2</v>
      </c>
      <c r="AE39" s="112">
        <v>6.5602832999999999E-2</v>
      </c>
      <c r="AF39" s="112">
        <v>6.3718132999999996E-2</v>
      </c>
      <c r="AG39" s="112">
        <v>6.6106854000000007E-2</v>
      </c>
      <c r="AH39" s="112">
        <v>6.5516651999999995E-2</v>
      </c>
      <c r="AI39" s="112">
        <v>6.1164386000000001E-2</v>
      </c>
      <c r="AJ39" s="112">
        <v>6.1172113E-2</v>
      </c>
      <c r="AK39" s="112">
        <v>5.6345062000000001E-2</v>
      </c>
      <c r="AL39" s="112">
        <v>5.6109520000000003E-2</v>
      </c>
      <c r="AM39" s="112">
        <v>5.2224507000000003E-2</v>
      </c>
      <c r="AN39" s="112">
        <v>5.1596397000000002E-2</v>
      </c>
      <c r="AO39" s="112">
        <v>5.9407981999999998E-2</v>
      </c>
      <c r="AP39" s="112">
        <v>6.0705774999999997E-2</v>
      </c>
      <c r="AQ39" s="112">
        <v>6.4203336E-2</v>
      </c>
      <c r="AR39" s="112">
        <v>6.2937935E-2</v>
      </c>
      <c r="AS39" s="112">
        <v>6.4871777000000005E-2</v>
      </c>
      <c r="AT39" s="112">
        <v>6.3846607E-2</v>
      </c>
      <c r="AU39" s="112">
        <v>5.9648749000000001E-2</v>
      </c>
      <c r="AV39" s="112">
        <v>5.8772392E-2</v>
      </c>
      <c r="AW39" s="112">
        <v>5.351699E-2</v>
      </c>
      <c r="AX39" s="112">
        <v>5.3192636000000001E-2</v>
      </c>
      <c r="AY39" s="729">
        <v>5.335778E-2</v>
      </c>
      <c r="AZ39" s="729">
        <v>5.2794189999999998E-2</v>
      </c>
      <c r="BA39" s="729">
        <v>6.1341920000000001E-2</v>
      </c>
      <c r="BB39" s="520">
        <v>6.2962199999999996E-2</v>
      </c>
      <c r="BC39" s="520">
        <v>6.6656699999999999E-2</v>
      </c>
      <c r="BD39" s="520">
        <v>6.5677200000000005E-2</v>
      </c>
      <c r="BE39" s="520">
        <v>6.7556599999999994E-2</v>
      </c>
      <c r="BF39" s="520">
        <v>6.63295E-2</v>
      </c>
      <c r="BG39" s="520">
        <v>6.1839100000000001E-2</v>
      </c>
      <c r="BH39" s="520">
        <v>6.0207400000000001E-2</v>
      </c>
      <c r="BI39" s="520">
        <v>5.4801099999999998E-2</v>
      </c>
      <c r="BJ39" s="520">
        <v>5.4062499999999999E-2</v>
      </c>
      <c r="BK39" s="520">
        <v>5.4526699999999997E-2</v>
      </c>
      <c r="BL39" s="520">
        <v>5.3994E-2</v>
      </c>
      <c r="BM39" s="520">
        <v>6.32905E-2</v>
      </c>
      <c r="BN39" s="520">
        <v>6.5217200000000003E-2</v>
      </c>
      <c r="BO39" s="520">
        <v>6.9177500000000003E-2</v>
      </c>
      <c r="BP39" s="520">
        <v>6.8286700000000006E-2</v>
      </c>
      <c r="BQ39" s="520">
        <v>7.0243399999999998E-2</v>
      </c>
      <c r="BR39" s="520">
        <v>6.8881800000000007E-2</v>
      </c>
      <c r="BS39" s="520">
        <v>6.4088000000000006E-2</v>
      </c>
      <c r="BT39" s="520">
        <v>6.21554E-2</v>
      </c>
      <c r="BU39" s="520">
        <v>5.6331199999999998E-2</v>
      </c>
      <c r="BV39" s="520">
        <v>5.5445000000000001E-2</v>
      </c>
    </row>
    <row r="40" spans="1:74" ht="12" customHeight="1" x14ac:dyDescent="0.2">
      <c r="A40" s="260" t="s">
        <v>317</v>
      </c>
      <c r="B40" s="777" t="s">
        <v>1066</v>
      </c>
      <c r="C40" s="452">
        <v>3.3632879999999999E-3</v>
      </c>
      <c r="D40" s="452">
        <v>3.0378079999999999E-3</v>
      </c>
      <c r="E40" s="452">
        <v>3.3632879999999999E-3</v>
      </c>
      <c r="F40" s="452">
        <v>3.254795E-3</v>
      </c>
      <c r="G40" s="452">
        <v>3.3632879999999999E-3</v>
      </c>
      <c r="H40" s="452">
        <v>3.254795E-3</v>
      </c>
      <c r="I40" s="452">
        <v>3.3632879999999999E-3</v>
      </c>
      <c r="J40" s="452">
        <v>3.3632879999999999E-3</v>
      </c>
      <c r="K40" s="452">
        <v>3.254795E-3</v>
      </c>
      <c r="L40" s="452">
        <v>3.3632879999999999E-3</v>
      </c>
      <c r="M40" s="452">
        <v>3.254795E-3</v>
      </c>
      <c r="N40" s="452">
        <v>3.3632879999999999E-3</v>
      </c>
      <c r="O40" s="452">
        <v>3.3632879999999999E-3</v>
      </c>
      <c r="P40" s="452">
        <v>3.0378079999999999E-3</v>
      </c>
      <c r="Q40" s="452">
        <v>3.3632879999999999E-3</v>
      </c>
      <c r="R40" s="452">
        <v>3.254795E-3</v>
      </c>
      <c r="S40" s="452">
        <v>3.3632879999999999E-3</v>
      </c>
      <c r="T40" s="452">
        <v>3.254795E-3</v>
      </c>
      <c r="U40" s="452">
        <v>3.3632879999999999E-3</v>
      </c>
      <c r="V40" s="452">
        <v>3.3632879999999999E-3</v>
      </c>
      <c r="W40" s="452">
        <v>3.254795E-3</v>
      </c>
      <c r="X40" s="452">
        <v>3.3632879999999999E-3</v>
      </c>
      <c r="Y40" s="452">
        <v>3.254795E-3</v>
      </c>
      <c r="Z40" s="452">
        <v>3.3632879999999999E-3</v>
      </c>
      <c r="AA40" s="452">
        <v>3.3632879999999999E-3</v>
      </c>
      <c r="AB40" s="452">
        <v>3.0378079999999999E-3</v>
      </c>
      <c r="AC40" s="452">
        <v>3.3632879999999999E-3</v>
      </c>
      <c r="AD40" s="452">
        <v>3.254795E-3</v>
      </c>
      <c r="AE40" s="452">
        <v>3.3632879999999999E-3</v>
      </c>
      <c r="AF40" s="452">
        <v>3.254795E-3</v>
      </c>
      <c r="AG40" s="452">
        <v>3.3632879999999999E-3</v>
      </c>
      <c r="AH40" s="452">
        <v>3.3632879999999999E-3</v>
      </c>
      <c r="AI40" s="452">
        <v>3.254795E-3</v>
      </c>
      <c r="AJ40" s="452">
        <v>3.3632879999999999E-3</v>
      </c>
      <c r="AK40" s="452">
        <v>3.254795E-3</v>
      </c>
      <c r="AL40" s="452">
        <v>3.3632879999999999E-3</v>
      </c>
      <c r="AM40" s="452">
        <v>3.3540979999999998E-3</v>
      </c>
      <c r="AN40" s="452">
        <v>3.1377050000000002E-3</v>
      </c>
      <c r="AO40" s="452">
        <v>3.3540979999999998E-3</v>
      </c>
      <c r="AP40" s="452">
        <v>3.2459020000000002E-3</v>
      </c>
      <c r="AQ40" s="452">
        <v>3.3540979999999998E-3</v>
      </c>
      <c r="AR40" s="452">
        <v>3.2459020000000002E-3</v>
      </c>
      <c r="AS40" s="452">
        <v>3.3540979999999998E-3</v>
      </c>
      <c r="AT40" s="452">
        <v>3.3540979999999998E-3</v>
      </c>
      <c r="AU40" s="452">
        <v>3.2459020000000002E-3</v>
      </c>
      <c r="AV40" s="452">
        <v>3.3540979999999998E-3</v>
      </c>
      <c r="AW40" s="452">
        <v>3.2459020000000002E-3</v>
      </c>
      <c r="AX40" s="452">
        <v>3.3540979999999998E-3</v>
      </c>
      <c r="AY40" s="976">
        <v>3.2950800000000001E-3</v>
      </c>
      <c r="AZ40" s="976">
        <v>3.3093900000000002E-3</v>
      </c>
      <c r="BA40" s="976">
        <v>3.30532E-3</v>
      </c>
      <c r="BB40" s="457">
        <v>3.31073E-3</v>
      </c>
      <c r="BC40" s="457">
        <v>3.30678E-3</v>
      </c>
      <c r="BD40" s="457">
        <v>3.3123200000000001E-3</v>
      </c>
      <c r="BE40" s="457">
        <v>3.3085200000000001E-3</v>
      </c>
      <c r="BF40" s="457">
        <v>3.30438E-3</v>
      </c>
      <c r="BG40" s="457">
        <v>3.3096900000000001E-3</v>
      </c>
      <c r="BH40" s="457">
        <v>3.3056499999999998E-3</v>
      </c>
      <c r="BI40" s="457">
        <v>3.31109E-3</v>
      </c>
      <c r="BJ40" s="457">
        <v>3.3071799999999998E-3</v>
      </c>
      <c r="BK40" s="457">
        <v>3.3082799999999998E-3</v>
      </c>
      <c r="BL40" s="457">
        <v>3.30818E-3</v>
      </c>
      <c r="BM40" s="457">
        <v>3.3084400000000002E-3</v>
      </c>
      <c r="BN40" s="457">
        <v>3.3082300000000001E-3</v>
      </c>
      <c r="BO40" s="457">
        <v>3.3083600000000002E-3</v>
      </c>
      <c r="BP40" s="457">
        <v>3.3080000000000002E-3</v>
      </c>
      <c r="BQ40" s="457">
        <v>3.30795E-3</v>
      </c>
      <c r="BR40" s="457">
        <v>3.3082799999999998E-3</v>
      </c>
      <c r="BS40" s="457">
        <v>3.3081500000000002E-3</v>
      </c>
      <c r="BT40" s="457">
        <v>3.3083700000000001E-3</v>
      </c>
      <c r="BU40" s="457">
        <v>3.3081299999999998E-3</v>
      </c>
      <c r="BV40" s="457">
        <v>3.3082099999999998E-3</v>
      </c>
    </row>
    <row r="41" spans="1:74" ht="12" customHeight="1" x14ac:dyDescent="0.2">
      <c r="A41" s="260" t="s">
        <v>13</v>
      </c>
      <c r="B41" s="777" t="s">
        <v>1071</v>
      </c>
      <c r="C41" s="452">
        <v>9.3793149999999992E-3</v>
      </c>
      <c r="D41" s="452">
        <v>9.9908210000000004E-3</v>
      </c>
      <c r="E41" s="452">
        <v>1.426697E-2</v>
      </c>
      <c r="F41" s="452">
        <v>1.5855540000000001E-2</v>
      </c>
      <c r="G41" s="452">
        <v>1.7477262E-2</v>
      </c>
      <c r="H41" s="452">
        <v>1.7625831000000002E-2</v>
      </c>
      <c r="I41" s="452">
        <v>1.7831412000000001E-2</v>
      </c>
      <c r="J41" s="452">
        <v>1.6811877999999999E-2</v>
      </c>
      <c r="K41" s="452">
        <v>1.4869149E-2</v>
      </c>
      <c r="L41" s="452">
        <v>1.2992488999999999E-2</v>
      </c>
      <c r="M41" s="452">
        <v>1.1420840999999999E-2</v>
      </c>
      <c r="N41" s="452">
        <v>1.0313743E-2</v>
      </c>
      <c r="O41" s="452">
        <v>1.0857573000000001E-2</v>
      </c>
      <c r="P41" s="452">
        <v>1.1975418E-2</v>
      </c>
      <c r="Q41" s="452">
        <v>1.6515848999999999E-2</v>
      </c>
      <c r="R41" s="452">
        <v>1.839406E-2</v>
      </c>
      <c r="S41" s="452">
        <v>2.0270069000000002E-2</v>
      </c>
      <c r="T41" s="452">
        <v>2.0229863000000001E-2</v>
      </c>
      <c r="U41" s="452">
        <v>2.0861860999999999E-2</v>
      </c>
      <c r="V41" s="452">
        <v>2.0142033E-2</v>
      </c>
      <c r="W41" s="452">
        <v>1.8042916999999999E-2</v>
      </c>
      <c r="X41" s="452">
        <v>1.6594857000000001E-2</v>
      </c>
      <c r="Y41" s="452">
        <v>1.3460344000000001E-2</v>
      </c>
      <c r="Z41" s="452">
        <v>1.2313971E-2</v>
      </c>
      <c r="AA41" s="452">
        <v>1.2486552E-2</v>
      </c>
      <c r="AB41" s="452">
        <v>1.3763318E-2</v>
      </c>
      <c r="AC41" s="452">
        <v>1.8797712000000001E-2</v>
      </c>
      <c r="AD41" s="452">
        <v>2.1262217E-2</v>
      </c>
      <c r="AE41" s="452">
        <v>2.3992978000000002E-2</v>
      </c>
      <c r="AF41" s="452">
        <v>2.3450531E-2</v>
      </c>
      <c r="AG41" s="452">
        <v>2.4496998999999998E-2</v>
      </c>
      <c r="AH41" s="452">
        <v>2.3906797E-2</v>
      </c>
      <c r="AI41" s="452">
        <v>2.0896784000000002E-2</v>
      </c>
      <c r="AJ41" s="452">
        <v>1.9562257999999999E-2</v>
      </c>
      <c r="AK41" s="452">
        <v>1.6077459999999998E-2</v>
      </c>
      <c r="AL41" s="452">
        <v>1.4499665E-2</v>
      </c>
      <c r="AM41" s="452">
        <v>1.4805459999999999E-2</v>
      </c>
      <c r="AN41" s="452">
        <v>1.6591481000000002E-2</v>
      </c>
      <c r="AO41" s="452">
        <v>2.1988935000000001E-2</v>
      </c>
      <c r="AP41" s="452">
        <v>2.4493793E-2</v>
      </c>
      <c r="AQ41" s="452">
        <v>2.6784288999999999E-2</v>
      </c>
      <c r="AR41" s="452">
        <v>2.6725953E-2</v>
      </c>
      <c r="AS41" s="452">
        <v>2.7452730000000002E-2</v>
      </c>
      <c r="AT41" s="452">
        <v>2.6427559999999999E-2</v>
      </c>
      <c r="AU41" s="452">
        <v>2.3436767000000001E-2</v>
      </c>
      <c r="AV41" s="452">
        <v>2.1353344999999999E-2</v>
      </c>
      <c r="AW41" s="452">
        <v>1.7305008E-2</v>
      </c>
      <c r="AX41" s="452">
        <v>1.5773589000000001E-2</v>
      </c>
      <c r="AY41" s="976">
        <v>1.59978E-2</v>
      </c>
      <c r="AZ41" s="976">
        <v>1.7617600000000001E-2</v>
      </c>
      <c r="BA41" s="976">
        <v>2.3971699999999999E-2</v>
      </c>
      <c r="BB41" s="457">
        <v>2.6685299999999999E-2</v>
      </c>
      <c r="BC41" s="457">
        <v>2.9284899999999999E-2</v>
      </c>
      <c r="BD41" s="457">
        <v>2.9398799999999999E-2</v>
      </c>
      <c r="BE41" s="457">
        <v>3.0183100000000001E-2</v>
      </c>
      <c r="BF41" s="457">
        <v>2.8960199999999998E-2</v>
      </c>
      <c r="BG41" s="457">
        <v>2.5563300000000001E-2</v>
      </c>
      <c r="BH41" s="457">
        <v>2.2836800000000001E-2</v>
      </c>
      <c r="BI41" s="457">
        <v>1.8523899999999999E-2</v>
      </c>
      <c r="BJ41" s="457">
        <v>1.6690300000000002E-2</v>
      </c>
      <c r="BK41" s="457">
        <v>1.7153499999999999E-2</v>
      </c>
      <c r="BL41" s="457">
        <v>1.8818600000000001E-2</v>
      </c>
      <c r="BM41" s="457">
        <v>2.5917200000000001E-2</v>
      </c>
      <c r="BN41" s="457">
        <v>2.8942900000000001E-2</v>
      </c>
      <c r="BO41" s="457">
        <v>3.1804199999999998E-2</v>
      </c>
      <c r="BP41" s="457">
        <v>3.2012600000000002E-2</v>
      </c>
      <c r="BQ41" s="457">
        <v>3.2870499999999997E-2</v>
      </c>
      <c r="BR41" s="457">
        <v>3.1508500000000002E-2</v>
      </c>
      <c r="BS41" s="457">
        <v>2.78138E-2</v>
      </c>
      <c r="BT41" s="457">
        <v>2.4781999999999998E-2</v>
      </c>
      <c r="BU41" s="457">
        <v>2.0056999999999998E-2</v>
      </c>
      <c r="BV41" s="457">
        <v>1.8071899999999998E-2</v>
      </c>
    </row>
    <row r="42" spans="1:74" ht="12" customHeight="1" x14ac:dyDescent="0.2">
      <c r="A42" s="260" t="s">
        <v>429</v>
      </c>
      <c r="B42" s="777" t="s">
        <v>1415</v>
      </c>
      <c r="C42" s="452">
        <v>2.9226538999999999E-2</v>
      </c>
      <c r="D42" s="452">
        <v>2.6398163999999998E-2</v>
      </c>
      <c r="E42" s="452">
        <v>2.9226538999999999E-2</v>
      </c>
      <c r="F42" s="452">
        <v>2.8283748000000001E-2</v>
      </c>
      <c r="G42" s="452">
        <v>2.9226538999999999E-2</v>
      </c>
      <c r="H42" s="452">
        <v>2.8283748000000001E-2</v>
      </c>
      <c r="I42" s="452">
        <v>2.9226538999999999E-2</v>
      </c>
      <c r="J42" s="452">
        <v>2.9226538999999999E-2</v>
      </c>
      <c r="K42" s="452">
        <v>2.8283748000000001E-2</v>
      </c>
      <c r="L42" s="452">
        <v>2.9226538999999999E-2</v>
      </c>
      <c r="M42" s="452">
        <v>2.8283748000000001E-2</v>
      </c>
      <c r="N42" s="452">
        <v>2.9226538999999999E-2</v>
      </c>
      <c r="O42" s="452">
        <v>3.5882234999999998E-2</v>
      </c>
      <c r="P42" s="452">
        <v>3.2409761000000002E-2</v>
      </c>
      <c r="Q42" s="452">
        <v>3.5882234999999998E-2</v>
      </c>
      <c r="R42" s="452">
        <v>3.4724744000000002E-2</v>
      </c>
      <c r="S42" s="452">
        <v>3.5882234999999998E-2</v>
      </c>
      <c r="T42" s="452">
        <v>3.4724744000000002E-2</v>
      </c>
      <c r="U42" s="452">
        <v>3.5882234999999998E-2</v>
      </c>
      <c r="V42" s="452">
        <v>3.5882234999999998E-2</v>
      </c>
      <c r="W42" s="452">
        <v>3.4724744000000002E-2</v>
      </c>
      <c r="X42" s="452">
        <v>3.5882234999999998E-2</v>
      </c>
      <c r="Y42" s="452">
        <v>3.4724744000000002E-2</v>
      </c>
      <c r="Z42" s="452">
        <v>3.5882234999999998E-2</v>
      </c>
      <c r="AA42" s="452">
        <v>3.8246567000000002E-2</v>
      </c>
      <c r="AB42" s="452">
        <v>3.4545286000000001E-2</v>
      </c>
      <c r="AC42" s="452">
        <v>3.8246567000000002E-2</v>
      </c>
      <c r="AD42" s="452">
        <v>3.7012807000000002E-2</v>
      </c>
      <c r="AE42" s="452">
        <v>3.8246567000000002E-2</v>
      </c>
      <c r="AF42" s="452">
        <v>3.7012807000000002E-2</v>
      </c>
      <c r="AG42" s="452">
        <v>3.8246567000000002E-2</v>
      </c>
      <c r="AH42" s="452">
        <v>3.8246567000000002E-2</v>
      </c>
      <c r="AI42" s="452">
        <v>3.7012807000000002E-2</v>
      </c>
      <c r="AJ42" s="452">
        <v>3.8246567000000002E-2</v>
      </c>
      <c r="AK42" s="452">
        <v>3.7012807000000002E-2</v>
      </c>
      <c r="AL42" s="452">
        <v>3.8246567000000002E-2</v>
      </c>
      <c r="AM42" s="452">
        <v>3.4064948999999997E-2</v>
      </c>
      <c r="AN42" s="452">
        <v>3.1867210999999999E-2</v>
      </c>
      <c r="AO42" s="452">
        <v>3.4064948999999997E-2</v>
      </c>
      <c r="AP42" s="452">
        <v>3.2966080000000002E-2</v>
      </c>
      <c r="AQ42" s="452">
        <v>3.4064948999999997E-2</v>
      </c>
      <c r="AR42" s="452">
        <v>3.2966080000000002E-2</v>
      </c>
      <c r="AS42" s="452">
        <v>3.4064948999999997E-2</v>
      </c>
      <c r="AT42" s="452">
        <v>3.4064948999999997E-2</v>
      </c>
      <c r="AU42" s="452">
        <v>3.2966080000000002E-2</v>
      </c>
      <c r="AV42" s="452">
        <v>3.4064948999999997E-2</v>
      </c>
      <c r="AW42" s="452">
        <v>3.2966080000000002E-2</v>
      </c>
      <c r="AX42" s="452">
        <v>3.4064948999999997E-2</v>
      </c>
      <c r="AY42" s="976">
        <v>3.4064900000000002E-2</v>
      </c>
      <c r="AZ42" s="976">
        <v>3.1867199999999998E-2</v>
      </c>
      <c r="BA42" s="976">
        <v>3.4064900000000002E-2</v>
      </c>
      <c r="BB42" s="457">
        <v>3.2966099999999998E-2</v>
      </c>
      <c r="BC42" s="457">
        <v>3.4064900000000002E-2</v>
      </c>
      <c r="BD42" s="457">
        <v>3.2966099999999998E-2</v>
      </c>
      <c r="BE42" s="457">
        <v>3.4064900000000002E-2</v>
      </c>
      <c r="BF42" s="457">
        <v>3.4064900000000002E-2</v>
      </c>
      <c r="BG42" s="457">
        <v>3.2966099999999998E-2</v>
      </c>
      <c r="BH42" s="457">
        <v>3.4064900000000002E-2</v>
      </c>
      <c r="BI42" s="457">
        <v>3.2966099999999998E-2</v>
      </c>
      <c r="BJ42" s="457">
        <v>3.4064900000000002E-2</v>
      </c>
      <c r="BK42" s="457">
        <v>3.4064900000000002E-2</v>
      </c>
      <c r="BL42" s="457">
        <v>3.1867199999999998E-2</v>
      </c>
      <c r="BM42" s="457">
        <v>3.4064900000000002E-2</v>
      </c>
      <c r="BN42" s="457">
        <v>3.2966099999999998E-2</v>
      </c>
      <c r="BO42" s="457">
        <v>3.4064900000000002E-2</v>
      </c>
      <c r="BP42" s="457">
        <v>3.2966099999999998E-2</v>
      </c>
      <c r="BQ42" s="457">
        <v>3.4064900000000002E-2</v>
      </c>
      <c r="BR42" s="457">
        <v>3.4064900000000002E-2</v>
      </c>
      <c r="BS42" s="457">
        <v>3.2966099999999998E-2</v>
      </c>
      <c r="BT42" s="457">
        <v>3.4064900000000002E-2</v>
      </c>
      <c r="BU42" s="457">
        <v>3.2966099999999998E-2</v>
      </c>
      <c r="BV42" s="457">
        <v>3.4064900000000002E-2</v>
      </c>
    </row>
    <row r="43" spans="1:74" ht="12" customHeight="1" x14ac:dyDescent="0.2">
      <c r="A43" s="259"/>
      <c r="B43" s="304"/>
      <c r="C43" s="515"/>
      <c r="D43" s="515"/>
      <c r="E43" s="515"/>
      <c r="F43" s="515"/>
      <c r="G43" s="515"/>
      <c r="H43" s="515"/>
      <c r="I43" s="515"/>
      <c r="J43" s="515"/>
      <c r="K43" s="515"/>
      <c r="L43" s="515"/>
      <c r="M43" s="515"/>
      <c r="N43" s="515"/>
      <c r="O43" s="515"/>
      <c r="P43" s="515"/>
      <c r="Q43" s="515"/>
      <c r="R43" s="515"/>
      <c r="S43" s="515"/>
      <c r="T43" s="515"/>
      <c r="U43" s="515"/>
      <c r="V43" s="515"/>
      <c r="W43" s="515"/>
      <c r="X43" s="515"/>
      <c r="Y43" s="515"/>
      <c r="Z43" s="515"/>
      <c r="AA43" s="515"/>
      <c r="AB43" s="515"/>
      <c r="AC43" s="515"/>
      <c r="AD43" s="515"/>
      <c r="AE43" s="515"/>
      <c r="AF43" s="515"/>
      <c r="AG43" s="515"/>
      <c r="AH43" s="515"/>
      <c r="AI43" s="515"/>
      <c r="AJ43" s="515"/>
      <c r="AK43" s="515"/>
      <c r="AL43" s="515"/>
      <c r="AM43" s="515"/>
      <c r="AN43" s="515"/>
      <c r="AO43" s="515"/>
      <c r="AP43" s="515"/>
      <c r="AQ43" s="515"/>
      <c r="AR43" s="515"/>
      <c r="AS43" s="515"/>
      <c r="AT43" s="515"/>
      <c r="AU43" s="515"/>
      <c r="AV43" s="515"/>
      <c r="AW43" s="515"/>
      <c r="AX43" s="515"/>
      <c r="AY43" s="979"/>
      <c r="AZ43" s="979"/>
      <c r="BA43" s="979"/>
      <c r="BB43" s="511"/>
      <c r="BC43" s="511"/>
      <c r="BD43" s="511"/>
      <c r="BE43" s="511"/>
      <c r="BF43" s="511"/>
      <c r="BG43" s="511"/>
      <c r="BH43" s="511"/>
      <c r="BI43" s="511"/>
      <c r="BJ43" s="511"/>
      <c r="BK43" s="511"/>
      <c r="BL43" s="511"/>
      <c r="BM43" s="511"/>
      <c r="BN43" s="511"/>
      <c r="BO43" s="511"/>
      <c r="BP43" s="511"/>
      <c r="BQ43" s="511"/>
      <c r="BR43" s="511"/>
      <c r="BS43" s="511"/>
      <c r="BT43" s="511"/>
      <c r="BU43" s="511"/>
      <c r="BV43" s="511"/>
    </row>
    <row r="44" spans="1:74" s="93" customFormat="1" ht="12" customHeight="1" x14ac:dyDescent="0.2">
      <c r="A44" s="521" t="s">
        <v>200</v>
      </c>
      <c r="B44" s="519" t="s">
        <v>1397</v>
      </c>
      <c r="C44" s="112">
        <v>0.10190992040999999</v>
      </c>
      <c r="D44" s="112">
        <v>0.10084932368000001</v>
      </c>
      <c r="E44" s="112">
        <v>0.12537760617999999</v>
      </c>
      <c r="F44" s="112">
        <v>0.12021511074000001</v>
      </c>
      <c r="G44" s="112">
        <v>0.13359240863999999</v>
      </c>
      <c r="H44" s="112">
        <v>0.12845406738000001</v>
      </c>
      <c r="I44" s="112">
        <v>0.13059915235</v>
      </c>
      <c r="J44" s="112">
        <v>0.13160538109</v>
      </c>
      <c r="K44" s="112">
        <v>0.12042510870000001</v>
      </c>
      <c r="L44" s="112">
        <v>0.13856459617</v>
      </c>
      <c r="M44" s="112">
        <v>0.13196145059</v>
      </c>
      <c r="N44" s="112">
        <v>0.13240878368</v>
      </c>
      <c r="O44" s="112">
        <v>0.11774947854999999</v>
      </c>
      <c r="P44" s="112">
        <v>0.11113875703999999</v>
      </c>
      <c r="Q44" s="112">
        <v>0.13272038711</v>
      </c>
      <c r="R44" s="112">
        <v>0.12708820151</v>
      </c>
      <c r="S44" s="112">
        <v>0.13402123101999999</v>
      </c>
      <c r="T44" s="112">
        <v>0.13916720659000001</v>
      </c>
      <c r="U44" s="112">
        <v>0.13162209975</v>
      </c>
      <c r="V44" s="112">
        <v>0.14098988636000001</v>
      </c>
      <c r="W44" s="112">
        <v>0.12806010209999999</v>
      </c>
      <c r="X44" s="112">
        <v>0.14165578005000001</v>
      </c>
      <c r="Y44" s="112">
        <v>0.13462154076999999</v>
      </c>
      <c r="Z44" s="112">
        <v>0.13430510486</v>
      </c>
      <c r="AA44" s="112">
        <v>0.13533145400999999</v>
      </c>
      <c r="AB44" s="112">
        <v>0.12397743645000001</v>
      </c>
      <c r="AC44" s="112">
        <v>0.14833130496999999</v>
      </c>
      <c r="AD44" s="112">
        <v>0.13825616148</v>
      </c>
      <c r="AE44" s="112">
        <v>0.16129899707000001</v>
      </c>
      <c r="AF44" s="112">
        <v>0.15777877780999999</v>
      </c>
      <c r="AG44" s="112">
        <v>0.14886965018000001</v>
      </c>
      <c r="AH44" s="112">
        <v>0.16129759354000001</v>
      </c>
      <c r="AI44" s="112">
        <v>0.15119947332</v>
      </c>
      <c r="AJ44" s="112">
        <v>0.15896053889</v>
      </c>
      <c r="AK44" s="112">
        <v>0.14535588212</v>
      </c>
      <c r="AL44" s="112">
        <v>0.15677161733</v>
      </c>
      <c r="AM44" s="112">
        <v>0.13956573654000001</v>
      </c>
      <c r="AN44" s="112">
        <v>0.14851372015</v>
      </c>
      <c r="AO44" s="112">
        <v>0.15543668369999999</v>
      </c>
      <c r="AP44" s="112">
        <v>0.14973221221999999</v>
      </c>
      <c r="AQ44" s="112">
        <v>0.16471163912</v>
      </c>
      <c r="AR44" s="112">
        <v>0.15994135547999999</v>
      </c>
      <c r="AS44" s="112">
        <v>0.17144174311999999</v>
      </c>
      <c r="AT44" s="112">
        <v>0.16483781466</v>
      </c>
      <c r="AU44" s="112">
        <v>0.15730849083000001</v>
      </c>
      <c r="AV44" s="112">
        <v>0.16805857289000001</v>
      </c>
      <c r="AW44" s="112">
        <v>0.15970860054</v>
      </c>
      <c r="AX44" s="112">
        <v>0.15407683051000001</v>
      </c>
      <c r="AY44" s="729">
        <v>0.13176160867</v>
      </c>
      <c r="AZ44" s="729">
        <v>0.12197252074999999</v>
      </c>
      <c r="BA44" s="729">
        <v>0.14794233783999999</v>
      </c>
      <c r="BB44" s="520">
        <v>0.14250940000000001</v>
      </c>
      <c r="BC44" s="520">
        <v>0.16151860000000001</v>
      </c>
      <c r="BD44" s="520">
        <v>0.15883040000000001</v>
      </c>
      <c r="BE44" s="520">
        <v>0.1614507</v>
      </c>
      <c r="BF44" s="520">
        <v>0.1632613</v>
      </c>
      <c r="BG44" s="520">
        <v>0.1521313</v>
      </c>
      <c r="BH44" s="520">
        <v>0.16119890000000001</v>
      </c>
      <c r="BI44" s="520">
        <v>0.15564910000000001</v>
      </c>
      <c r="BJ44" s="520">
        <v>0.15954450000000001</v>
      </c>
      <c r="BK44" s="520">
        <v>0.1466163</v>
      </c>
      <c r="BL44" s="520">
        <v>0.1390826</v>
      </c>
      <c r="BM44" s="520">
        <v>0.16003510000000001</v>
      </c>
      <c r="BN44" s="520">
        <v>0.15461639999999999</v>
      </c>
      <c r="BO44" s="520">
        <v>0.16933709999999999</v>
      </c>
      <c r="BP44" s="520">
        <v>0.16468379999999999</v>
      </c>
      <c r="BQ44" s="520">
        <v>0.1665122</v>
      </c>
      <c r="BR44" s="520">
        <v>0.16770389999999999</v>
      </c>
      <c r="BS44" s="520">
        <v>0.15643029999999999</v>
      </c>
      <c r="BT44" s="520">
        <v>0.16441359999999999</v>
      </c>
      <c r="BU44" s="520">
        <v>0.15810669999999999</v>
      </c>
      <c r="BV44" s="520">
        <v>0.16196740000000001</v>
      </c>
    </row>
    <row r="45" spans="1:74" ht="12" customHeight="1" x14ac:dyDescent="0.2">
      <c r="A45" s="259" t="s">
        <v>773</v>
      </c>
      <c r="B45" s="777" t="s">
        <v>1411</v>
      </c>
      <c r="C45" s="452">
        <v>2.3441945020999999E-2</v>
      </c>
      <c r="D45" s="452">
        <v>2.7083939519000001E-2</v>
      </c>
      <c r="E45" s="452">
        <v>3.2624426555000002E-2</v>
      </c>
      <c r="F45" s="452">
        <v>3.2622070727999997E-2</v>
      </c>
      <c r="G45" s="452">
        <v>3.4551960261999998E-2</v>
      </c>
      <c r="H45" s="452">
        <v>3.1392969812000002E-2</v>
      </c>
      <c r="I45" s="452">
        <v>3.0728590723E-2</v>
      </c>
      <c r="J45" s="452">
        <v>3.4722958347000003E-2</v>
      </c>
      <c r="K45" s="452">
        <v>2.8892155172999999E-2</v>
      </c>
      <c r="L45" s="452">
        <v>3.7445940679999998E-2</v>
      </c>
      <c r="M45" s="452">
        <v>3.5847238954000001E-2</v>
      </c>
      <c r="N45" s="452">
        <v>3.7052519281E-2</v>
      </c>
      <c r="O45" s="452">
        <v>3.1295586696000001E-2</v>
      </c>
      <c r="P45" s="452">
        <v>3.0563466760000001E-2</v>
      </c>
      <c r="Q45" s="452">
        <v>3.7204449894E-2</v>
      </c>
      <c r="R45" s="452">
        <v>3.7976023608000002E-2</v>
      </c>
      <c r="S45" s="452">
        <v>3.7220423065000001E-2</v>
      </c>
      <c r="T45" s="452">
        <v>4.2690898263000002E-2</v>
      </c>
      <c r="U45" s="452">
        <v>3.8082709947999997E-2</v>
      </c>
      <c r="V45" s="452">
        <v>4.1901542648000001E-2</v>
      </c>
      <c r="W45" s="452">
        <v>3.8419115766000003E-2</v>
      </c>
      <c r="X45" s="452">
        <v>4.3662446087999997E-2</v>
      </c>
      <c r="Y45" s="452">
        <v>4.0525326464999997E-2</v>
      </c>
      <c r="Z45" s="452">
        <v>4.2173933173999999E-2</v>
      </c>
      <c r="AA45" s="452">
        <v>4.4645181875000002E-2</v>
      </c>
      <c r="AB45" s="452">
        <v>4.2885108834999998E-2</v>
      </c>
      <c r="AC45" s="452">
        <v>5.1505184012000001E-2</v>
      </c>
      <c r="AD45" s="452">
        <v>4.8101870120000001E-2</v>
      </c>
      <c r="AE45" s="452">
        <v>6.4170593166999995E-2</v>
      </c>
      <c r="AF45" s="452">
        <v>6.0559066561999997E-2</v>
      </c>
      <c r="AG45" s="452">
        <v>5.3738973749000003E-2</v>
      </c>
      <c r="AH45" s="452">
        <v>6.0734540215E-2</v>
      </c>
      <c r="AI45" s="452">
        <v>6.0538793237000003E-2</v>
      </c>
      <c r="AJ45" s="452">
        <v>5.9065284239000003E-2</v>
      </c>
      <c r="AK45" s="452">
        <v>5.1339770074E-2</v>
      </c>
      <c r="AL45" s="452">
        <v>6.3211621250000002E-2</v>
      </c>
      <c r="AM45" s="452">
        <v>5.4089585008999998E-2</v>
      </c>
      <c r="AN45" s="452">
        <v>6.1379436051999997E-2</v>
      </c>
      <c r="AO45" s="452">
        <v>6.1758786184999998E-2</v>
      </c>
      <c r="AP45" s="452">
        <v>6.3443442884000001E-2</v>
      </c>
      <c r="AQ45" s="452">
        <v>6.1874364878E-2</v>
      </c>
      <c r="AR45" s="452">
        <v>6.7863950111999999E-2</v>
      </c>
      <c r="AS45" s="452">
        <v>7.2354524027000003E-2</v>
      </c>
      <c r="AT45" s="452">
        <v>6.6045073735000001E-2</v>
      </c>
      <c r="AU45" s="452">
        <v>6.4318303706999994E-2</v>
      </c>
      <c r="AV45" s="452">
        <v>6.6076193342000003E-2</v>
      </c>
      <c r="AW45" s="452">
        <v>6.6184939461E-2</v>
      </c>
      <c r="AX45" s="452">
        <v>6.0002359307999999E-2</v>
      </c>
      <c r="AY45" s="976">
        <v>4.0946771290000003E-2</v>
      </c>
      <c r="AZ45" s="976">
        <v>4.1888918949000001E-2</v>
      </c>
      <c r="BA45" s="976">
        <v>4.8485730556000001E-2</v>
      </c>
      <c r="BB45" s="457">
        <v>5.4419099999999998E-2</v>
      </c>
      <c r="BC45" s="457">
        <v>6.2805E-2</v>
      </c>
      <c r="BD45" s="457">
        <v>6.4039799999999994E-2</v>
      </c>
      <c r="BE45" s="457">
        <v>6.5130099999999996E-2</v>
      </c>
      <c r="BF45" s="457">
        <v>6.5874699999999994E-2</v>
      </c>
      <c r="BG45" s="457">
        <v>6.2134500000000002E-2</v>
      </c>
      <c r="BH45" s="457">
        <v>6.4929399999999998E-2</v>
      </c>
      <c r="BI45" s="457">
        <v>6.3093499999999997E-2</v>
      </c>
      <c r="BJ45" s="457">
        <v>6.6400299999999995E-2</v>
      </c>
      <c r="BK45" s="457">
        <v>5.8300200000000003E-2</v>
      </c>
      <c r="BL45" s="457">
        <v>5.7090700000000001E-2</v>
      </c>
      <c r="BM45" s="457">
        <v>6.5921499999999994E-2</v>
      </c>
      <c r="BN45" s="457">
        <v>6.5291699999999994E-2</v>
      </c>
      <c r="BO45" s="457">
        <v>7.0551699999999995E-2</v>
      </c>
      <c r="BP45" s="457">
        <v>6.9349599999999997E-2</v>
      </c>
      <c r="BQ45" s="457">
        <v>6.9757399999999997E-2</v>
      </c>
      <c r="BR45" s="457">
        <v>7.0318099999999994E-2</v>
      </c>
      <c r="BS45" s="457">
        <v>6.6383899999999996E-2</v>
      </c>
      <c r="BT45" s="457">
        <v>6.80148E-2</v>
      </c>
      <c r="BU45" s="457">
        <v>6.5034499999999995E-2</v>
      </c>
      <c r="BV45" s="457">
        <v>6.8235599999999993E-2</v>
      </c>
    </row>
    <row r="46" spans="1:74" ht="12" customHeight="1" x14ac:dyDescent="0.2">
      <c r="A46" s="773" t="s">
        <v>199</v>
      </c>
      <c r="B46" s="778" t="s">
        <v>1072</v>
      </c>
      <c r="C46" s="774">
        <v>7.8467975393000003E-2</v>
      </c>
      <c r="D46" s="774">
        <v>7.3765384158999997E-2</v>
      </c>
      <c r="E46" s="774">
        <v>9.2753179628000004E-2</v>
      </c>
      <c r="F46" s="774">
        <v>8.7593040011999995E-2</v>
      </c>
      <c r="G46" s="774">
        <v>9.9040448375999998E-2</v>
      </c>
      <c r="H46" s="774">
        <v>9.7061097572999994E-2</v>
      </c>
      <c r="I46" s="774">
        <v>9.9870561630999999E-2</v>
      </c>
      <c r="J46" s="774">
        <v>9.6882422743999996E-2</v>
      </c>
      <c r="K46" s="774">
        <v>9.1532953521999999E-2</v>
      </c>
      <c r="L46" s="774">
        <v>0.10111865549</v>
      </c>
      <c r="M46" s="774">
        <v>9.6114211633999996E-2</v>
      </c>
      <c r="N46" s="774">
        <v>9.5356264396999998E-2</v>
      </c>
      <c r="O46" s="774">
        <v>8.6453891850999998E-2</v>
      </c>
      <c r="P46" s="774">
        <v>8.0575290282000001E-2</v>
      </c>
      <c r="Q46" s="774">
        <v>9.5515937214999999E-2</v>
      </c>
      <c r="R46" s="774">
        <v>8.9112177899E-2</v>
      </c>
      <c r="S46" s="774">
        <v>9.6800807958999993E-2</v>
      </c>
      <c r="T46" s="774">
        <v>9.6476308326000002E-2</v>
      </c>
      <c r="U46" s="774">
        <v>9.3539389804000006E-2</v>
      </c>
      <c r="V46" s="774">
        <v>9.9088343708000001E-2</v>
      </c>
      <c r="W46" s="774">
        <v>8.9640986334E-2</v>
      </c>
      <c r="X46" s="774">
        <v>9.7993333964000007E-2</v>
      </c>
      <c r="Y46" s="774">
        <v>9.4096214307000006E-2</v>
      </c>
      <c r="Z46" s="774">
        <v>9.2131171681999996E-2</v>
      </c>
      <c r="AA46" s="774">
        <v>9.0686272132999998E-2</v>
      </c>
      <c r="AB46" s="774">
        <v>8.1092327616000007E-2</v>
      </c>
      <c r="AC46" s="774">
        <v>9.6826120961999995E-2</v>
      </c>
      <c r="AD46" s="774">
        <v>9.0154291356000005E-2</v>
      </c>
      <c r="AE46" s="774">
        <v>9.7128403902999996E-2</v>
      </c>
      <c r="AF46" s="774">
        <v>9.7219711252999996E-2</v>
      </c>
      <c r="AG46" s="774">
        <v>9.5130676427000002E-2</v>
      </c>
      <c r="AH46" s="774">
        <v>0.10056305333</v>
      </c>
      <c r="AI46" s="774">
        <v>9.0660680083999995E-2</v>
      </c>
      <c r="AJ46" s="774">
        <v>9.9895254648999995E-2</v>
      </c>
      <c r="AK46" s="774">
        <v>9.4016112040999994E-2</v>
      </c>
      <c r="AL46" s="774">
        <v>9.3559996081999997E-2</v>
      </c>
      <c r="AM46" s="774">
        <v>8.5476151525999994E-2</v>
      </c>
      <c r="AN46" s="774">
        <v>8.7134284095E-2</v>
      </c>
      <c r="AO46" s="774">
        <v>9.3677897509999997E-2</v>
      </c>
      <c r="AP46" s="774">
        <v>8.6288769338999996E-2</v>
      </c>
      <c r="AQ46" s="774">
        <v>0.10283727425</v>
      </c>
      <c r="AR46" s="774">
        <v>9.2077405368000007E-2</v>
      </c>
      <c r="AS46" s="774">
        <v>9.9087219093000001E-2</v>
      </c>
      <c r="AT46" s="774">
        <v>9.8792740924000005E-2</v>
      </c>
      <c r="AU46" s="774">
        <v>9.2990187119999998E-2</v>
      </c>
      <c r="AV46" s="774">
        <v>0.10198237954</v>
      </c>
      <c r="AW46" s="774">
        <v>9.3523661083000004E-2</v>
      </c>
      <c r="AX46" s="774">
        <v>9.4074471202000007E-2</v>
      </c>
      <c r="AY46" s="980">
        <v>9.0814837383000002E-2</v>
      </c>
      <c r="AZ46" s="980">
        <v>8.0083601805000001E-2</v>
      </c>
      <c r="BA46" s="980">
        <v>9.9456607284999998E-2</v>
      </c>
      <c r="BB46" s="775">
        <v>8.8090299999999996E-2</v>
      </c>
      <c r="BC46" s="775">
        <v>9.8713599999999999E-2</v>
      </c>
      <c r="BD46" s="775">
        <v>9.4790600000000003E-2</v>
      </c>
      <c r="BE46" s="775">
        <v>9.6320699999999995E-2</v>
      </c>
      <c r="BF46" s="775">
        <v>9.7386600000000004E-2</v>
      </c>
      <c r="BG46" s="775">
        <v>8.9996800000000002E-2</v>
      </c>
      <c r="BH46" s="775">
        <v>9.6269499999999994E-2</v>
      </c>
      <c r="BI46" s="775">
        <v>9.2555600000000002E-2</v>
      </c>
      <c r="BJ46" s="775">
        <v>9.3144199999999996E-2</v>
      </c>
      <c r="BK46" s="775">
        <v>8.8316099999999995E-2</v>
      </c>
      <c r="BL46" s="775">
        <v>8.1991800000000004E-2</v>
      </c>
      <c r="BM46" s="775">
        <v>9.4113600000000006E-2</v>
      </c>
      <c r="BN46" s="775">
        <v>8.9324700000000007E-2</v>
      </c>
      <c r="BO46" s="775">
        <v>9.8785399999999995E-2</v>
      </c>
      <c r="BP46" s="775">
        <v>9.5334199999999994E-2</v>
      </c>
      <c r="BQ46" s="775">
        <v>9.6754800000000002E-2</v>
      </c>
      <c r="BR46" s="775">
        <v>9.7385700000000006E-2</v>
      </c>
      <c r="BS46" s="775">
        <v>9.0046399999999999E-2</v>
      </c>
      <c r="BT46" s="775">
        <v>9.6398800000000007E-2</v>
      </c>
      <c r="BU46" s="775">
        <v>9.3072199999999994E-2</v>
      </c>
      <c r="BV46" s="775">
        <v>9.3731900000000007E-2</v>
      </c>
    </row>
    <row r="47" spans="1:74" s="310" customFormat="1" ht="14.4" x14ac:dyDescent="0.3">
      <c r="A47" s="312"/>
      <c r="B47" s="1131" t="s">
        <v>1473</v>
      </c>
      <c r="C47" s="1131"/>
      <c r="D47" s="1131"/>
      <c r="E47" s="1131"/>
      <c r="F47" s="1131"/>
      <c r="G47" s="1131"/>
      <c r="H47" s="1131"/>
      <c r="I47" s="1131"/>
      <c r="J47" s="1131"/>
      <c r="K47" s="1131"/>
      <c r="L47" s="1131"/>
      <c r="M47" s="1131"/>
      <c r="N47" s="1131"/>
      <c r="O47" s="1131"/>
      <c r="P47" s="1131"/>
      <c r="Q47" s="1131"/>
      <c r="R47" s="820"/>
      <c r="S47" s="322"/>
      <c r="T47" s="322"/>
      <c r="U47" s="322"/>
      <c r="V47" s="322"/>
      <c r="W47" s="322"/>
      <c r="X47" s="322"/>
      <c r="Y47" s="322"/>
      <c r="Z47" s="322"/>
      <c r="AA47" s="322"/>
      <c r="AB47" s="322"/>
      <c r="AC47" s="323"/>
      <c r="AD47" s="323"/>
      <c r="AE47" s="323"/>
      <c r="AF47" s="323"/>
      <c r="AG47" s="323"/>
      <c r="AH47" s="323"/>
      <c r="AI47" s="323"/>
      <c r="AJ47" s="323"/>
      <c r="AK47" s="323"/>
      <c r="AL47" s="323"/>
      <c r="AM47" s="323"/>
      <c r="AN47" s="323"/>
      <c r="AO47" s="323"/>
      <c r="AP47" s="323"/>
      <c r="AQ47" s="323"/>
      <c r="AR47" s="323"/>
      <c r="AS47" s="323"/>
      <c r="AT47" s="323"/>
      <c r="AU47" s="323"/>
      <c r="AV47" s="323"/>
      <c r="AW47" s="323"/>
      <c r="AX47" s="323"/>
      <c r="AY47" s="719"/>
      <c r="AZ47" s="719"/>
      <c r="BA47" s="719"/>
      <c r="BB47" s="323"/>
      <c r="BC47" s="323"/>
      <c r="BD47" s="719"/>
      <c r="BE47" s="719"/>
      <c r="BF47" s="719"/>
      <c r="BG47" s="719"/>
      <c r="BH47" s="719"/>
      <c r="BI47" s="719"/>
      <c r="BJ47" s="323"/>
      <c r="BK47" s="323"/>
      <c r="BL47" s="323"/>
      <c r="BM47" s="323"/>
      <c r="BN47" s="323"/>
      <c r="BO47" s="323"/>
      <c r="BP47" s="323"/>
      <c r="BQ47" s="323"/>
      <c r="BR47" s="323"/>
      <c r="BS47" s="323"/>
      <c r="BT47" s="323"/>
      <c r="BU47" s="323"/>
      <c r="BV47" s="323"/>
    </row>
    <row r="48" spans="1:74" s="263" customFormat="1" ht="24" customHeight="1" x14ac:dyDescent="0.2">
      <c r="A48" s="261"/>
      <c r="B48" s="1129" t="s">
        <v>1474</v>
      </c>
      <c r="C48" s="1130"/>
      <c r="D48" s="1130"/>
      <c r="E48" s="1130"/>
      <c r="F48" s="1130"/>
      <c r="G48" s="1130"/>
      <c r="H48" s="1130"/>
      <c r="I48" s="1130"/>
      <c r="J48" s="1130"/>
      <c r="K48" s="1130"/>
      <c r="L48" s="1130"/>
      <c r="M48" s="1130"/>
      <c r="N48" s="1130"/>
      <c r="O48" s="1130"/>
      <c r="P48" s="1130"/>
      <c r="Q48" s="1130"/>
      <c r="R48" s="786"/>
      <c r="S48" s="262"/>
      <c r="T48" s="262"/>
      <c r="U48" s="262"/>
      <c r="V48" s="262"/>
      <c r="W48" s="262"/>
      <c r="X48" s="262"/>
      <c r="Y48" s="262"/>
      <c r="Z48" s="262"/>
      <c r="AA48" s="262"/>
      <c r="AB48" s="262"/>
      <c r="AC48" s="262"/>
      <c r="AD48" s="262"/>
      <c r="AE48" s="262"/>
      <c r="AF48" s="262"/>
      <c r="AG48" s="262"/>
      <c r="AH48" s="262"/>
      <c r="AI48" s="112"/>
      <c r="AJ48" s="112"/>
      <c r="AK48" s="112"/>
      <c r="AL48" s="112"/>
      <c r="AM48" s="112"/>
      <c r="AN48" s="112"/>
      <c r="AO48" s="112"/>
      <c r="AP48" s="112"/>
      <c r="AQ48" s="112"/>
      <c r="AR48" s="112"/>
      <c r="AS48" s="112"/>
      <c r="AT48" s="112"/>
      <c r="AU48" s="112"/>
      <c r="AV48" s="112"/>
      <c r="AW48" s="112"/>
      <c r="AX48" s="112"/>
      <c r="AY48" s="729"/>
      <c r="AZ48" s="729"/>
      <c r="BA48" s="729"/>
      <c r="BB48" s="112"/>
      <c r="BC48" s="112"/>
      <c r="BD48" s="729"/>
      <c r="BE48" s="729"/>
      <c r="BF48" s="729"/>
      <c r="BG48" s="729"/>
      <c r="BH48" s="729"/>
      <c r="BI48" s="729"/>
      <c r="BJ48" s="112"/>
      <c r="BK48" s="112"/>
      <c r="BL48" s="112"/>
      <c r="BM48" s="112"/>
      <c r="BN48" s="112"/>
      <c r="BO48" s="112"/>
      <c r="BP48" s="112"/>
      <c r="BQ48" s="112"/>
      <c r="BR48" s="112"/>
      <c r="BS48" s="112"/>
      <c r="BT48" s="262"/>
      <c r="BU48" s="262"/>
      <c r="BV48" s="262"/>
    </row>
    <row r="49" spans="1:74" s="263" customFormat="1" ht="12" customHeight="1" x14ac:dyDescent="0.2">
      <c r="A49" s="261"/>
      <c r="B49" s="1130" t="s">
        <v>1475</v>
      </c>
      <c r="C49" s="1130"/>
      <c r="D49" s="1130"/>
      <c r="E49" s="1130"/>
      <c r="F49" s="1130"/>
      <c r="G49" s="1130"/>
      <c r="H49" s="1130"/>
      <c r="I49" s="1130"/>
      <c r="J49" s="1130"/>
      <c r="K49" s="1130"/>
      <c r="L49" s="1130"/>
      <c r="M49" s="1130"/>
      <c r="N49" s="1130"/>
      <c r="O49" s="1130"/>
      <c r="P49" s="1130"/>
      <c r="Q49" s="1130"/>
      <c r="R49" s="786"/>
      <c r="S49" s="262"/>
      <c r="T49" s="262"/>
      <c r="U49" s="262"/>
      <c r="V49" s="262"/>
      <c r="W49" s="262"/>
      <c r="X49" s="262"/>
      <c r="Y49" s="262"/>
      <c r="Z49" s="262"/>
      <c r="AA49" s="262"/>
      <c r="AB49" s="262"/>
      <c r="AC49" s="262"/>
      <c r="AD49" s="262"/>
      <c r="AE49" s="262"/>
      <c r="AF49" s="262"/>
      <c r="AG49" s="262"/>
      <c r="AH49" s="262"/>
      <c r="AI49" s="262"/>
      <c r="AJ49" s="262"/>
      <c r="AK49" s="262"/>
      <c r="AL49" s="262"/>
      <c r="AM49" s="337"/>
      <c r="AN49" s="337"/>
      <c r="AO49" s="337"/>
      <c r="AP49" s="337"/>
      <c r="AQ49" s="337"/>
      <c r="AR49" s="337"/>
      <c r="AS49" s="337"/>
      <c r="AT49" s="337"/>
      <c r="AU49" s="337"/>
      <c r="AV49" s="337"/>
      <c r="AW49" s="337"/>
      <c r="AX49" s="337"/>
      <c r="AY49" s="730"/>
      <c r="AZ49" s="730"/>
      <c r="BA49" s="730"/>
      <c r="BB49" s="337"/>
      <c r="BC49" s="337"/>
      <c r="BD49" s="730"/>
      <c r="BE49" s="730"/>
      <c r="BF49" s="730"/>
      <c r="BG49" s="730"/>
      <c r="BH49" s="730"/>
      <c r="BI49" s="730"/>
      <c r="BJ49" s="337"/>
      <c r="BK49" s="337"/>
      <c r="BL49" s="337"/>
      <c r="BM49" s="337"/>
      <c r="BN49" s="337"/>
      <c r="BO49" s="337"/>
      <c r="BP49" s="337"/>
      <c r="BQ49" s="337"/>
      <c r="BR49" s="337"/>
      <c r="BS49" s="337"/>
      <c r="BT49" s="262"/>
      <c r="BU49" s="262"/>
      <c r="BV49" s="262"/>
    </row>
    <row r="50" spans="1:74" s="263" customFormat="1" ht="12" customHeight="1" x14ac:dyDescent="0.25">
      <c r="A50" s="261"/>
      <c r="B50" s="1130" t="s">
        <v>1476</v>
      </c>
      <c r="C50" s="1130"/>
      <c r="D50" s="1130"/>
      <c r="E50" s="1130"/>
      <c r="F50" s="1130"/>
      <c r="G50" s="1130"/>
      <c r="H50" s="1130"/>
      <c r="I50" s="1130"/>
      <c r="J50" s="1130"/>
      <c r="K50" s="1130"/>
      <c r="L50" s="1130"/>
      <c r="M50" s="1130"/>
      <c r="N50" s="1130"/>
      <c r="O50" s="1130"/>
      <c r="P50" s="1130"/>
      <c r="Q50" s="1130"/>
      <c r="R50" s="820"/>
      <c r="S50" s="262"/>
      <c r="T50" s="262"/>
      <c r="U50" s="262"/>
      <c r="V50" s="262"/>
      <c r="W50" s="262"/>
      <c r="X50" s="262"/>
      <c r="Y50" s="262"/>
      <c r="Z50" s="262"/>
      <c r="AA50" s="262"/>
      <c r="AB50" s="262"/>
      <c r="AC50" s="262"/>
      <c r="AD50" s="262"/>
      <c r="AE50" s="262"/>
      <c r="AF50" s="262"/>
      <c r="AG50" s="262"/>
      <c r="AH50" s="262"/>
      <c r="AI50" s="262"/>
      <c r="AJ50" s="262"/>
      <c r="AK50" s="262"/>
      <c r="AL50" s="262"/>
      <c r="AM50" s="112"/>
      <c r="AN50" s="112"/>
      <c r="AO50" s="112"/>
      <c r="AP50" s="112"/>
      <c r="AQ50" s="112"/>
      <c r="AR50" s="112"/>
      <c r="AS50" s="112"/>
      <c r="AT50" s="112"/>
      <c r="AU50" s="112"/>
      <c r="AV50" s="112"/>
      <c r="AW50" s="112"/>
      <c r="AX50" s="112"/>
      <c r="AY50" s="729"/>
      <c r="AZ50" s="729"/>
      <c r="BA50" s="729"/>
      <c r="BB50" s="112"/>
      <c r="BC50" s="112"/>
      <c r="BD50" s="729"/>
      <c r="BE50" s="729"/>
      <c r="BF50" s="729"/>
      <c r="BG50" s="729"/>
      <c r="BH50" s="729"/>
      <c r="BI50" s="729"/>
      <c r="BJ50" s="112"/>
      <c r="BK50" s="112"/>
      <c r="BL50" s="112"/>
      <c r="BM50" s="112"/>
      <c r="BN50" s="112"/>
      <c r="BO50" s="112"/>
      <c r="BP50" s="112"/>
      <c r="BQ50" s="112"/>
      <c r="BR50" s="112"/>
      <c r="BS50" s="112"/>
      <c r="BT50" s="262"/>
      <c r="BU50" s="262"/>
      <c r="BV50" s="262"/>
    </row>
    <row r="51" spans="1:74" s="263" customFormat="1" ht="20.399999999999999" customHeight="1" x14ac:dyDescent="0.25">
      <c r="A51" s="261"/>
      <c r="B51" s="1129" t="s">
        <v>1477</v>
      </c>
      <c r="C51" s="1132"/>
      <c r="D51" s="1132"/>
      <c r="E51" s="1132"/>
      <c r="F51" s="1132"/>
      <c r="G51" s="1132"/>
      <c r="H51" s="1132"/>
      <c r="I51" s="1132"/>
      <c r="J51" s="1132"/>
      <c r="K51" s="1132"/>
      <c r="L51" s="1132"/>
      <c r="M51" s="1132"/>
      <c r="N51" s="1132"/>
      <c r="O51" s="1132"/>
      <c r="P51" s="1132"/>
      <c r="Q51" s="1132"/>
      <c r="R51" s="820"/>
      <c r="S51" s="264"/>
      <c r="T51" s="264"/>
      <c r="U51" s="264"/>
      <c r="V51" s="264"/>
      <c r="W51" s="264"/>
      <c r="X51" s="264"/>
      <c r="Y51" s="264"/>
      <c r="Z51" s="264"/>
      <c r="AA51" s="264"/>
      <c r="AB51" s="264"/>
      <c r="AC51" s="264"/>
      <c r="AD51" s="264"/>
      <c r="AE51" s="264"/>
      <c r="AF51" s="264"/>
      <c r="AG51" s="264"/>
      <c r="AH51" s="264"/>
      <c r="AI51" s="264"/>
      <c r="AJ51" s="264"/>
      <c r="AK51" s="264"/>
      <c r="AL51" s="264"/>
      <c r="AM51" s="112"/>
      <c r="AN51" s="112"/>
      <c r="AO51" s="112"/>
      <c r="AP51" s="112"/>
      <c r="AQ51" s="112"/>
      <c r="AR51" s="112"/>
      <c r="AS51" s="112"/>
      <c r="AT51" s="112"/>
      <c r="AU51" s="112"/>
      <c r="AV51" s="112"/>
      <c r="AW51" s="112"/>
      <c r="AX51" s="112"/>
      <c r="AY51" s="729"/>
      <c r="AZ51" s="729"/>
      <c r="BA51" s="729"/>
      <c r="BB51" s="112"/>
      <c r="BC51" s="112"/>
      <c r="BD51" s="729"/>
      <c r="BE51" s="729"/>
      <c r="BF51" s="729"/>
      <c r="BG51" s="729"/>
      <c r="BH51" s="729"/>
      <c r="BI51" s="729"/>
      <c r="BJ51" s="112"/>
      <c r="BK51" s="112"/>
      <c r="BL51" s="112"/>
      <c r="BM51" s="112"/>
      <c r="BN51" s="112"/>
      <c r="BO51" s="112"/>
      <c r="BP51" s="112"/>
      <c r="BQ51" s="112"/>
      <c r="BR51" s="112"/>
      <c r="BS51" s="112"/>
      <c r="BT51" s="264"/>
      <c r="BU51" s="264"/>
      <c r="BV51" s="264"/>
    </row>
    <row r="52" spans="1:74" s="263" customFormat="1" ht="12" customHeight="1" x14ac:dyDescent="0.25">
      <c r="A52" s="261"/>
      <c r="B52" s="1130" t="s">
        <v>1478</v>
      </c>
      <c r="C52" s="1130"/>
      <c r="D52" s="1130"/>
      <c r="E52" s="1130"/>
      <c r="F52" s="1130"/>
      <c r="G52" s="1130"/>
      <c r="H52" s="1130"/>
      <c r="I52" s="1130"/>
      <c r="J52" s="1130"/>
      <c r="K52" s="1130"/>
      <c r="L52" s="1130"/>
      <c r="M52" s="1130"/>
      <c r="N52" s="1130"/>
      <c r="O52" s="1130"/>
      <c r="P52" s="1130"/>
      <c r="Q52" s="1130"/>
      <c r="R52" s="820"/>
      <c r="S52" s="264"/>
      <c r="T52" s="264"/>
      <c r="U52" s="264"/>
      <c r="V52" s="264"/>
      <c r="W52" s="264"/>
      <c r="X52" s="264"/>
      <c r="Y52" s="264"/>
      <c r="Z52" s="264"/>
      <c r="AA52" s="264"/>
      <c r="AB52" s="264"/>
      <c r="AC52" s="264"/>
      <c r="AD52" s="264"/>
      <c r="AE52" s="264"/>
      <c r="AF52" s="264"/>
      <c r="AG52" s="264"/>
      <c r="AH52" s="264"/>
      <c r="AI52" s="264"/>
      <c r="AJ52" s="264"/>
      <c r="AK52" s="264"/>
      <c r="AL52" s="264"/>
      <c r="AM52" s="112"/>
      <c r="AN52" s="112"/>
      <c r="AO52" s="112"/>
      <c r="AP52" s="112"/>
      <c r="AQ52" s="112"/>
      <c r="AR52" s="112"/>
      <c r="AS52" s="112"/>
      <c r="AT52" s="112"/>
      <c r="AU52" s="112"/>
      <c r="AV52" s="112"/>
      <c r="AW52" s="112"/>
      <c r="AX52" s="112"/>
      <c r="AY52" s="729"/>
      <c r="AZ52" s="729"/>
      <c r="BA52" s="729"/>
      <c r="BB52" s="112"/>
      <c r="BC52" s="112"/>
      <c r="BD52" s="729"/>
      <c r="BE52" s="729"/>
      <c r="BF52" s="729"/>
      <c r="BG52" s="729"/>
      <c r="BH52" s="729"/>
      <c r="BI52" s="729"/>
      <c r="BJ52" s="112"/>
      <c r="BK52" s="112"/>
      <c r="BL52" s="112"/>
      <c r="BM52" s="112"/>
      <c r="BN52" s="112"/>
      <c r="BO52" s="112"/>
      <c r="BP52" s="112"/>
      <c r="BQ52" s="112"/>
      <c r="BR52" s="112"/>
      <c r="BS52" s="112"/>
      <c r="BT52" s="264"/>
      <c r="BU52" s="264"/>
      <c r="BV52" s="264"/>
    </row>
    <row r="53" spans="1:74" s="263" customFormat="1" ht="22.35" customHeight="1" x14ac:dyDescent="0.25">
      <c r="A53" s="261"/>
      <c r="B53" s="1129" t="s">
        <v>1479</v>
      </c>
      <c r="C53" s="1132"/>
      <c r="D53" s="1132"/>
      <c r="E53" s="1132"/>
      <c r="F53" s="1132"/>
      <c r="G53" s="1132"/>
      <c r="H53" s="1132"/>
      <c r="I53" s="1132"/>
      <c r="J53" s="1132"/>
      <c r="K53" s="1132"/>
      <c r="L53" s="1132"/>
      <c r="M53" s="1132"/>
      <c r="N53" s="1132"/>
      <c r="O53" s="1132"/>
      <c r="P53" s="1132"/>
      <c r="Q53" s="1132"/>
      <c r="R53" s="820"/>
      <c r="S53" s="262"/>
      <c r="T53" s="262"/>
      <c r="U53" s="262"/>
      <c r="V53" s="262"/>
      <c r="W53" s="262"/>
      <c r="X53" s="262"/>
      <c r="Y53" s="262"/>
      <c r="Z53" s="262"/>
      <c r="AA53" s="262"/>
      <c r="AB53" s="262"/>
      <c r="AC53" s="262"/>
      <c r="AD53" s="262"/>
      <c r="AE53" s="262"/>
      <c r="AF53" s="262"/>
      <c r="AG53" s="262"/>
      <c r="AH53" s="262"/>
      <c r="AI53" s="262"/>
      <c r="AJ53" s="262"/>
      <c r="AK53" s="262"/>
      <c r="AL53" s="262"/>
      <c r="AM53" s="337"/>
      <c r="AN53" s="337"/>
      <c r="AO53" s="337"/>
      <c r="AP53" s="337"/>
      <c r="AQ53" s="337"/>
      <c r="AR53" s="337"/>
      <c r="AS53" s="337"/>
      <c r="AT53" s="337"/>
      <c r="AU53" s="337"/>
      <c r="AV53" s="337"/>
      <c r="AW53" s="337"/>
      <c r="AX53" s="337"/>
      <c r="AY53" s="730"/>
      <c r="AZ53" s="730"/>
      <c r="BA53" s="730"/>
      <c r="BB53" s="337"/>
      <c r="BC53" s="337"/>
      <c r="BD53" s="730"/>
      <c r="BE53" s="730"/>
      <c r="BF53" s="730"/>
      <c r="BG53" s="730"/>
      <c r="BH53" s="730"/>
      <c r="BI53" s="730"/>
      <c r="BJ53" s="337"/>
      <c r="BK53" s="337"/>
      <c r="BL53" s="337"/>
      <c r="BM53" s="337"/>
      <c r="BN53" s="337"/>
      <c r="BO53" s="337"/>
      <c r="BP53" s="337"/>
      <c r="BQ53" s="337"/>
      <c r="BR53" s="337"/>
      <c r="BS53" s="337"/>
      <c r="BT53" s="262"/>
      <c r="BU53" s="262"/>
      <c r="BV53" s="262"/>
    </row>
    <row r="54" spans="1:74" s="263" customFormat="1" ht="13.2" x14ac:dyDescent="0.2">
      <c r="A54" s="261"/>
      <c r="B54" s="799" t="s">
        <v>826</v>
      </c>
      <c r="C54" s="799"/>
      <c r="D54" s="799"/>
      <c r="E54" s="799"/>
      <c r="F54" s="799"/>
      <c r="G54" s="799"/>
      <c r="H54" s="800"/>
      <c r="I54" s="799"/>
      <c r="J54" s="799"/>
      <c r="K54" s="799"/>
      <c r="L54" s="799"/>
      <c r="M54" s="799"/>
      <c r="N54" s="799"/>
      <c r="O54" s="799"/>
      <c r="P54" s="799"/>
      <c r="Q54" s="799"/>
      <c r="R54" s="801"/>
      <c r="S54" s="262"/>
      <c r="T54" s="262"/>
      <c r="U54" s="262"/>
      <c r="V54" s="262"/>
      <c r="W54" s="262"/>
      <c r="X54" s="262"/>
      <c r="Y54" s="262"/>
      <c r="Z54" s="262"/>
      <c r="AA54" s="262"/>
      <c r="AB54" s="262"/>
      <c r="AC54" s="262"/>
      <c r="AD54" s="262"/>
      <c r="AE54" s="262"/>
      <c r="AF54" s="262"/>
      <c r="AG54" s="262"/>
      <c r="AH54" s="262"/>
      <c r="AI54" s="262"/>
      <c r="AJ54" s="262"/>
      <c r="AK54" s="262"/>
      <c r="AL54" s="262"/>
      <c r="AM54" s="112"/>
      <c r="AN54" s="262"/>
      <c r="AO54" s="262"/>
      <c r="AP54" s="262"/>
      <c r="AQ54" s="262"/>
      <c r="AR54" s="262"/>
      <c r="AS54" s="262"/>
      <c r="AT54" s="262"/>
      <c r="AU54" s="262"/>
      <c r="AV54" s="262"/>
      <c r="AW54" s="262"/>
      <c r="AX54" s="262"/>
      <c r="AY54" s="864"/>
      <c r="AZ54" s="864"/>
      <c r="BA54" s="864"/>
      <c r="BB54" s="262"/>
      <c r="BC54" s="262"/>
      <c r="BD54" s="731"/>
      <c r="BE54" s="731"/>
      <c r="BF54" s="731"/>
      <c r="BG54" s="864"/>
      <c r="BH54" s="864"/>
      <c r="BI54" s="864"/>
      <c r="BJ54" s="262"/>
      <c r="BK54" s="262"/>
      <c r="BL54" s="262"/>
      <c r="BM54" s="262"/>
      <c r="BN54" s="262"/>
      <c r="BO54" s="262"/>
      <c r="BP54" s="262"/>
      <c r="BQ54" s="262"/>
      <c r="BR54" s="262"/>
      <c r="BS54" s="262"/>
      <c r="BT54" s="262"/>
      <c r="BU54" s="262"/>
      <c r="BV54" s="262"/>
    </row>
    <row r="55" spans="1:74" s="263" customFormat="1" ht="12" customHeight="1" x14ac:dyDescent="0.25">
      <c r="A55" s="261"/>
      <c r="B55" s="1018" t="str">
        <f>Dates!$G$2</f>
        <v>EIA completed modeling and analysis for this report on Monday, April 7, 2025.</v>
      </c>
      <c r="C55" s="1005"/>
      <c r="D55" s="1005"/>
      <c r="E55" s="1005"/>
      <c r="F55" s="1005"/>
      <c r="G55" s="1005"/>
      <c r="H55" s="1005"/>
      <c r="I55" s="1005"/>
      <c r="J55" s="1005"/>
      <c r="K55" s="1005"/>
      <c r="L55" s="1005"/>
      <c r="M55" s="1005"/>
      <c r="N55" s="1005"/>
      <c r="O55" s="1005"/>
      <c r="P55" s="1005"/>
      <c r="Q55" s="1005"/>
      <c r="R55" s="802"/>
      <c r="S55" s="262"/>
      <c r="T55" s="262"/>
      <c r="U55" s="262"/>
      <c r="V55" s="262"/>
      <c r="W55" s="262"/>
      <c r="X55" s="262"/>
      <c r="Y55" s="262"/>
      <c r="Z55" s="262"/>
      <c r="AA55" s="262"/>
      <c r="AB55" s="262"/>
      <c r="AC55" s="262"/>
      <c r="AD55" s="262"/>
      <c r="AE55" s="262"/>
      <c r="AF55" s="262"/>
      <c r="AG55" s="262"/>
      <c r="AH55" s="262"/>
      <c r="AI55" s="262"/>
      <c r="AJ55" s="262"/>
      <c r="AK55" s="262"/>
      <c r="AL55" s="262"/>
      <c r="AM55" s="262"/>
      <c r="AN55" s="262"/>
      <c r="AO55" s="262"/>
      <c r="AP55" s="262"/>
      <c r="AQ55" s="262"/>
      <c r="AR55" s="262"/>
      <c r="AS55" s="262"/>
      <c r="AT55" s="262"/>
      <c r="AU55" s="262"/>
      <c r="AV55" s="262"/>
      <c r="AW55" s="262"/>
      <c r="AX55" s="262"/>
      <c r="AY55" s="864"/>
      <c r="AZ55" s="864"/>
      <c r="BA55" s="864"/>
      <c r="BB55" s="262"/>
      <c r="BC55" s="262"/>
      <c r="BD55" s="731"/>
      <c r="BE55" s="731"/>
      <c r="BF55" s="731"/>
      <c r="BG55" s="864"/>
      <c r="BH55" s="864"/>
      <c r="BI55" s="864"/>
      <c r="BJ55" s="262"/>
      <c r="BK55" s="262"/>
      <c r="BL55" s="262"/>
      <c r="BM55" s="262"/>
      <c r="BN55" s="262"/>
      <c r="BO55" s="262"/>
      <c r="BP55" s="262"/>
      <c r="BQ55" s="262"/>
      <c r="BR55" s="262"/>
      <c r="BS55" s="262"/>
      <c r="BT55" s="262"/>
      <c r="BU55" s="262"/>
      <c r="BV55" s="262"/>
    </row>
    <row r="56" spans="1:74" s="263" customFormat="1" ht="12" customHeight="1" x14ac:dyDescent="0.25">
      <c r="A56" s="261"/>
      <c r="B56" s="1027" t="s">
        <v>1435</v>
      </c>
      <c r="C56" s="1014"/>
      <c r="D56" s="1014"/>
      <c r="E56" s="1014"/>
      <c r="F56" s="1014"/>
      <c r="G56" s="1014"/>
      <c r="H56" s="1014"/>
      <c r="I56" s="1014"/>
      <c r="J56" s="1014"/>
      <c r="K56" s="1014"/>
      <c r="L56" s="1014"/>
      <c r="M56" s="1014"/>
      <c r="N56" s="1014"/>
      <c r="O56" s="1014"/>
      <c r="P56" s="1014"/>
      <c r="Q56" s="1014"/>
      <c r="R56" s="820"/>
      <c r="S56" s="262"/>
      <c r="T56" s="262"/>
      <c r="U56" s="262"/>
      <c r="V56" s="262"/>
      <c r="W56" s="262"/>
      <c r="X56" s="262"/>
      <c r="Y56" s="262"/>
      <c r="Z56" s="262"/>
      <c r="AA56" s="262"/>
      <c r="AB56" s="262"/>
      <c r="AC56" s="262"/>
      <c r="AD56" s="262"/>
      <c r="AE56" s="262"/>
      <c r="AF56" s="262"/>
      <c r="AG56" s="262"/>
      <c r="AH56" s="262"/>
      <c r="AI56" s="262"/>
      <c r="AJ56" s="262"/>
      <c r="AK56" s="262"/>
      <c r="AL56" s="262"/>
      <c r="AM56" s="262"/>
      <c r="AN56" s="262"/>
      <c r="AO56" s="262"/>
      <c r="AP56" s="262"/>
      <c r="AQ56" s="262"/>
      <c r="AR56" s="262"/>
      <c r="AS56" s="262"/>
      <c r="AT56" s="262"/>
      <c r="AU56" s="262"/>
      <c r="AV56" s="262"/>
      <c r="AW56" s="262"/>
      <c r="AX56" s="262"/>
      <c r="AY56" s="864"/>
      <c r="AZ56" s="864"/>
      <c r="BA56" s="864"/>
      <c r="BB56" s="262"/>
      <c r="BC56" s="262"/>
      <c r="BD56" s="731"/>
      <c r="BE56" s="731"/>
      <c r="BF56" s="731"/>
      <c r="BG56" s="864"/>
      <c r="BH56" s="864"/>
      <c r="BI56" s="864"/>
      <c r="BJ56" s="262"/>
      <c r="BK56" s="262"/>
      <c r="BL56" s="262"/>
      <c r="BM56" s="262"/>
      <c r="BN56" s="262"/>
      <c r="BO56" s="262"/>
      <c r="BP56" s="262"/>
      <c r="BQ56" s="262"/>
      <c r="BR56" s="262"/>
      <c r="BS56" s="262"/>
      <c r="BT56" s="262"/>
      <c r="BU56" s="262"/>
      <c r="BV56" s="262"/>
    </row>
    <row r="57" spans="1:74" s="263" customFormat="1" ht="12" customHeight="1" x14ac:dyDescent="0.2">
      <c r="A57" s="261"/>
      <c r="B57" s="1019" t="s">
        <v>840</v>
      </c>
      <c r="C57" s="1019"/>
      <c r="D57" s="1019"/>
      <c r="E57" s="1019"/>
      <c r="F57" s="1019"/>
      <c r="G57" s="1019"/>
      <c r="H57" s="1019"/>
      <c r="I57" s="1019"/>
      <c r="J57" s="1019"/>
      <c r="K57" s="1019"/>
      <c r="L57" s="1019"/>
      <c r="M57" s="1019"/>
      <c r="N57" s="1019"/>
      <c r="O57" s="1019"/>
      <c r="P57" s="1019"/>
      <c r="Q57" s="1019"/>
      <c r="R57" s="1019"/>
      <c r="S57" s="262"/>
      <c r="T57" s="262"/>
      <c r="U57" s="262"/>
      <c r="V57" s="262"/>
      <c r="W57" s="262"/>
      <c r="X57" s="262"/>
      <c r="Y57" s="262"/>
      <c r="Z57" s="262"/>
      <c r="AA57" s="262"/>
      <c r="AB57" s="262"/>
      <c r="AC57" s="262"/>
      <c r="AD57" s="262"/>
      <c r="AE57" s="262"/>
      <c r="AF57" s="262"/>
      <c r="AG57" s="262"/>
      <c r="AH57" s="262"/>
      <c r="AI57" s="262"/>
      <c r="AJ57" s="262"/>
      <c r="AK57" s="262"/>
      <c r="AL57" s="262"/>
      <c r="AM57" s="262"/>
      <c r="AN57" s="262"/>
      <c r="AO57" s="262"/>
      <c r="AP57" s="262"/>
      <c r="AQ57" s="262"/>
      <c r="AR57" s="262"/>
      <c r="AS57" s="262"/>
      <c r="AT57" s="262"/>
      <c r="AU57" s="262"/>
      <c r="AV57" s="262"/>
      <c r="AW57" s="262"/>
      <c r="AX57" s="262"/>
      <c r="AY57" s="864"/>
      <c r="AZ57" s="864"/>
      <c r="BA57" s="864"/>
      <c r="BB57" s="262"/>
      <c r="BC57" s="262"/>
      <c r="BD57" s="731"/>
      <c r="BE57" s="731"/>
      <c r="BF57" s="731"/>
      <c r="BG57" s="864"/>
      <c r="BH57" s="864"/>
      <c r="BI57" s="864"/>
      <c r="BJ57" s="262"/>
      <c r="BK57" s="262"/>
      <c r="BL57" s="262"/>
      <c r="BM57" s="262"/>
      <c r="BN57" s="262"/>
      <c r="BO57" s="262"/>
      <c r="BP57" s="262"/>
      <c r="BQ57" s="262"/>
      <c r="BR57" s="262"/>
      <c r="BS57" s="262"/>
      <c r="BT57" s="262"/>
      <c r="BU57" s="262"/>
      <c r="BV57" s="262"/>
    </row>
    <row r="58" spans="1:74" s="263" customFormat="1" ht="12" customHeight="1" x14ac:dyDescent="0.25">
      <c r="A58" s="261"/>
      <c r="B58" s="1097" t="s">
        <v>1472</v>
      </c>
      <c r="C58" s="1023"/>
      <c r="D58" s="1023"/>
      <c r="E58" s="1023"/>
      <c r="F58" s="1023"/>
      <c r="G58" s="1023"/>
      <c r="H58" s="1023"/>
      <c r="I58" s="1023"/>
      <c r="J58" s="1023"/>
      <c r="K58" s="1023"/>
      <c r="L58" s="1023"/>
      <c r="M58" s="1023"/>
      <c r="N58" s="1023"/>
      <c r="O58" s="1023"/>
      <c r="P58" s="1023"/>
      <c r="Q58" s="1024"/>
      <c r="R58" s="820"/>
      <c r="S58" s="262"/>
      <c r="T58" s="262"/>
      <c r="U58" s="262"/>
      <c r="V58" s="262"/>
      <c r="W58" s="262"/>
      <c r="X58" s="262"/>
      <c r="Y58" s="262"/>
      <c r="Z58" s="262"/>
      <c r="AA58" s="262"/>
      <c r="AB58" s="262"/>
      <c r="AC58" s="262"/>
      <c r="AD58" s="262"/>
      <c r="AE58" s="262"/>
      <c r="AF58" s="262"/>
      <c r="AG58" s="262"/>
      <c r="AH58" s="262"/>
      <c r="AI58" s="262"/>
      <c r="AJ58" s="262"/>
      <c r="AK58" s="262"/>
      <c r="AL58" s="262"/>
      <c r="AM58" s="262"/>
      <c r="AN58" s="262"/>
      <c r="AO58" s="262"/>
      <c r="AP58" s="262"/>
      <c r="AQ58" s="262"/>
      <c r="AR58" s="262"/>
      <c r="AS58" s="262"/>
      <c r="AT58" s="262"/>
      <c r="AU58" s="262"/>
      <c r="AV58" s="262"/>
      <c r="AW58" s="262"/>
      <c r="AX58" s="262"/>
      <c r="AY58" s="864"/>
      <c r="AZ58" s="864"/>
      <c r="BA58" s="864"/>
      <c r="BB58" s="262"/>
      <c r="BC58" s="262"/>
      <c r="BD58" s="731"/>
      <c r="BE58" s="731"/>
      <c r="BF58" s="731"/>
      <c r="BG58" s="864"/>
      <c r="BH58" s="864"/>
      <c r="BI58" s="864"/>
      <c r="BJ58" s="262"/>
      <c r="BK58" s="262"/>
      <c r="BL58" s="262"/>
      <c r="BM58" s="262"/>
      <c r="BN58" s="262"/>
      <c r="BO58" s="262"/>
      <c r="BP58" s="262"/>
      <c r="BQ58" s="262"/>
      <c r="BR58" s="262"/>
      <c r="BS58" s="262"/>
      <c r="BT58" s="262"/>
      <c r="BU58" s="262"/>
      <c r="BV58" s="262"/>
    </row>
    <row r="59" spans="1:74" s="263" customFormat="1" ht="12" customHeight="1" x14ac:dyDescent="0.25">
      <c r="A59" s="261"/>
      <c r="B59" s="1022" t="s">
        <v>817</v>
      </c>
      <c r="C59" s="1024"/>
      <c r="D59" s="1024"/>
      <c r="E59" s="1024"/>
      <c r="F59" s="1024"/>
      <c r="G59" s="1024"/>
      <c r="H59" s="1024"/>
      <c r="I59" s="1024"/>
      <c r="J59" s="1024"/>
      <c r="K59" s="1024"/>
      <c r="L59" s="1024"/>
      <c r="M59" s="1024"/>
      <c r="N59" s="1024"/>
      <c r="O59" s="1024"/>
      <c r="P59" s="1024"/>
      <c r="Q59" s="1098"/>
      <c r="R59" s="820"/>
      <c r="S59" s="266"/>
      <c r="T59" s="266"/>
      <c r="U59" s="266"/>
      <c r="V59" s="266"/>
      <c r="W59" s="266"/>
      <c r="X59" s="266"/>
      <c r="Y59" s="266"/>
      <c r="Z59" s="266"/>
      <c r="AA59" s="266"/>
      <c r="AB59" s="266"/>
      <c r="AC59" s="266"/>
      <c r="AD59" s="266"/>
      <c r="AE59" s="266"/>
      <c r="AF59" s="266"/>
      <c r="AG59" s="266"/>
      <c r="AH59" s="266"/>
      <c r="AI59" s="266"/>
      <c r="AJ59" s="266"/>
      <c r="AK59" s="266"/>
      <c r="AL59" s="266"/>
      <c r="AM59" s="266"/>
      <c r="AN59" s="266"/>
      <c r="AO59" s="266"/>
      <c r="AP59" s="266"/>
      <c r="AQ59" s="266"/>
      <c r="AR59" s="266"/>
      <c r="AS59" s="266"/>
      <c r="AT59" s="266"/>
      <c r="AU59" s="266"/>
      <c r="AV59" s="266"/>
      <c r="AW59" s="266"/>
      <c r="AX59" s="266"/>
      <c r="AY59" s="864"/>
      <c r="AZ59" s="864"/>
      <c r="BA59" s="864"/>
      <c r="BB59" s="266"/>
      <c r="BC59" s="266"/>
      <c r="BD59" s="731"/>
      <c r="BE59" s="731"/>
      <c r="BF59" s="731"/>
      <c r="BG59" s="864"/>
      <c r="BH59" s="864"/>
      <c r="BI59" s="864"/>
      <c r="BJ59" s="266"/>
      <c r="BK59" s="266"/>
      <c r="BL59" s="266"/>
      <c r="BM59" s="266"/>
      <c r="BN59" s="266"/>
      <c r="BO59" s="266"/>
      <c r="BP59" s="266"/>
      <c r="BQ59" s="266"/>
      <c r="BR59" s="266"/>
      <c r="BS59" s="266"/>
      <c r="BT59" s="266"/>
      <c r="BU59" s="266"/>
      <c r="BV59" s="266"/>
    </row>
    <row r="60" spans="1:74" s="263" customFormat="1" ht="12" customHeight="1" x14ac:dyDescent="0.25">
      <c r="A60" s="261"/>
      <c r="B60" s="1099" t="s">
        <v>842</v>
      </c>
      <c r="C60" s="1024"/>
      <c r="D60" s="1024"/>
      <c r="E60" s="1024"/>
      <c r="F60" s="1024"/>
      <c r="G60" s="1024"/>
      <c r="H60" s="1024"/>
      <c r="I60" s="1024"/>
      <c r="J60" s="1024"/>
      <c r="K60" s="1024"/>
      <c r="L60" s="1024"/>
      <c r="M60" s="1024"/>
      <c r="N60" s="1024"/>
      <c r="O60" s="1024"/>
      <c r="P60" s="1024"/>
      <c r="Q60" s="1024"/>
      <c r="R60" s="820"/>
      <c r="S60" s="266"/>
      <c r="T60" s="266"/>
      <c r="U60" s="266"/>
      <c r="V60" s="266"/>
      <c r="W60" s="266"/>
      <c r="X60" s="266"/>
      <c r="Y60" s="266"/>
      <c r="Z60" s="266"/>
      <c r="AA60" s="266"/>
      <c r="AB60" s="266"/>
      <c r="AC60" s="266"/>
      <c r="AD60" s="266"/>
      <c r="AE60" s="266"/>
      <c r="AF60" s="266"/>
      <c r="AG60" s="266"/>
      <c r="AH60" s="266"/>
      <c r="AI60" s="266"/>
      <c r="AJ60" s="266"/>
      <c r="AK60" s="266"/>
      <c r="AL60" s="266"/>
      <c r="AM60" s="266"/>
      <c r="AN60" s="266"/>
      <c r="AO60" s="266"/>
      <c r="AP60" s="266"/>
      <c r="AQ60" s="266"/>
      <c r="AR60" s="266"/>
      <c r="AS60" s="266"/>
      <c r="AT60" s="266"/>
      <c r="AU60" s="266"/>
      <c r="AV60" s="266"/>
      <c r="AW60" s="266"/>
      <c r="AX60" s="266"/>
      <c r="AY60" s="864"/>
      <c r="AZ60" s="864"/>
      <c r="BA60" s="864"/>
      <c r="BB60" s="266"/>
      <c r="BC60" s="266"/>
      <c r="BD60" s="731"/>
      <c r="BE60" s="731"/>
      <c r="BF60" s="731"/>
      <c r="BG60" s="864"/>
      <c r="BH60" s="864"/>
      <c r="BI60" s="864"/>
      <c r="BJ60" s="266"/>
      <c r="BK60" s="266"/>
      <c r="BL60" s="266"/>
      <c r="BM60" s="266"/>
      <c r="BN60" s="266"/>
      <c r="BO60" s="266"/>
      <c r="BP60" s="266"/>
      <c r="BQ60" s="266"/>
      <c r="BR60" s="266"/>
      <c r="BS60" s="266"/>
      <c r="BT60" s="266"/>
      <c r="BU60" s="266"/>
      <c r="BV60" s="266"/>
    </row>
  </sheetData>
  <mergeCells count="20">
    <mergeCell ref="B51:Q51"/>
    <mergeCell ref="B53:Q53"/>
    <mergeCell ref="B55:Q55"/>
    <mergeCell ref="B59:Q59"/>
    <mergeCell ref="B60:Q60"/>
    <mergeCell ref="B56:Q56"/>
    <mergeCell ref="B58:Q58"/>
    <mergeCell ref="B52:Q52"/>
    <mergeCell ref="B57:R57"/>
    <mergeCell ref="B48:Q48"/>
    <mergeCell ref="B49:Q49"/>
    <mergeCell ref="B50:Q50"/>
    <mergeCell ref="BK3:BV3"/>
    <mergeCell ref="A1:A2"/>
    <mergeCell ref="C3:N3"/>
    <mergeCell ref="O3:Z3"/>
    <mergeCell ref="AA3:AL3"/>
    <mergeCell ref="AM3:AX3"/>
    <mergeCell ref="AY3:BJ3"/>
    <mergeCell ref="B47:Q47"/>
  </mergeCells>
  <phoneticPr fontId="0" type="noConversion"/>
  <hyperlinks>
    <hyperlink ref="A1:A2" location="Contents!A1" display="Table of Contents" xr:uid="{00000000-0004-0000-1400-000000000000}"/>
  </hyperlinks>
  <pageMargins left="0.25" right="0.25" top="0.25" bottom="0.25" header="0.5" footer="0.5"/>
  <pageSetup scale="8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V5" transitionEvaluation="1" transitionEntry="1" codeName="Sheet6">
    <pageSetUpPr fitToPage="1"/>
  </sheetPr>
  <dimension ref="A1:BV155"/>
  <sheetViews>
    <sheetView showGridLines="0" zoomScaleNormal="100" workbookViewId="0">
      <pane xSplit="2" ySplit="4" topLeftCell="AV5" activePane="bottomRight" state="frozen"/>
      <selection activeCell="BF1" sqref="BF1"/>
      <selection pane="topRight" activeCell="BF1" sqref="BF1"/>
      <selection pane="bottomLeft" activeCell="BF1" sqref="BF1"/>
      <selection pane="bottomRight" activeCell="B1" sqref="B1:AL1"/>
    </sheetView>
  </sheetViews>
  <sheetFormatPr defaultColWidth="9.5546875" defaultRowHeight="10.199999999999999" x14ac:dyDescent="0.2"/>
  <cols>
    <col min="1" max="1" width="8.44140625" style="72" customWidth="1"/>
    <col min="2" max="2" width="42.5546875" style="72" customWidth="1"/>
    <col min="3" max="50" width="7.44140625" style="72" customWidth="1"/>
    <col min="51" max="53" width="7.44140625" style="866" customWidth="1"/>
    <col min="54" max="55" width="7.44140625" style="135" customWidth="1"/>
    <col min="56" max="58" width="7.44140625" style="733" customWidth="1"/>
    <col min="59" max="61" width="7.44140625" style="866" customWidth="1"/>
    <col min="62" max="62" width="7.44140625" style="135" customWidth="1"/>
    <col min="63" max="74" width="7.44140625" style="72" customWidth="1"/>
    <col min="75" max="16384" width="9.5546875" style="72"/>
  </cols>
  <sheetData>
    <row r="1" spans="1:74" ht="13.35" customHeight="1" x14ac:dyDescent="0.35">
      <c r="A1" s="1002" t="s">
        <v>479</v>
      </c>
      <c r="B1" s="1133" t="s">
        <v>1420</v>
      </c>
      <c r="C1" s="1068"/>
      <c r="D1" s="1068"/>
      <c r="E1" s="1068"/>
      <c r="F1" s="1068"/>
      <c r="G1" s="1068"/>
      <c r="H1" s="1068"/>
      <c r="I1" s="1068"/>
      <c r="J1" s="1068"/>
      <c r="K1" s="1068"/>
      <c r="L1" s="1068"/>
      <c r="M1" s="1068"/>
      <c r="N1" s="1068"/>
      <c r="O1" s="1068"/>
      <c r="P1" s="1068"/>
      <c r="Q1" s="1068"/>
      <c r="R1" s="1068"/>
      <c r="S1" s="1068"/>
      <c r="T1" s="1068"/>
      <c r="U1" s="1068"/>
      <c r="V1" s="1068"/>
      <c r="W1" s="1068"/>
      <c r="X1" s="1068"/>
      <c r="Y1" s="1068"/>
      <c r="Z1" s="1068"/>
      <c r="AA1" s="1068"/>
      <c r="AB1" s="1068"/>
      <c r="AC1" s="1068"/>
      <c r="AD1" s="1068"/>
      <c r="AE1" s="1068"/>
      <c r="AF1" s="1068"/>
      <c r="AG1" s="1068"/>
      <c r="AH1" s="1068"/>
      <c r="AI1" s="1068"/>
      <c r="AJ1" s="1068"/>
      <c r="AK1" s="1068"/>
      <c r="AL1" s="1068"/>
    </row>
    <row r="2" spans="1:74" s="24" customFormat="1" ht="13.2" x14ac:dyDescent="0.25">
      <c r="A2" s="1003"/>
      <c r="B2" s="228" t="str">
        <f>"U.S. Energy Information Administration  |  Short-Term Energy Outlook  - "&amp;Dates!D1</f>
        <v>U.S. Energy Information Administration  |  Short-Term Energy Outlook  - April 2025</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Y2" s="670"/>
      <c r="AZ2" s="670"/>
      <c r="BA2" s="670"/>
      <c r="BB2" s="151"/>
      <c r="BC2" s="151"/>
      <c r="BD2" s="668"/>
      <c r="BE2" s="668"/>
      <c r="BF2" s="668"/>
      <c r="BG2" s="670"/>
      <c r="BH2" s="670"/>
      <c r="BI2" s="670"/>
      <c r="BJ2" s="151"/>
    </row>
    <row r="3" spans="1:74" s="7" customFormat="1" ht="13.2" x14ac:dyDescent="0.25">
      <c r="A3" s="338" t="s">
        <v>777</v>
      </c>
      <c r="B3" s="9"/>
      <c r="C3" s="1006">
        <f>Dates!D3</f>
        <v>2021</v>
      </c>
      <c r="D3" s="1007"/>
      <c r="E3" s="1007"/>
      <c r="F3" s="1007"/>
      <c r="G3" s="1007"/>
      <c r="H3" s="1007"/>
      <c r="I3" s="1007"/>
      <c r="J3" s="1007"/>
      <c r="K3" s="1007"/>
      <c r="L3" s="1007"/>
      <c r="M3" s="1007"/>
      <c r="N3" s="1008"/>
      <c r="O3" s="1006">
        <f>C3+1</f>
        <v>2022</v>
      </c>
      <c r="P3" s="1009"/>
      <c r="Q3" s="1009"/>
      <c r="R3" s="1009"/>
      <c r="S3" s="1009"/>
      <c r="T3" s="1009"/>
      <c r="U3" s="1009"/>
      <c r="V3" s="1009"/>
      <c r="W3" s="1009"/>
      <c r="X3" s="1007"/>
      <c r="Y3" s="1007"/>
      <c r="Z3" s="1008"/>
      <c r="AA3" s="1010">
        <f>O3+1</f>
        <v>2023</v>
      </c>
      <c r="AB3" s="1007"/>
      <c r="AC3" s="1007"/>
      <c r="AD3" s="1007"/>
      <c r="AE3" s="1007"/>
      <c r="AF3" s="1007"/>
      <c r="AG3" s="1007"/>
      <c r="AH3" s="1007"/>
      <c r="AI3" s="1007"/>
      <c r="AJ3" s="1007"/>
      <c r="AK3" s="1007"/>
      <c r="AL3" s="1008"/>
      <c r="AM3" s="1010">
        <f>AA3+1</f>
        <v>2024</v>
      </c>
      <c r="AN3" s="1007"/>
      <c r="AO3" s="1007"/>
      <c r="AP3" s="1007"/>
      <c r="AQ3" s="1007"/>
      <c r="AR3" s="1007"/>
      <c r="AS3" s="1007"/>
      <c r="AT3" s="1007"/>
      <c r="AU3" s="1007"/>
      <c r="AV3" s="1007"/>
      <c r="AW3" s="1007"/>
      <c r="AX3" s="1008"/>
      <c r="AY3" s="1010">
        <f>AM3+1</f>
        <v>2025</v>
      </c>
      <c r="AZ3" s="1011"/>
      <c r="BA3" s="1011"/>
      <c r="BB3" s="1011"/>
      <c r="BC3" s="1011"/>
      <c r="BD3" s="1011"/>
      <c r="BE3" s="1011"/>
      <c r="BF3" s="1011"/>
      <c r="BG3" s="1011"/>
      <c r="BH3" s="1011"/>
      <c r="BI3" s="1011"/>
      <c r="BJ3" s="1012"/>
      <c r="BK3" s="1010">
        <f>AY3+1</f>
        <v>2026</v>
      </c>
      <c r="BL3" s="1007"/>
      <c r="BM3" s="1007"/>
      <c r="BN3" s="1007"/>
      <c r="BO3" s="1007"/>
      <c r="BP3" s="1007"/>
      <c r="BQ3" s="1007"/>
      <c r="BR3" s="1007"/>
      <c r="BS3" s="1007"/>
      <c r="BT3" s="1007"/>
      <c r="BU3" s="1007"/>
      <c r="BV3" s="1008"/>
    </row>
    <row r="4" spans="1:74" s="7" customFormat="1" x14ac:dyDescent="0.2">
      <c r="A4" s="344" t="str">
        <f>TEXT(Dates!$D$2,"dddd, mmmm d, yyyy")</f>
        <v>Monday, April 7,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656"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77"/>
      <c r="B5" s="73" t="s">
        <v>475</v>
      </c>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981"/>
      <c r="AZ5" s="981"/>
      <c r="BA5" s="981"/>
      <c r="BB5" s="905"/>
      <c r="BC5" s="905"/>
      <c r="BD5" s="906"/>
      <c r="BE5" s="906"/>
      <c r="BF5" s="906"/>
      <c r="BG5" s="906"/>
      <c r="BH5" s="906"/>
      <c r="BI5" s="906"/>
      <c r="BJ5" s="525"/>
      <c r="BK5" s="525"/>
      <c r="BL5" s="525"/>
      <c r="BM5" s="525"/>
      <c r="BN5" s="525"/>
      <c r="BO5" s="525"/>
      <c r="BP5" s="525"/>
      <c r="BQ5" s="525"/>
      <c r="BR5" s="525"/>
      <c r="BS5" s="525"/>
      <c r="BT5" s="525"/>
      <c r="BU5" s="525"/>
      <c r="BV5" s="525"/>
    </row>
    <row r="6" spans="1:74" ht="11.1" customHeight="1" x14ac:dyDescent="0.2">
      <c r="A6" s="77"/>
      <c r="B6" s="388" t="s">
        <v>277</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982"/>
      <c r="AZ6" s="982"/>
      <c r="BA6" s="982"/>
      <c r="BB6" s="907"/>
      <c r="BC6" s="907"/>
      <c r="BD6" s="526"/>
      <c r="BE6" s="526"/>
      <c r="BF6" s="526"/>
      <c r="BG6" s="526"/>
      <c r="BH6" s="526"/>
      <c r="BI6" s="526"/>
      <c r="BJ6" s="526"/>
      <c r="BK6" s="526"/>
      <c r="BL6" s="526"/>
      <c r="BM6" s="526"/>
      <c r="BN6" s="526"/>
      <c r="BO6" s="526"/>
      <c r="BP6" s="526"/>
      <c r="BQ6" s="526"/>
      <c r="BR6" s="526"/>
      <c r="BS6" s="526"/>
      <c r="BT6" s="526"/>
      <c r="BU6" s="526"/>
      <c r="BV6" s="526"/>
    </row>
    <row r="7" spans="1:74" ht="11.1" customHeight="1" x14ac:dyDescent="0.2">
      <c r="A7" s="77" t="s">
        <v>278</v>
      </c>
      <c r="B7" s="538" t="s">
        <v>823</v>
      </c>
      <c r="C7" s="369">
        <v>21058.379000000001</v>
      </c>
      <c r="D7" s="369">
        <v>21058.379000000001</v>
      </c>
      <c r="E7" s="369">
        <v>21058.379000000001</v>
      </c>
      <c r="F7" s="369">
        <v>21389.005000000001</v>
      </c>
      <c r="G7" s="369">
        <v>21389.005000000001</v>
      </c>
      <c r="H7" s="369">
        <v>21389.005000000001</v>
      </c>
      <c r="I7" s="369">
        <v>21571.420999999998</v>
      </c>
      <c r="J7" s="369">
        <v>21571.420999999998</v>
      </c>
      <c r="K7" s="369">
        <v>21571.420999999998</v>
      </c>
      <c r="L7" s="369">
        <v>21960.387999999999</v>
      </c>
      <c r="M7" s="369">
        <v>21960.387999999999</v>
      </c>
      <c r="N7" s="369">
        <v>21960.387999999999</v>
      </c>
      <c r="O7" s="369">
        <v>21903.85</v>
      </c>
      <c r="P7" s="369">
        <v>21903.85</v>
      </c>
      <c r="Q7" s="369">
        <v>21903.85</v>
      </c>
      <c r="R7" s="369">
        <v>21919.222000000002</v>
      </c>
      <c r="S7" s="369">
        <v>21919.222000000002</v>
      </c>
      <c r="T7" s="369">
        <v>21919.222000000002</v>
      </c>
      <c r="U7" s="369">
        <v>22066.784</v>
      </c>
      <c r="V7" s="369">
        <v>22066.784</v>
      </c>
      <c r="W7" s="369">
        <v>22066.784</v>
      </c>
      <c r="X7" s="369">
        <v>22249.458999999999</v>
      </c>
      <c r="Y7" s="369">
        <v>22249.458999999999</v>
      </c>
      <c r="Z7" s="369">
        <v>22249.458999999999</v>
      </c>
      <c r="AA7" s="369">
        <v>22403.435000000001</v>
      </c>
      <c r="AB7" s="369">
        <v>22403.435000000001</v>
      </c>
      <c r="AC7" s="369">
        <v>22403.435000000001</v>
      </c>
      <c r="AD7" s="369">
        <v>22539.418000000001</v>
      </c>
      <c r="AE7" s="369">
        <v>22539.418000000001</v>
      </c>
      <c r="AF7" s="369">
        <v>22539.418000000001</v>
      </c>
      <c r="AG7" s="369">
        <v>22780.933000000001</v>
      </c>
      <c r="AH7" s="369">
        <v>22780.933000000001</v>
      </c>
      <c r="AI7" s="369">
        <v>22780.933000000001</v>
      </c>
      <c r="AJ7" s="369">
        <v>22960.6</v>
      </c>
      <c r="AK7" s="369">
        <v>22960.6</v>
      </c>
      <c r="AL7" s="369">
        <v>22960.6</v>
      </c>
      <c r="AM7" s="369">
        <v>23053.544999999998</v>
      </c>
      <c r="AN7" s="369">
        <v>23053.544999999998</v>
      </c>
      <c r="AO7" s="369">
        <v>23053.544999999998</v>
      </c>
      <c r="AP7" s="369">
        <v>23223.905999999999</v>
      </c>
      <c r="AQ7" s="369">
        <v>23223.905999999999</v>
      </c>
      <c r="AR7" s="369">
        <v>23223.905999999999</v>
      </c>
      <c r="AS7" s="369">
        <v>23400.294000000002</v>
      </c>
      <c r="AT7" s="369">
        <v>23400.294000000002</v>
      </c>
      <c r="AU7" s="369">
        <v>23400.294000000002</v>
      </c>
      <c r="AV7" s="369">
        <v>23536.293000000001</v>
      </c>
      <c r="AW7" s="369">
        <v>23536.293000000001</v>
      </c>
      <c r="AX7" s="369">
        <v>23536.293000000001</v>
      </c>
      <c r="AY7" s="925">
        <v>23595.455961</v>
      </c>
      <c r="AZ7" s="925">
        <v>23623.320102000001</v>
      </c>
      <c r="BA7" s="925">
        <v>23650.153838999999</v>
      </c>
      <c r="BB7" s="380">
        <v>23671.55</v>
      </c>
      <c r="BC7" s="380">
        <v>23699.63</v>
      </c>
      <c r="BD7" s="380">
        <v>23729.98</v>
      </c>
      <c r="BE7" s="380">
        <v>23761.35</v>
      </c>
      <c r="BF7" s="380">
        <v>23797.19</v>
      </c>
      <c r="BG7" s="380">
        <v>23836.25</v>
      </c>
      <c r="BH7" s="380">
        <v>23882.04</v>
      </c>
      <c r="BI7" s="380">
        <v>23924.89</v>
      </c>
      <c r="BJ7" s="380">
        <v>23968.32</v>
      </c>
      <c r="BK7" s="380">
        <v>24014.17</v>
      </c>
      <c r="BL7" s="380">
        <v>24057.37</v>
      </c>
      <c r="BM7" s="380">
        <v>24099.759999999998</v>
      </c>
      <c r="BN7" s="380">
        <v>24143.55</v>
      </c>
      <c r="BO7" s="380">
        <v>24182.67</v>
      </c>
      <c r="BP7" s="380">
        <v>24219.32</v>
      </c>
      <c r="BQ7" s="380">
        <v>24249.16</v>
      </c>
      <c r="BR7" s="380">
        <v>24284.13</v>
      </c>
      <c r="BS7" s="380">
        <v>24319.87</v>
      </c>
      <c r="BT7" s="380">
        <v>24358.73</v>
      </c>
      <c r="BU7" s="380">
        <v>24394.3</v>
      </c>
      <c r="BV7" s="380">
        <v>24428.9</v>
      </c>
    </row>
    <row r="8" spans="1:74" ht="11.1" customHeight="1" x14ac:dyDescent="0.2">
      <c r="A8" s="77"/>
      <c r="B8" s="388" t="s">
        <v>485</v>
      </c>
      <c r="C8" s="369"/>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69"/>
      <c r="AF8" s="369"/>
      <c r="AG8" s="369"/>
      <c r="AH8" s="369"/>
      <c r="AI8" s="369"/>
      <c r="AJ8" s="369"/>
      <c r="AK8" s="369"/>
      <c r="AL8" s="369"/>
      <c r="AM8" s="369"/>
      <c r="AN8" s="369"/>
      <c r="AO8" s="369"/>
      <c r="AP8" s="369"/>
      <c r="AQ8" s="369"/>
      <c r="AR8" s="369"/>
      <c r="AS8" s="369"/>
      <c r="AT8" s="369"/>
      <c r="AU8" s="369"/>
      <c r="AV8" s="369"/>
      <c r="AW8" s="369"/>
      <c r="AX8" s="369"/>
      <c r="AY8" s="925"/>
      <c r="AZ8" s="925"/>
      <c r="BA8" s="925"/>
      <c r="BB8" s="380"/>
      <c r="BC8" s="380"/>
      <c r="BD8" s="380"/>
      <c r="BE8" s="380"/>
      <c r="BF8" s="380"/>
      <c r="BG8" s="380"/>
      <c r="BH8" s="380"/>
      <c r="BI8" s="380"/>
      <c r="BJ8" s="380"/>
      <c r="BK8" s="380"/>
      <c r="BL8" s="380"/>
      <c r="BM8" s="380"/>
      <c r="BN8" s="380"/>
      <c r="BO8" s="380"/>
      <c r="BP8" s="380"/>
      <c r="BQ8" s="380"/>
      <c r="BR8" s="380"/>
      <c r="BS8" s="380"/>
      <c r="BT8" s="380"/>
      <c r="BU8" s="380"/>
      <c r="BV8" s="380"/>
    </row>
    <row r="9" spans="1:74" ht="11.1" customHeight="1" x14ac:dyDescent="0.2">
      <c r="A9" s="77" t="s">
        <v>486</v>
      </c>
      <c r="B9" s="538" t="s">
        <v>823</v>
      </c>
      <c r="C9" s="369">
        <v>14221.4</v>
      </c>
      <c r="D9" s="369">
        <v>14078.8</v>
      </c>
      <c r="E9" s="369">
        <v>14685.5</v>
      </c>
      <c r="F9" s="369">
        <v>14791.6</v>
      </c>
      <c r="G9" s="369">
        <v>14748.9</v>
      </c>
      <c r="H9" s="369">
        <v>14886.8</v>
      </c>
      <c r="I9" s="369">
        <v>14851.6</v>
      </c>
      <c r="J9" s="369">
        <v>14943.5</v>
      </c>
      <c r="K9" s="369">
        <v>14977.9</v>
      </c>
      <c r="L9" s="369">
        <v>15079.2</v>
      </c>
      <c r="M9" s="369">
        <v>15113.7</v>
      </c>
      <c r="N9" s="369">
        <v>15067.9</v>
      </c>
      <c r="O9" s="369">
        <v>15093</v>
      </c>
      <c r="P9" s="369">
        <v>15101.9</v>
      </c>
      <c r="Q9" s="369">
        <v>15175.2</v>
      </c>
      <c r="R9" s="369">
        <v>15234.1</v>
      </c>
      <c r="S9" s="369">
        <v>15207.7</v>
      </c>
      <c r="T9" s="369">
        <v>15217.8</v>
      </c>
      <c r="U9" s="369">
        <v>15210.5</v>
      </c>
      <c r="V9" s="369">
        <v>15297.4</v>
      </c>
      <c r="W9" s="369">
        <v>15324.8</v>
      </c>
      <c r="X9" s="369">
        <v>15350.3</v>
      </c>
      <c r="Y9" s="369">
        <v>15305.5</v>
      </c>
      <c r="Z9" s="369">
        <v>15316.2</v>
      </c>
      <c r="AA9" s="369">
        <v>15524.8</v>
      </c>
      <c r="AB9" s="369">
        <v>15521.4</v>
      </c>
      <c r="AC9" s="369">
        <v>15484.4</v>
      </c>
      <c r="AD9" s="369">
        <v>15536.7</v>
      </c>
      <c r="AE9" s="369">
        <v>15546.1</v>
      </c>
      <c r="AF9" s="369">
        <v>15562.7</v>
      </c>
      <c r="AG9" s="369">
        <v>15631.6</v>
      </c>
      <c r="AH9" s="369">
        <v>15634.7</v>
      </c>
      <c r="AI9" s="369">
        <v>15673.7</v>
      </c>
      <c r="AJ9" s="369">
        <v>15706.1</v>
      </c>
      <c r="AK9" s="369">
        <v>15774</v>
      </c>
      <c r="AL9" s="369">
        <v>15864</v>
      </c>
      <c r="AM9" s="369">
        <v>15812.6</v>
      </c>
      <c r="AN9" s="369">
        <v>15848.8</v>
      </c>
      <c r="AO9" s="369">
        <v>15909.2</v>
      </c>
      <c r="AP9" s="369">
        <v>15908.3</v>
      </c>
      <c r="AQ9" s="369">
        <v>15985.9</v>
      </c>
      <c r="AR9" s="369">
        <v>16007.7</v>
      </c>
      <c r="AS9" s="369">
        <v>16077.1</v>
      </c>
      <c r="AT9" s="369">
        <v>16088.6</v>
      </c>
      <c r="AU9" s="369">
        <v>16173.4</v>
      </c>
      <c r="AV9" s="369">
        <v>16201.8</v>
      </c>
      <c r="AW9" s="369">
        <v>16272.3</v>
      </c>
      <c r="AX9" s="369">
        <v>16361.2</v>
      </c>
      <c r="AY9" s="925">
        <v>16283.6</v>
      </c>
      <c r="AZ9" s="925">
        <v>16360.154044999999</v>
      </c>
      <c r="BA9" s="925">
        <v>16387.694954999999</v>
      </c>
      <c r="BB9" s="380">
        <v>16416.580000000002</v>
      </c>
      <c r="BC9" s="380">
        <v>16443.5</v>
      </c>
      <c r="BD9" s="380">
        <v>16469.669999999998</v>
      </c>
      <c r="BE9" s="380">
        <v>16494.29</v>
      </c>
      <c r="BF9" s="380">
        <v>16519.52</v>
      </c>
      <c r="BG9" s="380">
        <v>16544.57</v>
      </c>
      <c r="BH9" s="380">
        <v>16568.97</v>
      </c>
      <c r="BI9" s="380">
        <v>16594.02</v>
      </c>
      <c r="BJ9" s="380">
        <v>16619.25</v>
      </c>
      <c r="BK9" s="380">
        <v>16643.099999999999</v>
      </c>
      <c r="BL9" s="380">
        <v>16669.86</v>
      </c>
      <c r="BM9" s="380">
        <v>16697.97</v>
      </c>
      <c r="BN9" s="380">
        <v>16728.810000000001</v>
      </c>
      <c r="BO9" s="380">
        <v>16758.580000000002</v>
      </c>
      <c r="BP9" s="380">
        <v>16788.66</v>
      </c>
      <c r="BQ9" s="380">
        <v>16818.240000000002</v>
      </c>
      <c r="BR9" s="380">
        <v>16849.57</v>
      </c>
      <c r="BS9" s="380">
        <v>16881.84</v>
      </c>
      <c r="BT9" s="380">
        <v>16916.14</v>
      </c>
      <c r="BU9" s="380">
        <v>16949.439999999999</v>
      </c>
      <c r="BV9" s="380">
        <v>16982.84</v>
      </c>
    </row>
    <row r="10" spans="1:74" ht="11.1" customHeight="1" x14ac:dyDescent="0.2">
      <c r="A10" s="77"/>
      <c r="B10" s="536" t="s">
        <v>579</v>
      </c>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983"/>
      <c r="AZ10" s="983"/>
      <c r="BA10" s="983"/>
      <c r="BB10" s="527"/>
      <c r="BC10" s="527"/>
      <c r="BD10" s="527"/>
      <c r="BE10" s="527"/>
      <c r="BF10" s="527"/>
      <c r="BG10" s="527"/>
      <c r="BH10" s="527"/>
      <c r="BI10" s="527"/>
      <c r="BJ10" s="527"/>
      <c r="BK10" s="527"/>
      <c r="BL10" s="527"/>
      <c r="BM10" s="527"/>
      <c r="BN10" s="527"/>
      <c r="BO10" s="527"/>
      <c r="BP10" s="527"/>
      <c r="BQ10" s="527"/>
      <c r="BR10" s="527"/>
      <c r="BS10" s="527"/>
      <c r="BT10" s="527"/>
      <c r="BU10" s="527"/>
      <c r="BV10" s="527"/>
    </row>
    <row r="11" spans="1:74" ht="11.1" customHeight="1" x14ac:dyDescent="0.2">
      <c r="A11" s="77" t="s">
        <v>288</v>
      </c>
      <c r="B11" s="538" t="s">
        <v>823</v>
      </c>
      <c r="C11" s="369">
        <v>3867.1469999999999</v>
      </c>
      <c r="D11" s="369">
        <v>3867.1469999999999</v>
      </c>
      <c r="E11" s="369">
        <v>3867.1469999999999</v>
      </c>
      <c r="F11" s="369">
        <v>3919.5169999999998</v>
      </c>
      <c r="G11" s="369">
        <v>3919.5169999999998</v>
      </c>
      <c r="H11" s="369">
        <v>3919.5169999999998</v>
      </c>
      <c r="I11" s="369">
        <v>3898.4989999999998</v>
      </c>
      <c r="J11" s="369">
        <v>3898.4989999999998</v>
      </c>
      <c r="K11" s="369">
        <v>3898.4989999999998</v>
      </c>
      <c r="L11" s="369">
        <v>3926.3809999999999</v>
      </c>
      <c r="M11" s="369">
        <v>3926.3809999999999</v>
      </c>
      <c r="N11" s="369">
        <v>3926.3809999999999</v>
      </c>
      <c r="O11" s="369">
        <v>4006.8339999999998</v>
      </c>
      <c r="P11" s="369">
        <v>4006.8339999999998</v>
      </c>
      <c r="Q11" s="369">
        <v>4006.8339999999998</v>
      </c>
      <c r="R11" s="369">
        <v>4026.4250000000002</v>
      </c>
      <c r="S11" s="369">
        <v>4026.4250000000002</v>
      </c>
      <c r="T11" s="369">
        <v>4026.4250000000002</v>
      </c>
      <c r="U11" s="369">
        <v>4008.2460000000001</v>
      </c>
      <c r="V11" s="369">
        <v>4008.2460000000001</v>
      </c>
      <c r="W11" s="369">
        <v>4008.2460000000001</v>
      </c>
      <c r="X11" s="369">
        <v>3988.672</v>
      </c>
      <c r="Y11" s="369">
        <v>3988.672</v>
      </c>
      <c r="Z11" s="369">
        <v>3988.672</v>
      </c>
      <c r="AA11" s="369">
        <v>4018.826</v>
      </c>
      <c r="AB11" s="369">
        <v>4018.826</v>
      </c>
      <c r="AC11" s="369">
        <v>4018.826</v>
      </c>
      <c r="AD11" s="369">
        <v>4102.9570000000003</v>
      </c>
      <c r="AE11" s="369">
        <v>4102.9570000000003</v>
      </c>
      <c r="AF11" s="369">
        <v>4102.9570000000003</v>
      </c>
      <c r="AG11" s="369">
        <v>4128.9049999999997</v>
      </c>
      <c r="AH11" s="369">
        <v>4128.9049999999997</v>
      </c>
      <c r="AI11" s="369">
        <v>4128.9049999999997</v>
      </c>
      <c r="AJ11" s="369">
        <v>4164.9409999999998</v>
      </c>
      <c r="AK11" s="369">
        <v>4164.9409999999998</v>
      </c>
      <c r="AL11" s="369">
        <v>4164.9409999999998</v>
      </c>
      <c r="AM11" s="369">
        <v>4231.4170000000004</v>
      </c>
      <c r="AN11" s="369">
        <v>4231.4170000000004</v>
      </c>
      <c r="AO11" s="369">
        <v>4231.4170000000004</v>
      </c>
      <c r="AP11" s="369">
        <v>4255.7489999999998</v>
      </c>
      <c r="AQ11" s="369">
        <v>4255.7489999999998</v>
      </c>
      <c r="AR11" s="369">
        <v>4255.7489999999998</v>
      </c>
      <c r="AS11" s="369">
        <v>4277.732</v>
      </c>
      <c r="AT11" s="369">
        <v>4277.732</v>
      </c>
      <c r="AU11" s="369">
        <v>4277.732</v>
      </c>
      <c r="AV11" s="369">
        <v>4263.0879999999997</v>
      </c>
      <c r="AW11" s="369">
        <v>4263.0879999999997</v>
      </c>
      <c r="AX11" s="369">
        <v>4263.0879999999997</v>
      </c>
      <c r="AY11" s="925">
        <v>4290.2004964999996</v>
      </c>
      <c r="AZ11" s="925">
        <v>4298.5908743</v>
      </c>
      <c r="BA11" s="925">
        <v>4303.8817299000002</v>
      </c>
      <c r="BB11" s="380">
        <v>4301.2510000000002</v>
      </c>
      <c r="BC11" s="380">
        <v>4303.9589999999998</v>
      </c>
      <c r="BD11" s="380">
        <v>4307.1850000000004</v>
      </c>
      <c r="BE11" s="380">
        <v>4310.7979999999998</v>
      </c>
      <c r="BF11" s="380">
        <v>4315.1540000000005</v>
      </c>
      <c r="BG11" s="380">
        <v>4320.1239999999998</v>
      </c>
      <c r="BH11" s="380">
        <v>4327.3620000000001</v>
      </c>
      <c r="BI11" s="380">
        <v>4332.32</v>
      </c>
      <c r="BJ11" s="380">
        <v>4336.6499999999996</v>
      </c>
      <c r="BK11" s="380">
        <v>4340.5240000000003</v>
      </c>
      <c r="BL11" s="380">
        <v>4343.473</v>
      </c>
      <c r="BM11" s="380">
        <v>4345.6679999999997</v>
      </c>
      <c r="BN11" s="380">
        <v>4345.2259999999997</v>
      </c>
      <c r="BO11" s="380">
        <v>4347.3239999999996</v>
      </c>
      <c r="BP11" s="380">
        <v>4350.0810000000001</v>
      </c>
      <c r="BQ11" s="380">
        <v>4353.9809999999998</v>
      </c>
      <c r="BR11" s="380">
        <v>4357.6880000000001</v>
      </c>
      <c r="BS11" s="380">
        <v>4361.6880000000001</v>
      </c>
      <c r="BT11" s="380">
        <v>4366.5110000000004</v>
      </c>
      <c r="BU11" s="380">
        <v>4370.701</v>
      </c>
      <c r="BV11" s="380">
        <v>4374.7879999999996</v>
      </c>
    </row>
    <row r="12" spans="1:74" ht="11.1" customHeight="1" x14ac:dyDescent="0.2">
      <c r="A12" s="77"/>
      <c r="B12" s="537" t="s">
        <v>289</v>
      </c>
      <c r="C12" s="368"/>
      <c r="D12" s="368"/>
      <c r="E12" s="368"/>
      <c r="F12" s="368"/>
      <c r="G12" s="368"/>
      <c r="H12" s="368"/>
      <c r="I12" s="368"/>
      <c r="J12" s="368"/>
      <c r="K12" s="368"/>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8"/>
      <c r="AK12" s="368"/>
      <c r="AL12" s="368"/>
      <c r="AM12" s="368"/>
      <c r="AN12" s="368"/>
      <c r="AO12" s="368"/>
      <c r="AP12" s="368"/>
      <c r="AQ12" s="368"/>
      <c r="AR12" s="368"/>
      <c r="AS12" s="368"/>
      <c r="AT12" s="368"/>
      <c r="AU12" s="368"/>
      <c r="AV12" s="368"/>
      <c r="AW12" s="368"/>
      <c r="AX12" s="368"/>
      <c r="AY12" s="924"/>
      <c r="AZ12" s="924"/>
      <c r="BA12" s="924"/>
      <c r="BB12" s="379"/>
      <c r="BC12" s="379"/>
      <c r="BD12" s="379"/>
      <c r="BE12" s="379"/>
      <c r="BF12" s="379"/>
      <c r="BG12" s="379"/>
      <c r="BH12" s="379"/>
      <c r="BI12" s="379"/>
      <c r="BJ12" s="379"/>
      <c r="BK12" s="379"/>
      <c r="BL12" s="379"/>
      <c r="BM12" s="379"/>
      <c r="BN12" s="379"/>
      <c r="BO12" s="379"/>
      <c r="BP12" s="379"/>
      <c r="BQ12" s="379"/>
      <c r="BR12" s="379"/>
      <c r="BS12" s="379"/>
      <c r="BT12" s="379"/>
      <c r="BU12" s="379"/>
      <c r="BV12" s="379"/>
    </row>
    <row r="13" spans="1:74" ht="11.1" customHeight="1" x14ac:dyDescent="0.2">
      <c r="A13" s="77" t="s">
        <v>290</v>
      </c>
      <c r="B13" s="538" t="s">
        <v>823</v>
      </c>
      <c r="C13" s="522">
        <v>-41.219000000000001</v>
      </c>
      <c r="D13" s="522">
        <v>-41.219000000000001</v>
      </c>
      <c r="E13" s="522">
        <v>-41.219000000000001</v>
      </c>
      <c r="F13" s="522">
        <v>-164.61099999999999</v>
      </c>
      <c r="G13" s="522">
        <v>-164.61099999999999</v>
      </c>
      <c r="H13" s="522">
        <v>-164.61099999999999</v>
      </c>
      <c r="I13" s="522">
        <v>1.8069999999999999</v>
      </c>
      <c r="J13" s="522">
        <v>1.8069999999999999</v>
      </c>
      <c r="K13" s="522">
        <v>1.8069999999999999</v>
      </c>
      <c r="L13" s="522">
        <v>252.79400000000001</v>
      </c>
      <c r="M13" s="522">
        <v>252.79400000000001</v>
      </c>
      <c r="N13" s="522">
        <v>252.79400000000001</v>
      </c>
      <c r="O13" s="522">
        <v>244.93700000000001</v>
      </c>
      <c r="P13" s="522">
        <v>244.93700000000001</v>
      </c>
      <c r="Q13" s="522">
        <v>244.93700000000001</v>
      </c>
      <c r="R13" s="522">
        <v>116.971</v>
      </c>
      <c r="S13" s="522">
        <v>116.971</v>
      </c>
      <c r="T13" s="522">
        <v>116.971</v>
      </c>
      <c r="U13" s="522">
        <v>73.820999999999998</v>
      </c>
      <c r="V13" s="522">
        <v>73.820999999999998</v>
      </c>
      <c r="W13" s="522">
        <v>73.820999999999998</v>
      </c>
      <c r="X13" s="522">
        <v>162.858</v>
      </c>
      <c r="Y13" s="522">
        <v>162.858</v>
      </c>
      <c r="Z13" s="522">
        <v>162.858</v>
      </c>
      <c r="AA13" s="522">
        <v>20.893999999999998</v>
      </c>
      <c r="AB13" s="522">
        <v>20.893999999999998</v>
      </c>
      <c r="AC13" s="522">
        <v>20.893999999999998</v>
      </c>
      <c r="AD13" s="522">
        <v>0.01</v>
      </c>
      <c r="AE13" s="522">
        <v>0.01</v>
      </c>
      <c r="AF13" s="522">
        <v>0.01</v>
      </c>
      <c r="AG13" s="522">
        <v>89.188999999999993</v>
      </c>
      <c r="AH13" s="522">
        <v>89.188999999999993</v>
      </c>
      <c r="AI13" s="522">
        <v>89.188999999999993</v>
      </c>
      <c r="AJ13" s="522">
        <v>56.688000000000002</v>
      </c>
      <c r="AK13" s="522">
        <v>56.688000000000002</v>
      </c>
      <c r="AL13" s="522">
        <v>56.688000000000002</v>
      </c>
      <c r="AM13" s="522">
        <v>21.404</v>
      </c>
      <c r="AN13" s="522">
        <v>21.404</v>
      </c>
      <c r="AO13" s="522">
        <v>21.404</v>
      </c>
      <c r="AP13" s="522">
        <v>96.792000000000002</v>
      </c>
      <c r="AQ13" s="522">
        <v>96.792000000000002</v>
      </c>
      <c r="AR13" s="522">
        <v>96.792000000000002</v>
      </c>
      <c r="AS13" s="522">
        <v>75.97</v>
      </c>
      <c r="AT13" s="522">
        <v>75.97</v>
      </c>
      <c r="AU13" s="522">
        <v>75.97</v>
      </c>
      <c r="AV13" s="522">
        <v>15.474</v>
      </c>
      <c r="AW13" s="522">
        <v>15.474</v>
      </c>
      <c r="AX13" s="522">
        <v>15.474</v>
      </c>
      <c r="AY13" s="920">
        <v>59.446848889000002</v>
      </c>
      <c r="AZ13" s="920">
        <v>72.248628889000003</v>
      </c>
      <c r="BA13" s="920">
        <v>79.539622222000006</v>
      </c>
      <c r="BB13" s="375">
        <v>75.849325184999998</v>
      </c>
      <c r="BC13" s="375">
        <v>76.221622963000002</v>
      </c>
      <c r="BD13" s="375">
        <v>75.186011851999993</v>
      </c>
      <c r="BE13" s="375">
        <v>65.726300741000003</v>
      </c>
      <c r="BF13" s="375">
        <v>67.137015184999996</v>
      </c>
      <c r="BG13" s="375">
        <v>72.401964074000006</v>
      </c>
      <c r="BH13" s="375">
        <v>84.601483704000003</v>
      </c>
      <c r="BI13" s="375">
        <v>95.264649258999995</v>
      </c>
      <c r="BJ13" s="375">
        <v>107.47179704</v>
      </c>
      <c r="BK13" s="375">
        <v>126.47792407</v>
      </c>
      <c r="BL13" s="375">
        <v>137.83178852</v>
      </c>
      <c r="BM13" s="375">
        <v>146.78838741000001</v>
      </c>
      <c r="BN13" s="375">
        <v>151.65681852</v>
      </c>
      <c r="BO13" s="375">
        <v>157.08706296</v>
      </c>
      <c r="BP13" s="375">
        <v>161.38821852000001</v>
      </c>
      <c r="BQ13" s="375">
        <v>163.96539630000001</v>
      </c>
      <c r="BR13" s="375">
        <v>166.45454074</v>
      </c>
      <c r="BS13" s="375">
        <v>168.26076295999999</v>
      </c>
      <c r="BT13" s="375">
        <v>169.44290741</v>
      </c>
      <c r="BU13" s="375">
        <v>169.83915185000001</v>
      </c>
      <c r="BV13" s="375">
        <v>169.50834073999999</v>
      </c>
    </row>
    <row r="14" spans="1:74" ht="11.1" customHeight="1" x14ac:dyDescent="0.2">
      <c r="A14" s="77"/>
      <c r="B14" s="537" t="s">
        <v>512</v>
      </c>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1"/>
      <c r="AA14" s="451"/>
      <c r="AB14" s="451"/>
      <c r="AC14" s="451"/>
      <c r="AD14" s="451"/>
      <c r="AE14" s="451"/>
      <c r="AF14" s="451"/>
      <c r="AG14" s="451"/>
      <c r="AH14" s="451"/>
      <c r="AI14" s="451"/>
      <c r="AJ14" s="451"/>
      <c r="AK14" s="451"/>
      <c r="AL14" s="451"/>
      <c r="AM14" s="451"/>
      <c r="AN14" s="451"/>
      <c r="AO14" s="451"/>
      <c r="AP14" s="451"/>
      <c r="AQ14" s="451"/>
      <c r="AR14" s="451"/>
      <c r="AS14" s="451"/>
      <c r="AT14" s="451"/>
      <c r="AU14" s="451"/>
      <c r="AV14" s="451"/>
      <c r="AW14" s="451"/>
      <c r="AX14" s="451"/>
      <c r="AY14" s="919"/>
      <c r="AZ14" s="919"/>
      <c r="BA14" s="919"/>
      <c r="BB14" s="374"/>
      <c r="BC14" s="374"/>
      <c r="BD14" s="374"/>
      <c r="BE14" s="374"/>
      <c r="BF14" s="374"/>
      <c r="BG14" s="374"/>
      <c r="BH14" s="374"/>
      <c r="BI14" s="374"/>
      <c r="BJ14" s="374"/>
      <c r="BK14" s="374"/>
      <c r="BL14" s="374"/>
      <c r="BM14" s="374"/>
      <c r="BN14" s="374"/>
      <c r="BO14" s="374"/>
      <c r="BP14" s="374"/>
      <c r="BQ14" s="374"/>
      <c r="BR14" s="374"/>
      <c r="BS14" s="374"/>
      <c r="BT14" s="374"/>
      <c r="BU14" s="374"/>
      <c r="BV14" s="374"/>
    </row>
    <row r="15" spans="1:74" ht="11.1" customHeight="1" x14ac:dyDescent="0.2">
      <c r="A15" s="77" t="s">
        <v>514</v>
      </c>
      <c r="B15" s="538" t="s">
        <v>823</v>
      </c>
      <c r="C15" s="369">
        <v>3749.4360000000001</v>
      </c>
      <c r="D15" s="369">
        <v>3749.4360000000001</v>
      </c>
      <c r="E15" s="369">
        <v>3749.4360000000001</v>
      </c>
      <c r="F15" s="369">
        <v>3709.192</v>
      </c>
      <c r="G15" s="369">
        <v>3709.192</v>
      </c>
      <c r="H15" s="369">
        <v>3709.192</v>
      </c>
      <c r="I15" s="369">
        <v>3694.8530000000001</v>
      </c>
      <c r="J15" s="369">
        <v>3694.8530000000001</v>
      </c>
      <c r="K15" s="369">
        <v>3694.8530000000001</v>
      </c>
      <c r="L15" s="369">
        <v>3692.239</v>
      </c>
      <c r="M15" s="369">
        <v>3692.239</v>
      </c>
      <c r="N15" s="369">
        <v>3692.239</v>
      </c>
      <c r="O15" s="369">
        <v>3660.866</v>
      </c>
      <c r="P15" s="369">
        <v>3660.866</v>
      </c>
      <c r="Q15" s="369">
        <v>3660.866</v>
      </c>
      <c r="R15" s="369">
        <v>3647.1570000000002</v>
      </c>
      <c r="S15" s="369">
        <v>3647.1570000000002</v>
      </c>
      <c r="T15" s="369">
        <v>3647.1570000000002</v>
      </c>
      <c r="U15" s="369">
        <v>3661.3449999999998</v>
      </c>
      <c r="V15" s="369">
        <v>3661.3449999999998</v>
      </c>
      <c r="W15" s="369">
        <v>3661.3449999999998</v>
      </c>
      <c r="X15" s="369">
        <v>3710.1</v>
      </c>
      <c r="Y15" s="369">
        <v>3710.1</v>
      </c>
      <c r="Z15" s="369">
        <v>3710.1</v>
      </c>
      <c r="AA15" s="369">
        <v>3756.4</v>
      </c>
      <c r="AB15" s="369">
        <v>3756.4</v>
      </c>
      <c r="AC15" s="369">
        <v>3756.4</v>
      </c>
      <c r="AD15" s="369">
        <v>3783.6529999999998</v>
      </c>
      <c r="AE15" s="369">
        <v>3783.6529999999998</v>
      </c>
      <c r="AF15" s="369">
        <v>3783.6529999999998</v>
      </c>
      <c r="AG15" s="369">
        <v>3836.3040000000001</v>
      </c>
      <c r="AH15" s="369">
        <v>3836.3040000000001</v>
      </c>
      <c r="AI15" s="369">
        <v>3836.3040000000001</v>
      </c>
      <c r="AJ15" s="369">
        <v>3870.72</v>
      </c>
      <c r="AK15" s="369">
        <v>3870.72</v>
      </c>
      <c r="AL15" s="369">
        <v>3870.72</v>
      </c>
      <c r="AM15" s="369">
        <v>3887.7179999999998</v>
      </c>
      <c r="AN15" s="369">
        <v>3887.7179999999998</v>
      </c>
      <c r="AO15" s="369">
        <v>3887.7179999999998</v>
      </c>
      <c r="AP15" s="369">
        <v>3917.049</v>
      </c>
      <c r="AQ15" s="369">
        <v>3917.049</v>
      </c>
      <c r="AR15" s="369">
        <v>3917.049</v>
      </c>
      <c r="AS15" s="369">
        <v>3966.2469999999998</v>
      </c>
      <c r="AT15" s="369">
        <v>3966.2469999999998</v>
      </c>
      <c r="AU15" s="369">
        <v>3966.2469999999998</v>
      </c>
      <c r="AV15" s="369">
        <v>3994.319</v>
      </c>
      <c r="AW15" s="369">
        <v>3994.319</v>
      </c>
      <c r="AX15" s="369">
        <v>3994.319</v>
      </c>
      <c r="AY15" s="925">
        <v>3994.7044139999998</v>
      </c>
      <c r="AZ15" s="925">
        <v>3992.6440723000001</v>
      </c>
      <c r="BA15" s="925">
        <v>3989.2319014999998</v>
      </c>
      <c r="BB15" s="380">
        <v>3981.7559999999999</v>
      </c>
      <c r="BC15" s="380">
        <v>3977.674</v>
      </c>
      <c r="BD15" s="380">
        <v>3974.2739999999999</v>
      </c>
      <c r="BE15" s="380">
        <v>3971.346</v>
      </c>
      <c r="BF15" s="380">
        <v>3969.4679999999998</v>
      </c>
      <c r="BG15" s="380">
        <v>3968.431</v>
      </c>
      <c r="BH15" s="380">
        <v>3969.027</v>
      </c>
      <c r="BI15" s="380">
        <v>3969.0729999999999</v>
      </c>
      <c r="BJ15" s="380">
        <v>3969.3629999999998</v>
      </c>
      <c r="BK15" s="380">
        <v>3970.3229999999999</v>
      </c>
      <c r="BL15" s="380">
        <v>3970.78</v>
      </c>
      <c r="BM15" s="380">
        <v>3971.16</v>
      </c>
      <c r="BN15" s="380">
        <v>3971.34</v>
      </c>
      <c r="BO15" s="380">
        <v>3971.6590000000001</v>
      </c>
      <c r="BP15" s="380">
        <v>3971.9940000000001</v>
      </c>
      <c r="BQ15" s="380">
        <v>3972.71</v>
      </c>
      <c r="BR15" s="380">
        <v>3972.8020000000001</v>
      </c>
      <c r="BS15" s="380">
        <v>3972.6370000000002</v>
      </c>
      <c r="BT15" s="380">
        <v>3971.848</v>
      </c>
      <c r="BU15" s="380">
        <v>3971.4409999999998</v>
      </c>
      <c r="BV15" s="380">
        <v>3971.05</v>
      </c>
    </row>
    <row r="16" spans="1:74" ht="11.1" customHeight="1" x14ac:dyDescent="0.2">
      <c r="A16" s="77"/>
      <c r="B16" s="537" t="s">
        <v>513</v>
      </c>
      <c r="C16" s="451"/>
      <c r="D16" s="451"/>
      <c r="E16" s="451"/>
      <c r="F16" s="451"/>
      <c r="G16" s="451"/>
      <c r="H16" s="451"/>
      <c r="I16" s="451"/>
      <c r="J16" s="451"/>
      <c r="K16" s="451"/>
      <c r="L16" s="451"/>
      <c r="M16" s="451"/>
      <c r="N16" s="451"/>
      <c r="O16" s="451"/>
      <c r="P16" s="451"/>
      <c r="Q16" s="451"/>
      <c r="R16" s="451"/>
      <c r="S16" s="451"/>
      <c r="T16" s="451"/>
      <c r="U16" s="451"/>
      <c r="V16" s="451"/>
      <c r="W16" s="451"/>
      <c r="X16" s="451"/>
      <c r="Y16" s="451"/>
      <c r="Z16" s="451"/>
      <c r="AA16" s="451"/>
      <c r="AB16" s="451"/>
      <c r="AC16" s="451"/>
      <c r="AD16" s="451"/>
      <c r="AE16" s="451"/>
      <c r="AF16" s="451"/>
      <c r="AG16" s="451"/>
      <c r="AH16" s="451"/>
      <c r="AI16" s="451"/>
      <c r="AJ16" s="451"/>
      <c r="AK16" s="451"/>
      <c r="AL16" s="451"/>
      <c r="AM16" s="451"/>
      <c r="AN16" s="451"/>
      <c r="AO16" s="451"/>
      <c r="AP16" s="451"/>
      <c r="AQ16" s="451"/>
      <c r="AR16" s="451"/>
      <c r="AS16" s="451"/>
      <c r="AT16" s="451"/>
      <c r="AU16" s="451"/>
      <c r="AV16" s="451"/>
      <c r="AW16" s="451"/>
      <c r="AX16" s="451"/>
      <c r="AY16" s="919"/>
      <c r="AZ16" s="919"/>
      <c r="BA16" s="919"/>
      <c r="BB16" s="374"/>
      <c r="BC16" s="374"/>
      <c r="BD16" s="374"/>
      <c r="BE16" s="374"/>
      <c r="BF16" s="374"/>
      <c r="BG16" s="374"/>
      <c r="BH16" s="374"/>
      <c r="BI16" s="374"/>
      <c r="BJ16" s="374"/>
      <c r="BK16" s="374"/>
      <c r="BL16" s="374"/>
      <c r="BM16" s="374"/>
      <c r="BN16" s="374"/>
      <c r="BO16" s="374"/>
      <c r="BP16" s="374"/>
      <c r="BQ16" s="374"/>
      <c r="BR16" s="374"/>
      <c r="BS16" s="374"/>
      <c r="BT16" s="374"/>
      <c r="BU16" s="374"/>
      <c r="BV16" s="374"/>
    </row>
    <row r="17" spans="1:74" ht="11.1" customHeight="1" x14ac:dyDescent="0.2">
      <c r="A17" s="77" t="s">
        <v>515</v>
      </c>
      <c r="B17" s="538" t="s">
        <v>823</v>
      </c>
      <c r="C17" s="369">
        <v>2235.4180000000001</v>
      </c>
      <c r="D17" s="369">
        <v>2235.4180000000001</v>
      </c>
      <c r="E17" s="369">
        <v>2235.4180000000001</v>
      </c>
      <c r="F17" s="369">
        <v>2253.2069999999999</v>
      </c>
      <c r="G17" s="369">
        <v>2253.2069999999999</v>
      </c>
      <c r="H17" s="369">
        <v>2253.2069999999999</v>
      </c>
      <c r="I17" s="369">
        <v>2258.2620000000002</v>
      </c>
      <c r="J17" s="369">
        <v>2258.2620000000002</v>
      </c>
      <c r="K17" s="369">
        <v>2258.2620000000002</v>
      </c>
      <c r="L17" s="369">
        <v>2390.2570000000001</v>
      </c>
      <c r="M17" s="369">
        <v>2390.2570000000001</v>
      </c>
      <c r="N17" s="369">
        <v>2390.2570000000001</v>
      </c>
      <c r="O17" s="369">
        <v>2362.172</v>
      </c>
      <c r="P17" s="369">
        <v>2362.172</v>
      </c>
      <c r="Q17" s="369">
        <v>2362.172</v>
      </c>
      <c r="R17" s="369">
        <v>2433.7130000000002</v>
      </c>
      <c r="S17" s="369">
        <v>2433.7130000000002</v>
      </c>
      <c r="T17" s="369">
        <v>2433.7130000000002</v>
      </c>
      <c r="U17" s="369">
        <v>2517.4580000000001</v>
      </c>
      <c r="V17" s="369">
        <v>2517.4580000000001</v>
      </c>
      <c r="W17" s="369">
        <v>2517.4580000000001</v>
      </c>
      <c r="X17" s="369">
        <v>2510.25</v>
      </c>
      <c r="Y17" s="369">
        <v>2510.25</v>
      </c>
      <c r="Z17" s="369">
        <v>2510.25</v>
      </c>
      <c r="AA17" s="369">
        <v>2522.4560000000001</v>
      </c>
      <c r="AB17" s="369">
        <v>2522.4560000000001</v>
      </c>
      <c r="AC17" s="369">
        <v>2522.4560000000001</v>
      </c>
      <c r="AD17" s="369">
        <v>2491.6350000000002</v>
      </c>
      <c r="AE17" s="369">
        <v>2491.6350000000002</v>
      </c>
      <c r="AF17" s="369">
        <v>2491.6350000000002</v>
      </c>
      <c r="AG17" s="369">
        <v>2521.4670000000001</v>
      </c>
      <c r="AH17" s="369">
        <v>2521.4670000000001</v>
      </c>
      <c r="AI17" s="369">
        <v>2521.4670000000001</v>
      </c>
      <c r="AJ17" s="369">
        <v>2559.5909999999999</v>
      </c>
      <c r="AK17" s="369">
        <v>2559.5909999999999</v>
      </c>
      <c r="AL17" s="369">
        <v>2559.5909999999999</v>
      </c>
      <c r="AM17" s="369">
        <v>2571.7629999999999</v>
      </c>
      <c r="AN17" s="369">
        <v>2571.7629999999999</v>
      </c>
      <c r="AO17" s="369">
        <v>2571.7629999999999</v>
      </c>
      <c r="AP17" s="369">
        <v>2578.386</v>
      </c>
      <c r="AQ17" s="369">
        <v>2578.386</v>
      </c>
      <c r="AR17" s="369">
        <v>2578.386</v>
      </c>
      <c r="AS17" s="369">
        <v>2638.1990000000001</v>
      </c>
      <c r="AT17" s="369">
        <v>2638.1990000000001</v>
      </c>
      <c r="AU17" s="369">
        <v>2638.1990000000001</v>
      </c>
      <c r="AV17" s="369">
        <v>2634.7930000000001</v>
      </c>
      <c r="AW17" s="369">
        <v>2634.7930000000001</v>
      </c>
      <c r="AX17" s="369">
        <v>2634.7930000000001</v>
      </c>
      <c r="AY17" s="925">
        <v>2658.9133382</v>
      </c>
      <c r="AZ17" s="925">
        <v>2666.5802485999998</v>
      </c>
      <c r="BA17" s="925">
        <v>2671.6112038000001</v>
      </c>
      <c r="BB17" s="380">
        <v>2671.3150000000001</v>
      </c>
      <c r="BC17" s="380">
        <v>2673.0920000000001</v>
      </c>
      <c r="BD17" s="380">
        <v>2674.2530000000002</v>
      </c>
      <c r="BE17" s="380">
        <v>2673.2959999999998</v>
      </c>
      <c r="BF17" s="380">
        <v>2674.3470000000002</v>
      </c>
      <c r="BG17" s="380">
        <v>2675.9070000000002</v>
      </c>
      <c r="BH17" s="380">
        <v>2678.2849999999999</v>
      </c>
      <c r="BI17" s="380">
        <v>2680.6280000000002</v>
      </c>
      <c r="BJ17" s="380">
        <v>2683.2469999999998</v>
      </c>
      <c r="BK17" s="380">
        <v>2685.0079999999998</v>
      </c>
      <c r="BL17" s="380">
        <v>2689.0279999999998</v>
      </c>
      <c r="BM17" s="380">
        <v>2694.172</v>
      </c>
      <c r="BN17" s="380">
        <v>2701.8440000000001</v>
      </c>
      <c r="BO17" s="380">
        <v>2708.1849999999999</v>
      </c>
      <c r="BP17" s="380">
        <v>2714.5990000000002</v>
      </c>
      <c r="BQ17" s="380">
        <v>2721.306</v>
      </c>
      <c r="BR17" s="380">
        <v>2727.6990000000001</v>
      </c>
      <c r="BS17" s="380">
        <v>2733.998</v>
      </c>
      <c r="BT17" s="380">
        <v>2740.1950000000002</v>
      </c>
      <c r="BU17" s="380">
        <v>2746.3139999999999</v>
      </c>
      <c r="BV17" s="380">
        <v>2752.3449999999998</v>
      </c>
    </row>
    <row r="18" spans="1:74" ht="11.1" customHeight="1" x14ac:dyDescent="0.2">
      <c r="A18" s="77"/>
      <c r="B18" s="537" t="s">
        <v>517</v>
      </c>
      <c r="C18" s="451"/>
      <c r="D18" s="451"/>
      <c r="E18" s="451"/>
      <c r="F18" s="451"/>
      <c r="G18" s="451"/>
      <c r="H18" s="451"/>
      <c r="I18" s="451"/>
      <c r="J18" s="451"/>
      <c r="K18" s="451"/>
      <c r="L18" s="451"/>
      <c r="M18" s="451"/>
      <c r="N18" s="451"/>
      <c r="O18" s="451"/>
      <c r="P18" s="451"/>
      <c r="Q18" s="451"/>
      <c r="R18" s="451"/>
      <c r="S18" s="451"/>
      <c r="T18" s="451"/>
      <c r="U18" s="451"/>
      <c r="V18" s="451"/>
      <c r="W18" s="451"/>
      <c r="X18" s="451"/>
      <c r="Y18" s="451"/>
      <c r="Z18" s="451"/>
      <c r="AA18" s="451"/>
      <c r="AB18" s="451"/>
      <c r="AC18" s="451"/>
      <c r="AD18" s="451"/>
      <c r="AE18" s="451"/>
      <c r="AF18" s="451"/>
      <c r="AG18" s="451"/>
      <c r="AH18" s="451"/>
      <c r="AI18" s="451"/>
      <c r="AJ18" s="451"/>
      <c r="AK18" s="451"/>
      <c r="AL18" s="451"/>
      <c r="AM18" s="451"/>
      <c r="AN18" s="451"/>
      <c r="AO18" s="451"/>
      <c r="AP18" s="451"/>
      <c r="AQ18" s="451"/>
      <c r="AR18" s="451"/>
      <c r="AS18" s="451"/>
      <c r="AT18" s="451"/>
      <c r="AU18" s="451"/>
      <c r="AV18" s="451"/>
      <c r="AW18" s="451"/>
      <c r="AX18" s="451"/>
      <c r="AY18" s="919"/>
      <c r="AZ18" s="919"/>
      <c r="BA18" s="919"/>
      <c r="BB18" s="374"/>
      <c r="BC18" s="374"/>
      <c r="BD18" s="374"/>
      <c r="BE18" s="374"/>
      <c r="BF18" s="374"/>
      <c r="BG18" s="374"/>
      <c r="BH18" s="374"/>
      <c r="BI18" s="374"/>
      <c r="BJ18" s="374"/>
      <c r="BK18" s="374"/>
      <c r="BL18" s="374"/>
      <c r="BM18" s="374"/>
      <c r="BN18" s="374"/>
      <c r="BO18" s="374"/>
      <c r="BP18" s="374"/>
      <c r="BQ18" s="374"/>
      <c r="BR18" s="374"/>
      <c r="BS18" s="374"/>
      <c r="BT18" s="374"/>
      <c r="BU18" s="374"/>
      <c r="BV18" s="374"/>
    </row>
    <row r="19" spans="1:74" ht="11.1" customHeight="1" x14ac:dyDescent="0.2">
      <c r="A19" s="273" t="s">
        <v>516</v>
      </c>
      <c r="B19" s="538" t="s">
        <v>823</v>
      </c>
      <c r="C19" s="369">
        <v>3102.1840000000002</v>
      </c>
      <c r="D19" s="369">
        <v>3102.1840000000002</v>
      </c>
      <c r="E19" s="369">
        <v>3102.1840000000002</v>
      </c>
      <c r="F19" s="369">
        <v>3164.663</v>
      </c>
      <c r="G19" s="369">
        <v>3164.663</v>
      </c>
      <c r="H19" s="369">
        <v>3164.663</v>
      </c>
      <c r="I19" s="369">
        <v>3230.2289999999998</v>
      </c>
      <c r="J19" s="369">
        <v>3230.2289999999998</v>
      </c>
      <c r="K19" s="369">
        <v>3230.2289999999998</v>
      </c>
      <c r="L19" s="369">
        <v>3386.2759999999998</v>
      </c>
      <c r="M19" s="369">
        <v>3386.2759999999998</v>
      </c>
      <c r="N19" s="369">
        <v>3386.2759999999998</v>
      </c>
      <c r="O19" s="369">
        <v>3494.2550000000001</v>
      </c>
      <c r="P19" s="369">
        <v>3494.2550000000001</v>
      </c>
      <c r="Q19" s="369">
        <v>3494.2550000000001</v>
      </c>
      <c r="R19" s="369">
        <v>3544.951</v>
      </c>
      <c r="S19" s="369">
        <v>3544.951</v>
      </c>
      <c r="T19" s="369">
        <v>3544.951</v>
      </c>
      <c r="U19" s="369">
        <v>3495.7020000000002</v>
      </c>
      <c r="V19" s="369">
        <v>3495.7020000000002</v>
      </c>
      <c r="W19" s="369">
        <v>3495.7020000000002</v>
      </c>
      <c r="X19" s="369">
        <v>3455.5129999999999</v>
      </c>
      <c r="Y19" s="369">
        <v>3455.5129999999999</v>
      </c>
      <c r="Z19" s="369">
        <v>3455.5129999999999</v>
      </c>
      <c r="AA19" s="369">
        <v>3448.4960000000001</v>
      </c>
      <c r="AB19" s="369">
        <v>3448.4960000000001</v>
      </c>
      <c r="AC19" s="369">
        <v>3448.4960000000001</v>
      </c>
      <c r="AD19" s="369">
        <v>3421.259</v>
      </c>
      <c r="AE19" s="369">
        <v>3421.259</v>
      </c>
      <c r="AF19" s="369">
        <v>3421.259</v>
      </c>
      <c r="AG19" s="369">
        <v>3460.3910000000001</v>
      </c>
      <c r="AH19" s="369">
        <v>3460.3910000000001</v>
      </c>
      <c r="AI19" s="369">
        <v>3460.3910000000001</v>
      </c>
      <c r="AJ19" s="369">
        <v>3496.29</v>
      </c>
      <c r="AK19" s="369">
        <v>3496.29</v>
      </c>
      <c r="AL19" s="369">
        <v>3496.29</v>
      </c>
      <c r="AM19" s="369">
        <v>3548.7489999999998</v>
      </c>
      <c r="AN19" s="369">
        <v>3548.7489999999998</v>
      </c>
      <c r="AO19" s="369">
        <v>3548.7489999999998</v>
      </c>
      <c r="AP19" s="369">
        <v>3614.047</v>
      </c>
      <c r="AQ19" s="369">
        <v>3614.047</v>
      </c>
      <c r="AR19" s="369">
        <v>3614.047</v>
      </c>
      <c r="AS19" s="369">
        <v>3707.4290000000001</v>
      </c>
      <c r="AT19" s="369">
        <v>3707.4290000000001</v>
      </c>
      <c r="AU19" s="369">
        <v>3707.4290000000001</v>
      </c>
      <c r="AV19" s="369">
        <v>3696.203</v>
      </c>
      <c r="AW19" s="369">
        <v>3696.203</v>
      </c>
      <c r="AX19" s="369">
        <v>3696.203</v>
      </c>
      <c r="AY19" s="925">
        <v>3797.5464803</v>
      </c>
      <c r="AZ19" s="925">
        <v>3826.2140961</v>
      </c>
      <c r="BA19" s="925">
        <v>3841.6792372999998</v>
      </c>
      <c r="BB19" s="380">
        <v>3832.5239999999999</v>
      </c>
      <c r="BC19" s="380">
        <v>3830.1480000000001</v>
      </c>
      <c r="BD19" s="380">
        <v>3823.1320000000001</v>
      </c>
      <c r="BE19" s="380">
        <v>3803.049</v>
      </c>
      <c r="BF19" s="380">
        <v>3793.0749999999998</v>
      </c>
      <c r="BG19" s="380">
        <v>3784.7820000000002</v>
      </c>
      <c r="BH19" s="380">
        <v>3779.3980000000001</v>
      </c>
      <c r="BI19" s="380">
        <v>3773.5450000000001</v>
      </c>
      <c r="BJ19" s="380">
        <v>3768.451</v>
      </c>
      <c r="BK19" s="380">
        <v>3764.0279999999998</v>
      </c>
      <c r="BL19" s="380">
        <v>3760.5189999999998</v>
      </c>
      <c r="BM19" s="380">
        <v>3757.8359999999998</v>
      </c>
      <c r="BN19" s="380">
        <v>3752.07</v>
      </c>
      <c r="BO19" s="380">
        <v>3753.9720000000002</v>
      </c>
      <c r="BP19" s="380">
        <v>3759.6309999999999</v>
      </c>
      <c r="BQ19" s="380">
        <v>3774.9140000000002</v>
      </c>
      <c r="BR19" s="380">
        <v>3783.6909999999998</v>
      </c>
      <c r="BS19" s="380">
        <v>3791.8270000000002</v>
      </c>
      <c r="BT19" s="380">
        <v>3797.538</v>
      </c>
      <c r="BU19" s="380">
        <v>3805.7310000000002</v>
      </c>
      <c r="BV19" s="380">
        <v>3814.6210000000001</v>
      </c>
    </row>
    <row r="20" spans="1:74" ht="11.1" customHeight="1" x14ac:dyDescent="0.2">
      <c r="A20" s="77"/>
      <c r="B20" s="388" t="s">
        <v>281</v>
      </c>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983"/>
      <c r="AZ20" s="983"/>
      <c r="BA20" s="983"/>
      <c r="BB20" s="527"/>
      <c r="BC20" s="527"/>
      <c r="BD20" s="527"/>
      <c r="BE20" s="527"/>
      <c r="BF20" s="527"/>
      <c r="BG20" s="527"/>
      <c r="BH20" s="527"/>
      <c r="BI20" s="527"/>
      <c r="BJ20" s="527"/>
      <c r="BK20" s="527"/>
      <c r="BL20" s="527"/>
      <c r="BM20" s="527"/>
      <c r="BN20" s="527"/>
      <c r="BO20" s="527"/>
      <c r="BP20" s="527"/>
      <c r="BQ20" s="527"/>
      <c r="BR20" s="527"/>
      <c r="BS20" s="527"/>
      <c r="BT20" s="527"/>
      <c r="BU20" s="527"/>
      <c r="BV20" s="527"/>
    </row>
    <row r="21" spans="1:74" ht="11.1" customHeight="1" x14ac:dyDescent="0.2">
      <c r="A21" s="77" t="s">
        <v>282</v>
      </c>
      <c r="B21" s="538" t="s">
        <v>823</v>
      </c>
      <c r="C21" s="369">
        <v>18146.5</v>
      </c>
      <c r="D21" s="369">
        <v>16633.900000000001</v>
      </c>
      <c r="E21" s="369">
        <v>20445.8</v>
      </c>
      <c r="F21" s="369">
        <v>17335.400000000001</v>
      </c>
      <c r="G21" s="369">
        <v>16836.3</v>
      </c>
      <c r="H21" s="369">
        <v>16757.8</v>
      </c>
      <c r="I21" s="369">
        <v>16867.8</v>
      </c>
      <c r="J21" s="369">
        <v>16832.400000000001</v>
      </c>
      <c r="K21" s="369">
        <v>16641.8</v>
      </c>
      <c r="L21" s="369">
        <v>16648.099999999999</v>
      </c>
      <c r="M21" s="369">
        <v>16598.3</v>
      </c>
      <c r="N21" s="369">
        <v>16525.400000000001</v>
      </c>
      <c r="O21" s="369">
        <v>16143.2</v>
      </c>
      <c r="P21" s="369">
        <v>16143</v>
      </c>
      <c r="Q21" s="369">
        <v>16065.5</v>
      </c>
      <c r="R21" s="369">
        <v>16063.7</v>
      </c>
      <c r="S21" s="369">
        <v>16049.1</v>
      </c>
      <c r="T21" s="369">
        <v>16015.9</v>
      </c>
      <c r="U21" s="369">
        <v>16219.1</v>
      </c>
      <c r="V21" s="369">
        <v>16314.4</v>
      </c>
      <c r="W21" s="369">
        <v>16372.3</v>
      </c>
      <c r="X21" s="369">
        <v>16424.3</v>
      </c>
      <c r="Y21" s="369">
        <v>16436.5</v>
      </c>
      <c r="Z21" s="369">
        <v>16497.5</v>
      </c>
      <c r="AA21" s="369">
        <v>16808.5</v>
      </c>
      <c r="AB21" s="369">
        <v>16879.099999999999</v>
      </c>
      <c r="AC21" s="369">
        <v>16968</v>
      </c>
      <c r="AD21" s="369">
        <v>16983.3</v>
      </c>
      <c r="AE21" s="369">
        <v>17041.900000000001</v>
      </c>
      <c r="AF21" s="369">
        <v>17050.3</v>
      </c>
      <c r="AG21" s="369">
        <v>17061.599999999999</v>
      </c>
      <c r="AH21" s="369">
        <v>17085.8</v>
      </c>
      <c r="AI21" s="369">
        <v>17101.099999999999</v>
      </c>
      <c r="AJ21" s="369">
        <v>17152.8</v>
      </c>
      <c r="AK21" s="369">
        <v>17229.400000000001</v>
      </c>
      <c r="AL21" s="369">
        <v>17267.400000000001</v>
      </c>
      <c r="AM21" s="369">
        <v>17426.2</v>
      </c>
      <c r="AN21" s="369">
        <v>17442.400000000001</v>
      </c>
      <c r="AO21" s="369">
        <v>17486.900000000001</v>
      </c>
      <c r="AP21" s="369">
        <v>17464.900000000001</v>
      </c>
      <c r="AQ21" s="369">
        <v>17511.099999999999</v>
      </c>
      <c r="AR21" s="369">
        <v>17515.599999999999</v>
      </c>
      <c r="AS21" s="369">
        <v>17505</v>
      </c>
      <c r="AT21" s="369">
        <v>17494.599999999999</v>
      </c>
      <c r="AU21" s="369">
        <v>17519.599999999999</v>
      </c>
      <c r="AV21" s="369">
        <v>17584.7</v>
      </c>
      <c r="AW21" s="369">
        <v>17618.8</v>
      </c>
      <c r="AX21" s="369">
        <v>17646.099999999999</v>
      </c>
      <c r="AY21" s="925">
        <v>17744.099999999999</v>
      </c>
      <c r="AZ21" s="925">
        <v>17741.438818999999</v>
      </c>
      <c r="BA21" s="925">
        <v>17758.967621</v>
      </c>
      <c r="BB21" s="380">
        <v>17712.87</v>
      </c>
      <c r="BC21" s="380">
        <v>17746.72</v>
      </c>
      <c r="BD21" s="380">
        <v>17808.310000000001</v>
      </c>
      <c r="BE21" s="380">
        <v>17959.189999999999</v>
      </c>
      <c r="BF21" s="380">
        <v>18030.09</v>
      </c>
      <c r="BG21" s="380">
        <v>18082.580000000002</v>
      </c>
      <c r="BH21" s="380">
        <v>18082.27</v>
      </c>
      <c r="BI21" s="380">
        <v>18123.669999999998</v>
      </c>
      <c r="BJ21" s="380">
        <v>18172.419999999998</v>
      </c>
      <c r="BK21" s="380">
        <v>18241.03</v>
      </c>
      <c r="BL21" s="380">
        <v>18295.07</v>
      </c>
      <c r="BM21" s="380">
        <v>18347.05</v>
      </c>
      <c r="BN21" s="380">
        <v>18397.830000000002</v>
      </c>
      <c r="BO21" s="380">
        <v>18445.09</v>
      </c>
      <c r="BP21" s="380">
        <v>18489.66</v>
      </c>
      <c r="BQ21" s="380">
        <v>18526.259999999998</v>
      </c>
      <c r="BR21" s="380">
        <v>18569.43</v>
      </c>
      <c r="BS21" s="380">
        <v>18613.900000000001</v>
      </c>
      <c r="BT21" s="380">
        <v>18655.560000000001</v>
      </c>
      <c r="BU21" s="380">
        <v>18705.66</v>
      </c>
      <c r="BV21" s="380">
        <v>18760.11</v>
      </c>
    </row>
    <row r="22" spans="1:74" ht="11.1" customHeight="1" x14ac:dyDescent="0.2">
      <c r="A22" s="77"/>
      <c r="B22" s="532" t="s">
        <v>294</v>
      </c>
      <c r="C22" s="368"/>
      <c r="D22" s="368"/>
      <c r="E22" s="368"/>
      <c r="F22" s="368"/>
      <c r="G22" s="368"/>
      <c r="H22" s="368"/>
      <c r="I22" s="368"/>
      <c r="J22" s="368"/>
      <c r="K22" s="368"/>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368"/>
      <c r="AM22" s="368"/>
      <c r="AN22" s="368"/>
      <c r="AO22" s="368"/>
      <c r="AP22" s="368"/>
      <c r="AQ22" s="368"/>
      <c r="AR22" s="368"/>
      <c r="AS22" s="368"/>
      <c r="AT22" s="368"/>
      <c r="AU22" s="368"/>
      <c r="AV22" s="368"/>
      <c r="AW22" s="368"/>
      <c r="AX22" s="368"/>
      <c r="AY22" s="924"/>
      <c r="AZ22" s="924"/>
      <c r="BA22" s="924"/>
      <c r="BB22" s="379"/>
      <c r="BC22" s="379"/>
      <c r="BD22" s="379"/>
      <c r="BE22" s="379"/>
      <c r="BF22" s="379"/>
      <c r="BG22" s="379"/>
      <c r="BH22" s="379"/>
      <c r="BI22" s="379"/>
      <c r="BJ22" s="379"/>
      <c r="BK22" s="379"/>
      <c r="BL22" s="379"/>
      <c r="BM22" s="379"/>
      <c r="BN22" s="379"/>
      <c r="BO22" s="379"/>
      <c r="BP22" s="379"/>
      <c r="BQ22" s="379"/>
      <c r="BR22" s="379"/>
      <c r="BS22" s="379"/>
      <c r="BT22" s="379"/>
      <c r="BU22" s="379"/>
      <c r="BV22" s="379"/>
    </row>
    <row r="23" spans="1:74" ht="11.1" customHeight="1" x14ac:dyDescent="0.2">
      <c r="A23" s="77" t="s">
        <v>295</v>
      </c>
      <c r="B23" s="533" t="s">
        <v>1078</v>
      </c>
      <c r="C23" s="365">
        <v>142.91300000000001</v>
      </c>
      <c r="D23" s="365">
        <v>143.422</v>
      </c>
      <c r="E23" s="365">
        <v>144.24600000000001</v>
      </c>
      <c r="F23" s="365">
        <v>144.61099999999999</v>
      </c>
      <c r="G23" s="365">
        <v>145.03200000000001</v>
      </c>
      <c r="H23" s="365">
        <v>145.828</v>
      </c>
      <c r="I23" s="365">
        <v>146.75899999999999</v>
      </c>
      <c r="J23" s="365">
        <v>147.24600000000001</v>
      </c>
      <c r="K23" s="365">
        <v>147.71199999999999</v>
      </c>
      <c r="L23" s="365">
        <v>148.56899999999999</v>
      </c>
      <c r="M23" s="365">
        <v>149.20599999999999</v>
      </c>
      <c r="N23" s="365">
        <v>149.78100000000001</v>
      </c>
      <c r="O23" s="365">
        <v>150.006</v>
      </c>
      <c r="P23" s="365">
        <v>150.875</v>
      </c>
      <c r="Q23" s="365">
        <v>151.346</v>
      </c>
      <c r="R23" s="365">
        <v>151.65100000000001</v>
      </c>
      <c r="S23" s="365">
        <v>151.892</v>
      </c>
      <c r="T23" s="365">
        <v>152.35300000000001</v>
      </c>
      <c r="U23" s="365">
        <v>153.04900000000001</v>
      </c>
      <c r="V23" s="365">
        <v>153.286</v>
      </c>
      <c r="W23" s="365">
        <v>153.51300000000001</v>
      </c>
      <c r="X23" s="365">
        <v>153.91300000000001</v>
      </c>
      <c r="Y23" s="365">
        <v>154.21</v>
      </c>
      <c r="Z23" s="365">
        <v>154.33600000000001</v>
      </c>
      <c r="AA23" s="365">
        <v>154.78</v>
      </c>
      <c r="AB23" s="365">
        <v>155.08600000000001</v>
      </c>
      <c r="AC23" s="365">
        <v>155.17099999999999</v>
      </c>
      <c r="AD23" s="365">
        <v>155.387</v>
      </c>
      <c r="AE23" s="365">
        <v>155.614</v>
      </c>
      <c r="AF23" s="365">
        <v>155.87100000000001</v>
      </c>
      <c r="AG23" s="365">
        <v>156.01900000000001</v>
      </c>
      <c r="AH23" s="365">
        <v>156.17599999999999</v>
      </c>
      <c r="AI23" s="365">
        <v>156.334</v>
      </c>
      <c r="AJ23" s="365">
        <v>156.52000000000001</v>
      </c>
      <c r="AK23" s="365">
        <v>156.661</v>
      </c>
      <c r="AL23" s="365">
        <v>156.93</v>
      </c>
      <c r="AM23" s="365">
        <v>157.04900000000001</v>
      </c>
      <c r="AN23" s="365">
        <v>157.27099999999999</v>
      </c>
      <c r="AO23" s="365">
        <v>157.517</v>
      </c>
      <c r="AP23" s="365">
        <v>157.63499999999999</v>
      </c>
      <c r="AQ23" s="365">
        <v>157.828</v>
      </c>
      <c r="AR23" s="365">
        <v>157.91499999999999</v>
      </c>
      <c r="AS23" s="365">
        <v>158.00299999999999</v>
      </c>
      <c r="AT23" s="365">
        <v>158.07400000000001</v>
      </c>
      <c r="AU23" s="365">
        <v>158.31399999999999</v>
      </c>
      <c r="AV23" s="365">
        <v>158.358</v>
      </c>
      <c r="AW23" s="365">
        <v>158.619</v>
      </c>
      <c r="AX23" s="365">
        <v>158.94200000000001</v>
      </c>
      <c r="AY23" s="921">
        <v>159.06700000000001</v>
      </c>
      <c r="AZ23" s="921">
        <v>159.21799999999999</v>
      </c>
      <c r="BA23" s="921">
        <v>159.38643457000001</v>
      </c>
      <c r="BB23" s="376">
        <v>159.48050000000001</v>
      </c>
      <c r="BC23" s="376">
        <v>159.5814</v>
      </c>
      <c r="BD23" s="376">
        <v>159.66919999999999</v>
      </c>
      <c r="BE23" s="376">
        <v>159.73560000000001</v>
      </c>
      <c r="BF23" s="376">
        <v>159.80330000000001</v>
      </c>
      <c r="BG23" s="376">
        <v>159.86410000000001</v>
      </c>
      <c r="BH23" s="376">
        <v>159.9117</v>
      </c>
      <c r="BI23" s="376">
        <v>159.96340000000001</v>
      </c>
      <c r="BJ23" s="376">
        <v>160.01300000000001</v>
      </c>
      <c r="BK23" s="376">
        <v>160.05549999999999</v>
      </c>
      <c r="BL23" s="376">
        <v>160.10419999999999</v>
      </c>
      <c r="BM23" s="376">
        <v>160.15440000000001</v>
      </c>
      <c r="BN23" s="376">
        <v>160.2098</v>
      </c>
      <c r="BO23" s="376">
        <v>160.25989999999999</v>
      </c>
      <c r="BP23" s="376">
        <v>160.30850000000001</v>
      </c>
      <c r="BQ23" s="376">
        <v>160.3527</v>
      </c>
      <c r="BR23" s="376">
        <v>160.40039999999999</v>
      </c>
      <c r="BS23" s="376">
        <v>160.44880000000001</v>
      </c>
      <c r="BT23" s="376">
        <v>160.50450000000001</v>
      </c>
      <c r="BU23" s="376">
        <v>160.54920000000001</v>
      </c>
      <c r="BV23" s="376">
        <v>160.58940000000001</v>
      </c>
    </row>
    <row r="24" spans="1:74" s="79" customFormat="1" ht="11.1" customHeight="1" x14ac:dyDescent="0.2">
      <c r="A24" s="77"/>
      <c r="B24" s="532" t="s">
        <v>487</v>
      </c>
      <c r="C24" s="365"/>
      <c r="D24" s="365"/>
      <c r="E24" s="365"/>
      <c r="F24" s="365"/>
      <c r="G24" s="365"/>
      <c r="H24" s="365"/>
      <c r="I24" s="365"/>
      <c r="J24" s="365"/>
      <c r="K24" s="365"/>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5"/>
      <c r="AJ24" s="365"/>
      <c r="AK24" s="365"/>
      <c r="AL24" s="365"/>
      <c r="AM24" s="365"/>
      <c r="AN24" s="365"/>
      <c r="AO24" s="365"/>
      <c r="AP24" s="365"/>
      <c r="AQ24" s="365"/>
      <c r="AR24" s="365"/>
      <c r="AS24" s="365"/>
      <c r="AT24" s="365"/>
      <c r="AU24" s="365"/>
      <c r="AV24" s="365"/>
      <c r="AW24" s="365"/>
      <c r="AX24" s="365"/>
      <c r="AY24" s="921"/>
      <c r="AZ24" s="921"/>
      <c r="BA24" s="921"/>
      <c r="BB24" s="376"/>
      <c r="BC24" s="376"/>
      <c r="BD24" s="376"/>
      <c r="BE24" s="376"/>
      <c r="BF24" s="376"/>
      <c r="BG24" s="376"/>
      <c r="BH24" s="376"/>
      <c r="BI24" s="376"/>
      <c r="BJ24" s="376"/>
      <c r="BK24" s="376"/>
      <c r="BL24" s="376"/>
      <c r="BM24" s="376"/>
      <c r="BN24" s="376"/>
      <c r="BO24" s="376"/>
      <c r="BP24" s="376"/>
      <c r="BQ24" s="376"/>
      <c r="BR24" s="376"/>
      <c r="BS24" s="376"/>
      <c r="BT24" s="376"/>
      <c r="BU24" s="376"/>
      <c r="BV24" s="376"/>
    </row>
    <row r="25" spans="1:74" s="79" customFormat="1" ht="11.1" customHeight="1" x14ac:dyDescent="0.2">
      <c r="A25" s="77" t="s">
        <v>488</v>
      </c>
      <c r="B25" s="533" t="s">
        <v>1079</v>
      </c>
      <c r="C25" s="365">
        <v>6.4</v>
      </c>
      <c r="D25" s="365">
        <v>6.2</v>
      </c>
      <c r="E25" s="365">
        <v>6.1</v>
      </c>
      <c r="F25" s="365">
        <v>6.1</v>
      </c>
      <c r="G25" s="365">
        <v>5.8</v>
      </c>
      <c r="H25" s="365">
        <v>5.9</v>
      </c>
      <c r="I25" s="365">
        <v>5.4</v>
      </c>
      <c r="J25" s="365">
        <v>5.0999999999999996</v>
      </c>
      <c r="K25" s="365">
        <v>4.7</v>
      </c>
      <c r="L25" s="365">
        <v>4.5</v>
      </c>
      <c r="M25" s="365">
        <v>4.2</v>
      </c>
      <c r="N25" s="365">
        <v>3.9</v>
      </c>
      <c r="O25" s="365">
        <v>4</v>
      </c>
      <c r="P25" s="365">
        <v>3.8</v>
      </c>
      <c r="Q25" s="365">
        <v>3.7</v>
      </c>
      <c r="R25" s="365">
        <v>3.7</v>
      </c>
      <c r="S25" s="365">
        <v>3.6</v>
      </c>
      <c r="T25" s="365">
        <v>3.6</v>
      </c>
      <c r="U25" s="365">
        <v>3.5</v>
      </c>
      <c r="V25" s="365">
        <v>3.6</v>
      </c>
      <c r="W25" s="365">
        <v>3.5</v>
      </c>
      <c r="X25" s="365">
        <v>3.6</v>
      </c>
      <c r="Y25" s="365">
        <v>3.6</v>
      </c>
      <c r="Z25" s="365">
        <v>3.5</v>
      </c>
      <c r="AA25" s="365">
        <v>3.5</v>
      </c>
      <c r="AB25" s="365">
        <v>3.6</v>
      </c>
      <c r="AC25" s="365">
        <v>3.5</v>
      </c>
      <c r="AD25" s="365">
        <v>3.4</v>
      </c>
      <c r="AE25" s="365">
        <v>3.6</v>
      </c>
      <c r="AF25" s="365">
        <v>3.6</v>
      </c>
      <c r="AG25" s="365">
        <v>3.5</v>
      </c>
      <c r="AH25" s="365">
        <v>3.7</v>
      </c>
      <c r="AI25" s="365">
        <v>3.8</v>
      </c>
      <c r="AJ25" s="365">
        <v>3.9</v>
      </c>
      <c r="AK25" s="365">
        <v>3.7</v>
      </c>
      <c r="AL25" s="365">
        <v>3.8</v>
      </c>
      <c r="AM25" s="365">
        <v>3.7</v>
      </c>
      <c r="AN25" s="365">
        <v>3.9</v>
      </c>
      <c r="AO25" s="365">
        <v>3.9</v>
      </c>
      <c r="AP25" s="365">
        <v>3.9</v>
      </c>
      <c r="AQ25" s="365">
        <v>4</v>
      </c>
      <c r="AR25" s="365">
        <v>4.0999999999999996</v>
      </c>
      <c r="AS25" s="365">
        <v>4.2</v>
      </c>
      <c r="AT25" s="365">
        <v>4.2</v>
      </c>
      <c r="AU25" s="365">
        <v>4.0999999999999996</v>
      </c>
      <c r="AV25" s="365">
        <v>4.0999999999999996</v>
      </c>
      <c r="AW25" s="365">
        <v>4.2</v>
      </c>
      <c r="AX25" s="365">
        <v>4.0999999999999996</v>
      </c>
      <c r="AY25" s="921">
        <v>4</v>
      </c>
      <c r="AZ25" s="921">
        <v>4.0999999999999996</v>
      </c>
      <c r="BA25" s="921">
        <v>4.0935314211999998</v>
      </c>
      <c r="BB25" s="376">
        <v>4.1792819999999997</v>
      </c>
      <c r="BC25" s="376">
        <v>4.2155829999999996</v>
      </c>
      <c r="BD25" s="376">
        <v>4.2429069999999998</v>
      </c>
      <c r="BE25" s="376">
        <v>4.247897</v>
      </c>
      <c r="BF25" s="376">
        <v>4.2672860000000004</v>
      </c>
      <c r="BG25" s="376">
        <v>4.2877159999999996</v>
      </c>
      <c r="BH25" s="376">
        <v>4.3135199999999996</v>
      </c>
      <c r="BI25" s="376">
        <v>4.3327850000000003</v>
      </c>
      <c r="BJ25" s="376">
        <v>4.3498409999999996</v>
      </c>
      <c r="BK25" s="376">
        <v>4.3648309999999997</v>
      </c>
      <c r="BL25" s="376">
        <v>4.3773660000000003</v>
      </c>
      <c r="BM25" s="376">
        <v>4.3875869999999999</v>
      </c>
      <c r="BN25" s="376">
        <v>4.3920079999999997</v>
      </c>
      <c r="BO25" s="376">
        <v>4.4002150000000002</v>
      </c>
      <c r="BP25" s="376">
        <v>4.408722</v>
      </c>
      <c r="BQ25" s="376">
        <v>4.4209389999999997</v>
      </c>
      <c r="BR25" s="376">
        <v>4.4274909999999998</v>
      </c>
      <c r="BS25" s="376">
        <v>4.4317859999999998</v>
      </c>
      <c r="BT25" s="376">
        <v>4.431883</v>
      </c>
      <c r="BU25" s="376">
        <v>4.4331230000000001</v>
      </c>
      <c r="BV25" s="376">
        <v>4.4335639999999996</v>
      </c>
    </row>
    <row r="26" spans="1:74" ht="11.1" customHeight="1" x14ac:dyDescent="0.2">
      <c r="A26" s="77"/>
      <c r="B26" s="532" t="s">
        <v>489</v>
      </c>
      <c r="C26" s="523"/>
      <c r="D26" s="523"/>
      <c r="E26" s="523"/>
      <c r="F26" s="523"/>
      <c r="G26" s="523"/>
      <c r="H26" s="523"/>
      <c r="I26" s="523"/>
      <c r="J26" s="523"/>
      <c r="K26" s="523"/>
      <c r="L26" s="523"/>
      <c r="M26" s="523"/>
      <c r="N26" s="523"/>
      <c r="O26" s="523"/>
      <c r="P26" s="523"/>
      <c r="Q26" s="523"/>
      <c r="R26" s="523"/>
      <c r="S26" s="523"/>
      <c r="T26" s="523"/>
      <c r="U26" s="523"/>
      <c r="V26" s="523"/>
      <c r="W26" s="523"/>
      <c r="X26" s="523"/>
      <c r="Y26" s="523"/>
      <c r="Z26" s="523"/>
      <c r="AA26" s="523"/>
      <c r="AB26" s="523"/>
      <c r="AC26" s="523"/>
      <c r="AD26" s="523"/>
      <c r="AE26" s="523"/>
      <c r="AF26" s="523"/>
      <c r="AG26" s="523"/>
      <c r="AH26" s="523"/>
      <c r="AI26" s="523"/>
      <c r="AJ26" s="523"/>
      <c r="AK26" s="523"/>
      <c r="AL26" s="523"/>
      <c r="AM26" s="523"/>
      <c r="AN26" s="523"/>
      <c r="AO26" s="523"/>
      <c r="AP26" s="523"/>
      <c r="AQ26" s="523"/>
      <c r="AR26" s="523"/>
      <c r="AS26" s="523"/>
      <c r="AT26" s="523"/>
      <c r="AU26" s="523"/>
      <c r="AV26" s="523"/>
      <c r="AW26" s="523"/>
      <c r="AX26" s="523"/>
      <c r="AY26" s="984"/>
      <c r="AZ26" s="984"/>
      <c r="BA26" s="984"/>
      <c r="BB26" s="528"/>
      <c r="BC26" s="528"/>
      <c r="BD26" s="528"/>
      <c r="BE26" s="528"/>
      <c r="BF26" s="528"/>
      <c r="BG26" s="528"/>
      <c r="BH26" s="528"/>
      <c r="BI26" s="528"/>
      <c r="BJ26" s="528"/>
      <c r="BK26" s="528"/>
      <c r="BL26" s="528"/>
      <c r="BM26" s="528"/>
      <c r="BN26" s="528"/>
      <c r="BO26" s="528"/>
      <c r="BP26" s="528"/>
      <c r="BQ26" s="528"/>
      <c r="BR26" s="528"/>
      <c r="BS26" s="528"/>
      <c r="BT26" s="528"/>
      <c r="BU26" s="528"/>
      <c r="BV26" s="528"/>
    </row>
    <row r="27" spans="1:74" ht="11.1" customHeight="1" x14ac:dyDescent="0.2">
      <c r="A27" s="77" t="s">
        <v>490</v>
      </c>
      <c r="B27" s="533" t="s">
        <v>1080</v>
      </c>
      <c r="C27" s="363">
        <v>1.639</v>
      </c>
      <c r="D27" s="363">
        <v>1.407</v>
      </c>
      <c r="E27" s="363">
        <v>1.6679999999999999</v>
      </c>
      <c r="F27" s="363">
        <v>1.492</v>
      </c>
      <c r="G27" s="363">
        <v>1.607</v>
      </c>
      <c r="H27" s="363">
        <v>1.6379999999999999</v>
      </c>
      <c r="I27" s="363">
        <v>1.6</v>
      </c>
      <c r="J27" s="363">
        <v>1.595</v>
      </c>
      <c r="K27" s="363">
        <v>1.5629999999999999</v>
      </c>
      <c r="L27" s="363">
        <v>1.587</v>
      </c>
      <c r="M27" s="363">
        <v>1.704</v>
      </c>
      <c r="N27" s="363">
        <v>1.7569999999999999</v>
      </c>
      <c r="O27" s="363">
        <v>1.712</v>
      </c>
      <c r="P27" s="363">
        <v>1.742</v>
      </c>
      <c r="Q27" s="363">
        <v>1.6779999999999999</v>
      </c>
      <c r="R27" s="363">
        <v>1.8280000000000001</v>
      </c>
      <c r="S27" s="363">
        <v>1.54</v>
      </c>
      <c r="T27" s="363">
        <v>1.542</v>
      </c>
      <c r="U27" s="363">
        <v>1.3919999999999999</v>
      </c>
      <c r="V27" s="363">
        <v>1.52</v>
      </c>
      <c r="W27" s="363">
        <v>1.47</v>
      </c>
      <c r="X27" s="363">
        <v>1.44</v>
      </c>
      <c r="Y27" s="363">
        <v>1.42</v>
      </c>
      <c r="Z27" s="363">
        <v>1.34</v>
      </c>
      <c r="AA27" s="363">
        <v>1.361</v>
      </c>
      <c r="AB27" s="363">
        <v>1.4039999999999999</v>
      </c>
      <c r="AC27" s="363">
        <v>1.3420000000000001</v>
      </c>
      <c r="AD27" s="363">
        <v>1.3680000000000001</v>
      </c>
      <c r="AE27" s="363">
        <v>1.583</v>
      </c>
      <c r="AF27" s="363">
        <v>1.415</v>
      </c>
      <c r="AG27" s="363">
        <v>1.4730000000000001</v>
      </c>
      <c r="AH27" s="363">
        <v>1.3049999999999999</v>
      </c>
      <c r="AI27" s="363">
        <v>1.363</v>
      </c>
      <c r="AJ27" s="363">
        <v>1.365</v>
      </c>
      <c r="AK27" s="363">
        <v>1.51</v>
      </c>
      <c r="AL27" s="363">
        <v>1.5680000000000001</v>
      </c>
      <c r="AM27" s="363">
        <v>1.3759999999999999</v>
      </c>
      <c r="AN27" s="363">
        <v>1.546</v>
      </c>
      <c r="AO27" s="363">
        <v>1.2989999999999999</v>
      </c>
      <c r="AP27" s="363">
        <v>1.377</v>
      </c>
      <c r="AQ27" s="363">
        <v>1.3149999999999999</v>
      </c>
      <c r="AR27" s="363">
        <v>1.329</v>
      </c>
      <c r="AS27" s="363">
        <v>1.262</v>
      </c>
      <c r="AT27" s="363">
        <v>1.379</v>
      </c>
      <c r="AU27" s="363">
        <v>1.355</v>
      </c>
      <c r="AV27" s="363">
        <v>1.3440000000000001</v>
      </c>
      <c r="AW27" s="363">
        <v>1.3049999999999999</v>
      </c>
      <c r="AX27" s="363">
        <v>1.5149999999999999</v>
      </c>
      <c r="AY27" s="919">
        <v>1.3660000000000001</v>
      </c>
      <c r="AZ27" s="919">
        <v>1.3787764443999999</v>
      </c>
      <c r="BA27" s="919">
        <v>1.3775484443999999</v>
      </c>
      <c r="BB27" s="374">
        <v>1.3773880000000001</v>
      </c>
      <c r="BC27" s="374">
        <v>1.3777649999999999</v>
      </c>
      <c r="BD27" s="374">
        <v>1.3788720000000001</v>
      </c>
      <c r="BE27" s="374">
        <v>1.386827</v>
      </c>
      <c r="BF27" s="374">
        <v>1.3848050000000001</v>
      </c>
      <c r="BG27" s="374">
        <v>1.378925</v>
      </c>
      <c r="BH27" s="374">
        <v>1.3608199999999999</v>
      </c>
      <c r="BI27" s="374">
        <v>1.353496</v>
      </c>
      <c r="BJ27" s="374">
        <v>1.348587</v>
      </c>
      <c r="BK27" s="374">
        <v>1.349707</v>
      </c>
      <c r="BL27" s="374">
        <v>1.346919</v>
      </c>
      <c r="BM27" s="374">
        <v>1.3438369999999999</v>
      </c>
      <c r="BN27" s="374">
        <v>1.3377680000000001</v>
      </c>
      <c r="BO27" s="374">
        <v>1.336117</v>
      </c>
      <c r="BP27" s="374">
        <v>1.33619</v>
      </c>
      <c r="BQ27" s="374">
        <v>1.340514</v>
      </c>
      <c r="BR27" s="374">
        <v>1.3421430000000001</v>
      </c>
      <c r="BS27" s="374">
        <v>1.343604</v>
      </c>
      <c r="BT27" s="374">
        <v>1.3445119999999999</v>
      </c>
      <c r="BU27" s="374">
        <v>1.3459220000000001</v>
      </c>
      <c r="BV27" s="374">
        <v>1.34745</v>
      </c>
    </row>
    <row r="28" spans="1:74" s="79" customFormat="1" ht="11.1" customHeight="1" x14ac:dyDescent="0.2">
      <c r="A28" s="78"/>
      <c r="B28" s="100"/>
      <c r="C28" s="365"/>
      <c r="D28" s="365"/>
      <c r="E28" s="365"/>
      <c r="F28" s="365"/>
      <c r="G28" s="365"/>
      <c r="H28" s="365"/>
      <c r="I28" s="365"/>
      <c r="J28" s="365"/>
      <c r="K28" s="365"/>
      <c r="L28" s="365"/>
      <c r="M28" s="365"/>
      <c r="N28" s="365"/>
      <c r="O28" s="365"/>
      <c r="P28" s="365"/>
      <c r="Q28" s="365"/>
      <c r="R28" s="365"/>
      <c r="S28" s="365"/>
      <c r="T28" s="365"/>
      <c r="U28" s="365"/>
      <c r="V28" s="365"/>
      <c r="W28" s="365"/>
      <c r="X28" s="365"/>
      <c r="Y28" s="365"/>
      <c r="Z28" s="365"/>
      <c r="AA28" s="365"/>
      <c r="AB28" s="365"/>
      <c r="AC28" s="365"/>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921"/>
      <c r="AZ28" s="921"/>
      <c r="BA28" s="921"/>
      <c r="BB28" s="376"/>
      <c r="BC28" s="376"/>
      <c r="BD28" s="376"/>
      <c r="BE28" s="376"/>
      <c r="BF28" s="376"/>
      <c r="BG28" s="376"/>
      <c r="BH28" s="376"/>
      <c r="BI28" s="376"/>
      <c r="BJ28" s="376"/>
      <c r="BK28" s="376"/>
      <c r="BL28" s="376"/>
      <c r="BM28" s="376"/>
      <c r="BN28" s="376"/>
      <c r="BO28" s="376"/>
      <c r="BP28" s="376"/>
      <c r="BQ28" s="376"/>
      <c r="BR28" s="376"/>
      <c r="BS28" s="376"/>
      <c r="BT28" s="376"/>
      <c r="BU28" s="376"/>
      <c r="BV28" s="376"/>
    </row>
    <row r="29" spans="1:74" ht="11.1" customHeight="1" x14ac:dyDescent="0.2">
      <c r="A29" s="71"/>
      <c r="B29" s="130" t="s">
        <v>768</v>
      </c>
      <c r="C29" s="370"/>
      <c r="D29" s="370"/>
      <c r="E29" s="370"/>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0"/>
      <c r="AI29" s="370"/>
      <c r="AJ29" s="370"/>
      <c r="AK29" s="370"/>
      <c r="AL29" s="370"/>
      <c r="AM29" s="370"/>
      <c r="AN29" s="370"/>
      <c r="AO29" s="370"/>
      <c r="AP29" s="370"/>
      <c r="AQ29" s="370"/>
      <c r="AR29" s="370"/>
      <c r="AS29" s="370"/>
      <c r="AT29" s="370"/>
      <c r="AU29" s="370"/>
      <c r="AV29" s="370"/>
      <c r="AW29" s="370"/>
      <c r="AX29" s="370"/>
      <c r="AY29" s="926"/>
      <c r="AZ29" s="926"/>
      <c r="BA29" s="926"/>
      <c r="BB29" s="381"/>
      <c r="BC29" s="381"/>
      <c r="BD29" s="381"/>
      <c r="BE29" s="381"/>
      <c r="BF29" s="381"/>
      <c r="BG29" s="381"/>
      <c r="BH29" s="381"/>
      <c r="BI29" s="381"/>
      <c r="BJ29" s="381"/>
      <c r="BK29" s="381"/>
      <c r="BL29" s="381"/>
      <c r="BM29" s="381"/>
      <c r="BN29" s="381"/>
      <c r="BO29" s="381"/>
      <c r="BP29" s="381"/>
      <c r="BQ29" s="381"/>
      <c r="BR29" s="381"/>
      <c r="BS29" s="381"/>
      <c r="BT29" s="381"/>
      <c r="BU29" s="381"/>
      <c r="BV29" s="381"/>
    </row>
    <row r="30" spans="1:74" ht="11.1" customHeight="1" x14ac:dyDescent="0.2">
      <c r="A30" s="273" t="s">
        <v>297</v>
      </c>
      <c r="B30" s="534" t="s">
        <v>296</v>
      </c>
      <c r="C30" s="365">
        <v>98.813500000000005</v>
      </c>
      <c r="D30" s="365">
        <v>95.507199999999997</v>
      </c>
      <c r="E30" s="365">
        <v>98.192899999999995</v>
      </c>
      <c r="F30" s="365">
        <v>98.331699999999998</v>
      </c>
      <c r="G30" s="365">
        <v>99.186700000000002</v>
      </c>
      <c r="H30" s="365">
        <v>99.648300000000006</v>
      </c>
      <c r="I30" s="365">
        <v>100.0668</v>
      </c>
      <c r="J30" s="365">
        <v>100.0412</v>
      </c>
      <c r="K30" s="365">
        <v>98.995500000000007</v>
      </c>
      <c r="L30" s="365">
        <v>100.35420000000001</v>
      </c>
      <c r="M30" s="365">
        <v>101.2684</v>
      </c>
      <c r="N30" s="365">
        <v>101.1948</v>
      </c>
      <c r="O30" s="365">
        <v>101.2146</v>
      </c>
      <c r="P30" s="365">
        <v>101.8458</v>
      </c>
      <c r="Q30" s="365">
        <v>102.67319999999999</v>
      </c>
      <c r="R30" s="365">
        <v>102.9024</v>
      </c>
      <c r="S30" s="365">
        <v>102.9659</v>
      </c>
      <c r="T30" s="365">
        <v>102.8224</v>
      </c>
      <c r="U30" s="365">
        <v>103.0505</v>
      </c>
      <c r="V30" s="365">
        <v>103.1703</v>
      </c>
      <c r="W30" s="365">
        <v>103.5326</v>
      </c>
      <c r="X30" s="365">
        <v>103.4442</v>
      </c>
      <c r="Y30" s="365">
        <v>103.1058</v>
      </c>
      <c r="Z30" s="365">
        <v>101.8266</v>
      </c>
      <c r="AA30" s="365">
        <v>102.74760000000001</v>
      </c>
      <c r="AB30" s="365">
        <v>102.80029999999999</v>
      </c>
      <c r="AC30" s="365">
        <v>102.8143</v>
      </c>
      <c r="AD30" s="365">
        <v>103.22410000000001</v>
      </c>
      <c r="AE30" s="365">
        <v>102.98090000000001</v>
      </c>
      <c r="AF30" s="365">
        <v>102.3809</v>
      </c>
      <c r="AG30" s="365">
        <v>103.0722</v>
      </c>
      <c r="AH30" s="365">
        <v>103.0951</v>
      </c>
      <c r="AI30" s="365">
        <v>103.3081</v>
      </c>
      <c r="AJ30" s="365">
        <v>102.57810000000001</v>
      </c>
      <c r="AK30" s="365">
        <v>102.88679999999999</v>
      </c>
      <c r="AL30" s="365">
        <v>102.6309</v>
      </c>
      <c r="AM30" s="365">
        <v>101.483</v>
      </c>
      <c r="AN30" s="365">
        <v>102.72669999999999</v>
      </c>
      <c r="AO30" s="365">
        <v>102.51860000000001</v>
      </c>
      <c r="AP30" s="365">
        <v>102.35680000000001</v>
      </c>
      <c r="AQ30" s="365">
        <v>102.97969999999999</v>
      </c>
      <c r="AR30" s="365">
        <v>103.2534</v>
      </c>
      <c r="AS30" s="365">
        <v>102.5192</v>
      </c>
      <c r="AT30" s="365">
        <v>103.0196</v>
      </c>
      <c r="AU30" s="365">
        <v>102.5873</v>
      </c>
      <c r="AV30" s="365">
        <v>102.1219</v>
      </c>
      <c r="AW30" s="365">
        <v>101.9736</v>
      </c>
      <c r="AX30" s="365">
        <v>102.9833</v>
      </c>
      <c r="AY30" s="921">
        <v>103.511</v>
      </c>
      <c r="AZ30" s="921">
        <v>103.37422592999999</v>
      </c>
      <c r="BA30" s="921">
        <v>103.5362037</v>
      </c>
      <c r="BB30" s="376">
        <v>103.4922</v>
      </c>
      <c r="BC30" s="376">
        <v>103.5791</v>
      </c>
      <c r="BD30" s="376">
        <v>103.67440000000001</v>
      </c>
      <c r="BE30" s="376">
        <v>103.7573</v>
      </c>
      <c r="BF30" s="376">
        <v>103.88500000000001</v>
      </c>
      <c r="BG30" s="376">
        <v>104.03660000000001</v>
      </c>
      <c r="BH30" s="376">
        <v>104.2325</v>
      </c>
      <c r="BI30" s="376">
        <v>104.4169</v>
      </c>
      <c r="BJ30" s="376">
        <v>104.61</v>
      </c>
      <c r="BK30" s="376">
        <v>104.7928</v>
      </c>
      <c r="BL30" s="376">
        <v>105.0177</v>
      </c>
      <c r="BM30" s="376">
        <v>105.2657</v>
      </c>
      <c r="BN30" s="376">
        <v>105.64319999999999</v>
      </c>
      <c r="BO30" s="376">
        <v>105.8575</v>
      </c>
      <c r="BP30" s="376">
        <v>106.0151</v>
      </c>
      <c r="BQ30" s="376">
        <v>106.01349999999999</v>
      </c>
      <c r="BR30" s="376">
        <v>106.13460000000001</v>
      </c>
      <c r="BS30" s="376">
        <v>106.2758</v>
      </c>
      <c r="BT30" s="376">
        <v>106.47790000000001</v>
      </c>
      <c r="BU30" s="376">
        <v>106.6288</v>
      </c>
      <c r="BV30" s="376">
        <v>106.7693</v>
      </c>
    </row>
    <row r="31" spans="1:74" ht="11.1" customHeight="1" x14ac:dyDescent="0.2">
      <c r="A31" s="131" t="s">
        <v>283</v>
      </c>
      <c r="B31" s="538" t="s">
        <v>1081</v>
      </c>
      <c r="C31" s="365">
        <v>97.611800000000002</v>
      </c>
      <c r="D31" s="365">
        <v>93.566100000000006</v>
      </c>
      <c r="E31" s="365">
        <v>96.533900000000003</v>
      </c>
      <c r="F31" s="365">
        <v>96.602999999999994</v>
      </c>
      <c r="G31" s="365">
        <v>97.702799999999996</v>
      </c>
      <c r="H31" s="365">
        <v>97.798000000000002</v>
      </c>
      <c r="I31" s="365">
        <v>98.621499999999997</v>
      </c>
      <c r="J31" s="365">
        <v>98.265199999999993</v>
      </c>
      <c r="K31" s="365">
        <v>97.309600000000003</v>
      </c>
      <c r="L31" s="365">
        <v>98.706400000000002</v>
      </c>
      <c r="M31" s="365">
        <v>99.630300000000005</v>
      </c>
      <c r="N31" s="365">
        <v>99.7196</v>
      </c>
      <c r="O31" s="365">
        <v>99.090100000000007</v>
      </c>
      <c r="P31" s="365">
        <v>99.997399999999999</v>
      </c>
      <c r="Q31" s="365">
        <v>100.925</v>
      </c>
      <c r="R31" s="365">
        <v>100.9186</v>
      </c>
      <c r="S31" s="365">
        <v>100.7136</v>
      </c>
      <c r="T31" s="365">
        <v>100.3815</v>
      </c>
      <c r="U31" s="365">
        <v>100.5031</v>
      </c>
      <c r="V31" s="365">
        <v>100.744</v>
      </c>
      <c r="W31" s="365">
        <v>100.94329999999999</v>
      </c>
      <c r="X31" s="365">
        <v>101.0181</v>
      </c>
      <c r="Y31" s="365">
        <v>100.3051</v>
      </c>
      <c r="Z31" s="365">
        <v>98.441000000000003</v>
      </c>
      <c r="AA31" s="365">
        <v>100.2508</v>
      </c>
      <c r="AB31" s="365">
        <v>100.2323</v>
      </c>
      <c r="AC31" s="365">
        <v>99.640799999999999</v>
      </c>
      <c r="AD31" s="365">
        <v>100.3856</v>
      </c>
      <c r="AE31" s="365">
        <v>100.28870000000001</v>
      </c>
      <c r="AF31" s="365">
        <v>99.649900000000002</v>
      </c>
      <c r="AG31" s="365">
        <v>99.936700000000002</v>
      </c>
      <c r="AH31" s="365">
        <v>99.9923</v>
      </c>
      <c r="AI31" s="365">
        <v>100.1002</v>
      </c>
      <c r="AJ31" s="365">
        <v>99.316599999999994</v>
      </c>
      <c r="AK31" s="365">
        <v>99.869399999999999</v>
      </c>
      <c r="AL31" s="365">
        <v>99.825100000000006</v>
      </c>
      <c r="AM31" s="365">
        <v>98.448899999999995</v>
      </c>
      <c r="AN31" s="365">
        <v>99.8476</v>
      </c>
      <c r="AO31" s="365">
        <v>100.0599</v>
      </c>
      <c r="AP31" s="365">
        <v>99.369600000000005</v>
      </c>
      <c r="AQ31" s="365">
        <v>100.0424</v>
      </c>
      <c r="AR31" s="365">
        <v>99.993499999999997</v>
      </c>
      <c r="AS31" s="365">
        <v>99.358800000000002</v>
      </c>
      <c r="AT31" s="365">
        <v>99.927000000000007</v>
      </c>
      <c r="AU31" s="365">
        <v>99.578800000000001</v>
      </c>
      <c r="AV31" s="365">
        <v>98.920500000000004</v>
      </c>
      <c r="AW31" s="365">
        <v>99.194800000000001</v>
      </c>
      <c r="AX31" s="365">
        <v>99.746799999999993</v>
      </c>
      <c r="AY31" s="921">
        <v>99.593299999999999</v>
      </c>
      <c r="AZ31" s="921">
        <v>100.04954938</v>
      </c>
      <c r="BA31" s="921">
        <v>100.27923086</v>
      </c>
      <c r="BB31" s="376">
        <v>100.4897</v>
      </c>
      <c r="BC31" s="376">
        <v>100.702</v>
      </c>
      <c r="BD31" s="376">
        <v>100.9085</v>
      </c>
      <c r="BE31" s="376">
        <v>101.0806</v>
      </c>
      <c r="BF31" s="376">
        <v>101.297</v>
      </c>
      <c r="BG31" s="376">
        <v>101.529</v>
      </c>
      <c r="BH31" s="376">
        <v>101.7919</v>
      </c>
      <c r="BI31" s="376">
        <v>102.044</v>
      </c>
      <c r="BJ31" s="376">
        <v>102.3004</v>
      </c>
      <c r="BK31" s="376">
        <v>102.52549999999999</v>
      </c>
      <c r="BL31" s="376">
        <v>102.8173</v>
      </c>
      <c r="BM31" s="376">
        <v>103.14019999999999</v>
      </c>
      <c r="BN31" s="376">
        <v>103.6349</v>
      </c>
      <c r="BO31" s="376">
        <v>103.9143</v>
      </c>
      <c r="BP31" s="376">
        <v>104.11920000000001</v>
      </c>
      <c r="BQ31" s="376">
        <v>104.125</v>
      </c>
      <c r="BR31" s="376">
        <v>104.2743</v>
      </c>
      <c r="BS31" s="376">
        <v>104.4425</v>
      </c>
      <c r="BT31" s="376">
        <v>104.66330000000001</v>
      </c>
      <c r="BU31" s="376">
        <v>104.8441</v>
      </c>
      <c r="BV31" s="376">
        <v>105.01860000000001</v>
      </c>
    </row>
    <row r="32" spans="1:74" ht="11.1" customHeight="1" x14ac:dyDescent="0.2">
      <c r="A32" s="274" t="s">
        <v>505</v>
      </c>
      <c r="B32" s="539" t="s">
        <v>1075</v>
      </c>
      <c r="C32" s="365">
        <v>104.65560000000001</v>
      </c>
      <c r="D32" s="365">
        <v>102.0818</v>
      </c>
      <c r="E32" s="365">
        <v>104.1083</v>
      </c>
      <c r="F32" s="365">
        <v>103.3689</v>
      </c>
      <c r="G32" s="365">
        <v>102.57599999999999</v>
      </c>
      <c r="H32" s="365">
        <v>102.7268</v>
      </c>
      <c r="I32" s="365">
        <v>102.1751</v>
      </c>
      <c r="J32" s="365">
        <v>102.4271</v>
      </c>
      <c r="K32" s="365">
        <v>101.90170000000001</v>
      </c>
      <c r="L32" s="365">
        <v>102.5198</v>
      </c>
      <c r="M32" s="365">
        <v>103.6073</v>
      </c>
      <c r="N32" s="365">
        <v>104.1054</v>
      </c>
      <c r="O32" s="365">
        <v>104.14749999999999</v>
      </c>
      <c r="P32" s="365">
        <v>105.3107</v>
      </c>
      <c r="Q32" s="365">
        <v>105.3103</v>
      </c>
      <c r="R32" s="365">
        <v>105.2247</v>
      </c>
      <c r="S32" s="365">
        <v>104.8056</v>
      </c>
      <c r="T32" s="365">
        <v>104.99930000000001</v>
      </c>
      <c r="U32" s="365">
        <v>104.7944</v>
      </c>
      <c r="V32" s="365">
        <v>104.64230000000001</v>
      </c>
      <c r="W32" s="365">
        <v>104.9755</v>
      </c>
      <c r="X32" s="365">
        <v>104.9697</v>
      </c>
      <c r="Y32" s="365">
        <v>104.53740000000001</v>
      </c>
      <c r="Z32" s="365">
        <v>103.3092</v>
      </c>
      <c r="AA32" s="365">
        <v>105.5343</v>
      </c>
      <c r="AB32" s="365">
        <v>104.9832</v>
      </c>
      <c r="AC32" s="365">
        <v>103.44670000000001</v>
      </c>
      <c r="AD32" s="365">
        <v>103.9592</v>
      </c>
      <c r="AE32" s="365">
        <v>103.9111</v>
      </c>
      <c r="AF32" s="365">
        <v>102.3468</v>
      </c>
      <c r="AG32" s="365">
        <v>101.4468</v>
      </c>
      <c r="AH32" s="365">
        <v>102.24760000000001</v>
      </c>
      <c r="AI32" s="365">
        <v>102.1112</v>
      </c>
      <c r="AJ32" s="365">
        <v>102.6588</v>
      </c>
      <c r="AK32" s="365">
        <v>102.4139</v>
      </c>
      <c r="AL32" s="365">
        <v>102.39409999999999</v>
      </c>
      <c r="AM32" s="365">
        <v>101.5505</v>
      </c>
      <c r="AN32" s="365">
        <v>102.1777</v>
      </c>
      <c r="AO32" s="365">
        <v>101.542</v>
      </c>
      <c r="AP32" s="365">
        <v>101.81570000000001</v>
      </c>
      <c r="AQ32" s="365">
        <v>102.6267</v>
      </c>
      <c r="AR32" s="365">
        <v>102.1589</v>
      </c>
      <c r="AS32" s="365">
        <v>102.03870000000001</v>
      </c>
      <c r="AT32" s="365">
        <v>101.2026</v>
      </c>
      <c r="AU32" s="365">
        <v>102.29689999999999</v>
      </c>
      <c r="AV32" s="365">
        <v>101.7636</v>
      </c>
      <c r="AW32" s="365">
        <v>101.86190000000001</v>
      </c>
      <c r="AX32" s="365">
        <v>102.7972</v>
      </c>
      <c r="AY32" s="921">
        <v>102.4682</v>
      </c>
      <c r="AZ32" s="921">
        <v>102.68037407</v>
      </c>
      <c r="BA32" s="921">
        <v>102.81982963</v>
      </c>
      <c r="BB32" s="376">
        <v>102.9074</v>
      </c>
      <c r="BC32" s="376">
        <v>103.03319999999999</v>
      </c>
      <c r="BD32" s="376">
        <v>103.1645</v>
      </c>
      <c r="BE32" s="376">
        <v>103.31910000000001</v>
      </c>
      <c r="BF32" s="376">
        <v>103.44799999999999</v>
      </c>
      <c r="BG32" s="376">
        <v>103.5688</v>
      </c>
      <c r="BH32" s="376">
        <v>103.675</v>
      </c>
      <c r="BI32" s="376">
        <v>103.785</v>
      </c>
      <c r="BJ32" s="376">
        <v>103.892</v>
      </c>
      <c r="BK32" s="376">
        <v>103.9914</v>
      </c>
      <c r="BL32" s="376">
        <v>104.09610000000001</v>
      </c>
      <c r="BM32" s="376">
        <v>104.20140000000001</v>
      </c>
      <c r="BN32" s="376">
        <v>104.31310000000001</v>
      </c>
      <c r="BO32" s="376">
        <v>104.4152</v>
      </c>
      <c r="BP32" s="376">
        <v>104.5134</v>
      </c>
      <c r="BQ32" s="376">
        <v>104.5898</v>
      </c>
      <c r="BR32" s="376">
        <v>104.6939</v>
      </c>
      <c r="BS32" s="376">
        <v>104.8079</v>
      </c>
      <c r="BT32" s="376">
        <v>104.9521</v>
      </c>
      <c r="BU32" s="376">
        <v>105.0702</v>
      </c>
      <c r="BV32" s="376">
        <v>105.18259999999999</v>
      </c>
    </row>
    <row r="33" spans="1:74" ht="11.1" customHeight="1" x14ac:dyDescent="0.2">
      <c r="A33" s="274" t="s">
        <v>506</v>
      </c>
      <c r="B33" s="539" t="s">
        <v>1076</v>
      </c>
      <c r="C33" s="365">
        <v>97.058999999999997</v>
      </c>
      <c r="D33" s="365">
        <v>93.028099999999995</v>
      </c>
      <c r="E33" s="365">
        <v>95.693299999999994</v>
      </c>
      <c r="F33" s="365">
        <v>95.610799999999998</v>
      </c>
      <c r="G33" s="365">
        <v>95.322299999999998</v>
      </c>
      <c r="H33" s="365">
        <v>93.772400000000005</v>
      </c>
      <c r="I33" s="365">
        <v>95.0852</v>
      </c>
      <c r="J33" s="365">
        <v>95.988100000000003</v>
      </c>
      <c r="K33" s="365">
        <v>95.409700000000001</v>
      </c>
      <c r="L33" s="365">
        <v>95.063900000000004</v>
      </c>
      <c r="M33" s="365">
        <v>93.993399999999994</v>
      </c>
      <c r="N33" s="365">
        <v>95.205399999999997</v>
      </c>
      <c r="O33" s="365">
        <v>95.118499999999997</v>
      </c>
      <c r="P33" s="365">
        <v>96.282799999999995</v>
      </c>
      <c r="Q33" s="365">
        <v>96.433599999999998</v>
      </c>
      <c r="R33" s="365">
        <v>96.500500000000002</v>
      </c>
      <c r="S33" s="365">
        <v>95.885099999999994</v>
      </c>
      <c r="T33" s="365">
        <v>95.436800000000005</v>
      </c>
      <c r="U33" s="365">
        <v>94.402500000000003</v>
      </c>
      <c r="V33" s="365">
        <v>92.015199999999993</v>
      </c>
      <c r="W33" s="365">
        <v>91.823300000000003</v>
      </c>
      <c r="X33" s="365">
        <v>89.614800000000002</v>
      </c>
      <c r="Y33" s="365">
        <v>91.130099999999999</v>
      </c>
      <c r="Z33" s="365">
        <v>86.548699999999997</v>
      </c>
      <c r="AA33" s="365">
        <v>88.024299999999997</v>
      </c>
      <c r="AB33" s="365">
        <v>86.183800000000005</v>
      </c>
      <c r="AC33" s="365">
        <v>86.183099999999996</v>
      </c>
      <c r="AD33" s="365">
        <v>84.878100000000003</v>
      </c>
      <c r="AE33" s="365">
        <v>85.583600000000004</v>
      </c>
      <c r="AF33" s="365">
        <v>85.125600000000006</v>
      </c>
      <c r="AG33" s="365">
        <v>83.341700000000003</v>
      </c>
      <c r="AH33" s="365">
        <v>84.759699999999995</v>
      </c>
      <c r="AI33" s="365">
        <v>86.331299999999999</v>
      </c>
      <c r="AJ33" s="365">
        <v>85.900499999999994</v>
      </c>
      <c r="AK33" s="365">
        <v>86.508300000000006</v>
      </c>
      <c r="AL33" s="365">
        <v>86.062600000000003</v>
      </c>
      <c r="AM33" s="365">
        <v>85.791799999999995</v>
      </c>
      <c r="AN33" s="365">
        <v>86.961399999999998</v>
      </c>
      <c r="AO33" s="365">
        <v>86.924199999999999</v>
      </c>
      <c r="AP33" s="365">
        <v>86.914500000000004</v>
      </c>
      <c r="AQ33" s="365">
        <v>86.536699999999996</v>
      </c>
      <c r="AR33" s="365">
        <v>86.540800000000004</v>
      </c>
      <c r="AS33" s="365">
        <v>86.742199999999997</v>
      </c>
      <c r="AT33" s="365">
        <v>86.917299999999997</v>
      </c>
      <c r="AU33" s="365">
        <v>87.621200000000002</v>
      </c>
      <c r="AV33" s="365">
        <v>87.651200000000003</v>
      </c>
      <c r="AW33" s="365">
        <v>86.561999999999998</v>
      </c>
      <c r="AX33" s="365">
        <v>86.760499999999993</v>
      </c>
      <c r="AY33" s="921">
        <v>86.883200000000002</v>
      </c>
      <c r="AZ33" s="921">
        <v>87.198963950999996</v>
      </c>
      <c r="BA33" s="921">
        <v>87.322585802000006</v>
      </c>
      <c r="BB33" s="376">
        <v>87.517430000000004</v>
      </c>
      <c r="BC33" s="376">
        <v>87.658469999999994</v>
      </c>
      <c r="BD33" s="376">
        <v>87.791179999999997</v>
      </c>
      <c r="BE33" s="376">
        <v>87.887609999999995</v>
      </c>
      <c r="BF33" s="376">
        <v>88.024590000000003</v>
      </c>
      <c r="BG33" s="376">
        <v>88.174199999999999</v>
      </c>
      <c r="BH33" s="376">
        <v>88.386110000000002</v>
      </c>
      <c r="BI33" s="376">
        <v>88.523669999999996</v>
      </c>
      <c r="BJ33" s="376">
        <v>88.636570000000006</v>
      </c>
      <c r="BK33" s="376">
        <v>88.574560000000005</v>
      </c>
      <c r="BL33" s="376">
        <v>88.750820000000004</v>
      </c>
      <c r="BM33" s="376">
        <v>89.015100000000004</v>
      </c>
      <c r="BN33" s="376">
        <v>89.630099999999999</v>
      </c>
      <c r="BO33" s="376">
        <v>89.873410000000007</v>
      </c>
      <c r="BP33" s="376">
        <v>90.007720000000006</v>
      </c>
      <c r="BQ33" s="376">
        <v>89.819209999999998</v>
      </c>
      <c r="BR33" s="376">
        <v>89.895889999999994</v>
      </c>
      <c r="BS33" s="376">
        <v>90.023960000000002</v>
      </c>
      <c r="BT33" s="376">
        <v>90.319980000000001</v>
      </c>
      <c r="BU33" s="376">
        <v>90.463359999999994</v>
      </c>
      <c r="BV33" s="376">
        <v>90.570679999999996</v>
      </c>
    </row>
    <row r="34" spans="1:74" ht="11.1" customHeight="1" x14ac:dyDescent="0.2">
      <c r="A34" s="274" t="s">
        <v>507</v>
      </c>
      <c r="B34" s="539" t="s">
        <v>1421</v>
      </c>
      <c r="C34" s="365">
        <v>83.594800000000006</v>
      </c>
      <c r="D34" s="365">
        <v>77.643299999999996</v>
      </c>
      <c r="E34" s="365">
        <v>86.776300000000006</v>
      </c>
      <c r="F34" s="365">
        <v>88.469800000000006</v>
      </c>
      <c r="G34" s="365">
        <v>89.5886</v>
      </c>
      <c r="H34" s="365">
        <v>90.867199999999997</v>
      </c>
      <c r="I34" s="365">
        <v>91.138900000000007</v>
      </c>
      <c r="J34" s="365">
        <v>90.599100000000007</v>
      </c>
      <c r="K34" s="365">
        <v>90.066199999999995</v>
      </c>
      <c r="L34" s="365">
        <v>92.275999999999996</v>
      </c>
      <c r="M34" s="365">
        <v>91.782799999999995</v>
      </c>
      <c r="N34" s="365">
        <v>91.668499999999995</v>
      </c>
      <c r="O34" s="365">
        <v>89.494</v>
      </c>
      <c r="P34" s="365">
        <v>90.259299999999996</v>
      </c>
      <c r="Q34" s="365">
        <v>91.114400000000003</v>
      </c>
      <c r="R34" s="365">
        <v>89.459299999999999</v>
      </c>
      <c r="S34" s="365">
        <v>90.283000000000001</v>
      </c>
      <c r="T34" s="365">
        <v>88.663399999999996</v>
      </c>
      <c r="U34" s="365">
        <v>87.985500000000002</v>
      </c>
      <c r="V34" s="365">
        <v>89.469399999999993</v>
      </c>
      <c r="W34" s="365">
        <v>91.347899999999996</v>
      </c>
      <c r="X34" s="365">
        <v>90.709000000000003</v>
      </c>
      <c r="Y34" s="365">
        <v>90.393199999999993</v>
      </c>
      <c r="Z34" s="365">
        <v>87.4619</v>
      </c>
      <c r="AA34" s="365">
        <v>89.010900000000007</v>
      </c>
      <c r="AB34" s="365">
        <v>88.415899999999993</v>
      </c>
      <c r="AC34" s="365">
        <v>89.539000000000001</v>
      </c>
      <c r="AD34" s="365">
        <v>89.996499999999997</v>
      </c>
      <c r="AE34" s="365">
        <v>89.939499999999995</v>
      </c>
      <c r="AF34" s="365">
        <v>89.191699999999997</v>
      </c>
      <c r="AG34" s="365">
        <v>90.273499999999999</v>
      </c>
      <c r="AH34" s="365">
        <v>91.274900000000002</v>
      </c>
      <c r="AI34" s="365">
        <v>91.833500000000001</v>
      </c>
      <c r="AJ34" s="365">
        <v>92.406400000000005</v>
      </c>
      <c r="AK34" s="365">
        <v>92.817800000000005</v>
      </c>
      <c r="AL34" s="365">
        <v>93.683099999999996</v>
      </c>
      <c r="AM34" s="365">
        <v>91.627799999999993</v>
      </c>
      <c r="AN34" s="365">
        <v>92.747200000000007</v>
      </c>
      <c r="AO34" s="365">
        <v>94.643000000000001</v>
      </c>
      <c r="AP34" s="365">
        <v>90.9285</v>
      </c>
      <c r="AQ34" s="365">
        <v>93.583200000000005</v>
      </c>
      <c r="AR34" s="365">
        <v>92.812700000000007</v>
      </c>
      <c r="AS34" s="365">
        <v>93.129099999999994</v>
      </c>
      <c r="AT34" s="365">
        <v>93.757499999999993</v>
      </c>
      <c r="AU34" s="365">
        <v>92.961399999999998</v>
      </c>
      <c r="AV34" s="365">
        <v>96.065399999999997</v>
      </c>
      <c r="AW34" s="365">
        <v>93.008300000000006</v>
      </c>
      <c r="AX34" s="365">
        <v>95.659099999999995</v>
      </c>
      <c r="AY34" s="921">
        <v>95.571600000000004</v>
      </c>
      <c r="AZ34" s="921">
        <v>95.797897653999996</v>
      </c>
      <c r="BA34" s="921">
        <v>95.997173950999994</v>
      </c>
      <c r="BB34" s="376">
        <v>96.178529999999995</v>
      </c>
      <c r="BC34" s="376">
        <v>96.265699999999995</v>
      </c>
      <c r="BD34" s="376">
        <v>96.286420000000007</v>
      </c>
      <c r="BE34" s="376">
        <v>96.166669999999996</v>
      </c>
      <c r="BF34" s="376">
        <v>96.11</v>
      </c>
      <c r="BG34" s="376">
        <v>96.042379999999994</v>
      </c>
      <c r="BH34" s="376">
        <v>95.976489999999998</v>
      </c>
      <c r="BI34" s="376">
        <v>95.877480000000006</v>
      </c>
      <c r="BJ34" s="376">
        <v>95.758009999999999</v>
      </c>
      <c r="BK34" s="376">
        <v>95.584900000000005</v>
      </c>
      <c r="BL34" s="376">
        <v>95.449420000000003</v>
      </c>
      <c r="BM34" s="376">
        <v>95.318380000000005</v>
      </c>
      <c r="BN34" s="376">
        <v>95.216250000000002</v>
      </c>
      <c r="BO34" s="376">
        <v>95.075749999999999</v>
      </c>
      <c r="BP34" s="376">
        <v>94.921340000000001</v>
      </c>
      <c r="BQ34" s="376">
        <v>94.699870000000004</v>
      </c>
      <c r="BR34" s="376">
        <v>94.557519999999997</v>
      </c>
      <c r="BS34" s="376">
        <v>94.441119999999998</v>
      </c>
      <c r="BT34" s="376">
        <v>94.386279999999999</v>
      </c>
      <c r="BU34" s="376">
        <v>94.295109999999994</v>
      </c>
      <c r="BV34" s="376">
        <v>94.203220000000002</v>
      </c>
    </row>
    <row r="35" spans="1:74" ht="11.1" customHeight="1" x14ac:dyDescent="0.2">
      <c r="A35" s="274" t="s">
        <v>508</v>
      </c>
      <c r="B35" s="539" t="s">
        <v>1077</v>
      </c>
      <c r="C35" s="365">
        <v>97.252399999999994</v>
      </c>
      <c r="D35" s="365">
        <v>89.925299999999993</v>
      </c>
      <c r="E35" s="365">
        <v>94.983099999999993</v>
      </c>
      <c r="F35" s="365">
        <v>99.030500000000004</v>
      </c>
      <c r="G35" s="365">
        <v>101.67829999999999</v>
      </c>
      <c r="H35" s="365">
        <v>102.4455</v>
      </c>
      <c r="I35" s="365">
        <v>102.2783</v>
      </c>
      <c r="J35" s="365">
        <v>101.3951</v>
      </c>
      <c r="K35" s="365">
        <v>99.606200000000001</v>
      </c>
      <c r="L35" s="365">
        <v>102.0792</v>
      </c>
      <c r="M35" s="365">
        <v>102.5578</v>
      </c>
      <c r="N35" s="365">
        <v>103.1566</v>
      </c>
      <c r="O35" s="365">
        <v>101.8395</v>
      </c>
      <c r="P35" s="365">
        <v>101.9713</v>
      </c>
      <c r="Q35" s="365">
        <v>102.92019999999999</v>
      </c>
      <c r="R35" s="365">
        <v>102.2308</v>
      </c>
      <c r="S35" s="365">
        <v>102.8533</v>
      </c>
      <c r="T35" s="365">
        <v>102.6431</v>
      </c>
      <c r="U35" s="365">
        <v>102.58799999999999</v>
      </c>
      <c r="V35" s="365">
        <v>102.7654</v>
      </c>
      <c r="W35" s="365">
        <v>102.3536</v>
      </c>
      <c r="X35" s="365">
        <v>102.6901</v>
      </c>
      <c r="Y35" s="365">
        <v>102.4611</v>
      </c>
      <c r="Z35" s="365">
        <v>98.687200000000004</v>
      </c>
      <c r="AA35" s="365">
        <v>102.10760000000001</v>
      </c>
      <c r="AB35" s="365">
        <v>103.95650000000001</v>
      </c>
      <c r="AC35" s="365">
        <v>103.8045</v>
      </c>
      <c r="AD35" s="365">
        <v>104.5228</v>
      </c>
      <c r="AE35" s="365">
        <v>103.7017</v>
      </c>
      <c r="AF35" s="365">
        <v>103.9228</v>
      </c>
      <c r="AG35" s="365">
        <v>103.56789999999999</v>
      </c>
      <c r="AH35" s="365">
        <v>104.1408</v>
      </c>
      <c r="AI35" s="365">
        <v>104.4145</v>
      </c>
      <c r="AJ35" s="365">
        <v>103.4962</v>
      </c>
      <c r="AK35" s="365">
        <v>103.1023</v>
      </c>
      <c r="AL35" s="365">
        <v>103.7028</v>
      </c>
      <c r="AM35" s="365">
        <v>101.21939999999999</v>
      </c>
      <c r="AN35" s="365">
        <v>103.8329</v>
      </c>
      <c r="AO35" s="365">
        <v>104.0061</v>
      </c>
      <c r="AP35" s="365">
        <v>103.47750000000001</v>
      </c>
      <c r="AQ35" s="365">
        <v>105.0415</v>
      </c>
      <c r="AR35" s="365">
        <v>106.1277</v>
      </c>
      <c r="AS35" s="365">
        <v>106.589</v>
      </c>
      <c r="AT35" s="365">
        <v>106.6242</v>
      </c>
      <c r="AU35" s="365">
        <v>106.4465</v>
      </c>
      <c r="AV35" s="365">
        <v>107.4982</v>
      </c>
      <c r="AW35" s="365">
        <v>107.85290000000001</v>
      </c>
      <c r="AX35" s="365">
        <v>107.6811</v>
      </c>
      <c r="AY35" s="921">
        <v>107.6992</v>
      </c>
      <c r="AZ35" s="921">
        <v>107.56742593</v>
      </c>
      <c r="BA35" s="921">
        <v>107.57113704</v>
      </c>
      <c r="BB35" s="376">
        <v>107.62520000000001</v>
      </c>
      <c r="BC35" s="376">
        <v>107.6437</v>
      </c>
      <c r="BD35" s="376">
        <v>107.658</v>
      </c>
      <c r="BE35" s="376">
        <v>107.6155</v>
      </c>
      <c r="BF35" s="376">
        <v>107.6604</v>
      </c>
      <c r="BG35" s="376">
        <v>107.7403</v>
      </c>
      <c r="BH35" s="376">
        <v>107.90479999999999</v>
      </c>
      <c r="BI35" s="376">
        <v>108.0175</v>
      </c>
      <c r="BJ35" s="376">
        <v>108.128</v>
      </c>
      <c r="BK35" s="376">
        <v>108.0758</v>
      </c>
      <c r="BL35" s="376">
        <v>108.3022</v>
      </c>
      <c r="BM35" s="376">
        <v>108.6468</v>
      </c>
      <c r="BN35" s="376">
        <v>109.4618</v>
      </c>
      <c r="BO35" s="376">
        <v>109.7786</v>
      </c>
      <c r="BP35" s="376">
        <v>109.9496</v>
      </c>
      <c r="BQ35" s="376">
        <v>109.6875</v>
      </c>
      <c r="BR35" s="376">
        <v>109.78189999999999</v>
      </c>
      <c r="BS35" s="376">
        <v>109.94589999999999</v>
      </c>
      <c r="BT35" s="376">
        <v>110.2516</v>
      </c>
      <c r="BU35" s="376">
        <v>110.50020000000001</v>
      </c>
      <c r="BV35" s="376">
        <v>110.764</v>
      </c>
    </row>
    <row r="36" spans="1:74" ht="11.1" customHeight="1" x14ac:dyDescent="0.2">
      <c r="A36" s="274" t="s">
        <v>509</v>
      </c>
      <c r="B36" s="539" t="s">
        <v>1422</v>
      </c>
      <c r="C36" s="365">
        <v>100.9996</v>
      </c>
      <c r="D36" s="365">
        <v>97.0989</v>
      </c>
      <c r="E36" s="365">
        <v>100.0163</v>
      </c>
      <c r="F36" s="365">
        <v>99.583500000000001</v>
      </c>
      <c r="G36" s="365">
        <v>97.897400000000005</v>
      </c>
      <c r="H36" s="365">
        <v>99.142899999999997</v>
      </c>
      <c r="I36" s="365">
        <v>100.56270000000001</v>
      </c>
      <c r="J36" s="365">
        <v>101.2097</v>
      </c>
      <c r="K36" s="365">
        <v>101.2483</v>
      </c>
      <c r="L36" s="365">
        <v>100.66500000000001</v>
      </c>
      <c r="M36" s="365">
        <v>103.2527</v>
      </c>
      <c r="N36" s="365">
        <v>104.60680000000001</v>
      </c>
      <c r="O36" s="365">
        <v>104.175</v>
      </c>
      <c r="P36" s="365">
        <v>108.628</v>
      </c>
      <c r="Q36" s="365">
        <v>107.9815</v>
      </c>
      <c r="R36" s="365">
        <v>106.35080000000001</v>
      </c>
      <c r="S36" s="365">
        <v>107.24769999999999</v>
      </c>
      <c r="T36" s="365">
        <v>107.6157</v>
      </c>
      <c r="U36" s="365">
        <v>107.4306</v>
      </c>
      <c r="V36" s="365">
        <v>107.2458</v>
      </c>
      <c r="W36" s="365">
        <v>109.3246</v>
      </c>
      <c r="X36" s="365">
        <v>108.2349</v>
      </c>
      <c r="Y36" s="365">
        <v>107.2139</v>
      </c>
      <c r="Z36" s="365">
        <v>106.7136</v>
      </c>
      <c r="AA36" s="365">
        <v>109.1545</v>
      </c>
      <c r="AB36" s="365">
        <v>110.0491</v>
      </c>
      <c r="AC36" s="365">
        <v>106.48950000000001</v>
      </c>
      <c r="AD36" s="365">
        <v>105.8402</v>
      </c>
      <c r="AE36" s="365">
        <v>106.1083</v>
      </c>
      <c r="AF36" s="365">
        <v>104.5762</v>
      </c>
      <c r="AG36" s="365">
        <v>104.4145</v>
      </c>
      <c r="AH36" s="365">
        <v>104.54470000000001</v>
      </c>
      <c r="AI36" s="365">
        <v>104.68770000000001</v>
      </c>
      <c r="AJ36" s="365">
        <v>105.27290000000001</v>
      </c>
      <c r="AK36" s="365">
        <v>103.5568</v>
      </c>
      <c r="AL36" s="365">
        <v>103.8036</v>
      </c>
      <c r="AM36" s="365">
        <v>100.4795</v>
      </c>
      <c r="AN36" s="365">
        <v>101.58499999999999</v>
      </c>
      <c r="AO36" s="365">
        <v>100.0222</v>
      </c>
      <c r="AP36" s="365">
        <v>99.920100000000005</v>
      </c>
      <c r="AQ36" s="365">
        <v>99.111699999999999</v>
      </c>
      <c r="AR36" s="365">
        <v>100.47969999999999</v>
      </c>
      <c r="AS36" s="365">
        <v>100.5617</v>
      </c>
      <c r="AT36" s="365">
        <v>100.0141</v>
      </c>
      <c r="AU36" s="365">
        <v>100.8396</v>
      </c>
      <c r="AV36" s="365">
        <v>102.0925</v>
      </c>
      <c r="AW36" s="365">
        <v>102.17529999999999</v>
      </c>
      <c r="AX36" s="365">
        <v>102.038</v>
      </c>
      <c r="AY36" s="921">
        <v>103.9301</v>
      </c>
      <c r="AZ36" s="921">
        <v>103.35419506</v>
      </c>
      <c r="BA36" s="921">
        <v>103.40558025</v>
      </c>
      <c r="BB36" s="376">
        <v>103.1048</v>
      </c>
      <c r="BC36" s="376">
        <v>102.9435</v>
      </c>
      <c r="BD36" s="376">
        <v>102.74290000000001</v>
      </c>
      <c r="BE36" s="376">
        <v>102.4106</v>
      </c>
      <c r="BF36" s="376">
        <v>102.2007</v>
      </c>
      <c r="BG36" s="376">
        <v>102.02070000000001</v>
      </c>
      <c r="BH36" s="376">
        <v>101.9164</v>
      </c>
      <c r="BI36" s="376">
        <v>101.7621</v>
      </c>
      <c r="BJ36" s="376">
        <v>101.6036</v>
      </c>
      <c r="BK36" s="376">
        <v>101.35639999999999</v>
      </c>
      <c r="BL36" s="376">
        <v>101.2525</v>
      </c>
      <c r="BM36" s="376">
        <v>101.2077</v>
      </c>
      <c r="BN36" s="376">
        <v>101.3473</v>
      </c>
      <c r="BO36" s="376">
        <v>101.3262</v>
      </c>
      <c r="BP36" s="376">
        <v>101.27</v>
      </c>
      <c r="BQ36" s="376">
        <v>101.02849999999999</v>
      </c>
      <c r="BR36" s="376">
        <v>101.01430000000001</v>
      </c>
      <c r="BS36" s="376">
        <v>101.0775</v>
      </c>
      <c r="BT36" s="376">
        <v>101.3099</v>
      </c>
      <c r="BU36" s="376">
        <v>101.4586</v>
      </c>
      <c r="BV36" s="376">
        <v>101.6156</v>
      </c>
    </row>
    <row r="37" spans="1:74" ht="11.1" customHeight="1" x14ac:dyDescent="0.2">
      <c r="A37" s="274" t="s">
        <v>510</v>
      </c>
      <c r="B37" s="539" t="s">
        <v>1423</v>
      </c>
      <c r="C37" s="365">
        <v>94.268000000000001</v>
      </c>
      <c r="D37" s="365">
        <v>92.108000000000004</v>
      </c>
      <c r="E37" s="365">
        <v>94.170599999999993</v>
      </c>
      <c r="F37" s="365">
        <v>96.670599999999993</v>
      </c>
      <c r="G37" s="365">
        <v>95.113</v>
      </c>
      <c r="H37" s="365">
        <v>96.073099999999997</v>
      </c>
      <c r="I37" s="365">
        <v>97.094499999999996</v>
      </c>
      <c r="J37" s="365">
        <v>96.903300000000002</v>
      </c>
      <c r="K37" s="365">
        <v>97.312100000000001</v>
      </c>
      <c r="L37" s="365">
        <v>98.395399999999995</v>
      </c>
      <c r="M37" s="365">
        <v>98.066699999999997</v>
      </c>
      <c r="N37" s="365">
        <v>96.598699999999994</v>
      </c>
      <c r="O37" s="365">
        <v>94.261600000000001</v>
      </c>
      <c r="P37" s="365">
        <v>95.712100000000007</v>
      </c>
      <c r="Q37" s="365">
        <v>94.588300000000004</v>
      </c>
      <c r="R37" s="365">
        <v>95.830500000000001</v>
      </c>
      <c r="S37" s="365">
        <v>96.523799999999994</v>
      </c>
      <c r="T37" s="365">
        <v>95.466499999999996</v>
      </c>
      <c r="U37" s="365">
        <v>96.350399999999993</v>
      </c>
      <c r="V37" s="365">
        <v>94.838999999999999</v>
      </c>
      <c r="W37" s="365">
        <v>94.320800000000006</v>
      </c>
      <c r="X37" s="365">
        <v>94.889700000000005</v>
      </c>
      <c r="Y37" s="365">
        <v>92.208699999999993</v>
      </c>
      <c r="Z37" s="365">
        <v>90.578400000000002</v>
      </c>
      <c r="AA37" s="365">
        <v>93.985200000000006</v>
      </c>
      <c r="AB37" s="365">
        <v>95.072699999999998</v>
      </c>
      <c r="AC37" s="365">
        <v>94.938100000000006</v>
      </c>
      <c r="AD37" s="365">
        <v>95.757199999999997</v>
      </c>
      <c r="AE37" s="365">
        <v>95.096400000000003</v>
      </c>
      <c r="AF37" s="365">
        <v>95.685000000000002</v>
      </c>
      <c r="AG37" s="365">
        <v>94.351299999999995</v>
      </c>
      <c r="AH37" s="365">
        <v>94.133099999999999</v>
      </c>
      <c r="AI37" s="365">
        <v>96.114999999999995</v>
      </c>
      <c r="AJ37" s="365">
        <v>93.393000000000001</v>
      </c>
      <c r="AK37" s="365">
        <v>94.748400000000004</v>
      </c>
      <c r="AL37" s="365">
        <v>94.850499999999997</v>
      </c>
      <c r="AM37" s="365">
        <v>92.856499999999997</v>
      </c>
      <c r="AN37" s="365">
        <v>93.6023</v>
      </c>
      <c r="AO37" s="365">
        <v>94.614699999999999</v>
      </c>
      <c r="AP37" s="365">
        <v>92.613299999999995</v>
      </c>
      <c r="AQ37" s="365">
        <v>95.686999999999998</v>
      </c>
      <c r="AR37" s="365">
        <v>92.319100000000006</v>
      </c>
      <c r="AS37" s="365">
        <v>92.567999999999998</v>
      </c>
      <c r="AT37" s="365">
        <v>94.285600000000002</v>
      </c>
      <c r="AU37" s="365">
        <v>94.288300000000007</v>
      </c>
      <c r="AV37" s="365">
        <v>91.864900000000006</v>
      </c>
      <c r="AW37" s="365">
        <v>91.443799999999996</v>
      </c>
      <c r="AX37" s="365">
        <v>94.479200000000006</v>
      </c>
      <c r="AY37" s="921">
        <v>92.876199999999997</v>
      </c>
      <c r="AZ37" s="921">
        <v>93.598928271999995</v>
      </c>
      <c r="BA37" s="921">
        <v>93.837753086000006</v>
      </c>
      <c r="BB37" s="376">
        <v>93.996499999999997</v>
      </c>
      <c r="BC37" s="376">
        <v>94.170990000000003</v>
      </c>
      <c r="BD37" s="376">
        <v>94.32638</v>
      </c>
      <c r="BE37" s="376">
        <v>94.378119999999996</v>
      </c>
      <c r="BF37" s="376">
        <v>94.558719999999994</v>
      </c>
      <c r="BG37" s="376">
        <v>94.783640000000005</v>
      </c>
      <c r="BH37" s="376">
        <v>95.223150000000004</v>
      </c>
      <c r="BI37" s="376">
        <v>95.40898</v>
      </c>
      <c r="BJ37" s="376">
        <v>95.511399999999995</v>
      </c>
      <c r="BK37" s="376">
        <v>95.026049999999998</v>
      </c>
      <c r="BL37" s="376">
        <v>95.339950000000002</v>
      </c>
      <c r="BM37" s="376">
        <v>95.948729999999998</v>
      </c>
      <c r="BN37" s="376">
        <v>97.723929999999996</v>
      </c>
      <c r="BO37" s="376">
        <v>98.268820000000005</v>
      </c>
      <c r="BP37" s="376">
        <v>98.454949999999997</v>
      </c>
      <c r="BQ37" s="376">
        <v>97.490229999999997</v>
      </c>
      <c r="BR37" s="376">
        <v>97.552869999999999</v>
      </c>
      <c r="BS37" s="376">
        <v>97.850800000000007</v>
      </c>
      <c r="BT37" s="376">
        <v>98.792609999999996</v>
      </c>
      <c r="BU37" s="376">
        <v>99.254639999999995</v>
      </c>
      <c r="BV37" s="376">
        <v>99.645510000000002</v>
      </c>
    </row>
    <row r="38" spans="1:74" ht="11.1" customHeight="1" x14ac:dyDescent="0.2">
      <c r="A38" s="131" t="s">
        <v>501</v>
      </c>
      <c r="B38" s="783" t="s">
        <v>1424</v>
      </c>
      <c r="C38" s="365">
        <v>93.827969601000007</v>
      </c>
      <c r="D38" s="365">
        <v>87.880667364000004</v>
      </c>
      <c r="E38" s="365">
        <v>92.92955886</v>
      </c>
      <c r="F38" s="365">
        <v>95.251005929000002</v>
      </c>
      <c r="G38" s="365">
        <v>95.625686393999999</v>
      </c>
      <c r="H38" s="365">
        <v>96.601106707</v>
      </c>
      <c r="I38" s="365">
        <v>97.176668441999993</v>
      </c>
      <c r="J38" s="365">
        <v>96.730672464999998</v>
      </c>
      <c r="K38" s="365">
        <v>95.782465603000006</v>
      </c>
      <c r="L38" s="365">
        <v>97.370198865000006</v>
      </c>
      <c r="M38" s="365">
        <v>97.837526447000002</v>
      </c>
      <c r="N38" s="365">
        <v>97.921762583000003</v>
      </c>
      <c r="O38" s="365">
        <v>96.351246813000003</v>
      </c>
      <c r="P38" s="365">
        <v>97.999494514000006</v>
      </c>
      <c r="Q38" s="365">
        <v>97.680536372999995</v>
      </c>
      <c r="R38" s="365">
        <v>97.060591173000006</v>
      </c>
      <c r="S38" s="365">
        <v>97.591015291000005</v>
      </c>
      <c r="T38" s="365">
        <v>97.022615024999993</v>
      </c>
      <c r="U38" s="365">
        <v>96.988144145999996</v>
      </c>
      <c r="V38" s="365">
        <v>96.457800418000005</v>
      </c>
      <c r="W38" s="365">
        <v>96.914022576999997</v>
      </c>
      <c r="X38" s="365">
        <v>96.593053702000006</v>
      </c>
      <c r="Y38" s="365">
        <v>95.327428827000006</v>
      </c>
      <c r="Z38" s="365">
        <v>92.941587034999998</v>
      </c>
      <c r="AA38" s="365">
        <v>95.852678026999996</v>
      </c>
      <c r="AB38" s="365">
        <v>96.641656237000007</v>
      </c>
      <c r="AC38" s="365">
        <v>96.048259923000003</v>
      </c>
      <c r="AD38" s="365">
        <v>96.215117770999996</v>
      </c>
      <c r="AE38" s="365">
        <v>96.039396291000003</v>
      </c>
      <c r="AF38" s="365">
        <v>95.546643711000002</v>
      </c>
      <c r="AG38" s="365">
        <v>95.319289709000003</v>
      </c>
      <c r="AH38" s="365">
        <v>95.481080434000006</v>
      </c>
      <c r="AI38" s="365">
        <v>96.627043146000005</v>
      </c>
      <c r="AJ38" s="365">
        <v>95.600083431000002</v>
      </c>
      <c r="AK38" s="365">
        <v>95.697554784999994</v>
      </c>
      <c r="AL38" s="365">
        <v>96.066598088000006</v>
      </c>
      <c r="AM38" s="365">
        <v>93.568057550000006</v>
      </c>
      <c r="AN38" s="365">
        <v>94.568542042999994</v>
      </c>
      <c r="AO38" s="365">
        <v>95.013547032000005</v>
      </c>
      <c r="AP38" s="365">
        <v>93.447357456000006</v>
      </c>
      <c r="AQ38" s="365">
        <v>95.109577611000006</v>
      </c>
      <c r="AR38" s="365">
        <v>94.368718943000005</v>
      </c>
      <c r="AS38" s="365">
        <v>94.156010460000005</v>
      </c>
      <c r="AT38" s="365">
        <v>94.659598613</v>
      </c>
      <c r="AU38" s="365">
        <v>94.844302777999999</v>
      </c>
      <c r="AV38" s="365">
        <v>94.839145126999995</v>
      </c>
      <c r="AW38" s="365">
        <v>94.130888346999996</v>
      </c>
      <c r="AX38" s="365">
        <v>95.983579177999999</v>
      </c>
      <c r="AY38" s="921">
        <v>95.672296959999997</v>
      </c>
      <c r="AZ38" s="921">
        <v>95.732093363999994</v>
      </c>
      <c r="BA38" s="921">
        <v>95.838649406000002</v>
      </c>
      <c r="BB38" s="376">
        <v>95.837090000000003</v>
      </c>
      <c r="BC38" s="376">
        <v>95.838939999999994</v>
      </c>
      <c r="BD38" s="376">
        <v>95.803640000000001</v>
      </c>
      <c r="BE38" s="376">
        <v>95.63597</v>
      </c>
      <c r="BF38" s="376">
        <v>95.59778</v>
      </c>
      <c r="BG38" s="376">
        <v>95.593850000000003</v>
      </c>
      <c r="BH38" s="376">
        <v>95.720519999999993</v>
      </c>
      <c r="BI38" s="376">
        <v>95.712869999999995</v>
      </c>
      <c r="BJ38" s="376">
        <v>95.66722</v>
      </c>
      <c r="BK38" s="376">
        <v>95.312389999999994</v>
      </c>
      <c r="BL38" s="376">
        <v>95.394170000000003</v>
      </c>
      <c r="BM38" s="376">
        <v>95.641350000000003</v>
      </c>
      <c r="BN38" s="376">
        <v>96.544899999999998</v>
      </c>
      <c r="BO38" s="376">
        <v>96.754689999999997</v>
      </c>
      <c r="BP38" s="376">
        <v>96.761690000000002</v>
      </c>
      <c r="BQ38" s="376">
        <v>96.113979999999998</v>
      </c>
      <c r="BR38" s="376">
        <v>96.054299999999998</v>
      </c>
      <c r="BS38" s="376">
        <v>96.130759999999995</v>
      </c>
      <c r="BT38" s="376">
        <v>96.545580000000001</v>
      </c>
      <c r="BU38" s="376">
        <v>96.742620000000002</v>
      </c>
      <c r="BV38" s="376">
        <v>96.924109999999999</v>
      </c>
    </row>
    <row r="39" spans="1:74" ht="11.1" customHeight="1" x14ac:dyDescent="0.2">
      <c r="A39" s="131" t="s">
        <v>502</v>
      </c>
      <c r="B39" s="783" t="s">
        <v>1425</v>
      </c>
      <c r="C39" s="365">
        <v>97.140268750000004</v>
      </c>
      <c r="D39" s="365">
        <v>92.112462500000007</v>
      </c>
      <c r="E39" s="365">
        <v>96.036249999999995</v>
      </c>
      <c r="F39" s="365">
        <v>96.410968749999995</v>
      </c>
      <c r="G39" s="365">
        <v>96.643043750000004</v>
      </c>
      <c r="H39" s="365">
        <v>96.934075000000007</v>
      </c>
      <c r="I39" s="365">
        <v>97.608312499999997</v>
      </c>
      <c r="J39" s="365">
        <v>97.458587499999993</v>
      </c>
      <c r="K39" s="365">
        <v>96.699606250000002</v>
      </c>
      <c r="L39" s="365">
        <v>97.918043749999995</v>
      </c>
      <c r="M39" s="365">
        <v>98.878200000000007</v>
      </c>
      <c r="N39" s="365">
        <v>99.484256250000001</v>
      </c>
      <c r="O39" s="365">
        <v>98.657718750000001</v>
      </c>
      <c r="P39" s="365">
        <v>100.45014999999999</v>
      </c>
      <c r="Q39" s="365">
        <v>100.7529875</v>
      </c>
      <c r="R39" s="365">
        <v>99.990418750000003</v>
      </c>
      <c r="S39" s="365">
        <v>100.228375</v>
      </c>
      <c r="T39" s="365">
        <v>99.9836375</v>
      </c>
      <c r="U39" s="365">
        <v>99.848643749999994</v>
      </c>
      <c r="V39" s="365">
        <v>99.636218749999998</v>
      </c>
      <c r="W39" s="365">
        <v>100.0398375</v>
      </c>
      <c r="X39" s="365">
        <v>99.502262500000001</v>
      </c>
      <c r="Y39" s="365">
        <v>98.794399999999996</v>
      </c>
      <c r="Z39" s="365">
        <v>96.861081249999998</v>
      </c>
      <c r="AA39" s="365">
        <v>99.025512500000005</v>
      </c>
      <c r="AB39" s="365">
        <v>99.175318750000002</v>
      </c>
      <c r="AC39" s="365">
        <v>98.101574999999997</v>
      </c>
      <c r="AD39" s="365">
        <v>98.385475</v>
      </c>
      <c r="AE39" s="365">
        <v>98.501387500000007</v>
      </c>
      <c r="AF39" s="365">
        <v>97.534374999999997</v>
      </c>
      <c r="AG39" s="365">
        <v>97.520899999999997</v>
      </c>
      <c r="AH39" s="365">
        <v>97.762618750000001</v>
      </c>
      <c r="AI39" s="365">
        <v>98.448556249999996</v>
      </c>
      <c r="AJ39" s="365">
        <v>97.6854625</v>
      </c>
      <c r="AK39" s="365">
        <v>98.082806250000004</v>
      </c>
      <c r="AL39" s="365">
        <v>97.948750000000004</v>
      </c>
      <c r="AM39" s="365">
        <v>95.799518750000004</v>
      </c>
      <c r="AN39" s="365">
        <v>97.21076875</v>
      </c>
      <c r="AO39" s="365">
        <v>97.060837500000005</v>
      </c>
      <c r="AP39" s="365">
        <v>96.058662499999997</v>
      </c>
      <c r="AQ39" s="365">
        <v>96.863543750000005</v>
      </c>
      <c r="AR39" s="365">
        <v>96.974887499999994</v>
      </c>
      <c r="AS39" s="365">
        <v>96.271956250000002</v>
      </c>
      <c r="AT39" s="365">
        <v>96.799306250000001</v>
      </c>
      <c r="AU39" s="365">
        <v>97.043700000000001</v>
      </c>
      <c r="AV39" s="365">
        <v>96.978549999999998</v>
      </c>
      <c r="AW39" s="365">
        <v>96.875312500000007</v>
      </c>
      <c r="AX39" s="365">
        <v>97.695981250000003</v>
      </c>
      <c r="AY39" s="921">
        <v>97.995143749999997</v>
      </c>
      <c r="AZ39" s="921">
        <v>98.230277778000001</v>
      </c>
      <c r="BA39" s="921">
        <v>98.380222153000005</v>
      </c>
      <c r="BB39" s="376">
        <v>98.34572</v>
      </c>
      <c r="BC39" s="376">
        <v>98.374709999999993</v>
      </c>
      <c r="BD39" s="376">
        <v>98.377020000000002</v>
      </c>
      <c r="BE39" s="376">
        <v>98.296409999999995</v>
      </c>
      <c r="BF39" s="376">
        <v>98.287559999999999</v>
      </c>
      <c r="BG39" s="376">
        <v>98.294229999999999</v>
      </c>
      <c r="BH39" s="376">
        <v>98.354069999999993</v>
      </c>
      <c r="BI39" s="376">
        <v>98.363510000000005</v>
      </c>
      <c r="BJ39" s="376">
        <v>98.360209999999995</v>
      </c>
      <c r="BK39" s="376">
        <v>98.219570000000004</v>
      </c>
      <c r="BL39" s="376">
        <v>98.28425</v>
      </c>
      <c r="BM39" s="376">
        <v>98.429640000000006</v>
      </c>
      <c r="BN39" s="376">
        <v>98.882329999999996</v>
      </c>
      <c r="BO39" s="376">
        <v>99.019199999999998</v>
      </c>
      <c r="BP39" s="376">
        <v>99.066839999999999</v>
      </c>
      <c r="BQ39" s="376">
        <v>98.819770000000005</v>
      </c>
      <c r="BR39" s="376">
        <v>98.843050000000005</v>
      </c>
      <c r="BS39" s="376">
        <v>98.931209999999993</v>
      </c>
      <c r="BT39" s="376">
        <v>99.173339999999996</v>
      </c>
      <c r="BU39" s="376">
        <v>99.324430000000007</v>
      </c>
      <c r="BV39" s="376">
        <v>99.473569999999995</v>
      </c>
    </row>
    <row r="40" spans="1:74" ht="11.1" customHeight="1" x14ac:dyDescent="0.2">
      <c r="A40" s="131" t="s">
        <v>503</v>
      </c>
      <c r="B40" s="783" t="s">
        <v>1426</v>
      </c>
      <c r="C40" s="365">
        <v>96.084566680999998</v>
      </c>
      <c r="D40" s="365">
        <v>89.709999663999994</v>
      </c>
      <c r="E40" s="365">
        <v>94.036942366000005</v>
      </c>
      <c r="F40" s="365">
        <v>95.821795027999997</v>
      </c>
      <c r="G40" s="365">
        <v>97.007761739000003</v>
      </c>
      <c r="H40" s="365">
        <v>97.520868922000005</v>
      </c>
      <c r="I40" s="365">
        <v>97.948522510000004</v>
      </c>
      <c r="J40" s="365">
        <v>97.315293543999999</v>
      </c>
      <c r="K40" s="365">
        <v>95.763720925000001</v>
      </c>
      <c r="L40" s="365">
        <v>97.808753596000003</v>
      </c>
      <c r="M40" s="365">
        <v>98.543699763000006</v>
      </c>
      <c r="N40" s="365">
        <v>98.691735459</v>
      </c>
      <c r="O40" s="365">
        <v>97.578112548999997</v>
      </c>
      <c r="P40" s="365">
        <v>98.603141656999995</v>
      </c>
      <c r="Q40" s="365">
        <v>98.960135905000001</v>
      </c>
      <c r="R40" s="365">
        <v>98.738876970000007</v>
      </c>
      <c r="S40" s="365">
        <v>98.691534601000001</v>
      </c>
      <c r="T40" s="365">
        <v>98.279750659000001</v>
      </c>
      <c r="U40" s="365">
        <v>98.411732227000002</v>
      </c>
      <c r="V40" s="365">
        <v>98.042245867000005</v>
      </c>
      <c r="W40" s="365">
        <v>98.006100039000003</v>
      </c>
      <c r="X40" s="365">
        <v>97.877999962999993</v>
      </c>
      <c r="Y40" s="365">
        <v>96.842047790999999</v>
      </c>
      <c r="Z40" s="365">
        <v>94.327457503999995</v>
      </c>
      <c r="AA40" s="365">
        <v>96.968055294999999</v>
      </c>
      <c r="AB40" s="365">
        <v>97.509575437999999</v>
      </c>
      <c r="AC40" s="365">
        <v>97.13900271</v>
      </c>
      <c r="AD40" s="365">
        <v>97.571926934000004</v>
      </c>
      <c r="AE40" s="365">
        <v>97.487420885000006</v>
      </c>
      <c r="AF40" s="365">
        <v>97.055771660000005</v>
      </c>
      <c r="AG40" s="365">
        <v>97.156244955000005</v>
      </c>
      <c r="AH40" s="365">
        <v>97.198855131000002</v>
      </c>
      <c r="AI40" s="365">
        <v>97.956178058000006</v>
      </c>
      <c r="AJ40" s="365">
        <v>96.706606644999994</v>
      </c>
      <c r="AK40" s="365">
        <v>97.252985265000007</v>
      </c>
      <c r="AL40" s="365">
        <v>97.431052109999996</v>
      </c>
      <c r="AM40" s="365">
        <v>95.286758685999999</v>
      </c>
      <c r="AN40" s="365">
        <v>96.607203171999998</v>
      </c>
      <c r="AO40" s="365">
        <v>96.915137462999994</v>
      </c>
      <c r="AP40" s="365">
        <v>95.965145476999993</v>
      </c>
      <c r="AQ40" s="365">
        <v>97.228316591999999</v>
      </c>
      <c r="AR40" s="365">
        <v>96.843515111000002</v>
      </c>
      <c r="AS40" s="365">
        <v>95.935324378999994</v>
      </c>
      <c r="AT40" s="365">
        <v>96.529385895999994</v>
      </c>
      <c r="AU40" s="365">
        <v>96.491794494000004</v>
      </c>
      <c r="AV40" s="365">
        <v>95.852820041000001</v>
      </c>
      <c r="AW40" s="365">
        <v>95.982640818999997</v>
      </c>
      <c r="AX40" s="365">
        <v>97.124092067000007</v>
      </c>
      <c r="AY40" s="921">
        <v>96.522653719999994</v>
      </c>
      <c r="AZ40" s="921">
        <v>97.044845506000001</v>
      </c>
      <c r="BA40" s="921">
        <v>97.167083890000001</v>
      </c>
      <c r="BB40" s="376">
        <v>97.187110000000004</v>
      </c>
      <c r="BC40" s="376">
        <v>97.230440000000002</v>
      </c>
      <c r="BD40" s="376">
        <v>97.251419999999996</v>
      </c>
      <c r="BE40" s="376">
        <v>97.190770000000001</v>
      </c>
      <c r="BF40" s="376">
        <v>97.211539999999999</v>
      </c>
      <c r="BG40" s="376">
        <v>97.254429999999999</v>
      </c>
      <c r="BH40" s="376">
        <v>97.372439999999997</v>
      </c>
      <c r="BI40" s="376">
        <v>97.41986</v>
      </c>
      <c r="BJ40" s="376">
        <v>97.449669999999998</v>
      </c>
      <c r="BK40" s="376">
        <v>97.262110000000007</v>
      </c>
      <c r="BL40" s="376">
        <v>97.406509999999997</v>
      </c>
      <c r="BM40" s="376">
        <v>97.683120000000002</v>
      </c>
      <c r="BN40" s="376">
        <v>98.476399999999998</v>
      </c>
      <c r="BO40" s="376">
        <v>98.729069999999993</v>
      </c>
      <c r="BP40" s="376">
        <v>98.825599999999994</v>
      </c>
      <c r="BQ40" s="376">
        <v>98.435289999999995</v>
      </c>
      <c r="BR40" s="376">
        <v>98.467560000000006</v>
      </c>
      <c r="BS40" s="376">
        <v>98.591700000000003</v>
      </c>
      <c r="BT40" s="376">
        <v>98.935400000000001</v>
      </c>
      <c r="BU40" s="376">
        <v>99.147530000000003</v>
      </c>
      <c r="BV40" s="376">
        <v>99.355770000000007</v>
      </c>
    </row>
    <row r="41" spans="1:74" ht="11.1" customHeight="1" x14ac:dyDescent="0.2">
      <c r="A41" s="131" t="s">
        <v>504</v>
      </c>
      <c r="B41" s="783" t="s">
        <v>1427</v>
      </c>
      <c r="C41" s="365">
        <v>93.817516560000001</v>
      </c>
      <c r="D41" s="365">
        <v>84.097153141000007</v>
      </c>
      <c r="E41" s="365">
        <v>90.719957629999996</v>
      </c>
      <c r="F41" s="365">
        <v>94.439982220000005</v>
      </c>
      <c r="G41" s="365">
        <v>96.470210109000007</v>
      </c>
      <c r="H41" s="365">
        <v>97.263567913000003</v>
      </c>
      <c r="I41" s="365">
        <v>97.386085245000004</v>
      </c>
      <c r="J41" s="365">
        <v>96.208470513999998</v>
      </c>
      <c r="K41" s="365">
        <v>93.858323193000004</v>
      </c>
      <c r="L41" s="365">
        <v>96.801964033000004</v>
      </c>
      <c r="M41" s="365">
        <v>97.358117008999997</v>
      </c>
      <c r="N41" s="365">
        <v>97.633995092000006</v>
      </c>
      <c r="O41" s="365">
        <v>96.322310131999998</v>
      </c>
      <c r="P41" s="365">
        <v>97.028536426000002</v>
      </c>
      <c r="Q41" s="365">
        <v>97.330871165999994</v>
      </c>
      <c r="R41" s="365">
        <v>96.574440073000005</v>
      </c>
      <c r="S41" s="365">
        <v>96.743004056000004</v>
      </c>
      <c r="T41" s="365">
        <v>96.272916276000004</v>
      </c>
      <c r="U41" s="365">
        <v>96.094772391999996</v>
      </c>
      <c r="V41" s="365">
        <v>95.750015255999998</v>
      </c>
      <c r="W41" s="365">
        <v>95.679780399999999</v>
      </c>
      <c r="X41" s="365">
        <v>95.328142803999995</v>
      </c>
      <c r="Y41" s="365">
        <v>94.393025167999994</v>
      </c>
      <c r="Z41" s="365">
        <v>90.743714905999994</v>
      </c>
      <c r="AA41" s="365">
        <v>94.361534128000002</v>
      </c>
      <c r="AB41" s="365">
        <v>95.449780249</v>
      </c>
      <c r="AC41" s="365">
        <v>95.283256035999997</v>
      </c>
      <c r="AD41" s="365">
        <v>95.367834846999997</v>
      </c>
      <c r="AE41" s="365">
        <v>95.062285156000002</v>
      </c>
      <c r="AF41" s="365">
        <v>94.789993588000002</v>
      </c>
      <c r="AG41" s="365">
        <v>95.022309918000005</v>
      </c>
      <c r="AH41" s="365">
        <v>95.342072912999996</v>
      </c>
      <c r="AI41" s="365">
        <v>96.063065473999998</v>
      </c>
      <c r="AJ41" s="365">
        <v>95.011148672999994</v>
      </c>
      <c r="AK41" s="365">
        <v>95.135195589999995</v>
      </c>
      <c r="AL41" s="365">
        <v>95.732274222000001</v>
      </c>
      <c r="AM41" s="365">
        <v>92.629150804999995</v>
      </c>
      <c r="AN41" s="365">
        <v>94.283494520000005</v>
      </c>
      <c r="AO41" s="365">
        <v>94.884568969</v>
      </c>
      <c r="AP41" s="365">
        <v>93.540449760000001</v>
      </c>
      <c r="AQ41" s="365">
        <v>95.231873645999997</v>
      </c>
      <c r="AR41" s="365">
        <v>95.305573525</v>
      </c>
      <c r="AS41" s="365">
        <v>94.167720423000006</v>
      </c>
      <c r="AT41" s="365">
        <v>94.601512150999994</v>
      </c>
      <c r="AU41" s="365">
        <v>94.790265985999994</v>
      </c>
      <c r="AV41" s="365">
        <v>94.995874921999999</v>
      </c>
      <c r="AW41" s="365">
        <v>94.860278206000004</v>
      </c>
      <c r="AX41" s="365">
        <v>96.161305701000003</v>
      </c>
      <c r="AY41" s="921">
        <v>95.386299281000007</v>
      </c>
      <c r="AZ41" s="921">
        <v>95.435149607</v>
      </c>
      <c r="BA41" s="921">
        <v>95.436136939999997</v>
      </c>
      <c r="BB41" s="376">
        <v>95.445809999999994</v>
      </c>
      <c r="BC41" s="376">
        <v>95.399889999999999</v>
      </c>
      <c r="BD41" s="376">
        <v>95.321749999999994</v>
      </c>
      <c r="BE41" s="376">
        <v>95.119569999999996</v>
      </c>
      <c r="BF41" s="376">
        <v>95.045860000000005</v>
      </c>
      <c r="BG41" s="376">
        <v>95.008799999999994</v>
      </c>
      <c r="BH41" s="376">
        <v>95.083449999999999</v>
      </c>
      <c r="BI41" s="376">
        <v>95.063389999999998</v>
      </c>
      <c r="BJ41" s="376">
        <v>95.023669999999996</v>
      </c>
      <c r="BK41" s="376">
        <v>94.725040000000007</v>
      </c>
      <c r="BL41" s="376">
        <v>94.825460000000007</v>
      </c>
      <c r="BM41" s="376">
        <v>95.085679999999996</v>
      </c>
      <c r="BN41" s="376">
        <v>95.994119999999995</v>
      </c>
      <c r="BO41" s="376">
        <v>96.207599999999999</v>
      </c>
      <c r="BP41" s="376">
        <v>96.21454</v>
      </c>
      <c r="BQ41" s="376">
        <v>95.589839999999995</v>
      </c>
      <c r="BR41" s="376">
        <v>95.502549999999999</v>
      </c>
      <c r="BS41" s="376">
        <v>95.527550000000005</v>
      </c>
      <c r="BT41" s="376">
        <v>95.805189999999996</v>
      </c>
      <c r="BU41" s="376">
        <v>95.949550000000002</v>
      </c>
      <c r="BV41" s="376">
        <v>96.100939999999994</v>
      </c>
    </row>
    <row r="42" spans="1:74" ht="11.1" customHeight="1" x14ac:dyDescent="0.2">
      <c r="A42" s="17"/>
      <c r="B42" s="19"/>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c r="AN42" s="365"/>
      <c r="AO42" s="365"/>
      <c r="AP42" s="365"/>
      <c r="AQ42" s="365"/>
      <c r="AR42" s="365"/>
      <c r="AS42" s="365"/>
      <c r="AT42" s="365"/>
      <c r="AU42" s="365"/>
      <c r="AV42" s="365"/>
      <c r="AW42" s="365"/>
      <c r="AX42" s="365"/>
      <c r="AY42" s="921"/>
      <c r="AZ42" s="921"/>
      <c r="BA42" s="921"/>
      <c r="BB42" s="376"/>
      <c r="BC42" s="376"/>
      <c r="BD42" s="376"/>
      <c r="BE42" s="376"/>
      <c r="BF42" s="376"/>
      <c r="BG42" s="376"/>
      <c r="BH42" s="376"/>
      <c r="BI42" s="376"/>
      <c r="BJ42" s="376"/>
      <c r="BK42" s="376"/>
      <c r="BL42" s="376"/>
      <c r="BM42" s="376"/>
      <c r="BN42" s="376"/>
      <c r="BO42" s="376"/>
      <c r="BP42" s="376"/>
      <c r="BQ42" s="376"/>
      <c r="BR42" s="376"/>
      <c r="BS42" s="376"/>
      <c r="BT42" s="376"/>
      <c r="BU42" s="376"/>
      <c r="BV42" s="376"/>
    </row>
    <row r="43" spans="1:74" ht="11.1" customHeight="1" x14ac:dyDescent="0.2">
      <c r="A43" s="77"/>
      <c r="B43" s="73" t="s">
        <v>8</v>
      </c>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c r="AG43" s="365"/>
      <c r="AH43" s="365"/>
      <c r="AI43" s="365"/>
      <c r="AJ43" s="365"/>
      <c r="AK43" s="365"/>
      <c r="AL43" s="365"/>
      <c r="AM43" s="365"/>
      <c r="AN43" s="365"/>
      <c r="AO43" s="365"/>
      <c r="AP43" s="365"/>
      <c r="AQ43" s="365"/>
      <c r="AR43" s="365"/>
      <c r="AS43" s="365"/>
      <c r="AT43" s="365"/>
      <c r="AU43" s="365"/>
      <c r="AV43" s="365"/>
      <c r="AW43" s="365"/>
      <c r="AX43" s="365"/>
      <c r="AY43" s="921"/>
      <c r="AZ43" s="921"/>
      <c r="BA43" s="921"/>
      <c r="BB43" s="376"/>
      <c r="BC43" s="376"/>
      <c r="BD43" s="376"/>
      <c r="BE43" s="376"/>
      <c r="BF43" s="376"/>
      <c r="BG43" s="376"/>
      <c r="BH43" s="376"/>
      <c r="BI43" s="376"/>
      <c r="BJ43" s="376"/>
      <c r="BK43" s="376"/>
      <c r="BL43" s="376"/>
      <c r="BM43" s="376"/>
      <c r="BN43" s="376"/>
      <c r="BO43" s="376"/>
      <c r="BP43" s="376"/>
      <c r="BQ43" s="376"/>
      <c r="BR43" s="376"/>
      <c r="BS43" s="376"/>
      <c r="BT43" s="376"/>
      <c r="BU43" s="376"/>
      <c r="BV43" s="376"/>
    </row>
    <row r="44" spans="1:74" ht="11.1" customHeight="1" x14ac:dyDescent="0.2">
      <c r="A44" s="71"/>
      <c r="B44" s="532" t="s">
        <v>500</v>
      </c>
      <c r="C44" s="524"/>
      <c r="D44" s="524"/>
      <c r="E44" s="524"/>
      <c r="F44" s="524"/>
      <c r="G44" s="524"/>
      <c r="H44" s="524"/>
      <c r="I44" s="524"/>
      <c r="J44" s="524"/>
      <c r="K44" s="524"/>
      <c r="L44" s="524"/>
      <c r="M44" s="524"/>
      <c r="N44" s="524"/>
      <c r="O44" s="524"/>
      <c r="P44" s="524"/>
      <c r="Q44" s="524"/>
      <c r="R44" s="524"/>
      <c r="S44" s="524"/>
      <c r="T44" s="524"/>
      <c r="U44" s="524"/>
      <c r="V44" s="524"/>
      <c r="W44" s="524"/>
      <c r="X44" s="524"/>
      <c r="Y44" s="524"/>
      <c r="Z44" s="524"/>
      <c r="AA44" s="524"/>
      <c r="AB44" s="524"/>
      <c r="AC44" s="524"/>
      <c r="AD44" s="524"/>
      <c r="AE44" s="524"/>
      <c r="AF44" s="524"/>
      <c r="AG44" s="524"/>
      <c r="AH44" s="524"/>
      <c r="AI44" s="524"/>
      <c r="AJ44" s="524"/>
      <c r="AK44" s="524"/>
      <c r="AL44" s="524"/>
      <c r="AM44" s="524"/>
      <c r="AN44" s="524"/>
      <c r="AO44" s="524"/>
      <c r="AP44" s="524"/>
      <c r="AQ44" s="524"/>
      <c r="AR44" s="524"/>
      <c r="AS44" s="524"/>
      <c r="AT44" s="524"/>
      <c r="AU44" s="524"/>
      <c r="AV44" s="524"/>
      <c r="AW44" s="524"/>
      <c r="AX44" s="524"/>
      <c r="AY44" s="985"/>
      <c r="AZ44" s="985"/>
      <c r="BA44" s="985"/>
      <c r="BB44" s="529"/>
      <c r="BC44" s="529"/>
      <c r="BD44" s="529"/>
      <c r="BE44" s="529"/>
      <c r="BF44" s="529"/>
      <c r="BG44" s="529"/>
      <c r="BH44" s="529"/>
      <c r="BI44" s="529"/>
      <c r="BJ44" s="529"/>
      <c r="BK44" s="529"/>
      <c r="BL44" s="529"/>
      <c r="BM44" s="529"/>
      <c r="BN44" s="529"/>
      <c r="BO44" s="529"/>
      <c r="BP44" s="529"/>
      <c r="BQ44" s="529"/>
      <c r="BR44" s="529"/>
      <c r="BS44" s="529"/>
      <c r="BT44" s="529"/>
      <c r="BU44" s="529"/>
      <c r="BV44" s="529"/>
    </row>
    <row r="45" spans="1:74" ht="11.1" customHeight="1" x14ac:dyDescent="0.2">
      <c r="A45" s="77" t="s">
        <v>292</v>
      </c>
      <c r="B45" s="533" t="s">
        <v>1082</v>
      </c>
      <c r="C45" s="451">
        <v>2.6263899999999998</v>
      </c>
      <c r="D45" s="451">
        <v>2.6357300000000001</v>
      </c>
      <c r="E45" s="451">
        <v>2.6484700000000001</v>
      </c>
      <c r="F45" s="451">
        <v>2.6662499999999998</v>
      </c>
      <c r="G45" s="451">
        <v>2.68404</v>
      </c>
      <c r="H45" s="451">
        <v>2.7071000000000001</v>
      </c>
      <c r="I45" s="451">
        <v>2.7196500000000001</v>
      </c>
      <c r="J45" s="451">
        <v>2.7275200000000002</v>
      </c>
      <c r="K45" s="451">
        <v>2.73942</v>
      </c>
      <c r="L45" s="451">
        <v>2.7652800000000002</v>
      </c>
      <c r="M45" s="451">
        <v>2.7882400000000001</v>
      </c>
      <c r="N45" s="451">
        <v>2.8080599999999998</v>
      </c>
      <c r="O45" s="451">
        <v>2.8254199999999998</v>
      </c>
      <c r="P45" s="451">
        <v>2.8452500000000001</v>
      </c>
      <c r="Q45" s="451">
        <v>2.8746700000000001</v>
      </c>
      <c r="R45" s="451">
        <v>2.8858199999999998</v>
      </c>
      <c r="S45" s="451">
        <v>2.9129900000000002</v>
      </c>
      <c r="T45" s="451">
        <v>2.95072</v>
      </c>
      <c r="U45" s="451">
        <v>2.9493999999999998</v>
      </c>
      <c r="V45" s="451">
        <v>2.9516200000000001</v>
      </c>
      <c r="W45" s="451">
        <v>2.96421</v>
      </c>
      <c r="X45" s="451">
        <v>2.9797899999999999</v>
      </c>
      <c r="Y45" s="451">
        <v>2.9870800000000002</v>
      </c>
      <c r="Z45" s="451">
        <v>2.9880800000000001</v>
      </c>
      <c r="AA45" s="451">
        <v>3.0045600000000001</v>
      </c>
      <c r="AB45" s="451">
        <v>3.0147599999999999</v>
      </c>
      <c r="AC45" s="451">
        <v>3.0164300000000002</v>
      </c>
      <c r="AD45" s="451">
        <v>3.0285799999999998</v>
      </c>
      <c r="AE45" s="451">
        <v>3.0331600000000001</v>
      </c>
      <c r="AF45" s="451">
        <v>3.0409899999999999</v>
      </c>
      <c r="AG45" s="451">
        <v>3.0461499999999999</v>
      </c>
      <c r="AH45" s="451">
        <v>3.0613800000000002</v>
      </c>
      <c r="AI45" s="451">
        <v>3.0737399999999999</v>
      </c>
      <c r="AJ45" s="451">
        <v>3.07653</v>
      </c>
      <c r="AK45" s="451">
        <v>3.08087</v>
      </c>
      <c r="AL45" s="451">
        <v>3.0873499999999998</v>
      </c>
      <c r="AM45" s="451">
        <v>3.0979399999999999</v>
      </c>
      <c r="AN45" s="451">
        <v>3.11022</v>
      </c>
      <c r="AO45" s="451">
        <v>3.12107</v>
      </c>
      <c r="AP45" s="451">
        <v>3.1301600000000001</v>
      </c>
      <c r="AQ45" s="451">
        <v>3.1314000000000002</v>
      </c>
      <c r="AR45" s="451">
        <v>3.13131</v>
      </c>
      <c r="AS45" s="451">
        <v>3.1356600000000001</v>
      </c>
      <c r="AT45" s="451">
        <v>3.1413099999999998</v>
      </c>
      <c r="AU45" s="451">
        <v>3.1485099999999999</v>
      </c>
      <c r="AV45" s="451">
        <v>3.15564</v>
      </c>
      <c r="AW45" s="451">
        <v>3.1644899999999998</v>
      </c>
      <c r="AX45" s="451">
        <v>3.1760299999999999</v>
      </c>
      <c r="AY45" s="919">
        <v>3.1908599999999998</v>
      </c>
      <c r="AZ45" s="919">
        <v>3.1977500000000001</v>
      </c>
      <c r="BA45" s="919">
        <v>3.1991684197999999</v>
      </c>
      <c r="BB45" s="374">
        <v>3.2087530000000002</v>
      </c>
      <c r="BC45" s="374">
        <v>3.2177090000000002</v>
      </c>
      <c r="BD45" s="374">
        <v>3.2265359999999998</v>
      </c>
      <c r="BE45" s="374">
        <v>3.2359439999999999</v>
      </c>
      <c r="BF45" s="374">
        <v>3.2439849999999999</v>
      </c>
      <c r="BG45" s="374">
        <v>3.251366</v>
      </c>
      <c r="BH45" s="374">
        <v>3.2575530000000001</v>
      </c>
      <c r="BI45" s="374">
        <v>3.2640169999999999</v>
      </c>
      <c r="BJ45" s="374">
        <v>3.2702230000000001</v>
      </c>
      <c r="BK45" s="374">
        <v>3.2767230000000001</v>
      </c>
      <c r="BL45" s="374">
        <v>3.2819989999999999</v>
      </c>
      <c r="BM45" s="374">
        <v>3.2866029999999999</v>
      </c>
      <c r="BN45" s="374">
        <v>3.2891170000000001</v>
      </c>
      <c r="BO45" s="374">
        <v>3.2934399999999999</v>
      </c>
      <c r="BP45" s="374">
        <v>3.2981560000000001</v>
      </c>
      <c r="BQ45" s="374">
        <v>3.3035100000000002</v>
      </c>
      <c r="BR45" s="374">
        <v>3.3088229999999998</v>
      </c>
      <c r="BS45" s="374">
        <v>3.3143400000000001</v>
      </c>
      <c r="BT45" s="374">
        <v>3.321504</v>
      </c>
      <c r="BU45" s="374">
        <v>3.326352</v>
      </c>
      <c r="BV45" s="374">
        <v>3.3303240000000001</v>
      </c>
    </row>
    <row r="46" spans="1:74" ht="11.1" customHeight="1" x14ac:dyDescent="0.2">
      <c r="A46" s="80"/>
      <c r="B46" s="532" t="s">
        <v>9</v>
      </c>
      <c r="C46" s="368"/>
      <c r="D46" s="368"/>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c r="AM46" s="368"/>
      <c r="AN46" s="368"/>
      <c r="AO46" s="368"/>
      <c r="AP46" s="368"/>
      <c r="AQ46" s="368"/>
      <c r="AR46" s="368"/>
      <c r="AS46" s="368"/>
      <c r="AT46" s="368"/>
      <c r="AU46" s="368"/>
      <c r="AV46" s="368"/>
      <c r="AW46" s="368"/>
      <c r="AX46" s="368"/>
      <c r="AY46" s="924"/>
      <c r="AZ46" s="924"/>
      <c r="BA46" s="924"/>
      <c r="BB46" s="379"/>
      <c r="BC46" s="379"/>
      <c r="BD46" s="379"/>
      <c r="BE46" s="379"/>
      <c r="BF46" s="379"/>
      <c r="BG46" s="379"/>
      <c r="BH46" s="379"/>
      <c r="BI46" s="379"/>
      <c r="BJ46" s="379"/>
      <c r="BK46" s="379"/>
      <c r="BL46" s="379"/>
      <c r="BM46" s="379"/>
      <c r="BN46" s="379"/>
      <c r="BO46" s="379"/>
      <c r="BP46" s="379"/>
      <c r="BQ46" s="379"/>
      <c r="BR46" s="379"/>
      <c r="BS46" s="379"/>
      <c r="BT46" s="379"/>
      <c r="BU46" s="379"/>
      <c r="BV46" s="379"/>
    </row>
    <row r="47" spans="1:74" ht="11.1" customHeight="1" x14ac:dyDescent="0.2">
      <c r="A47" s="77" t="s">
        <v>291</v>
      </c>
      <c r="B47" s="533" t="s">
        <v>1083</v>
      </c>
      <c r="C47" s="451">
        <v>2.0697375477</v>
      </c>
      <c r="D47" s="451">
        <v>2.1084811702000001</v>
      </c>
      <c r="E47" s="451">
        <v>2.1478382567000001</v>
      </c>
      <c r="F47" s="451">
        <v>2.1920904912000001</v>
      </c>
      <c r="G47" s="451">
        <v>2.2294632428000001</v>
      </c>
      <c r="H47" s="451">
        <v>2.2642381953999999</v>
      </c>
      <c r="I47" s="451">
        <v>2.2913315787999999</v>
      </c>
      <c r="J47" s="451">
        <v>2.3247237611</v>
      </c>
      <c r="K47" s="451">
        <v>2.3593309722</v>
      </c>
      <c r="L47" s="451">
        <v>2.3966911539</v>
      </c>
      <c r="M47" s="451">
        <v>2.4325749659999998</v>
      </c>
      <c r="N47" s="451">
        <v>2.4685203501999999</v>
      </c>
      <c r="O47" s="451">
        <v>2.4948956939000002</v>
      </c>
      <c r="P47" s="451">
        <v>2.5381879322000001</v>
      </c>
      <c r="Q47" s="451">
        <v>2.5887654523000001</v>
      </c>
      <c r="R47" s="451">
        <v>2.6866093106000002</v>
      </c>
      <c r="S47" s="451">
        <v>2.721771602</v>
      </c>
      <c r="T47" s="451">
        <v>2.7342333828999998</v>
      </c>
      <c r="U47" s="451">
        <v>2.6955982070000002</v>
      </c>
      <c r="V47" s="451">
        <v>2.6839563017999999</v>
      </c>
      <c r="W47" s="451">
        <v>2.6709112207999999</v>
      </c>
      <c r="X47" s="451">
        <v>2.6543294479999999</v>
      </c>
      <c r="Y47" s="451">
        <v>2.6400781528000001</v>
      </c>
      <c r="Z47" s="451">
        <v>2.6260238188999998</v>
      </c>
      <c r="AA47" s="451">
        <v>2.6160896108</v>
      </c>
      <c r="AB47" s="451">
        <v>2.5994868263000002</v>
      </c>
      <c r="AC47" s="451">
        <v>2.58013863</v>
      </c>
      <c r="AD47" s="451">
        <v>2.5416566414999999</v>
      </c>
      <c r="AE47" s="451">
        <v>2.5291089064999999</v>
      </c>
      <c r="AF47" s="451">
        <v>2.5261070448999998</v>
      </c>
      <c r="AG47" s="451">
        <v>2.5489722440000002</v>
      </c>
      <c r="AH47" s="451">
        <v>2.5528212383</v>
      </c>
      <c r="AI47" s="451">
        <v>2.5539752150999999</v>
      </c>
      <c r="AJ47" s="451">
        <v>2.5476957465000001</v>
      </c>
      <c r="AK47" s="451">
        <v>2.5470135097000002</v>
      </c>
      <c r="AL47" s="451">
        <v>2.5471900764000002</v>
      </c>
      <c r="AM47" s="451">
        <v>2.5508940697</v>
      </c>
      <c r="AN47" s="451">
        <v>2.5507867764999999</v>
      </c>
      <c r="AO47" s="451">
        <v>2.5495368198000001</v>
      </c>
      <c r="AP47" s="451">
        <v>2.5457720559000001</v>
      </c>
      <c r="AQ47" s="451">
        <v>2.5432658796999998</v>
      </c>
      <c r="AR47" s="451">
        <v>2.5406461476</v>
      </c>
      <c r="AS47" s="451">
        <v>2.5336003504</v>
      </c>
      <c r="AT47" s="451">
        <v>2.5339878883</v>
      </c>
      <c r="AU47" s="451">
        <v>2.5374962523</v>
      </c>
      <c r="AV47" s="451">
        <v>2.550739922</v>
      </c>
      <c r="AW47" s="451">
        <v>2.5555290782000002</v>
      </c>
      <c r="AX47" s="451">
        <v>2.5584782008000002</v>
      </c>
      <c r="AY47" s="919">
        <v>2.5584797285</v>
      </c>
      <c r="AZ47" s="919">
        <v>2.5585794543000002</v>
      </c>
      <c r="BA47" s="919">
        <v>2.5576698171999999</v>
      </c>
      <c r="BB47" s="374">
        <v>2.5512229999999998</v>
      </c>
      <c r="BC47" s="374">
        <v>2.5516899999999998</v>
      </c>
      <c r="BD47" s="374">
        <v>2.5545450000000001</v>
      </c>
      <c r="BE47" s="374">
        <v>2.5643799999999999</v>
      </c>
      <c r="BF47" s="374">
        <v>2.5685609999999999</v>
      </c>
      <c r="BG47" s="374">
        <v>2.5716830000000002</v>
      </c>
      <c r="BH47" s="374">
        <v>2.5745040000000001</v>
      </c>
      <c r="BI47" s="374">
        <v>2.5749369999999998</v>
      </c>
      <c r="BJ47" s="374">
        <v>2.5737410000000001</v>
      </c>
      <c r="BK47" s="374">
        <v>2.5681090000000002</v>
      </c>
      <c r="BL47" s="374">
        <v>2.5657610000000002</v>
      </c>
      <c r="BM47" s="374">
        <v>2.5638899999999998</v>
      </c>
      <c r="BN47" s="374">
        <v>2.562243</v>
      </c>
      <c r="BO47" s="374">
        <v>2.561515</v>
      </c>
      <c r="BP47" s="374">
        <v>2.5614530000000002</v>
      </c>
      <c r="BQ47" s="374">
        <v>2.5625209999999998</v>
      </c>
      <c r="BR47" s="374">
        <v>2.5634459999999999</v>
      </c>
      <c r="BS47" s="374">
        <v>2.564689</v>
      </c>
      <c r="BT47" s="374">
        <v>2.5695269999999999</v>
      </c>
      <c r="BU47" s="374">
        <v>2.568953</v>
      </c>
      <c r="BV47" s="374">
        <v>2.5662430000000001</v>
      </c>
    </row>
    <row r="48" spans="1:74" ht="11.1" customHeight="1" x14ac:dyDescent="0.2">
      <c r="A48" s="71"/>
      <c r="B48" s="532" t="s">
        <v>383</v>
      </c>
      <c r="C48" s="524"/>
      <c r="D48" s="524"/>
      <c r="E48" s="524"/>
      <c r="F48" s="524"/>
      <c r="G48" s="524"/>
      <c r="H48" s="524"/>
      <c r="I48" s="524"/>
      <c r="J48" s="524"/>
      <c r="K48" s="524"/>
      <c r="L48" s="524"/>
      <c r="M48" s="524"/>
      <c r="N48" s="524"/>
      <c r="O48" s="524"/>
      <c r="P48" s="524"/>
      <c r="Q48" s="524"/>
      <c r="R48" s="524"/>
      <c r="S48" s="524"/>
      <c r="T48" s="524"/>
      <c r="U48" s="524"/>
      <c r="V48" s="524"/>
      <c r="W48" s="524"/>
      <c r="X48" s="524"/>
      <c r="Y48" s="524"/>
      <c r="Z48" s="524"/>
      <c r="AA48" s="524"/>
      <c r="AB48" s="524"/>
      <c r="AC48" s="524"/>
      <c r="AD48" s="524"/>
      <c r="AE48" s="524"/>
      <c r="AF48" s="524"/>
      <c r="AG48" s="524"/>
      <c r="AH48" s="524"/>
      <c r="AI48" s="524"/>
      <c r="AJ48" s="524"/>
      <c r="AK48" s="524"/>
      <c r="AL48" s="524"/>
      <c r="AM48" s="524"/>
      <c r="AN48" s="524"/>
      <c r="AO48" s="524"/>
      <c r="AP48" s="524"/>
      <c r="AQ48" s="524"/>
      <c r="AR48" s="524"/>
      <c r="AS48" s="524"/>
      <c r="AT48" s="524"/>
      <c r="AU48" s="524"/>
      <c r="AV48" s="524"/>
      <c r="AW48" s="524"/>
      <c r="AX48" s="524"/>
      <c r="AY48" s="985"/>
      <c r="AZ48" s="985"/>
      <c r="BA48" s="985"/>
      <c r="BB48" s="529"/>
      <c r="BC48" s="529"/>
      <c r="BD48" s="529"/>
      <c r="BE48" s="529"/>
      <c r="BF48" s="529"/>
      <c r="BG48" s="529"/>
      <c r="BH48" s="529"/>
      <c r="BI48" s="529"/>
      <c r="BJ48" s="529"/>
      <c r="BK48" s="529"/>
      <c r="BL48" s="529"/>
      <c r="BM48" s="529"/>
      <c r="BN48" s="529"/>
      <c r="BO48" s="529"/>
      <c r="BP48" s="529"/>
      <c r="BQ48" s="529"/>
      <c r="BR48" s="529"/>
      <c r="BS48" s="529"/>
      <c r="BT48" s="529"/>
      <c r="BU48" s="529"/>
      <c r="BV48" s="529"/>
    </row>
    <row r="49" spans="1:74" ht="11.1" customHeight="1" x14ac:dyDescent="0.2">
      <c r="A49" s="77" t="s">
        <v>293</v>
      </c>
      <c r="B49" s="533" t="s">
        <v>1083</v>
      </c>
      <c r="C49" s="451">
        <v>1.784</v>
      </c>
      <c r="D49" s="451">
        <v>1.968</v>
      </c>
      <c r="E49" s="451">
        <v>2.2519999999999998</v>
      </c>
      <c r="F49" s="451">
        <v>2.222</v>
      </c>
      <c r="G49" s="451">
        <v>2.4039999999999999</v>
      </c>
      <c r="H49" s="451">
        <v>2.4420000000000002</v>
      </c>
      <c r="I49" s="451">
        <v>2.5663299999999998</v>
      </c>
      <c r="J49" s="451">
        <v>2.5160800000000001</v>
      </c>
      <c r="K49" s="451">
        <v>2.5707</v>
      </c>
      <c r="L49" s="451">
        <v>2.7879999999999998</v>
      </c>
      <c r="M49" s="451">
        <v>2.7869000000000002</v>
      </c>
      <c r="N49" s="451">
        <v>2.5960000000000001</v>
      </c>
      <c r="O49" s="451">
        <v>2.75116</v>
      </c>
      <c r="P49" s="451">
        <v>3.0775700000000001</v>
      </c>
      <c r="Q49" s="451">
        <v>3.6466500000000002</v>
      </c>
      <c r="R49" s="451">
        <v>3.7610899999999998</v>
      </c>
      <c r="S49" s="451">
        <v>4.1862000000000004</v>
      </c>
      <c r="T49" s="451">
        <v>4.6679899999999996</v>
      </c>
      <c r="U49" s="451">
        <v>4.0640099999999997</v>
      </c>
      <c r="V49" s="451">
        <v>3.54467</v>
      </c>
      <c r="W49" s="451">
        <v>3.6070099999999998</v>
      </c>
      <c r="X49" s="451">
        <v>3.8117299999999998</v>
      </c>
      <c r="Y49" s="451">
        <v>3.61972</v>
      </c>
      <c r="Z49" s="451">
        <v>2.8886400000000001</v>
      </c>
      <c r="AA49" s="451">
        <v>3.1082100000000001</v>
      </c>
      <c r="AB49" s="451">
        <v>3.11816</v>
      </c>
      <c r="AC49" s="451">
        <v>3.0461200000000002</v>
      </c>
      <c r="AD49" s="451">
        <v>3.0583100000000001</v>
      </c>
      <c r="AE49" s="451">
        <v>2.8531599999999999</v>
      </c>
      <c r="AF49" s="451">
        <v>2.8186599999999999</v>
      </c>
      <c r="AG49" s="451">
        <v>2.8149799999999998</v>
      </c>
      <c r="AH49" s="451">
        <v>3.3052899999999998</v>
      </c>
      <c r="AI49" s="451">
        <v>3.3782800000000002</v>
      </c>
      <c r="AJ49" s="451">
        <v>3.04867</v>
      </c>
      <c r="AK49" s="451">
        <v>2.8495900000000001</v>
      </c>
      <c r="AL49" s="451">
        <v>2.5603400000000001</v>
      </c>
      <c r="AM49" s="451">
        <v>2.5624400000000001</v>
      </c>
      <c r="AN49" s="451">
        <v>2.8697900000000001</v>
      </c>
      <c r="AO49" s="451">
        <v>2.9390999999999998</v>
      </c>
      <c r="AP49" s="451">
        <v>3.0528</v>
      </c>
      <c r="AQ49" s="451">
        <v>2.7921399999999998</v>
      </c>
      <c r="AR49" s="451">
        <v>2.6645799999999999</v>
      </c>
      <c r="AS49" s="451">
        <v>2.8302200000000002</v>
      </c>
      <c r="AT49" s="451">
        <v>2.7318500000000001</v>
      </c>
      <c r="AU49" s="451">
        <v>2.45045</v>
      </c>
      <c r="AV49" s="451">
        <v>2.5176099999999999</v>
      </c>
      <c r="AW49" s="451">
        <v>2.42571</v>
      </c>
      <c r="AX49" s="451">
        <v>2.3556699999999999</v>
      </c>
      <c r="AY49" s="919">
        <v>2.4709699999999999</v>
      </c>
      <c r="AZ49" s="919">
        <v>2.5340400000000001</v>
      </c>
      <c r="BA49" s="919">
        <v>2.302543</v>
      </c>
      <c r="BB49" s="374">
        <v>2.1507869999999998</v>
      </c>
      <c r="BC49" s="374">
        <v>2.102344</v>
      </c>
      <c r="BD49" s="374">
        <v>2.1057199999999998</v>
      </c>
      <c r="BE49" s="374">
        <v>2.1268769999999999</v>
      </c>
      <c r="BF49" s="374">
        <v>2.1592690000000001</v>
      </c>
      <c r="BG49" s="374">
        <v>2.145248</v>
      </c>
      <c r="BH49" s="374">
        <v>2.13314</v>
      </c>
      <c r="BI49" s="374">
        <v>2.0997569999999999</v>
      </c>
      <c r="BJ49" s="374">
        <v>2.0907300000000002</v>
      </c>
      <c r="BK49" s="374">
        <v>2.0931980000000001</v>
      </c>
      <c r="BL49" s="374">
        <v>2.0979960000000002</v>
      </c>
      <c r="BM49" s="374">
        <v>2.1564739999999998</v>
      </c>
      <c r="BN49" s="374">
        <v>2.1476739999999999</v>
      </c>
      <c r="BO49" s="374">
        <v>2.1630229999999999</v>
      </c>
      <c r="BP49" s="374">
        <v>2.1873909999999999</v>
      </c>
      <c r="BQ49" s="374">
        <v>2.1800160000000002</v>
      </c>
      <c r="BR49" s="374">
        <v>2.2062780000000002</v>
      </c>
      <c r="BS49" s="374">
        <v>2.1825510000000001</v>
      </c>
      <c r="BT49" s="374">
        <v>2.1399270000000001</v>
      </c>
      <c r="BU49" s="374">
        <v>2.103494</v>
      </c>
      <c r="BV49" s="374">
        <v>2.0301909999999999</v>
      </c>
    </row>
    <row r="50" spans="1:74" ht="11.1" customHeight="1" x14ac:dyDescent="0.2">
      <c r="A50" s="77"/>
      <c r="B50" s="532" t="s">
        <v>279</v>
      </c>
      <c r="C50" s="365"/>
      <c r="D50" s="365"/>
      <c r="E50" s="365"/>
      <c r="F50" s="365"/>
      <c r="G50" s="365"/>
      <c r="H50" s="365"/>
      <c r="I50" s="365"/>
      <c r="J50" s="365"/>
      <c r="K50" s="365"/>
      <c r="L50" s="365"/>
      <c r="M50" s="365"/>
      <c r="N50" s="365"/>
      <c r="O50" s="365"/>
      <c r="P50" s="365"/>
      <c r="Q50" s="365"/>
      <c r="R50" s="365"/>
      <c r="S50" s="365"/>
      <c r="T50" s="365"/>
      <c r="U50" s="365"/>
      <c r="V50" s="365"/>
      <c r="W50" s="365"/>
      <c r="X50" s="365"/>
      <c r="Y50" s="365"/>
      <c r="Z50" s="365"/>
      <c r="AA50" s="365"/>
      <c r="AB50" s="365"/>
      <c r="AC50" s="365"/>
      <c r="AD50" s="365"/>
      <c r="AE50" s="365"/>
      <c r="AF50" s="365"/>
      <c r="AG50" s="365"/>
      <c r="AH50" s="365"/>
      <c r="AI50" s="365"/>
      <c r="AJ50" s="365"/>
      <c r="AK50" s="365"/>
      <c r="AL50" s="365"/>
      <c r="AM50" s="365"/>
      <c r="AN50" s="365"/>
      <c r="AO50" s="365"/>
      <c r="AP50" s="365"/>
      <c r="AQ50" s="365"/>
      <c r="AR50" s="365"/>
      <c r="AS50" s="365"/>
      <c r="AT50" s="365"/>
      <c r="AU50" s="365"/>
      <c r="AV50" s="365"/>
      <c r="AW50" s="365"/>
      <c r="AX50" s="365"/>
      <c r="AY50" s="921"/>
      <c r="AZ50" s="921"/>
      <c r="BA50" s="921"/>
      <c r="BB50" s="376"/>
      <c r="BC50" s="376"/>
      <c r="BD50" s="376"/>
      <c r="BE50" s="376"/>
      <c r="BF50" s="376"/>
      <c r="BG50" s="376"/>
      <c r="BH50" s="376"/>
      <c r="BI50" s="376"/>
      <c r="BJ50" s="376"/>
      <c r="BK50" s="376"/>
      <c r="BL50" s="376"/>
      <c r="BM50" s="376"/>
      <c r="BN50" s="376"/>
      <c r="BO50" s="376"/>
      <c r="BP50" s="376"/>
      <c r="BQ50" s="376"/>
      <c r="BR50" s="376"/>
      <c r="BS50" s="376"/>
      <c r="BT50" s="376"/>
      <c r="BU50" s="376"/>
      <c r="BV50" s="376"/>
    </row>
    <row r="51" spans="1:74" ht="11.1" customHeight="1" x14ac:dyDescent="0.2">
      <c r="A51" s="17" t="s">
        <v>280</v>
      </c>
      <c r="B51" s="535" t="s">
        <v>1084</v>
      </c>
      <c r="C51" s="365">
        <v>107.645</v>
      </c>
      <c r="D51" s="365">
        <v>107.645</v>
      </c>
      <c r="E51" s="365">
        <v>107.645</v>
      </c>
      <c r="F51" s="365">
        <v>109.27800000000001</v>
      </c>
      <c r="G51" s="365">
        <v>109.27800000000001</v>
      </c>
      <c r="H51" s="365">
        <v>109.27800000000001</v>
      </c>
      <c r="I51" s="365">
        <v>110.931</v>
      </c>
      <c r="J51" s="365">
        <v>110.931</v>
      </c>
      <c r="K51" s="365">
        <v>110.931</v>
      </c>
      <c r="L51" s="365">
        <v>112.836</v>
      </c>
      <c r="M51" s="365">
        <v>112.836</v>
      </c>
      <c r="N51" s="365">
        <v>112.836</v>
      </c>
      <c r="O51" s="365">
        <v>115.16</v>
      </c>
      <c r="P51" s="365">
        <v>115.16</v>
      </c>
      <c r="Q51" s="365">
        <v>115.16</v>
      </c>
      <c r="R51" s="365">
        <v>117.76</v>
      </c>
      <c r="S51" s="365">
        <v>117.76</v>
      </c>
      <c r="T51" s="365">
        <v>117.76</v>
      </c>
      <c r="U51" s="365">
        <v>119.07299999999999</v>
      </c>
      <c r="V51" s="365">
        <v>119.07299999999999</v>
      </c>
      <c r="W51" s="365">
        <v>119.07299999999999</v>
      </c>
      <c r="X51" s="365">
        <v>120.173</v>
      </c>
      <c r="Y51" s="365">
        <v>120.173</v>
      </c>
      <c r="Z51" s="365">
        <v>120.173</v>
      </c>
      <c r="AA51" s="365">
        <v>121.247</v>
      </c>
      <c r="AB51" s="365">
        <v>121.247</v>
      </c>
      <c r="AC51" s="365">
        <v>121.247</v>
      </c>
      <c r="AD51" s="365">
        <v>121.809</v>
      </c>
      <c r="AE51" s="365">
        <v>121.809</v>
      </c>
      <c r="AF51" s="365">
        <v>121.809</v>
      </c>
      <c r="AG51" s="365">
        <v>122.785</v>
      </c>
      <c r="AH51" s="365">
        <v>122.785</v>
      </c>
      <c r="AI51" s="365">
        <v>122.785</v>
      </c>
      <c r="AJ51" s="365">
        <v>123.247</v>
      </c>
      <c r="AK51" s="365">
        <v>123.247</v>
      </c>
      <c r="AL51" s="365">
        <v>123.247</v>
      </c>
      <c r="AM51" s="365">
        <v>124.16800000000001</v>
      </c>
      <c r="AN51" s="365">
        <v>124.16800000000001</v>
      </c>
      <c r="AO51" s="365">
        <v>124.16800000000001</v>
      </c>
      <c r="AP51" s="365">
        <v>124.94199999999999</v>
      </c>
      <c r="AQ51" s="365">
        <v>124.94199999999999</v>
      </c>
      <c r="AR51" s="365">
        <v>124.94199999999999</v>
      </c>
      <c r="AS51" s="365">
        <v>125.54300000000001</v>
      </c>
      <c r="AT51" s="365">
        <v>125.54300000000001</v>
      </c>
      <c r="AU51" s="365">
        <v>125.54300000000001</v>
      </c>
      <c r="AV51" s="365">
        <v>126.285</v>
      </c>
      <c r="AW51" s="365">
        <v>126.285</v>
      </c>
      <c r="AX51" s="365">
        <v>126.285</v>
      </c>
      <c r="AY51" s="921">
        <v>126.97029533</v>
      </c>
      <c r="AZ51" s="921">
        <v>127.35363346</v>
      </c>
      <c r="BA51" s="921">
        <v>127.76138585</v>
      </c>
      <c r="BB51" s="376">
        <v>128.24379999999999</v>
      </c>
      <c r="BC51" s="376">
        <v>128.6627</v>
      </c>
      <c r="BD51" s="376">
        <v>129.06829999999999</v>
      </c>
      <c r="BE51" s="376">
        <v>129.47630000000001</v>
      </c>
      <c r="BF51" s="376">
        <v>129.84360000000001</v>
      </c>
      <c r="BG51" s="376">
        <v>130.1859</v>
      </c>
      <c r="BH51" s="376">
        <v>130.464</v>
      </c>
      <c r="BI51" s="376">
        <v>130.78559999999999</v>
      </c>
      <c r="BJ51" s="376">
        <v>131.11160000000001</v>
      </c>
      <c r="BK51" s="376">
        <v>131.5429</v>
      </c>
      <c r="BL51" s="376">
        <v>131.80189999999999</v>
      </c>
      <c r="BM51" s="376">
        <v>131.98949999999999</v>
      </c>
      <c r="BN51" s="376">
        <v>131.9786</v>
      </c>
      <c r="BO51" s="376">
        <v>132.1189</v>
      </c>
      <c r="BP51" s="376">
        <v>132.2834</v>
      </c>
      <c r="BQ51" s="376">
        <v>132.48570000000001</v>
      </c>
      <c r="BR51" s="376">
        <v>132.68799999999999</v>
      </c>
      <c r="BS51" s="376">
        <v>132.9041</v>
      </c>
      <c r="BT51" s="376">
        <v>133.17099999999999</v>
      </c>
      <c r="BU51" s="376">
        <v>133.3869</v>
      </c>
      <c r="BV51" s="376">
        <v>133.5889</v>
      </c>
    </row>
    <row r="52" spans="1:74" ht="11.1" customHeight="1" x14ac:dyDescent="0.2">
      <c r="A52" s="71"/>
      <c r="B52" s="76" t="s">
        <v>237</v>
      </c>
      <c r="C52" s="368"/>
      <c r="D52" s="368"/>
      <c r="E52" s="368"/>
      <c r="F52" s="368"/>
      <c r="G52" s="368"/>
      <c r="H52" s="368"/>
      <c r="I52" s="368"/>
      <c r="J52" s="368"/>
      <c r="K52" s="368"/>
      <c r="L52" s="368"/>
      <c r="M52" s="368"/>
      <c r="N52" s="368"/>
      <c r="O52" s="368"/>
      <c r="P52" s="368"/>
      <c r="Q52" s="368"/>
      <c r="R52" s="368"/>
      <c r="S52" s="368"/>
      <c r="T52" s="368"/>
      <c r="U52" s="368"/>
      <c r="V52" s="368"/>
      <c r="W52" s="368"/>
      <c r="X52" s="368"/>
      <c r="Y52" s="368"/>
      <c r="Z52" s="368"/>
      <c r="AA52" s="368"/>
      <c r="AB52" s="368"/>
      <c r="AC52" s="368"/>
      <c r="AD52" s="368"/>
      <c r="AE52" s="368"/>
      <c r="AF52" s="368"/>
      <c r="AG52" s="368"/>
      <c r="AH52" s="368"/>
      <c r="AI52" s="368"/>
      <c r="AJ52" s="368"/>
      <c r="AK52" s="368"/>
      <c r="AL52" s="368"/>
      <c r="AM52" s="368"/>
      <c r="AN52" s="368"/>
      <c r="AO52" s="368"/>
      <c r="AP52" s="368"/>
      <c r="AQ52" s="368"/>
      <c r="AR52" s="368"/>
      <c r="AS52" s="368"/>
      <c r="AT52" s="368"/>
      <c r="AU52" s="368"/>
      <c r="AV52" s="368"/>
      <c r="AW52" s="368"/>
      <c r="AX52" s="368"/>
      <c r="AY52" s="924"/>
      <c r="AZ52" s="924"/>
      <c r="BA52" s="924"/>
      <c r="BB52" s="379"/>
      <c r="BC52" s="379"/>
      <c r="BD52" s="379"/>
      <c r="BE52" s="379"/>
      <c r="BF52" s="379"/>
      <c r="BG52" s="379"/>
      <c r="BH52" s="379"/>
      <c r="BI52" s="379"/>
      <c r="BJ52" s="379"/>
      <c r="BK52" s="379"/>
      <c r="BL52" s="379"/>
      <c r="BM52" s="379"/>
      <c r="BN52" s="379"/>
      <c r="BO52" s="379"/>
      <c r="BP52" s="379"/>
      <c r="BQ52" s="379"/>
      <c r="BR52" s="379"/>
      <c r="BS52" s="379"/>
      <c r="BT52" s="379"/>
      <c r="BU52" s="379"/>
      <c r="BV52" s="379"/>
    </row>
    <row r="53" spans="1:74" ht="11.1" customHeight="1" x14ac:dyDescent="0.2">
      <c r="A53" s="71"/>
      <c r="B53" s="73" t="s">
        <v>298</v>
      </c>
      <c r="C53" s="368"/>
      <c r="D53" s="368"/>
      <c r="E53" s="368"/>
      <c r="F53" s="368"/>
      <c r="G53" s="368"/>
      <c r="H53" s="368"/>
      <c r="I53" s="368"/>
      <c r="J53" s="368"/>
      <c r="K53" s="368"/>
      <c r="L53" s="368"/>
      <c r="M53" s="368"/>
      <c r="N53" s="368"/>
      <c r="O53" s="368"/>
      <c r="P53" s="368"/>
      <c r="Q53" s="368"/>
      <c r="R53" s="368"/>
      <c r="S53" s="368"/>
      <c r="T53" s="368"/>
      <c r="U53" s="368"/>
      <c r="V53" s="368"/>
      <c r="W53" s="368"/>
      <c r="X53" s="368"/>
      <c r="Y53" s="368"/>
      <c r="Z53" s="368"/>
      <c r="AA53" s="368"/>
      <c r="AB53" s="368"/>
      <c r="AC53" s="368"/>
      <c r="AD53" s="368"/>
      <c r="AE53" s="368"/>
      <c r="AF53" s="368"/>
      <c r="AG53" s="368"/>
      <c r="AH53" s="368"/>
      <c r="AI53" s="368"/>
      <c r="AJ53" s="368"/>
      <c r="AK53" s="368"/>
      <c r="AL53" s="368"/>
      <c r="AM53" s="368"/>
      <c r="AN53" s="368"/>
      <c r="AO53" s="368"/>
      <c r="AP53" s="368"/>
      <c r="AQ53" s="368"/>
      <c r="AR53" s="368"/>
      <c r="AS53" s="368"/>
      <c r="AT53" s="368"/>
      <c r="AU53" s="368"/>
      <c r="AV53" s="368"/>
      <c r="AW53" s="368"/>
      <c r="AX53" s="368"/>
      <c r="AY53" s="924"/>
      <c r="AZ53" s="924"/>
      <c r="BA53" s="924"/>
      <c r="BB53" s="379"/>
      <c r="BC53" s="379"/>
      <c r="BD53" s="379"/>
      <c r="BE53" s="379"/>
      <c r="BF53" s="379"/>
      <c r="BG53" s="379"/>
      <c r="BH53" s="379"/>
      <c r="BI53" s="379"/>
      <c r="BJ53" s="379"/>
      <c r="BK53" s="379"/>
      <c r="BL53" s="379"/>
      <c r="BM53" s="379"/>
      <c r="BN53" s="379"/>
      <c r="BO53" s="379"/>
      <c r="BP53" s="379"/>
      <c r="BQ53" s="379"/>
      <c r="BR53" s="379"/>
      <c r="BS53" s="379"/>
      <c r="BT53" s="379"/>
      <c r="BU53" s="379"/>
      <c r="BV53" s="379"/>
    </row>
    <row r="54" spans="1:74" ht="11.1" customHeight="1" x14ac:dyDescent="0.2">
      <c r="A54" s="71"/>
      <c r="B54" s="532" t="s">
        <v>35</v>
      </c>
      <c r="C54" s="368"/>
      <c r="D54" s="368"/>
      <c r="E54" s="368"/>
      <c r="F54" s="368"/>
      <c r="G54" s="368"/>
      <c r="H54" s="368"/>
      <c r="I54" s="368"/>
      <c r="J54" s="368"/>
      <c r="K54" s="368"/>
      <c r="L54" s="368"/>
      <c r="M54" s="368"/>
      <c r="N54" s="368"/>
      <c r="O54" s="368"/>
      <c r="P54" s="368"/>
      <c r="Q54" s="368"/>
      <c r="R54" s="368"/>
      <c r="S54" s="368"/>
      <c r="T54" s="368"/>
      <c r="U54" s="368"/>
      <c r="V54" s="368"/>
      <c r="W54" s="368"/>
      <c r="X54" s="368"/>
      <c r="Y54" s="368"/>
      <c r="Z54" s="368"/>
      <c r="AA54" s="368"/>
      <c r="AB54" s="368"/>
      <c r="AC54" s="368"/>
      <c r="AD54" s="368"/>
      <c r="AE54" s="368"/>
      <c r="AF54" s="368"/>
      <c r="AG54" s="368"/>
      <c r="AH54" s="368"/>
      <c r="AI54" s="368"/>
      <c r="AJ54" s="368"/>
      <c r="AK54" s="368"/>
      <c r="AL54" s="368"/>
      <c r="AM54" s="368"/>
      <c r="AN54" s="368"/>
      <c r="AO54" s="368"/>
      <c r="AP54" s="368"/>
      <c r="AQ54" s="368"/>
      <c r="AR54" s="368"/>
      <c r="AS54" s="368"/>
      <c r="AT54" s="368"/>
      <c r="AU54" s="368"/>
      <c r="AV54" s="368"/>
      <c r="AW54" s="368"/>
      <c r="AX54" s="368"/>
      <c r="AY54" s="924"/>
      <c r="AZ54" s="924"/>
      <c r="BA54" s="924"/>
      <c r="BB54" s="379"/>
      <c r="BC54" s="379"/>
      <c r="BD54" s="379"/>
      <c r="BE54" s="379"/>
      <c r="BF54" s="379"/>
      <c r="BG54" s="379"/>
      <c r="BH54" s="379"/>
      <c r="BI54" s="379"/>
      <c r="BJ54" s="379"/>
      <c r="BK54" s="379"/>
      <c r="BL54" s="379"/>
      <c r="BM54" s="379"/>
      <c r="BN54" s="379"/>
      <c r="BO54" s="379"/>
      <c r="BP54" s="379"/>
      <c r="BQ54" s="379"/>
      <c r="BR54" s="379"/>
      <c r="BS54" s="379"/>
      <c r="BT54" s="379"/>
      <c r="BU54" s="379"/>
      <c r="BV54" s="379"/>
    </row>
    <row r="55" spans="1:74" ht="11.1" customHeight="1" x14ac:dyDescent="0.2">
      <c r="A55" s="81" t="s">
        <v>299</v>
      </c>
      <c r="B55" s="533" t="s">
        <v>1085</v>
      </c>
      <c r="C55" s="369">
        <v>7256.7419355000002</v>
      </c>
      <c r="D55" s="369">
        <v>7398.5714286000002</v>
      </c>
      <c r="E55" s="369">
        <v>8453.7096774000001</v>
      </c>
      <c r="F55" s="369">
        <v>8407.2666666999994</v>
      </c>
      <c r="G55" s="369">
        <v>8923.8387096999995</v>
      </c>
      <c r="H55" s="369">
        <v>9306.9666667000001</v>
      </c>
      <c r="I55" s="369">
        <v>9304.6129032000008</v>
      </c>
      <c r="J55" s="369">
        <v>9019.2258065000005</v>
      </c>
      <c r="K55" s="369">
        <v>9015.3666666999998</v>
      </c>
      <c r="L55" s="369">
        <v>8963.7741934999995</v>
      </c>
      <c r="M55" s="369">
        <v>8681.1</v>
      </c>
      <c r="N55" s="369">
        <v>8420.2580644999998</v>
      </c>
      <c r="O55" s="369">
        <v>7614.6774194</v>
      </c>
      <c r="P55" s="369">
        <v>8254.8928570999997</v>
      </c>
      <c r="Q55" s="369">
        <v>8769.9677419</v>
      </c>
      <c r="R55" s="369">
        <v>8600.0333332999999</v>
      </c>
      <c r="S55" s="369">
        <v>9118.6451613000008</v>
      </c>
      <c r="T55" s="369">
        <v>9235.2999999999993</v>
      </c>
      <c r="U55" s="369">
        <v>9096</v>
      </c>
      <c r="V55" s="369">
        <v>9172.4838710000004</v>
      </c>
      <c r="W55" s="369">
        <v>9187.9333332999995</v>
      </c>
      <c r="X55" s="369">
        <v>9053.9677419</v>
      </c>
      <c r="Y55" s="369">
        <v>8624.2666666999994</v>
      </c>
      <c r="Z55" s="369">
        <v>8323.5483870999997</v>
      </c>
      <c r="AA55" s="369">
        <v>8023.1612902999996</v>
      </c>
      <c r="AB55" s="369">
        <v>8434.6428570999997</v>
      </c>
      <c r="AC55" s="369">
        <v>8798.6451613000008</v>
      </c>
      <c r="AD55" s="369">
        <v>8910.2666666999994</v>
      </c>
      <c r="AE55" s="369">
        <v>9311.6451613000008</v>
      </c>
      <c r="AF55" s="369">
        <v>9470.7666666999994</v>
      </c>
      <c r="AG55" s="369">
        <v>9276.8709677000006</v>
      </c>
      <c r="AH55" s="369">
        <v>9317.7096774000001</v>
      </c>
      <c r="AI55" s="369">
        <v>9104.1666667000009</v>
      </c>
      <c r="AJ55" s="369">
        <v>9049.9677419</v>
      </c>
      <c r="AK55" s="369">
        <v>8676.4</v>
      </c>
      <c r="AL55" s="369">
        <v>8344.5161289999996</v>
      </c>
      <c r="AM55" s="369">
        <v>7949.4838710000004</v>
      </c>
      <c r="AN55" s="369">
        <v>8310.4137931000005</v>
      </c>
      <c r="AO55" s="369">
        <v>8857.5806451999997</v>
      </c>
      <c r="AP55" s="369">
        <v>9106.9333332999995</v>
      </c>
      <c r="AQ55" s="369">
        <v>9435.5806451999997</v>
      </c>
      <c r="AR55" s="369">
        <v>9434.5333332999999</v>
      </c>
      <c r="AS55" s="369">
        <v>9387.4193548000003</v>
      </c>
      <c r="AT55" s="369">
        <v>9422.4516129000003</v>
      </c>
      <c r="AU55" s="369">
        <v>9096.5333332999999</v>
      </c>
      <c r="AV55" s="369">
        <v>9295.7096774000001</v>
      </c>
      <c r="AW55" s="369">
        <v>8703.8666666999998</v>
      </c>
      <c r="AX55" s="369">
        <v>8483.8064515999995</v>
      </c>
      <c r="AY55" s="925">
        <v>8105.4838710000004</v>
      </c>
      <c r="AZ55" s="925">
        <v>8454.5830000000005</v>
      </c>
      <c r="BA55" s="925">
        <v>8990.4030000000002</v>
      </c>
      <c r="BB55" s="380">
        <v>9015.4580000000005</v>
      </c>
      <c r="BC55" s="380">
        <v>9368.6710000000003</v>
      </c>
      <c r="BD55" s="380">
        <v>9502.5849999999991</v>
      </c>
      <c r="BE55" s="380">
        <v>9404.9030000000002</v>
      </c>
      <c r="BF55" s="380">
        <v>9411.3590000000004</v>
      </c>
      <c r="BG55" s="380">
        <v>9164.99</v>
      </c>
      <c r="BH55" s="380">
        <v>9141.2839999999997</v>
      </c>
      <c r="BI55" s="380">
        <v>8687.768</v>
      </c>
      <c r="BJ55" s="380">
        <v>8456.11</v>
      </c>
      <c r="BK55" s="380">
        <v>8063.0870000000004</v>
      </c>
      <c r="BL55" s="380">
        <v>8449.39</v>
      </c>
      <c r="BM55" s="380">
        <v>8885.3610000000008</v>
      </c>
      <c r="BN55" s="380">
        <v>9091.8279999999995</v>
      </c>
      <c r="BO55" s="380">
        <v>9445.5789999999997</v>
      </c>
      <c r="BP55" s="380">
        <v>9574.4869999999992</v>
      </c>
      <c r="BQ55" s="380">
        <v>9468.4069999999992</v>
      </c>
      <c r="BR55" s="380">
        <v>9474.4439999999995</v>
      </c>
      <c r="BS55" s="380">
        <v>9226.9189999999999</v>
      </c>
      <c r="BT55" s="380">
        <v>9210.3289999999997</v>
      </c>
      <c r="BU55" s="380">
        <v>8753.44</v>
      </c>
      <c r="BV55" s="380">
        <v>8525.5349999999999</v>
      </c>
    </row>
    <row r="56" spans="1:74" ht="11.1" customHeight="1" x14ac:dyDescent="0.2">
      <c r="A56" s="71"/>
      <c r="B56" s="532" t="s">
        <v>300</v>
      </c>
      <c r="C56" s="370"/>
      <c r="D56" s="370"/>
      <c r="E56" s="370"/>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c r="AI56" s="370"/>
      <c r="AJ56" s="370"/>
      <c r="AK56" s="370"/>
      <c r="AL56" s="370"/>
      <c r="AM56" s="370"/>
      <c r="AN56" s="370"/>
      <c r="AO56" s="370"/>
      <c r="AP56" s="370"/>
      <c r="AQ56" s="370"/>
      <c r="AR56" s="370"/>
      <c r="AS56" s="370"/>
      <c r="AT56" s="370"/>
      <c r="AU56" s="370"/>
      <c r="AV56" s="370"/>
      <c r="AW56" s="370"/>
      <c r="AX56" s="370"/>
      <c r="AY56" s="926"/>
      <c r="AZ56" s="926"/>
      <c r="BA56" s="926"/>
      <c r="BB56" s="381"/>
      <c r="BC56" s="381"/>
      <c r="BD56" s="381"/>
      <c r="BE56" s="381"/>
      <c r="BF56" s="381"/>
      <c r="BG56" s="381"/>
      <c r="BH56" s="381"/>
      <c r="BI56" s="381"/>
      <c r="BJ56" s="381"/>
      <c r="BK56" s="381"/>
      <c r="BL56" s="381"/>
      <c r="BM56" s="381"/>
      <c r="BN56" s="381"/>
      <c r="BO56" s="381"/>
      <c r="BP56" s="381"/>
      <c r="BQ56" s="381"/>
      <c r="BR56" s="381"/>
      <c r="BS56" s="381"/>
      <c r="BT56" s="381"/>
      <c r="BU56" s="381"/>
      <c r="BV56" s="381"/>
    </row>
    <row r="57" spans="1:74" ht="11.1" customHeight="1" x14ac:dyDescent="0.2">
      <c r="A57" s="77" t="s">
        <v>301</v>
      </c>
      <c r="B57" s="533" t="s">
        <v>1086</v>
      </c>
      <c r="C57" s="452">
        <v>7.3604285714</v>
      </c>
      <c r="D57" s="452">
        <v>6.9491428571</v>
      </c>
      <c r="E57" s="452">
        <v>7.7874285714000004</v>
      </c>
      <c r="F57" s="452">
        <v>7.6014285713999996</v>
      </c>
      <c r="G57" s="452">
        <v>7.9831428570999998</v>
      </c>
      <c r="H57" s="452">
        <v>7.8748571428999998</v>
      </c>
      <c r="I57" s="452">
        <v>8.2444285714000003</v>
      </c>
      <c r="J57" s="452">
        <v>8.2907142857</v>
      </c>
      <c r="K57" s="452">
        <v>8.0394285714000002</v>
      </c>
      <c r="L57" s="452">
        <v>8.0048571429000006</v>
      </c>
      <c r="M57" s="452">
        <v>7.9064285714000002</v>
      </c>
      <c r="N57" s="452">
        <v>7.9875714285999999</v>
      </c>
      <c r="O57" s="452">
        <v>8.01</v>
      </c>
      <c r="P57" s="452">
        <v>7.0554285714000002</v>
      </c>
      <c r="Q57" s="452">
        <v>7.6950000000000003</v>
      </c>
      <c r="R57" s="452">
        <v>7.5535714285999997</v>
      </c>
      <c r="S57" s="452">
        <v>7.9122857143000003</v>
      </c>
      <c r="T57" s="452">
        <v>7.5718571428999999</v>
      </c>
      <c r="U57" s="452">
        <v>7.718</v>
      </c>
      <c r="V57" s="452">
        <v>7.7018571428999998</v>
      </c>
      <c r="W57" s="452">
        <v>7.2921428571</v>
      </c>
      <c r="X57" s="452">
        <v>7.4114285714000001</v>
      </c>
      <c r="Y57" s="452">
        <v>6.7658571428999998</v>
      </c>
      <c r="Z57" s="452">
        <v>7.1765714286</v>
      </c>
      <c r="AA57" s="452">
        <v>7.1617142856999996</v>
      </c>
      <c r="AB57" s="452">
        <v>6.6514285714000003</v>
      </c>
      <c r="AC57" s="452">
        <v>7.4139999999999997</v>
      </c>
      <c r="AD57" s="452">
        <v>7.0225714286000001</v>
      </c>
      <c r="AE57" s="452">
        <v>7.6597142856999998</v>
      </c>
      <c r="AF57" s="452">
        <v>7.4831428570999998</v>
      </c>
      <c r="AG57" s="452">
        <v>7.4104285713999998</v>
      </c>
      <c r="AH57" s="452">
        <v>7.6945714285999998</v>
      </c>
      <c r="AI57" s="452">
        <v>7.4050000000000002</v>
      </c>
      <c r="AJ57" s="452">
        <v>7.5311428570999999</v>
      </c>
      <c r="AK57" s="452">
        <v>7.2525714285999996</v>
      </c>
      <c r="AL57" s="452">
        <v>7.5141428571000004</v>
      </c>
      <c r="AM57" s="452">
        <v>7.4967142857000004</v>
      </c>
      <c r="AN57" s="452">
        <v>7.1101428570999996</v>
      </c>
      <c r="AO57" s="452">
        <v>7.6087285714000004</v>
      </c>
      <c r="AP57" s="452">
        <v>7.3711428570999997</v>
      </c>
      <c r="AQ57" s="452">
        <v>7.6485714286000004</v>
      </c>
      <c r="AR57" s="452">
        <v>7.3421428570999998</v>
      </c>
      <c r="AS57" s="452">
        <v>7.6138032786999998</v>
      </c>
      <c r="AT57" s="452">
        <v>7.7690000000000001</v>
      </c>
      <c r="AU57" s="452">
        <v>7.3328571429</v>
      </c>
      <c r="AV57" s="452">
        <v>7.2217142857000001</v>
      </c>
      <c r="AW57" s="452">
        <v>7.0304285713999999</v>
      </c>
      <c r="AX57" s="452">
        <v>7.3677142857</v>
      </c>
      <c r="AY57" s="976">
        <v>7.2977142856999997</v>
      </c>
      <c r="AZ57" s="976">
        <v>6.6471428571000004</v>
      </c>
      <c r="BA57" s="976">
        <v>7.4009064038999997</v>
      </c>
      <c r="BB57" s="457">
        <v>7.236434</v>
      </c>
      <c r="BC57" s="457">
        <v>7.8036539999999999</v>
      </c>
      <c r="BD57" s="457">
        <v>7.5888489999999997</v>
      </c>
      <c r="BE57" s="457">
        <v>7.7367220000000003</v>
      </c>
      <c r="BF57" s="457">
        <v>7.951587</v>
      </c>
      <c r="BG57" s="457">
        <v>7.6328610000000001</v>
      </c>
      <c r="BH57" s="457">
        <v>7.6776450000000001</v>
      </c>
      <c r="BI57" s="457">
        <v>7.4835649999999996</v>
      </c>
      <c r="BJ57" s="457">
        <v>7.6656000000000004</v>
      </c>
      <c r="BK57" s="457">
        <v>7.5839720000000002</v>
      </c>
      <c r="BL57" s="457">
        <v>7.2308779999999997</v>
      </c>
      <c r="BM57" s="457">
        <v>7.8765890000000001</v>
      </c>
      <c r="BN57" s="457">
        <v>7.7733910000000002</v>
      </c>
      <c r="BO57" s="457">
        <v>8.3725509999999996</v>
      </c>
      <c r="BP57" s="457">
        <v>8.1127029999999998</v>
      </c>
      <c r="BQ57" s="457">
        <v>8.1713609999999992</v>
      </c>
      <c r="BR57" s="457">
        <v>8.3645720000000008</v>
      </c>
      <c r="BS57" s="457">
        <v>8.0129570000000001</v>
      </c>
      <c r="BT57" s="457">
        <v>8.0743369999999999</v>
      </c>
      <c r="BU57" s="457">
        <v>7.8729779999999998</v>
      </c>
      <c r="BV57" s="457">
        <v>8.0707869999999993</v>
      </c>
    </row>
    <row r="58" spans="1:74" ht="11.1" customHeight="1" x14ac:dyDescent="0.2">
      <c r="A58" s="77"/>
      <c r="B58" s="100"/>
      <c r="C58" s="452"/>
      <c r="D58" s="452"/>
      <c r="E58" s="452"/>
      <c r="F58" s="452"/>
      <c r="G58" s="452"/>
      <c r="H58" s="452"/>
      <c r="I58" s="452"/>
      <c r="J58" s="452"/>
      <c r="K58" s="452"/>
      <c r="L58" s="452"/>
      <c r="M58" s="452"/>
      <c r="N58" s="452"/>
      <c r="O58" s="452"/>
      <c r="P58" s="452"/>
      <c r="Q58" s="452"/>
      <c r="R58" s="452"/>
      <c r="S58" s="452"/>
      <c r="T58" s="452"/>
      <c r="U58" s="452"/>
      <c r="V58" s="452"/>
      <c r="W58" s="452"/>
      <c r="X58" s="452"/>
      <c r="Y58" s="452"/>
      <c r="Z58" s="452"/>
      <c r="AA58" s="452"/>
      <c r="AB58" s="452"/>
      <c r="AC58" s="452"/>
      <c r="AD58" s="452"/>
      <c r="AE58" s="452"/>
      <c r="AF58" s="452"/>
      <c r="AG58" s="452"/>
      <c r="AH58" s="452"/>
      <c r="AI58" s="452"/>
      <c r="AJ58" s="452"/>
      <c r="AK58" s="452"/>
      <c r="AL58" s="452"/>
      <c r="AM58" s="452"/>
      <c r="AN58" s="452"/>
      <c r="AO58" s="452"/>
      <c r="AP58" s="452"/>
      <c r="AQ58" s="452"/>
      <c r="AR58" s="452"/>
      <c r="AS58" s="452"/>
      <c r="AT58" s="452"/>
      <c r="AU58" s="452"/>
      <c r="AV58" s="452"/>
      <c r="AW58" s="452"/>
      <c r="AX58" s="452"/>
      <c r="AY58" s="976"/>
      <c r="AZ58" s="976"/>
      <c r="BA58" s="976"/>
      <c r="BB58" s="457"/>
      <c r="BC58" s="457"/>
      <c r="BD58" s="457"/>
      <c r="BE58" s="457"/>
      <c r="BF58" s="457"/>
      <c r="BG58" s="457"/>
      <c r="BH58" s="457"/>
      <c r="BI58" s="457"/>
      <c r="BJ58" s="457"/>
      <c r="BK58" s="457"/>
      <c r="BL58" s="457"/>
      <c r="BM58" s="457"/>
      <c r="BN58" s="457"/>
      <c r="BO58" s="457"/>
      <c r="BP58" s="457"/>
      <c r="BQ58" s="457"/>
      <c r="BR58" s="457"/>
      <c r="BS58" s="457"/>
      <c r="BT58" s="457"/>
      <c r="BU58" s="457"/>
      <c r="BV58" s="457"/>
    </row>
    <row r="59" spans="1:74" ht="11.1" customHeight="1" x14ac:dyDescent="0.25">
      <c r="A59" s="77"/>
      <c r="B59" s="305" t="s">
        <v>1419</v>
      </c>
      <c r="C59" s="452"/>
      <c r="D59" s="452"/>
      <c r="E59" s="452"/>
      <c r="F59" s="452"/>
      <c r="G59" s="452"/>
      <c r="H59" s="452"/>
      <c r="I59" s="452"/>
      <c r="J59" s="452"/>
      <c r="K59" s="452"/>
      <c r="L59" s="452"/>
      <c r="M59" s="452"/>
      <c r="N59" s="452"/>
      <c r="O59" s="452"/>
      <c r="P59" s="452"/>
      <c r="Q59" s="452"/>
      <c r="R59" s="452"/>
      <c r="S59" s="452"/>
      <c r="T59" s="452"/>
      <c r="U59" s="452"/>
      <c r="V59" s="452"/>
      <c r="W59" s="452"/>
      <c r="X59" s="452"/>
      <c r="Y59" s="452"/>
      <c r="Z59" s="452"/>
      <c r="AA59" s="452"/>
      <c r="AB59" s="452"/>
      <c r="AC59" s="452"/>
      <c r="AD59" s="452"/>
      <c r="AE59" s="452"/>
      <c r="AF59" s="452"/>
      <c r="AG59" s="452"/>
      <c r="AH59" s="452"/>
      <c r="AI59" s="452"/>
      <c r="AJ59" s="452"/>
      <c r="AK59" s="452"/>
      <c r="AL59" s="452"/>
      <c r="AM59" s="452"/>
      <c r="AN59" s="452"/>
      <c r="AO59" s="452"/>
      <c r="AP59" s="452"/>
      <c r="AQ59" s="452"/>
      <c r="AR59" s="452"/>
      <c r="AS59" s="452"/>
      <c r="AT59" s="452"/>
      <c r="AU59" s="452"/>
      <c r="AV59" s="452"/>
      <c r="AW59" s="452"/>
      <c r="AX59" s="452"/>
      <c r="AY59" s="976"/>
      <c r="AZ59" s="976"/>
      <c r="BA59" s="976"/>
      <c r="BB59" s="457"/>
      <c r="BC59" s="457"/>
      <c r="BD59" s="457"/>
      <c r="BE59" s="457"/>
      <c r="BF59" s="457"/>
      <c r="BG59" s="457"/>
      <c r="BH59" s="457"/>
      <c r="BI59" s="457"/>
      <c r="BJ59" s="457"/>
      <c r="BK59" s="457"/>
      <c r="BL59" s="457"/>
      <c r="BM59" s="457"/>
      <c r="BN59" s="457"/>
      <c r="BO59" s="457"/>
      <c r="BP59" s="457"/>
      <c r="BQ59" s="457"/>
      <c r="BR59" s="457"/>
      <c r="BS59" s="457"/>
      <c r="BT59" s="457"/>
      <c r="BU59" s="457"/>
      <c r="BV59" s="457"/>
    </row>
    <row r="60" spans="1:74" s="305" customFormat="1" ht="11.1" customHeight="1" x14ac:dyDescent="0.2">
      <c r="A60" s="531" t="s">
        <v>543</v>
      </c>
      <c r="B60" s="781" t="s">
        <v>542</v>
      </c>
      <c r="C60" s="34">
        <v>449.62293160000002</v>
      </c>
      <c r="D60" s="34">
        <v>420.54996080000001</v>
      </c>
      <c r="E60" s="34">
        <v>400.89118919999999</v>
      </c>
      <c r="F60" s="34">
        <v>369.00619660000001</v>
      </c>
      <c r="G60" s="34">
        <v>377.4931522</v>
      </c>
      <c r="H60" s="34">
        <v>404.98129610000001</v>
      </c>
      <c r="I60" s="34">
        <v>431.93493949999998</v>
      </c>
      <c r="J60" s="34">
        <v>437.99812680000002</v>
      </c>
      <c r="K60" s="34">
        <v>389.79940779999998</v>
      </c>
      <c r="L60" s="34">
        <v>389.21526720000003</v>
      </c>
      <c r="M60" s="34">
        <v>404.31309440000001</v>
      </c>
      <c r="N60" s="34">
        <v>430.10386970000002</v>
      </c>
      <c r="O60" s="34">
        <v>475.87220500000001</v>
      </c>
      <c r="P60" s="34">
        <v>420.78228369999999</v>
      </c>
      <c r="Q60" s="34">
        <v>416.91807349999999</v>
      </c>
      <c r="R60" s="34">
        <v>373.15082919999998</v>
      </c>
      <c r="S60" s="34">
        <v>381.38105059999998</v>
      </c>
      <c r="T60" s="34">
        <v>395.34823649999998</v>
      </c>
      <c r="U60" s="34">
        <v>425.10545350000001</v>
      </c>
      <c r="V60" s="34">
        <v>427.87503120000002</v>
      </c>
      <c r="W60" s="34">
        <v>385.48110600000001</v>
      </c>
      <c r="X60" s="34">
        <v>382.26354020000002</v>
      </c>
      <c r="Y60" s="34">
        <v>403.8063707</v>
      </c>
      <c r="Z60" s="34">
        <v>452.4857197</v>
      </c>
      <c r="AA60" s="34">
        <v>434.56720799999999</v>
      </c>
      <c r="AB60" s="34">
        <v>388.55770089999999</v>
      </c>
      <c r="AC60" s="34">
        <v>418.00670400000001</v>
      </c>
      <c r="AD60" s="34">
        <v>362.4647152</v>
      </c>
      <c r="AE60" s="34">
        <v>367.91682429999997</v>
      </c>
      <c r="AF60" s="34">
        <v>384.1490915</v>
      </c>
      <c r="AG60" s="34">
        <v>416.32767330000001</v>
      </c>
      <c r="AH60" s="34">
        <v>427.7977434</v>
      </c>
      <c r="AI60" s="34">
        <v>381.18111279999999</v>
      </c>
      <c r="AJ60" s="34">
        <v>386.25027260000002</v>
      </c>
      <c r="AK60" s="34">
        <v>403.24160119999999</v>
      </c>
      <c r="AL60" s="34">
        <v>424.7877464</v>
      </c>
      <c r="AM60" s="34">
        <v>468.59408569999999</v>
      </c>
      <c r="AN60" s="34">
        <v>388.12351000000001</v>
      </c>
      <c r="AO60" s="34">
        <v>384.34552839999998</v>
      </c>
      <c r="AP60" s="34">
        <v>358.81451179999999</v>
      </c>
      <c r="AQ60" s="34">
        <v>375.02100519999999</v>
      </c>
      <c r="AR60" s="34">
        <v>381.50866289999999</v>
      </c>
      <c r="AS60" s="34">
        <v>421.6595332</v>
      </c>
      <c r="AT60" s="34">
        <v>415.69236669999998</v>
      </c>
      <c r="AU60" s="34">
        <v>374.50732470000003</v>
      </c>
      <c r="AV60" s="34">
        <v>381.35563539999998</v>
      </c>
      <c r="AW60" s="34">
        <v>382.44750490000001</v>
      </c>
      <c r="AX60" s="34">
        <v>440.15053979999999</v>
      </c>
      <c r="AY60" s="938">
        <v>491.46190000000001</v>
      </c>
      <c r="AZ60" s="938">
        <v>415.66180000000003</v>
      </c>
      <c r="BA60" s="938">
        <v>392.8494</v>
      </c>
      <c r="BB60" s="459">
        <v>356.85359999999997</v>
      </c>
      <c r="BC60" s="459">
        <v>363.25170000000003</v>
      </c>
      <c r="BD60" s="459">
        <v>375.0324</v>
      </c>
      <c r="BE60" s="459">
        <v>414.65449999999998</v>
      </c>
      <c r="BF60" s="459">
        <v>417.97300000000001</v>
      </c>
      <c r="BG60" s="459">
        <v>374.37099999999998</v>
      </c>
      <c r="BH60" s="459">
        <v>380.61099999999999</v>
      </c>
      <c r="BI60" s="459">
        <v>389.5068</v>
      </c>
      <c r="BJ60" s="459">
        <v>439.27749999999997</v>
      </c>
      <c r="BK60" s="459">
        <v>452.29910000000001</v>
      </c>
      <c r="BL60" s="459">
        <v>396.2353</v>
      </c>
      <c r="BM60" s="459">
        <v>398.33019999999999</v>
      </c>
      <c r="BN60" s="459">
        <v>351.52510000000001</v>
      </c>
      <c r="BO60" s="459">
        <v>360.22019999999998</v>
      </c>
      <c r="BP60" s="459">
        <v>373.77019999999999</v>
      </c>
      <c r="BQ60" s="459">
        <v>413.8544</v>
      </c>
      <c r="BR60" s="459">
        <v>415.56229999999999</v>
      </c>
      <c r="BS60" s="459">
        <v>375.45240000000001</v>
      </c>
      <c r="BT60" s="459">
        <v>377.0385</v>
      </c>
      <c r="BU60" s="459">
        <v>389.52890000000002</v>
      </c>
      <c r="BV60" s="459">
        <v>437.41789999999997</v>
      </c>
    </row>
    <row r="61" spans="1:74" ht="11.1" customHeight="1" x14ac:dyDescent="0.2">
      <c r="A61" s="77" t="s">
        <v>463</v>
      </c>
      <c r="B61" s="535" t="s">
        <v>314</v>
      </c>
      <c r="C61" s="365">
        <v>177.7519216</v>
      </c>
      <c r="D61" s="365">
        <v>157.13468460000001</v>
      </c>
      <c r="E61" s="365">
        <v>186.00796869999999</v>
      </c>
      <c r="F61" s="365">
        <v>183.36601110000001</v>
      </c>
      <c r="G61" s="365">
        <v>189.96734960000001</v>
      </c>
      <c r="H61" s="365">
        <v>188.52227429999999</v>
      </c>
      <c r="I61" s="365">
        <v>190.25366439999999</v>
      </c>
      <c r="J61" s="365">
        <v>195.765063</v>
      </c>
      <c r="K61" s="365">
        <v>185.6664054</v>
      </c>
      <c r="L61" s="365">
        <v>193.62798369999999</v>
      </c>
      <c r="M61" s="365">
        <v>190.7930145</v>
      </c>
      <c r="N61" s="365">
        <v>195.96676199999999</v>
      </c>
      <c r="O61" s="365">
        <v>185.74810489999999</v>
      </c>
      <c r="P61" s="365">
        <v>175.21442250000001</v>
      </c>
      <c r="Q61" s="365">
        <v>196.3015441</v>
      </c>
      <c r="R61" s="365">
        <v>182.3884698</v>
      </c>
      <c r="S61" s="365">
        <v>189.79991340000001</v>
      </c>
      <c r="T61" s="365">
        <v>187.19801860000001</v>
      </c>
      <c r="U61" s="365">
        <v>188.23254420000001</v>
      </c>
      <c r="V61" s="365">
        <v>194.2496956</v>
      </c>
      <c r="W61" s="365">
        <v>186.88200979999999</v>
      </c>
      <c r="X61" s="365">
        <v>190.08373599999999</v>
      </c>
      <c r="Y61" s="365">
        <v>187.77203259999999</v>
      </c>
      <c r="Z61" s="365">
        <v>186.3871102</v>
      </c>
      <c r="AA61" s="365">
        <v>183.30865890000001</v>
      </c>
      <c r="AB61" s="365">
        <v>172.44598590000001</v>
      </c>
      <c r="AC61" s="365">
        <v>194.4821355</v>
      </c>
      <c r="AD61" s="365">
        <v>183.55822749999999</v>
      </c>
      <c r="AE61" s="365">
        <v>190.2955595</v>
      </c>
      <c r="AF61" s="365">
        <v>188.94257150000001</v>
      </c>
      <c r="AG61" s="365">
        <v>185.12081209999999</v>
      </c>
      <c r="AH61" s="365">
        <v>196.820537</v>
      </c>
      <c r="AI61" s="365">
        <v>184.079947</v>
      </c>
      <c r="AJ61" s="365">
        <v>194.15464990000001</v>
      </c>
      <c r="AK61" s="365">
        <v>190.01173829999999</v>
      </c>
      <c r="AL61" s="365">
        <v>187.5304616</v>
      </c>
      <c r="AM61" s="365">
        <v>183.90746329999999</v>
      </c>
      <c r="AN61" s="365">
        <v>173.23829319999999</v>
      </c>
      <c r="AO61" s="365">
        <v>185.68002659999999</v>
      </c>
      <c r="AP61" s="365">
        <v>184.74659779999999</v>
      </c>
      <c r="AQ61" s="365">
        <v>195.01585560000001</v>
      </c>
      <c r="AR61" s="365">
        <v>181.65389479999999</v>
      </c>
      <c r="AS61" s="365">
        <v>193.6658726</v>
      </c>
      <c r="AT61" s="365">
        <v>191.34601069999999</v>
      </c>
      <c r="AU61" s="365">
        <v>180.39690759999999</v>
      </c>
      <c r="AV61" s="365">
        <v>193.2189004</v>
      </c>
      <c r="AW61" s="365">
        <v>180.7705637</v>
      </c>
      <c r="AX61" s="365">
        <v>187.94507479999999</v>
      </c>
      <c r="AY61" s="921">
        <v>187.73699999999999</v>
      </c>
      <c r="AZ61" s="921">
        <v>170.32900000000001</v>
      </c>
      <c r="BA61" s="921">
        <v>189.7928</v>
      </c>
      <c r="BB61" s="376">
        <v>182.86410000000001</v>
      </c>
      <c r="BC61" s="376">
        <v>190.88290000000001</v>
      </c>
      <c r="BD61" s="376">
        <v>184.97219999999999</v>
      </c>
      <c r="BE61" s="376">
        <v>189.78</v>
      </c>
      <c r="BF61" s="376">
        <v>191.4246</v>
      </c>
      <c r="BG61" s="376">
        <v>181.69749999999999</v>
      </c>
      <c r="BH61" s="376">
        <v>189.87639999999999</v>
      </c>
      <c r="BI61" s="376">
        <v>180.97409999999999</v>
      </c>
      <c r="BJ61" s="376">
        <v>188.15770000000001</v>
      </c>
      <c r="BK61" s="376">
        <v>185.45500000000001</v>
      </c>
      <c r="BL61" s="376">
        <v>169.15520000000001</v>
      </c>
      <c r="BM61" s="376">
        <v>191.1551</v>
      </c>
      <c r="BN61" s="376">
        <v>184.00149999999999</v>
      </c>
      <c r="BO61" s="376">
        <v>190.9425</v>
      </c>
      <c r="BP61" s="376">
        <v>186.9794</v>
      </c>
      <c r="BQ61" s="376">
        <v>192.4008</v>
      </c>
      <c r="BR61" s="376">
        <v>192.6103</v>
      </c>
      <c r="BS61" s="376">
        <v>182.59690000000001</v>
      </c>
      <c r="BT61" s="376">
        <v>190.14760000000001</v>
      </c>
      <c r="BU61" s="376">
        <v>183.45179999999999</v>
      </c>
      <c r="BV61" s="376">
        <v>189.71559999999999</v>
      </c>
    </row>
    <row r="62" spans="1:74" ht="11.1" customHeight="1" x14ac:dyDescent="0.2">
      <c r="A62" s="77" t="s">
        <v>464</v>
      </c>
      <c r="B62" s="535" t="s">
        <v>1042</v>
      </c>
      <c r="C62" s="365">
        <v>180.7111017</v>
      </c>
      <c r="D62" s="365">
        <v>167.87557150000001</v>
      </c>
      <c r="E62" s="365">
        <v>142.74894019999999</v>
      </c>
      <c r="F62" s="365">
        <v>122.5748124</v>
      </c>
      <c r="G62" s="365">
        <v>114.0824535</v>
      </c>
      <c r="H62" s="365">
        <v>121.00915310000001</v>
      </c>
      <c r="I62" s="365">
        <v>130.54539389999999</v>
      </c>
      <c r="J62" s="365">
        <v>131.5507728</v>
      </c>
      <c r="K62" s="365">
        <v>115.30254170000001</v>
      </c>
      <c r="L62" s="365">
        <v>121.8466655</v>
      </c>
      <c r="M62" s="365">
        <v>145.11575730000001</v>
      </c>
      <c r="N62" s="365">
        <v>162.75669060000001</v>
      </c>
      <c r="O62" s="365">
        <v>193.95065729999999</v>
      </c>
      <c r="P62" s="365">
        <v>165.1820501</v>
      </c>
      <c r="Q62" s="365">
        <v>150.2104065</v>
      </c>
      <c r="R62" s="365">
        <v>127.11447320000001</v>
      </c>
      <c r="S62" s="365">
        <v>120.6547066</v>
      </c>
      <c r="T62" s="365">
        <v>124.9225641</v>
      </c>
      <c r="U62" s="365">
        <v>139.80310489999999</v>
      </c>
      <c r="V62" s="365">
        <v>138.514884</v>
      </c>
      <c r="W62" s="365">
        <v>123.6256034</v>
      </c>
      <c r="X62" s="365">
        <v>127.3263029</v>
      </c>
      <c r="Y62" s="365">
        <v>149.56622110000001</v>
      </c>
      <c r="Z62" s="365">
        <v>182.9472973</v>
      </c>
      <c r="AA62" s="365">
        <v>179.4051575</v>
      </c>
      <c r="AB62" s="365">
        <v>159.95209209999999</v>
      </c>
      <c r="AC62" s="365">
        <v>163.62285549999999</v>
      </c>
      <c r="AD62" s="365">
        <v>130.36352260000001</v>
      </c>
      <c r="AE62" s="365">
        <v>124.4521079</v>
      </c>
      <c r="AF62" s="365">
        <v>127.6021947</v>
      </c>
      <c r="AG62" s="365">
        <v>144.21359649999999</v>
      </c>
      <c r="AH62" s="365">
        <v>144.8129509</v>
      </c>
      <c r="AI62" s="365">
        <v>128.5694857</v>
      </c>
      <c r="AJ62" s="365">
        <v>131.58515449999999</v>
      </c>
      <c r="AK62" s="365">
        <v>152.57201939999999</v>
      </c>
      <c r="AL62" s="365">
        <v>172.58149599999999</v>
      </c>
      <c r="AM62" s="365">
        <v>200.89741079999999</v>
      </c>
      <c r="AN62" s="365">
        <v>160.88541359999999</v>
      </c>
      <c r="AO62" s="365">
        <v>151.28897670000001</v>
      </c>
      <c r="AP62" s="365">
        <v>129.13893250000001</v>
      </c>
      <c r="AQ62" s="365">
        <v>125.7643049</v>
      </c>
      <c r="AR62" s="365">
        <v>131.2762597</v>
      </c>
      <c r="AS62" s="365">
        <v>148.3406622</v>
      </c>
      <c r="AT62" s="365">
        <v>146.78952319999999</v>
      </c>
      <c r="AU62" s="365">
        <v>130.75146029999999</v>
      </c>
      <c r="AV62" s="365">
        <v>131.45876799999999</v>
      </c>
      <c r="AW62" s="365">
        <v>146.93937539999999</v>
      </c>
      <c r="AX62" s="365">
        <v>181.45332619999999</v>
      </c>
      <c r="AY62" s="921">
        <v>206.87360000000001</v>
      </c>
      <c r="AZ62" s="921">
        <v>172.6825</v>
      </c>
      <c r="BA62" s="921">
        <v>149.43010000000001</v>
      </c>
      <c r="BB62" s="376">
        <v>128.22559999999999</v>
      </c>
      <c r="BC62" s="376">
        <v>122.0865</v>
      </c>
      <c r="BD62" s="376">
        <v>127.0921</v>
      </c>
      <c r="BE62" s="376">
        <v>145.3843</v>
      </c>
      <c r="BF62" s="376">
        <v>145.74979999999999</v>
      </c>
      <c r="BG62" s="376">
        <v>129.26609999999999</v>
      </c>
      <c r="BH62" s="376">
        <v>133.72810000000001</v>
      </c>
      <c r="BI62" s="376">
        <v>149.47069999999999</v>
      </c>
      <c r="BJ62" s="376">
        <v>179.88560000000001</v>
      </c>
      <c r="BK62" s="376">
        <v>192.68690000000001</v>
      </c>
      <c r="BL62" s="376">
        <v>164.2448</v>
      </c>
      <c r="BM62" s="376">
        <v>155.44329999999999</v>
      </c>
      <c r="BN62" s="376">
        <v>127.5108</v>
      </c>
      <c r="BO62" s="376">
        <v>122.0754</v>
      </c>
      <c r="BP62" s="376">
        <v>127.7714</v>
      </c>
      <c r="BQ62" s="376">
        <v>145.69159999999999</v>
      </c>
      <c r="BR62" s="376">
        <v>145.92529999999999</v>
      </c>
      <c r="BS62" s="376">
        <v>131.32310000000001</v>
      </c>
      <c r="BT62" s="376">
        <v>134.41460000000001</v>
      </c>
      <c r="BU62" s="376">
        <v>152.1815</v>
      </c>
      <c r="BV62" s="376">
        <v>181.50149999999999</v>
      </c>
    </row>
    <row r="63" spans="1:74" s="780" customFormat="1" ht="11.1" customHeight="1" x14ac:dyDescent="0.2">
      <c r="A63" s="273" t="s">
        <v>160</v>
      </c>
      <c r="B63" s="782" t="s">
        <v>474</v>
      </c>
      <c r="C63" s="779">
        <v>90.138281509999999</v>
      </c>
      <c r="D63" s="779">
        <v>94.61694498</v>
      </c>
      <c r="E63" s="779">
        <v>71.112653620000003</v>
      </c>
      <c r="F63" s="779">
        <v>62.07670203</v>
      </c>
      <c r="G63" s="779">
        <v>72.421722419999995</v>
      </c>
      <c r="H63" s="779">
        <v>94.461197729999995</v>
      </c>
      <c r="I63" s="779">
        <v>110.1142545</v>
      </c>
      <c r="J63" s="779">
        <v>109.6606642</v>
      </c>
      <c r="K63" s="779">
        <v>87.84178962</v>
      </c>
      <c r="L63" s="779">
        <v>72.718991220000007</v>
      </c>
      <c r="M63" s="779">
        <v>67.415651539999999</v>
      </c>
      <c r="N63" s="779">
        <v>70.358790350000007</v>
      </c>
      <c r="O63" s="779">
        <v>95.539681630000004</v>
      </c>
      <c r="P63" s="779">
        <v>79.81338169</v>
      </c>
      <c r="Q63" s="779">
        <v>69.77236173</v>
      </c>
      <c r="R63" s="779">
        <v>63.034568899999996</v>
      </c>
      <c r="S63" s="779">
        <v>70.292669380000007</v>
      </c>
      <c r="T63" s="779">
        <v>82.614336539999996</v>
      </c>
      <c r="U63" s="779">
        <v>96.436043220000002</v>
      </c>
      <c r="V63" s="779">
        <v>94.47669028</v>
      </c>
      <c r="W63" s="779">
        <v>74.360175499999997</v>
      </c>
      <c r="X63" s="779">
        <v>64.219740110000004</v>
      </c>
      <c r="Y63" s="779">
        <v>65.854799670000006</v>
      </c>
      <c r="Z63" s="779">
        <v>82.517551040000001</v>
      </c>
      <c r="AA63" s="779">
        <v>71.219630390000006</v>
      </c>
      <c r="AB63" s="779">
        <v>55.587193509999999</v>
      </c>
      <c r="AC63" s="779">
        <v>59.267951719999999</v>
      </c>
      <c r="AD63" s="779">
        <v>47.929647869999997</v>
      </c>
      <c r="AE63" s="779">
        <v>52.535395800000003</v>
      </c>
      <c r="AF63" s="779">
        <v>66.991007940000003</v>
      </c>
      <c r="AG63" s="779">
        <v>86.359503570000001</v>
      </c>
      <c r="AH63" s="779">
        <v>85.530494270000005</v>
      </c>
      <c r="AI63" s="779">
        <v>67.918362740000006</v>
      </c>
      <c r="AJ63" s="779">
        <v>59.876707070000002</v>
      </c>
      <c r="AK63" s="779">
        <v>60.044526249999997</v>
      </c>
      <c r="AL63" s="779">
        <v>64.042027579999996</v>
      </c>
      <c r="AM63" s="779">
        <v>83.157181910000006</v>
      </c>
      <c r="AN63" s="779">
        <v>53.408549720000003</v>
      </c>
      <c r="AO63" s="779">
        <v>46.744495530000002</v>
      </c>
      <c r="AP63" s="779">
        <v>44.317339930000003</v>
      </c>
      <c r="AQ63" s="779">
        <v>53.608815149999998</v>
      </c>
      <c r="AR63" s="779">
        <v>67.966866839999994</v>
      </c>
      <c r="AS63" s="779">
        <v>79.020968769999996</v>
      </c>
      <c r="AT63" s="779">
        <v>76.924803150000002</v>
      </c>
      <c r="AU63" s="779">
        <v>62.747315209999996</v>
      </c>
      <c r="AV63" s="779">
        <v>56.045937379999998</v>
      </c>
      <c r="AW63" s="779">
        <v>54.125924210000001</v>
      </c>
      <c r="AX63" s="779">
        <v>70.120109249999999</v>
      </c>
      <c r="AY63" s="948">
        <v>96.219309999999993</v>
      </c>
      <c r="AZ63" s="948">
        <v>72.059020000000004</v>
      </c>
      <c r="BA63" s="948">
        <v>52.994500000000002</v>
      </c>
      <c r="BB63" s="530">
        <v>45.152290000000001</v>
      </c>
      <c r="BC63" s="530">
        <v>49.650350000000003</v>
      </c>
      <c r="BD63" s="530">
        <v>62.356439999999999</v>
      </c>
      <c r="BE63" s="530">
        <v>78.85821</v>
      </c>
      <c r="BF63" s="530">
        <v>80.166569999999993</v>
      </c>
      <c r="BG63" s="530">
        <v>62.795699999999997</v>
      </c>
      <c r="BH63" s="530">
        <v>56.374519999999997</v>
      </c>
      <c r="BI63" s="530">
        <v>58.450339999999997</v>
      </c>
      <c r="BJ63" s="530">
        <v>70.602220000000003</v>
      </c>
      <c r="BK63" s="530">
        <v>73.525229999999993</v>
      </c>
      <c r="BL63" s="530">
        <v>62.244070000000001</v>
      </c>
      <c r="BM63" s="530">
        <v>51.099809999999998</v>
      </c>
      <c r="BN63" s="530">
        <v>39.401110000000003</v>
      </c>
      <c r="BO63" s="530">
        <v>46.570320000000002</v>
      </c>
      <c r="BP63" s="530">
        <v>58.407780000000002</v>
      </c>
      <c r="BQ63" s="530">
        <v>75.129959999999997</v>
      </c>
      <c r="BR63" s="530">
        <v>76.394589999999994</v>
      </c>
      <c r="BS63" s="530">
        <v>60.920830000000002</v>
      </c>
      <c r="BT63" s="530">
        <v>51.844290000000001</v>
      </c>
      <c r="BU63" s="530">
        <v>53.283909999999999</v>
      </c>
      <c r="BV63" s="530">
        <v>65.568770000000001</v>
      </c>
    </row>
    <row r="64" spans="1:74" s="190" customFormat="1" ht="12" customHeight="1" x14ac:dyDescent="0.2">
      <c r="A64" s="189"/>
      <c r="B64" s="1134" t="s">
        <v>1481</v>
      </c>
      <c r="C64" s="1134"/>
      <c r="D64" s="1134"/>
      <c r="E64" s="1134"/>
      <c r="F64" s="1134"/>
      <c r="G64" s="1134"/>
      <c r="H64" s="1134"/>
      <c r="I64" s="1134"/>
      <c r="J64" s="1134"/>
      <c r="K64" s="1134"/>
      <c r="L64" s="1134"/>
      <c r="M64" s="1134"/>
      <c r="N64" s="1134"/>
      <c r="O64" s="1134"/>
      <c r="P64" s="1134"/>
      <c r="Q64" s="1134"/>
      <c r="R64" s="780"/>
      <c r="AY64" s="734"/>
      <c r="AZ64" s="734"/>
      <c r="BA64" s="734"/>
      <c r="BB64" s="204"/>
      <c r="BC64" s="204"/>
      <c r="BD64" s="734"/>
      <c r="BE64" s="734"/>
      <c r="BF64" s="734"/>
      <c r="BG64" s="734"/>
      <c r="BH64" s="734"/>
      <c r="BI64" s="734"/>
      <c r="BJ64" s="204"/>
    </row>
    <row r="65" spans="1:74" s="190" customFormat="1" ht="12" customHeight="1" x14ac:dyDescent="0.2">
      <c r="A65" s="189"/>
      <c r="B65" s="1134" t="s">
        <v>1482</v>
      </c>
      <c r="C65" s="1134"/>
      <c r="D65" s="1134"/>
      <c r="E65" s="1134"/>
      <c r="F65" s="1134"/>
      <c r="G65" s="1134"/>
      <c r="H65" s="1134"/>
      <c r="I65" s="1134"/>
      <c r="J65" s="1134"/>
      <c r="K65" s="1134"/>
      <c r="L65" s="1134"/>
      <c r="M65" s="1134"/>
      <c r="N65" s="1134"/>
      <c r="O65" s="1134"/>
      <c r="P65" s="1134"/>
      <c r="Q65" s="1134"/>
      <c r="R65" s="780"/>
      <c r="AY65" s="734"/>
      <c r="AZ65" s="734"/>
      <c r="BA65" s="734"/>
      <c r="BB65" s="204"/>
      <c r="BC65" s="204"/>
      <c r="BD65" s="735"/>
      <c r="BE65" s="735"/>
      <c r="BF65" s="735"/>
      <c r="BG65" s="734"/>
      <c r="BH65" s="734"/>
      <c r="BI65" s="734"/>
      <c r="BJ65" s="204"/>
    </row>
    <row r="66" spans="1:74" s="190" customFormat="1" ht="12" customHeight="1" x14ac:dyDescent="0.25">
      <c r="A66" s="189"/>
      <c r="B66" s="1134" t="s">
        <v>1483</v>
      </c>
      <c r="C66" s="1024"/>
      <c r="D66" s="1024"/>
      <c r="E66" s="1024"/>
      <c r="F66" s="1024"/>
      <c r="G66" s="1024"/>
      <c r="H66" s="1024"/>
      <c r="I66" s="1024"/>
      <c r="J66" s="1024"/>
      <c r="K66" s="1024"/>
      <c r="L66" s="1024"/>
      <c r="M66" s="1024"/>
      <c r="N66" s="1024"/>
      <c r="O66" s="1024"/>
      <c r="P66" s="1024"/>
      <c r="Q66" s="1024"/>
      <c r="R66" s="780"/>
      <c r="AY66" s="734"/>
      <c r="AZ66" s="734"/>
      <c r="BA66" s="734"/>
      <c r="BB66" s="204"/>
      <c r="BC66" s="204"/>
      <c r="BD66" s="735"/>
      <c r="BE66" s="735"/>
      <c r="BF66" s="735"/>
      <c r="BG66" s="734"/>
      <c r="BH66" s="734"/>
      <c r="BI66" s="734"/>
      <c r="BJ66" s="204"/>
    </row>
    <row r="67" spans="1:74" s="310" customFormat="1" ht="12" customHeight="1" x14ac:dyDescent="0.3">
      <c r="A67" s="312"/>
      <c r="B67" s="799" t="s">
        <v>826</v>
      </c>
      <c r="C67" s="799"/>
      <c r="D67" s="799"/>
      <c r="E67" s="799"/>
      <c r="F67" s="799"/>
      <c r="G67" s="799"/>
      <c r="H67" s="800"/>
      <c r="I67" s="799"/>
      <c r="J67" s="799"/>
      <c r="K67" s="799"/>
      <c r="L67" s="799"/>
      <c r="M67" s="799"/>
      <c r="N67" s="799"/>
      <c r="O67" s="799"/>
      <c r="P67" s="799"/>
      <c r="Q67" s="799"/>
      <c r="R67" s="801"/>
      <c r="S67" s="322"/>
      <c r="T67" s="322"/>
      <c r="U67" s="322"/>
      <c r="V67" s="322"/>
      <c r="W67" s="322"/>
      <c r="X67" s="322"/>
      <c r="Y67" s="322"/>
      <c r="Z67" s="322"/>
      <c r="AA67" s="322"/>
      <c r="AB67" s="322"/>
      <c r="AC67" s="323"/>
      <c r="AD67" s="323"/>
      <c r="AE67" s="323"/>
      <c r="AF67" s="323"/>
      <c r="AG67" s="323"/>
      <c r="AH67" s="323"/>
      <c r="AI67" s="323"/>
      <c r="AJ67" s="323"/>
      <c r="AK67" s="323"/>
      <c r="AL67" s="323"/>
      <c r="AM67" s="323"/>
      <c r="AN67" s="323"/>
      <c r="AO67" s="323"/>
      <c r="AP67" s="323"/>
      <c r="AQ67" s="323"/>
      <c r="AR67" s="323"/>
      <c r="AS67" s="323"/>
      <c r="AT67" s="323"/>
      <c r="AU67" s="323"/>
      <c r="AV67" s="323"/>
      <c r="AW67" s="323"/>
      <c r="AX67" s="323"/>
      <c r="AY67" s="719"/>
      <c r="AZ67" s="719"/>
      <c r="BA67" s="719"/>
      <c r="BB67" s="323"/>
      <c r="BC67" s="323"/>
      <c r="BD67" s="719"/>
      <c r="BE67" s="719"/>
      <c r="BF67" s="719"/>
      <c r="BG67" s="719"/>
      <c r="BH67" s="719"/>
      <c r="BI67" s="719"/>
      <c r="BJ67" s="323"/>
      <c r="BK67" s="323"/>
      <c r="BL67" s="323"/>
      <c r="BM67" s="323"/>
      <c r="BN67" s="323"/>
      <c r="BO67" s="323"/>
      <c r="BP67" s="323"/>
      <c r="BQ67" s="323"/>
      <c r="BR67" s="323"/>
      <c r="BS67" s="323"/>
      <c r="BT67" s="323"/>
      <c r="BU67" s="323"/>
      <c r="BV67" s="323"/>
    </row>
    <row r="68" spans="1:74" s="190" customFormat="1" ht="12" customHeight="1" x14ac:dyDescent="0.25">
      <c r="A68" s="189"/>
      <c r="B68" s="1018" t="str">
        <f>Dates!$G$2</f>
        <v>EIA completed modeling and analysis for this report on Monday, April 7, 2025.</v>
      </c>
      <c r="C68" s="1005"/>
      <c r="D68" s="1005"/>
      <c r="E68" s="1005"/>
      <c r="F68" s="1005"/>
      <c r="G68" s="1005"/>
      <c r="H68" s="1005"/>
      <c r="I68" s="1005"/>
      <c r="J68" s="1005"/>
      <c r="K68" s="1005"/>
      <c r="L68" s="1005"/>
      <c r="M68" s="1005"/>
      <c r="N68" s="1005"/>
      <c r="O68" s="1005"/>
      <c r="P68" s="1005"/>
      <c r="Q68" s="1005"/>
      <c r="R68" s="802"/>
      <c r="AY68" s="734"/>
      <c r="AZ68" s="734"/>
      <c r="BA68" s="734"/>
      <c r="BB68" s="204"/>
      <c r="BC68" s="204"/>
      <c r="BD68" s="735"/>
      <c r="BE68" s="735"/>
      <c r="BF68" s="735"/>
      <c r="BG68" s="734"/>
      <c r="BH68" s="734"/>
      <c r="BI68" s="734"/>
      <c r="BJ68" s="204"/>
    </row>
    <row r="69" spans="1:74" s="190" customFormat="1" ht="12" customHeight="1" x14ac:dyDescent="0.25">
      <c r="A69" s="189"/>
      <c r="B69" s="1013" t="s">
        <v>483</v>
      </c>
      <c r="C69" s="1014"/>
      <c r="D69" s="1014"/>
      <c r="E69" s="1014"/>
      <c r="F69" s="1014"/>
      <c r="G69" s="1014"/>
      <c r="H69" s="1014"/>
      <c r="I69" s="1014"/>
      <c r="J69" s="1014"/>
      <c r="K69" s="1014"/>
      <c r="L69" s="1014"/>
      <c r="M69" s="1014"/>
      <c r="N69" s="1014"/>
      <c r="O69" s="1014"/>
      <c r="P69" s="1014"/>
      <c r="Q69" s="1014"/>
      <c r="R69" s="780"/>
      <c r="AY69" s="734"/>
      <c r="AZ69" s="734"/>
      <c r="BA69" s="734"/>
      <c r="BB69" s="204"/>
      <c r="BC69" s="204"/>
      <c r="BD69" s="735"/>
      <c r="BE69" s="735"/>
      <c r="BF69" s="735"/>
      <c r="BG69" s="734"/>
      <c r="BH69" s="734"/>
      <c r="BI69" s="734"/>
      <c r="BJ69" s="204"/>
    </row>
    <row r="70" spans="1:74" s="190" customFormat="1" ht="12" customHeight="1" x14ac:dyDescent="0.25">
      <c r="A70" s="189"/>
      <c r="B70" s="808" t="s">
        <v>491</v>
      </c>
      <c r="C70" s="331"/>
      <c r="D70" s="331"/>
      <c r="E70" s="331"/>
      <c r="F70" s="331"/>
      <c r="G70" s="331"/>
      <c r="H70" s="832"/>
      <c r="I70" s="331"/>
      <c r="J70" s="331"/>
      <c r="K70" s="331"/>
      <c r="L70" s="331"/>
      <c r="M70" s="331"/>
      <c r="N70" s="331"/>
      <c r="O70" s="331"/>
      <c r="P70" s="331"/>
      <c r="Q70" s="331"/>
      <c r="R70" s="780"/>
      <c r="AY70" s="734"/>
      <c r="AZ70" s="734"/>
      <c r="BA70" s="734"/>
      <c r="BB70" s="204"/>
      <c r="BC70" s="204"/>
      <c r="BD70" s="735"/>
      <c r="BE70" s="735"/>
      <c r="BF70" s="735"/>
      <c r="BG70" s="734"/>
      <c r="BH70" s="734"/>
      <c r="BI70" s="734"/>
      <c r="BJ70" s="204"/>
    </row>
    <row r="71" spans="1:74" s="190" customFormat="1" ht="12" customHeight="1" x14ac:dyDescent="0.25">
      <c r="A71" s="189"/>
      <c r="B71" s="1027" t="s">
        <v>1435</v>
      </c>
      <c r="C71" s="1014"/>
      <c r="D71" s="1014"/>
      <c r="E71" s="1014"/>
      <c r="F71" s="1014"/>
      <c r="G71" s="1014"/>
      <c r="H71" s="1014"/>
      <c r="I71" s="1014"/>
      <c r="J71" s="1014"/>
      <c r="K71" s="1014"/>
      <c r="L71" s="1014"/>
      <c r="M71" s="1014"/>
      <c r="N71" s="1014"/>
      <c r="O71" s="1014"/>
      <c r="P71" s="1014"/>
      <c r="Q71" s="1014"/>
      <c r="R71" s="780"/>
      <c r="AY71" s="734"/>
      <c r="AZ71" s="734"/>
      <c r="BA71" s="734"/>
      <c r="BB71" s="204"/>
      <c r="BC71" s="204"/>
      <c r="BD71" s="735"/>
      <c r="BE71" s="735"/>
      <c r="BF71" s="735"/>
      <c r="BG71" s="734"/>
      <c r="BH71" s="734"/>
      <c r="BI71" s="734"/>
      <c r="BJ71" s="204"/>
    </row>
    <row r="72" spans="1:74" s="190" customFormat="1" ht="12" customHeight="1" x14ac:dyDescent="0.2">
      <c r="A72" s="189"/>
      <c r="B72" s="1019" t="s">
        <v>840</v>
      </c>
      <c r="C72" s="1019"/>
      <c r="D72" s="1019"/>
      <c r="E72" s="1019"/>
      <c r="F72" s="1019"/>
      <c r="G72" s="1019"/>
      <c r="H72" s="1019"/>
      <c r="I72" s="1019"/>
      <c r="J72" s="1019"/>
      <c r="K72" s="1019"/>
      <c r="L72" s="1019"/>
      <c r="M72" s="1019"/>
      <c r="N72" s="1019"/>
      <c r="O72" s="1019"/>
      <c r="P72" s="1019"/>
      <c r="Q72" s="1019"/>
      <c r="R72" s="1019"/>
      <c r="AY72" s="734"/>
      <c r="AZ72" s="734"/>
      <c r="BA72" s="734"/>
      <c r="BB72" s="204"/>
      <c r="BC72" s="204"/>
      <c r="BD72" s="735"/>
      <c r="BE72" s="735"/>
      <c r="BF72" s="735"/>
      <c r="BG72" s="734"/>
      <c r="BH72" s="734"/>
      <c r="BI72" s="734"/>
      <c r="BJ72" s="204"/>
    </row>
    <row r="73" spans="1:74" s="190" customFormat="1" ht="12" customHeight="1" x14ac:dyDescent="0.25">
      <c r="A73" s="189"/>
      <c r="B73" s="1022" t="s">
        <v>1480</v>
      </c>
      <c r="C73" s="1023"/>
      <c r="D73" s="1023"/>
      <c r="E73" s="1023"/>
      <c r="F73" s="1023"/>
      <c r="G73" s="1023"/>
      <c r="H73" s="1023"/>
      <c r="I73" s="1023"/>
      <c r="J73" s="1023"/>
      <c r="K73" s="1023"/>
      <c r="L73" s="1023"/>
      <c r="M73" s="1023"/>
      <c r="N73" s="1023"/>
      <c r="O73" s="1023"/>
      <c r="P73" s="1023"/>
      <c r="Q73" s="1024"/>
      <c r="R73" s="780"/>
      <c r="AY73" s="734"/>
      <c r="AZ73" s="734"/>
      <c r="BA73" s="734"/>
      <c r="BB73" s="204"/>
      <c r="BC73" s="204"/>
      <c r="BD73" s="735"/>
      <c r="BE73" s="735"/>
      <c r="BF73" s="735"/>
      <c r="BG73" s="734"/>
      <c r="BH73" s="734"/>
      <c r="BI73" s="734"/>
      <c r="BJ73" s="204"/>
    </row>
    <row r="74" spans="1:74" s="190" customFormat="1" ht="12" customHeight="1" x14ac:dyDescent="0.25">
      <c r="A74" s="189"/>
      <c r="B74" s="1022" t="s">
        <v>492</v>
      </c>
      <c r="C74" s="1024"/>
      <c r="D74" s="1024"/>
      <c r="E74" s="1024"/>
      <c r="F74" s="1024"/>
      <c r="G74" s="1024"/>
      <c r="H74" s="1024"/>
      <c r="I74" s="1024"/>
      <c r="J74" s="1024"/>
      <c r="K74" s="1024"/>
      <c r="L74" s="1024"/>
      <c r="M74" s="1024"/>
      <c r="N74" s="1024"/>
      <c r="O74" s="1024"/>
      <c r="P74" s="1024"/>
      <c r="Q74" s="1024"/>
      <c r="R74" s="780"/>
      <c r="AY74" s="734"/>
      <c r="AZ74" s="734"/>
      <c r="BA74" s="734"/>
      <c r="BB74" s="204"/>
      <c r="BC74" s="204"/>
      <c r="BD74" s="735"/>
      <c r="BE74" s="735"/>
      <c r="BF74" s="735"/>
      <c r="BG74" s="734"/>
      <c r="BH74" s="734"/>
      <c r="BI74" s="734"/>
      <c r="BJ74" s="204"/>
    </row>
    <row r="75" spans="1:74" s="190" customFormat="1" ht="12" customHeight="1" x14ac:dyDescent="0.25">
      <c r="A75" s="189"/>
      <c r="B75" s="1026" t="s">
        <v>1436</v>
      </c>
      <c r="C75" s="1024"/>
      <c r="D75" s="1024"/>
      <c r="E75" s="1024"/>
      <c r="F75" s="1024"/>
      <c r="G75" s="1024"/>
      <c r="H75" s="1024"/>
      <c r="I75" s="1024"/>
      <c r="J75" s="1024"/>
      <c r="K75" s="1024"/>
      <c r="L75" s="1024"/>
      <c r="M75" s="1024"/>
      <c r="N75" s="1024"/>
      <c r="O75" s="1024"/>
      <c r="P75" s="1024"/>
      <c r="Q75" s="1024"/>
      <c r="R75" s="780"/>
      <c r="AY75" s="734"/>
      <c r="AZ75" s="734"/>
      <c r="BA75" s="734"/>
      <c r="BB75" s="204"/>
      <c r="BC75" s="204"/>
      <c r="BD75" s="735"/>
      <c r="BE75" s="735"/>
      <c r="BF75" s="735"/>
      <c r="BG75" s="734"/>
      <c r="BH75" s="734"/>
      <c r="BI75" s="734"/>
      <c r="BJ75" s="204"/>
    </row>
    <row r="76" spans="1:74" x14ac:dyDescent="0.2">
      <c r="BK76" s="135"/>
      <c r="BL76" s="135"/>
      <c r="BM76" s="135"/>
      <c r="BN76" s="135"/>
      <c r="BO76" s="135"/>
      <c r="BP76" s="135"/>
      <c r="BQ76" s="135"/>
      <c r="BR76" s="135"/>
      <c r="BS76" s="135"/>
      <c r="BT76" s="135"/>
      <c r="BU76" s="135"/>
      <c r="BV76" s="135"/>
    </row>
    <row r="77" spans="1:74" x14ac:dyDescent="0.2">
      <c r="BK77" s="135"/>
      <c r="BL77" s="135"/>
      <c r="BM77" s="135"/>
      <c r="BN77" s="135"/>
      <c r="BO77" s="135"/>
      <c r="BP77" s="135"/>
      <c r="BQ77" s="135"/>
      <c r="BR77" s="135"/>
      <c r="BS77" s="135"/>
      <c r="BT77" s="135"/>
      <c r="BU77" s="135"/>
      <c r="BV77" s="135"/>
    </row>
    <row r="78" spans="1:74" x14ac:dyDescent="0.2">
      <c r="BK78" s="135"/>
      <c r="BL78" s="135"/>
      <c r="BM78" s="135"/>
      <c r="BN78" s="135"/>
      <c r="BO78" s="135"/>
      <c r="BP78" s="135"/>
      <c r="BQ78" s="135"/>
      <c r="BR78" s="135"/>
      <c r="BS78" s="135"/>
      <c r="BT78" s="135"/>
      <c r="BU78" s="135"/>
      <c r="BV78" s="135"/>
    </row>
    <row r="79" spans="1:74" x14ac:dyDescent="0.2">
      <c r="BK79" s="135"/>
      <c r="BL79" s="135"/>
      <c r="BM79" s="135"/>
      <c r="BN79" s="135"/>
      <c r="BO79" s="135"/>
      <c r="BP79" s="135"/>
      <c r="BQ79" s="135"/>
      <c r="BR79" s="135"/>
      <c r="BS79" s="135"/>
      <c r="BT79" s="135"/>
      <c r="BU79" s="135"/>
      <c r="BV79" s="135"/>
    </row>
    <row r="80" spans="1:74" x14ac:dyDescent="0.2">
      <c r="BK80" s="135"/>
      <c r="BL80" s="135"/>
      <c r="BM80" s="135"/>
      <c r="BN80" s="135"/>
      <c r="BO80" s="135"/>
      <c r="BP80" s="135"/>
      <c r="BQ80" s="135"/>
      <c r="BR80" s="135"/>
      <c r="BS80" s="135"/>
      <c r="BT80" s="135"/>
      <c r="BU80" s="135"/>
      <c r="BV80" s="135"/>
    </row>
    <row r="81" spans="63:74" x14ac:dyDescent="0.2">
      <c r="BK81" s="135"/>
      <c r="BL81" s="135"/>
      <c r="BM81" s="135"/>
      <c r="BN81" s="135"/>
      <c r="BO81" s="135"/>
      <c r="BP81" s="135"/>
      <c r="BQ81" s="135"/>
      <c r="BR81" s="135"/>
      <c r="BS81" s="135"/>
      <c r="BT81" s="135"/>
      <c r="BU81" s="135"/>
      <c r="BV81" s="135"/>
    </row>
    <row r="82" spans="63:74" x14ac:dyDescent="0.2">
      <c r="BK82" s="135"/>
      <c r="BL82" s="135"/>
      <c r="BM82" s="135"/>
      <c r="BN82" s="135"/>
      <c r="BO82" s="135"/>
      <c r="BP82" s="135"/>
      <c r="BQ82" s="135"/>
      <c r="BR82" s="135"/>
      <c r="BS82" s="135"/>
      <c r="BT82" s="135"/>
      <c r="BU82" s="135"/>
      <c r="BV82" s="135"/>
    </row>
    <row r="83" spans="63:74" x14ac:dyDescent="0.2">
      <c r="BK83" s="135"/>
      <c r="BL83" s="135"/>
      <c r="BM83" s="135"/>
      <c r="BN83" s="135"/>
      <c r="BO83" s="135"/>
      <c r="BP83" s="135"/>
      <c r="BQ83" s="135"/>
      <c r="BR83" s="135"/>
      <c r="BS83" s="135"/>
      <c r="BT83" s="135"/>
      <c r="BU83" s="135"/>
      <c r="BV83" s="135"/>
    </row>
    <row r="84" spans="63:74" x14ac:dyDescent="0.2">
      <c r="BK84" s="135"/>
      <c r="BL84" s="135"/>
      <c r="BM84" s="135"/>
      <c r="BN84" s="135"/>
      <c r="BO84" s="135"/>
      <c r="BP84" s="135"/>
      <c r="BQ84" s="135"/>
      <c r="BR84" s="135"/>
      <c r="BS84" s="135"/>
      <c r="BT84" s="135"/>
      <c r="BU84" s="135"/>
      <c r="BV84" s="135"/>
    </row>
    <row r="85" spans="63:74" x14ac:dyDescent="0.2">
      <c r="BK85" s="135"/>
      <c r="BL85" s="135"/>
      <c r="BM85" s="135"/>
      <c r="BN85" s="135"/>
      <c r="BO85" s="135"/>
      <c r="BP85" s="135"/>
      <c r="BQ85" s="135"/>
      <c r="BR85" s="135"/>
      <c r="BS85" s="135"/>
      <c r="BT85" s="135"/>
      <c r="BU85" s="135"/>
      <c r="BV85" s="135"/>
    </row>
    <row r="86" spans="63:74" x14ac:dyDescent="0.2">
      <c r="BK86" s="135"/>
      <c r="BL86" s="135"/>
      <c r="BM86" s="135"/>
      <c r="BN86" s="135"/>
      <c r="BO86" s="135"/>
      <c r="BP86" s="135"/>
      <c r="BQ86" s="135"/>
      <c r="BR86" s="135"/>
      <c r="BS86" s="135"/>
      <c r="BT86" s="135"/>
      <c r="BU86" s="135"/>
      <c r="BV86" s="135"/>
    </row>
    <row r="87" spans="63:74" x14ac:dyDescent="0.2">
      <c r="BK87" s="135"/>
      <c r="BL87" s="135"/>
      <c r="BM87" s="135"/>
      <c r="BN87" s="135"/>
      <c r="BO87" s="135"/>
      <c r="BP87" s="135"/>
      <c r="BQ87" s="135"/>
      <c r="BR87" s="135"/>
      <c r="BS87" s="135"/>
      <c r="BT87" s="135"/>
      <c r="BU87" s="135"/>
      <c r="BV87" s="135"/>
    </row>
    <row r="88" spans="63:74" x14ac:dyDescent="0.2">
      <c r="BK88" s="135"/>
      <c r="BL88" s="135"/>
      <c r="BM88" s="135"/>
      <c r="BN88" s="135"/>
      <c r="BO88" s="135"/>
      <c r="BP88" s="135"/>
      <c r="BQ88" s="135"/>
      <c r="BR88" s="135"/>
      <c r="BS88" s="135"/>
      <c r="BT88" s="135"/>
      <c r="BU88" s="135"/>
      <c r="BV88" s="135"/>
    </row>
    <row r="89" spans="63:74" x14ac:dyDescent="0.2">
      <c r="BK89" s="135"/>
      <c r="BL89" s="135"/>
      <c r="BM89" s="135"/>
      <c r="BN89" s="135"/>
      <c r="BO89" s="135"/>
      <c r="BP89" s="135"/>
      <c r="BQ89" s="135"/>
      <c r="BR89" s="135"/>
      <c r="BS89" s="135"/>
      <c r="BT89" s="135"/>
      <c r="BU89" s="135"/>
      <c r="BV89" s="135"/>
    </row>
    <row r="90" spans="63:74" x14ac:dyDescent="0.2">
      <c r="BK90" s="135"/>
      <c r="BL90" s="135"/>
      <c r="BM90" s="135"/>
      <c r="BN90" s="135"/>
      <c r="BO90" s="135"/>
      <c r="BP90" s="135"/>
      <c r="BQ90" s="135"/>
      <c r="BR90" s="135"/>
      <c r="BS90" s="135"/>
      <c r="BT90" s="135"/>
      <c r="BU90" s="135"/>
      <c r="BV90" s="135"/>
    </row>
    <row r="91" spans="63:74" x14ac:dyDescent="0.2">
      <c r="BK91" s="135"/>
      <c r="BL91" s="135"/>
      <c r="BM91" s="135"/>
      <c r="BN91" s="135"/>
      <c r="BO91" s="135"/>
      <c r="BP91" s="135"/>
      <c r="BQ91" s="135"/>
      <c r="BR91" s="135"/>
      <c r="BS91" s="135"/>
      <c r="BT91" s="135"/>
      <c r="BU91" s="135"/>
      <c r="BV91" s="135"/>
    </row>
    <row r="92" spans="63:74" x14ac:dyDescent="0.2">
      <c r="BK92" s="135"/>
      <c r="BL92" s="135"/>
      <c r="BM92" s="135"/>
      <c r="BN92" s="135"/>
      <c r="BO92" s="135"/>
      <c r="BP92" s="135"/>
      <c r="BQ92" s="135"/>
      <c r="BR92" s="135"/>
      <c r="BS92" s="135"/>
      <c r="BT92" s="135"/>
      <c r="BU92" s="135"/>
      <c r="BV92" s="135"/>
    </row>
    <row r="93" spans="63:74" x14ac:dyDescent="0.2">
      <c r="BK93" s="135"/>
      <c r="BL93" s="135"/>
      <c r="BM93" s="135"/>
      <c r="BN93" s="135"/>
      <c r="BO93" s="135"/>
      <c r="BP93" s="135"/>
      <c r="BQ93" s="135"/>
      <c r="BR93" s="135"/>
      <c r="BS93" s="135"/>
      <c r="BT93" s="135"/>
      <c r="BU93" s="135"/>
      <c r="BV93" s="135"/>
    </row>
    <row r="94" spans="63:74" x14ac:dyDescent="0.2">
      <c r="BK94" s="135"/>
      <c r="BL94" s="135"/>
      <c r="BM94" s="135"/>
      <c r="BN94" s="135"/>
      <c r="BO94" s="135"/>
      <c r="BP94" s="135"/>
      <c r="BQ94" s="135"/>
      <c r="BR94" s="135"/>
      <c r="BS94" s="135"/>
      <c r="BT94" s="135"/>
      <c r="BU94" s="135"/>
      <c r="BV94" s="135"/>
    </row>
    <row r="95" spans="63:74" x14ac:dyDescent="0.2">
      <c r="BK95" s="135"/>
      <c r="BL95" s="135"/>
      <c r="BM95" s="135"/>
      <c r="BN95" s="135"/>
      <c r="BO95" s="135"/>
      <c r="BP95" s="135"/>
      <c r="BQ95" s="135"/>
      <c r="BR95" s="135"/>
      <c r="BS95" s="135"/>
      <c r="BT95" s="135"/>
      <c r="BU95" s="135"/>
      <c r="BV95" s="135"/>
    </row>
    <row r="96" spans="63:74" x14ac:dyDescent="0.2">
      <c r="BK96" s="135"/>
      <c r="BL96" s="135"/>
      <c r="BM96" s="135"/>
      <c r="BN96" s="135"/>
      <c r="BO96" s="135"/>
      <c r="BP96" s="135"/>
      <c r="BQ96" s="135"/>
      <c r="BR96" s="135"/>
      <c r="BS96" s="135"/>
      <c r="BT96" s="135"/>
      <c r="BU96" s="135"/>
      <c r="BV96" s="135"/>
    </row>
    <row r="97" spans="63:74" x14ac:dyDescent="0.2">
      <c r="BK97" s="135"/>
      <c r="BL97" s="135"/>
      <c r="BM97" s="135"/>
      <c r="BN97" s="135"/>
      <c r="BO97" s="135"/>
      <c r="BP97" s="135"/>
      <c r="BQ97" s="135"/>
      <c r="BR97" s="135"/>
      <c r="BS97" s="135"/>
      <c r="BT97" s="135"/>
      <c r="BU97" s="135"/>
      <c r="BV97" s="135"/>
    </row>
    <row r="98" spans="63:74" x14ac:dyDescent="0.2">
      <c r="BK98" s="135"/>
      <c r="BL98" s="135"/>
      <c r="BM98" s="135"/>
      <c r="BN98" s="135"/>
      <c r="BO98" s="135"/>
      <c r="BP98" s="135"/>
      <c r="BQ98" s="135"/>
      <c r="BR98" s="135"/>
      <c r="BS98" s="135"/>
      <c r="BT98" s="135"/>
      <c r="BU98" s="135"/>
      <c r="BV98" s="135"/>
    </row>
    <row r="99" spans="63:74" x14ac:dyDescent="0.2">
      <c r="BK99" s="135"/>
      <c r="BL99" s="135"/>
      <c r="BM99" s="135"/>
      <c r="BN99" s="135"/>
      <c r="BO99" s="135"/>
      <c r="BP99" s="135"/>
      <c r="BQ99" s="135"/>
      <c r="BR99" s="135"/>
      <c r="BS99" s="135"/>
      <c r="BT99" s="135"/>
      <c r="BU99" s="135"/>
      <c r="BV99" s="135"/>
    </row>
    <row r="100" spans="63:74" x14ac:dyDescent="0.2">
      <c r="BK100" s="135"/>
      <c r="BL100" s="135"/>
      <c r="BM100" s="135"/>
      <c r="BN100" s="135"/>
      <c r="BO100" s="135"/>
      <c r="BP100" s="135"/>
      <c r="BQ100" s="135"/>
      <c r="BR100" s="135"/>
      <c r="BS100" s="135"/>
      <c r="BT100" s="135"/>
      <c r="BU100" s="135"/>
      <c r="BV100" s="135"/>
    </row>
    <row r="101" spans="63:74" x14ac:dyDescent="0.2">
      <c r="BK101" s="135"/>
      <c r="BL101" s="135"/>
      <c r="BM101" s="135"/>
      <c r="BN101" s="135"/>
      <c r="BO101" s="135"/>
      <c r="BP101" s="135"/>
      <c r="BQ101" s="135"/>
      <c r="BR101" s="135"/>
      <c r="BS101" s="135"/>
      <c r="BT101" s="135"/>
      <c r="BU101" s="135"/>
      <c r="BV101" s="135"/>
    </row>
    <row r="102" spans="63:74" x14ac:dyDescent="0.2">
      <c r="BK102" s="135"/>
      <c r="BL102" s="135"/>
      <c r="BM102" s="135"/>
      <c r="BN102" s="135"/>
      <c r="BO102" s="135"/>
      <c r="BP102" s="135"/>
      <c r="BQ102" s="135"/>
      <c r="BR102" s="135"/>
      <c r="BS102" s="135"/>
      <c r="BT102" s="135"/>
      <c r="BU102" s="135"/>
      <c r="BV102" s="135"/>
    </row>
    <row r="103" spans="63:74" x14ac:dyDescent="0.2">
      <c r="BK103" s="135"/>
      <c r="BL103" s="135"/>
      <c r="BM103" s="135"/>
      <c r="BN103" s="135"/>
      <c r="BO103" s="135"/>
      <c r="BP103" s="135"/>
      <c r="BQ103" s="135"/>
      <c r="BR103" s="135"/>
      <c r="BS103" s="135"/>
      <c r="BT103" s="135"/>
      <c r="BU103" s="135"/>
      <c r="BV103" s="135"/>
    </row>
    <row r="104" spans="63:74" x14ac:dyDescent="0.2">
      <c r="BK104" s="135"/>
      <c r="BL104" s="135"/>
      <c r="BM104" s="135"/>
      <c r="BN104" s="135"/>
      <c r="BO104" s="135"/>
      <c r="BP104" s="135"/>
      <c r="BQ104" s="135"/>
      <c r="BR104" s="135"/>
      <c r="BS104" s="135"/>
      <c r="BT104" s="135"/>
      <c r="BU104" s="135"/>
      <c r="BV104" s="135"/>
    </row>
    <row r="105" spans="63:74" x14ac:dyDescent="0.2">
      <c r="BK105" s="135"/>
      <c r="BL105" s="135"/>
      <c r="BM105" s="135"/>
      <c r="BN105" s="135"/>
      <c r="BO105" s="135"/>
      <c r="BP105" s="135"/>
      <c r="BQ105" s="135"/>
      <c r="BR105" s="135"/>
      <c r="BS105" s="135"/>
      <c r="BT105" s="135"/>
      <c r="BU105" s="135"/>
      <c r="BV105" s="135"/>
    </row>
    <row r="106" spans="63:74" x14ac:dyDescent="0.2">
      <c r="BK106" s="135"/>
      <c r="BL106" s="135"/>
      <c r="BM106" s="135"/>
      <c r="BN106" s="135"/>
      <c r="BO106" s="135"/>
      <c r="BP106" s="135"/>
      <c r="BQ106" s="135"/>
      <c r="BR106" s="135"/>
      <c r="BS106" s="135"/>
      <c r="BT106" s="135"/>
      <c r="BU106" s="135"/>
      <c r="BV106" s="135"/>
    </row>
    <row r="107" spans="63:74" x14ac:dyDescent="0.2">
      <c r="BK107" s="135"/>
      <c r="BL107" s="135"/>
      <c r="BM107" s="135"/>
      <c r="BN107" s="135"/>
      <c r="BO107" s="135"/>
      <c r="BP107" s="135"/>
      <c r="BQ107" s="135"/>
      <c r="BR107" s="135"/>
      <c r="BS107" s="135"/>
      <c r="BT107" s="135"/>
      <c r="BU107" s="135"/>
      <c r="BV107" s="135"/>
    </row>
    <row r="108" spans="63:74" x14ac:dyDescent="0.2">
      <c r="BK108" s="135"/>
      <c r="BL108" s="135"/>
      <c r="BM108" s="135"/>
      <c r="BN108" s="135"/>
      <c r="BO108" s="135"/>
      <c r="BP108" s="135"/>
      <c r="BQ108" s="135"/>
      <c r="BR108" s="135"/>
      <c r="BS108" s="135"/>
      <c r="BT108" s="135"/>
      <c r="BU108" s="135"/>
      <c r="BV108" s="135"/>
    </row>
    <row r="109" spans="63:74" x14ac:dyDescent="0.2">
      <c r="BK109" s="135"/>
      <c r="BL109" s="135"/>
      <c r="BM109" s="135"/>
      <c r="BN109" s="135"/>
      <c r="BO109" s="135"/>
      <c r="BP109" s="135"/>
      <c r="BQ109" s="135"/>
      <c r="BR109" s="135"/>
      <c r="BS109" s="135"/>
      <c r="BT109" s="135"/>
      <c r="BU109" s="135"/>
      <c r="BV109" s="135"/>
    </row>
    <row r="110" spans="63:74" x14ac:dyDescent="0.2">
      <c r="BK110" s="135"/>
      <c r="BL110" s="135"/>
      <c r="BM110" s="135"/>
      <c r="BN110" s="135"/>
      <c r="BO110" s="135"/>
      <c r="BP110" s="135"/>
      <c r="BQ110" s="135"/>
      <c r="BR110" s="135"/>
      <c r="BS110" s="135"/>
      <c r="BT110" s="135"/>
      <c r="BU110" s="135"/>
      <c r="BV110" s="135"/>
    </row>
    <row r="111" spans="63:74" x14ac:dyDescent="0.2">
      <c r="BK111" s="135"/>
      <c r="BL111" s="135"/>
      <c r="BM111" s="135"/>
      <c r="BN111" s="135"/>
      <c r="BO111" s="135"/>
      <c r="BP111" s="135"/>
      <c r="BQ111" s="135"/>
      <c r="BR111" s="135"/>
      <c r="BS111" s="135"/>
      <c r="BT111" s="135"/>
      <c r="BU111" s="135"/>
      <c r="BV111" s="135"/>
    </row>
    <row r="112" spans="63:74" x14ac:dyDescent="0.2">
      <c r="BK112" s="135"/>
      <c r="BL112" s="135"/>
      <c r="BM112" s="135"/>
      <c r="BN112" s="135"/>
      <c r="BO112" s="135"/>
      <c r="BP112" s="135"/>
      <c r="BQ112" s="135"/>
      <c r="BR112" s="135"/>
      <c r="BS112" s="135"/>
      <c r="BT112" s="135"/>
      <c r="BU112" s="135"/>
      <c r="BV112" s="135"/>
    </row>
    <row r="113" spans="63:74" x14ac:dyDescent="0.2">
      <c r="BK113" s="135"/>
      <c r="BL113" s="135"/>
      <c r="BM113" s="135"/>
      <c r="BN113" s="135"/>
      <c r="BO113" s="135"/>
      <c r="BP113" s="135"/>
      <c r="BQ113" s="135"/>
      <c r="BR113" s="135"/>
      <c r="BS113" s="135"/>
      <c r="BT113" s="135"/>
      <c r="BU113" s="135"/>
      <c r="BV113" s="135"/>
    </row>
    <row r="114" spans="63:74" x14ac:dyDescent="0.2">
      <c r="BK114" s="135"/>
      <c r="BL114" s="135"/>
      <c r="BM114" s="135"/>
      <c r="BN114" s="135"/>
      <c r="BO114" s="135"/>
      <c r="BP114" s="135"/>
      <c r="BQ114" s="135"/>
      <c r="BR114" s="135"/>
      <c r="BS114" s="135"/>
      <c r="BT114" s="135"/>
      <c r="BU114" s="135"/>
      <c r="BV114" s="135"/>
    </row>
    <row r="115" spans="63:74" x14ac:dyDescent="0.2">
      <c r="BK115" s="135"/>
      <c r="BL115" s="135"/>
      <c r="BM115" s="135"/>
      <c r="BN115" s="135"/>
      <c r="BO115" s="135"/>
      <c r="BP115" s="135"/>
      <c r="BQ115" s="135"/>
      <c r="BR115" s="135"/>
      <c r="BS115" s="135"/>
      <c r="BT115" s="135"/>
      <c r="BU115" s="135"/>
      <c r="BV115" s="135"/>
    </row>
    <row r="116" spans="63:74" x14ac:dyDescent="0.2">
      <c r="BK116" s="135"/>
      <c r="BL116" s="135"/>
      <c r="BM116" s="135"/>
      <c r="BN116" s="135"/>
      <c r="BO116" s="135"/>
      <c r="BP116" s="135"/>
      <c r="BQ116" s="135"/>
      <c r="BR116" s="135"/>
      <c r="BS116" s="135"/>
      <c r="BT116" s="135"/>
      <c r="BU116" s="135"/>
      <c r="BV116" s="135"/>
    </row>
    <row r="117" spans="63:74" x14ac:dyDescent="0.2">
      <c r="BK117" s="135"/>
      <c r="BL117" s="135"/>
      <c r="BM117" s="135"/>
      <c r="BN117" s="135"/>
      <c r="BO117" s="135"/>
      <c r="BP117" s="135"/>
      <c r="BQ117" s="135"/>
      <c r="BR117" s="135"/>
      <c r="BS117" s="135"/>
      <c r="BT117" s="135"/>
      <c r="BU117" s="135"/>
      <c r="BV117" s="135"/>
    </row>
    <row r="118" spans="63:74" x14ac:dyDescent="0.2">
      <c r="BK118" s="135"/>
      <c r="BL118" s="135"/>
      <c r="BM118" s="135"/>
      <c r="BN118" s="135"/>
      <c r="BO118" s="135"/>
      <c r="BP118" s="135"/>
      <c r="BQ118" s="135"/>
      <c r="BR118" s="135"/>
      <c r="BS118" s="135"/>
      <c r="BT118" s="135"/>
      <c r="BU118" s="135"/>
      <c r="BV118" s="135"/>
    </row>
    <row r="119" spans="63:74" x14ac:dyDescent="0.2">
      <c r="BK119" s="135"/>
      <c r="BL119" s="135"/>
      <c r="BM119" s="135"/>
      <c r="BN119" s="135"/>
      <c r="BO119" s="135"/>
      <c r="BP119" s="135"/>
      <c r="BQ119" s="135"/>
      <c r="BR119" s="135"/>
      <c r="BS119" s="135"/>
      <c r="BT119" s="135"/>
      <c r="BU119" s="135"/>
      <c r="BV119" s="135"/>
    </row>
    <row r="120" spans="63:74" x14ac:dyDescent="0.2">
      <c r="BK120" s="135"/>
      <c r="BL120" s="135"/>
      <c r="BM120" s="135"/>
      <c r="BN120" s="135"/>
      <c r="BO120" s="135"/>
      <c r="BP120" s="135"/>
      <c r="BQ120" s="135"/>
      <c r="BR120" s="135"/>
      <c r="BS120" s="135"/>
      <c r="BT120" s="135"/>
      <c r="BU120" s="135"/>
      <c r="BV120" s="135"/>
    </row>
    <row r="121" spans="63:74" x14ac:dyDescent="0.2">
      <c r="BK121" s="135"/>
      <c r="BL121" s="135"/>
      <c r="BM121" s="135"/>
      <c r="BN121" s="135"/>
      <c r="BO121" s="135"/>
      <c r="BP121" s="135"/>
      <c r="BQ121" s="135"/>
      <c r="BR121" s="135"/>
      <c r="BS121" s="135"/>
      <c r="BT121" s="135"/>
      <c r="BU121" s="135"/>
      <c r="BV121" s="135"/>
    </row>
    <row r="122" spans="63:74" x14ac:dyDescent="0.2">
      <c r="BK122" s="135"/>
      <c r="BL122" s="135"/>
      <c r="BM122" s="135"/>
      <c r="BN122" s="135"/>
      <c r="BO122" s="135"/>
      <c r="BP122" s="135"/>
      <c r="BQ122" s="135"/>
      <c r="BR122" s="135"/>
      <c r="BS122" s="135"/>
      <c r="BT122" s="135"/>
      <c r="BU122" s="135"/>
      <c r="BV122" s="135"/>
    </row>
    <row r="123" spans="63:74" x14ac:dyDescent="0.2">
      <c r="BK123" s="135"/>
      <c r="BL123" s="135"/>
      <c r="BM123" s="135"/>
      <c r="BN123" s="135"/>
      <c r="BO123" s="135"/>
      <c r="BP123" s="135"/>
      <c r="BQ123" s="135"/>
      <c r="BR123" s="135"/>
      <c r="BS123" s="135"/>
      <c r="BT123" s="135"/>
      <c r="BU123" s="135"/>
      <c r="BV123" s="135"/>
    </row>
    <row r="124" spans="63:74" x14ac:dyDescent="0.2">
      <c r="BK124" s="135"/>
      <c r="BL124" s="135"/>
      <c r="BM124" s="135"/>
      <c r="BN124" s="135"/>
      <c r="BO124" s="135"/>
      <c r="BP124" s="135"/>
      <c r="BQ124" s="135"/>
      <c r="BR124" s="135"/>
      <c r="BS124" s="135"/>
      <c r="BT124" s="135"/>
      <c r="BU124" s="135"/>
      <c r="BV124" s="135"/>
    </row>
    <row r="125" spans="63:74" x14ac:dyDescent="0.2">
      <c r="BK125" s="135"/>
      <c r="BL125" s="135"/>
      <c r="BM125" s="135"/>
      <c r="BN125" s="135"/>
      <c r="BO125" s="135"/>
      <c r="BP125" s="135"/>
      <c r="BQ125" s="135"/>
      <c r="BR125" s="135"/>
      <c r="BS125" s="135"/>
      <c r="BT125" s="135"/>
      <c r="BU125" s="135"/>
      <c r="BV125" s="135"/>
    </row>
    <row r="126" spans="63:74" x14ac:dyDescent="0.2">
      <c r="BK126" s="135"/>
      <c r="BL126" s="135"/>
      <c r="BM126" s="135"/>
      <c r="BN126" s="135"/>
      <c r="BO126" s="135"/>
      <c r="BP126" s="135"/>
      <c r="BQ126" s="135"/>
      <c r="BR126" s="135"/>
      <c r="BS126" s="135"/>
      <c r="BT126" s="135"/>
      <c r="BU126" s="135"/>
      <c r="BV126" s="135"/>
    </row>
    <row r="127" spans="63:74" x14ac:dyDescent="0.2">
      <c r="BK127" s="135"/>
      <c r="BL127" s="135"/>
      <c r="BM127" s="135"/>
      <c r="BN127" s="135"/>
      <c r="BO127" s="135"/>
      <c r="BP127" s="135"/>
      <c r="BQ127" s="135"/>
      <c r="BR127" s="135"/>
      <c r="BS127" s="135"/>
      <c r="BT127" s="135"/>
      <c r="BU127" s="135"/>
      <c r="BV127" s="135"/>
    </row>
    <row r="128" spans="63:74" x14ac:dyDescent="0.2">
      <c r="BK128" s="135"/>
      <c r="BL128" s="135"/>
      <c r="BM128" s="135"/>
      <c r="BN128" s="135"/>
      <c r="BO128" s="135"/>
      <c r="BP128" s="135"/>
      <c r="BQ128" s="135"/>
      <c r="BR128" s="135"/>
      <c r="BS128" s="135"/>
      <c r="BT128" s="135"/>
      <c r="BU128" s="135"/>
      <c r="BV128" s="135"/>
    </row>
    <row r="129" spans="63:74" x14ac:dyDescent="0.2">
      <c r="BK129" s="135"/>
      <c r="BL129" s="135"/>
      <c r="BM129" s="135"/>
      <c r="BN129" s="135"/>
      <c r="BO129" s="135"/>
      <c r="BP129" s="135"/>
      <c r="BQ129" s="135"/>
      <c r="BR129" s="135"/>
      <c r="BS129" s="135"/>
      <c r="BT129" s="135"/>
      <c r="BU129" s="135"/>
      <c r="BV129" s="135"/>
    </row>
    <row r="130" spans="63:74" x14ac:dyDescent="0.2">
      <c r="BK130" s="135"/>
      <c r="BL130" s="135"/>
      <c r="BM130" s="135"/>
      <c r="BN130" s="135"/>
      <c r="BO130" s="135"/>
      <c r="BP130" s="135"/>
      <c r="BQ130" s="135"/>
      <c r="BR130" s="135"/>
      <c r="BS130" s="135"/>
      <c r="BT130" s="135"/>
      <c r="BU130" s="135"/>
      <c r="BV130" s="135"/>
    </row>
    <row r="131" spans="63:74" x14ac:dyDescent="0.2">
      <c r="BK131" s="135"/>
      <c r="BL131" s="135"/>
      <c r="BM131" s="135"/>
      <c r="BN131" s="135"/>
      <c r="BO131" s="135"/>
      <c r="BP131" s="135"/>
      <c r="BQ131" s="135"/>
      <c r="BR131" s="135"/>
      <c r="BS131" s="135"/>
      <c r="BT131" s="135"/>
      <c r="BU131" s="135"/>
      <c r="BV131" s="135"/>
    </row>
    <row r="132" spans="63:74" x14ac:dyDescent="0.2">
      <c r="BK132" s="135"/>
      <c r="BL132" s="135"/>
      <c r="BM132" s="135"/>
      <c r="BN132" s="135"/>
      <c r="BO132" s="135"/>
      <c r="BP132" s="135"/>
      <c r="BQ132" s="135"/>
      <c r="BR132" s="135"/>
      <c r="BS132" s="135"/>
      <c r="BT132" s="135"/>
      <c r="BU132" s="135"/>
      <c r="BV132" s="135"/>
    </row>
    <row r="133" spans="63:74" x14ac:dyDescent="0.2">
      <c r="BK133" s="135"/>
      <c r="BL133" s="135"/>
      <c r="BM133" s="135"/>
      <c r="BN133" s="135"/>
      <c r="BO133" s="135"/>
      <c r="BP133" s="135"/>
      <c r="BQ133" s="135"/>
      <c r="BR133" s="135"/>
      <c r="BS133" s="135"/>
      <c r="BT133" s="135"/>
      <c r="BU133" s="135"/>
      <c r="BV133" s="135"/>
    </row>
    <row r="134" spans="63:74" x14ac:dyDescent="0.2">
      <c r="BK134" s="135"/>
      <c r="BL134" s="135"/>
      <c r="BM134" s="135"/>
      <c r="BN134" s="135"/>
      <c r="BO134" s="135"/>
      <c r="BP134" s="135"/>
      <c r="BQ134" s="135"/>
      <c r="BR134" s="135"/>
      <c r="BS134" s="135"/>
      <c r="BT134" s="135"/>
      <c r="BU134" s="135"/>
      <c r="BV134" s="135"/>
    </row>
    <row r="135" spans="63:74" x14ac:dyDescent="0.2">
      <c r="BK135" s="135"/>
      <c r="BL135" s="135"/>
      <c r="BM135" s="135"/>
      <c r="BN135" s="135"/>
      <c r="BO135" s="135"/>
      <c r="BP135" s="135"/>
      <c r="BQ135" s="135"/>
      <c r="BR135" s="135"/>
      <c r="BS135" s="135"/>
      <c r="BT135" s="135"/>
      <c r="BU135" s="135"/>
      <c r="BV135" s="135"/>
    </row>
    <row r="136" spans="63:74" x14ac:dyDescent="0.2">
      <c r="BK136" s="135"/>
      <c r="BL136" s="135"/>
      <c r="BM136" s="135"/>
      <c r="BN136" s="135"/>
      <c r="BO136" s="135"/>
      <c r="BP136" s="135"/>
      <c r="BQ136" s="135"/>
      <c r="BR136" s="135"/>
      <c r="BS136" s="135"/>
      <c r="BT136" s="135"/>
      <c r="BU136" s="135"/>
      <c r="BV136" s="135"/>
    </row>
    <row r="137" spans="63:74" x14ac:dyDescent="0.2">
      <c r="BK137" s="135"/>
      <c r="BL137" s="135"/>
      <c r="BM137" s="135"/>
      <c r="BN137" s="135"/>
      <c r="BO137" s="135"/>
      <c r="BP137" s="135"/>
      <c r="BQ137" s="135"/>
      <c r="BR137" s="135"/>
      <c r="BS137" s="135"/>
      <c r="BT137" s="135"/>
      <c r="BU137" s="135"/>
      <c r="BV137" s="135"/>
    </row>
    <row r="138" spans="63:74" x14ac:dyDescent="0.2">
      <c r="BK138" s="135"/>
      <c r="BL138" s="135"/>
      <c r="BM138" s="135"/>
      <c r="BN138" s="135"/>
      <c r="BO138" s="135"/>
      <c r="BP138" s="135"/>
      <c r="BQ138" s="135"/>
      <c r="BR138" s="135"/>
      <c r="BS138" s="135"/>
      <c r="BT138" s="135"/>
      <c r="BU138" s="135"/>
      <c r="BV138" s="135"/>
    </row>
    <row r="139" spans="63:74" x14ac:dyDescent="0.2">
      <c r="BK139" s="135"/>
      <c r="BL139" s="135"/>
      <c r="BM139" s="135"/>
      <c r="BN139" s="135"/>
      <c r="BO139" s="135"/>
      <c r="BP139" s="135"/>
      <c r="BQ139" s="135"/>
      <c r="BR139" s="135"/>
      <c r="BS139" s="135"/>
      <c r="BT139" s="135"/>
      <c r="BU139" s="135"/>
      <c r="BV139" s="135"/>
    </row>
    <row r="140" spans="63:74" x14ac:dyDescent="0.2">
      <c r="BK140" s="135"/>
      <c r="BL140" s="135"/>
      <c r="BM140" s="135"/>
      <c r="BN140" s="135"/>
      <c r="BO140" s="135"/>
      <c r="BP140" s="135"/>
      <c r="BQ140" s="135"/>
      <c r="BR140" s="135"/>
      <c r="BS140" s="135"/>
      <c r="BT140" s="135"/>
      <c r="BU140" s="135"/>
      <c r="BV140" s="135"/>
    </row>
    <row r="141" spans="63:74" x14ac:dyDescent="0.2">
      <c r="BK141" s="135"/>
      <c r="BL141" s="135"/>
      <c r="BM141" s="135"/>
      <c r="BN141" s="135"/>
      <c r="BO141" s="135"/>
      <c r="BP141" s="135"/>
      <c r="BQ141" s="135"/>
      <c r="BR141" s="135"/>
      <c r="BS141" s="135"/>
      <c r="BT141" s="135"/>
      <c r="BU141" s="135"/>
      <c r="BV141" s="135"/>
    </row>
    <row r="142" spans="63:74" x14ac:dyDescent="0.2">
      <c r="BK142" s="135"/>
      <c r="BL142" s="135"/>
      <c r="BM142" s="135"/>
      <c r="BN142" s="135"/>
      <c r="BO142" s="135"/>
      <c r="BP142" s="135"/>
      <c r="BQ142" s="135"/>
      <c r="BR142" s="135"/>
      <c r="BS142" s="135"/>
      <c r="BT142" s="135"/>
      <c r="BU142" s="135"/>
      <c r="BV142" s="135"/>
    </row>
    <row r="143" spans="63:74" x14ac:dyDescent="0.2">
      <c r="BK143" s="135"/>
      <c r="BL143" s="135"/>
      <c r="BM143" s="135"/>
      <c r="BN143" s="135"/>
      <c r="BO143" s="135"/>
      <c r="BP143" s="135"/>
      <c r="BQ143" s="135"/>
      <c r="BR143" s="135"/>
      <c r="BS143" s="135"/>
      <c r="BT143" s="135"/>
      <c r="BU143" s="135"/>
      <c r="BV143" s="135"/>
    </row>
    <row r="144" spans="63:74" x14ac:dyDescent="0.2">
      <c r="BK144" s="135"/>
      <c r="BL144" s="135"/>
      <c r="BM144" s="135"/>
      <c r="BN144" s="135"/>
      <c r="BO144" s="135"/>
      <c r="BP144" s="135"/>
      <c r="BQ144" s="135"/>
      <c r="BR144" s="135"/>
      <c r="BS144" s="135"/>
      <c r="BT144" s="135"/>
      <c r="BU144" s="135"/>
      <c r="BV144" s="135"/>
    </row>
    <row r="145" spans="63:74" x14ac:dyDescent="0.2">
      <c r="BK145" s="135"/>
      <c r="BL145" s="135"/>
      <c r="BM145" s="135"/>
      <c r="BN145" s="135"/>
      <c r="BO145" s="135"/>
      <c r="BP145" s="135"/>
      <c r="BQ145" s="135"/>
      <c r="BR145" s="135"/>
      <c r="BS145" s="135"/>
      <c r="BT145" s="135"/>
      <c r="BU145" s="135"/>
      <c r="BV145" s="135"/>
    </row>
    <row r="146" spans="63:74" x14ac:dyDescent="0.2">
      <c r="BK146" s="135"/>
      <c r="BL146" s="135"/>
      <c r="BM146" s="135"/>
      <c r="BN146" s="135"/>
      <c r="BO146" s="135"/>
      <c r="BP146" s="135"/>
      <c r="BQ146" s="135"/>
      <c r="BR146" s="135"/>
      <c r="BS146" s="135"/>
      <c r="BT146" s="135"/>
      <c r="BU146" s="135"/>
      <c r="BV146" s="135"/>
    </row>
    <row r="147" spans="63:74" x14ac:dyDescent="0.2">
      <c r="BK147" s="135"/>
      <c r="BL147" s="135"/>
      <c r="BM147" s="135"/>
      <c r="BN147" s="135"/>
      <c r="BO147" s="135"/>
      <c r="BP147" s="135"/>
      <c r="BQ147" s="135"/>
      <c r="BR147" s="135"/>
      <c r="BS147" s="135"/>
      <c r="BT147" s="135"/>
      <c r="BU147" s="135"/>
      <c r="BV147" s="135"/>
    </row>
    <row r="148" spans="63:74" x14ac:dyDescent="0.2">
      <c r="BK148" s="135"/>
      <c r="BL148" s="135"/>
      <c r="BM148" s="135"/>
      <c r="BN148" s="135"/>
      <c r="BO148" s="135"/>
      <c r="BP148" s="135"/>
      <c r="BQ148" s="135"/>
      <c r="BR148" s="135"/>
      <c r="BS148" s="135"/>
      <c r="BT148" s="135"/>
      <c r="BU148" s="135"/>
      <c r="BV148" s="135"/>
    </row>
    <row r="149" spans="63:74" x14ac:dyDescent="0.2">
      <c r="BK149" s="135"/>
      <c r="BL149" s="135"/>
      <c r="BM149" s="135"/>
      <c r="BN149" s="135"/>
      <c r="BO149" s="135"/>
      <c r="BP149" s="135"/>
      <c r="BQ149" s="135"/>
      <c r="BR149" s="135"/>
      <c r="BS149" s="135"/>
      <c r="BT149" s="135"/>
      <c r="BU149" s="135"/>
      <c r="BV149" s="135"/>
    </row>
    <row r="150" spans="63:74" x14ac:dyDescent="0.2">
      <c r="BK150" s="135"/>
      <c r="BL150" s="135"/>
      <c r="BM150" s="135"/>
      <c r="BN150" s="135"/>
      <c r="BO150" s="135"/>
      <c r="BP150" s="135"/>
      <c r="BQ150" s="135"/>
      <c r="BR150" s="135"/>
      <c r="BS150" s="135"/>
      <c r="BT150" s="135"/>
      <c r="BU150" s="135"/>
      <c r="BV150" s="135"/>
    </row>
    <row r="151" spans="63:74" x14ac:dyDescent="0.2">
      <c r="BK151" s="135"/>
      <c r="BL151" s="135"/>
      <c r="BM151" s="135"/>
      <c r="BN151" s="135"/>
      <c r="BO151" s="135"/>
      <c r="BP151" s="135"/>
      <c r="BQ151" s="135"/>
      <c r="BR151" s="135"/>
      <c r="BS151" s="135"/>
      <c r="BT151" s="135"/>
      <c r="BU151" s="135"/>
      <c r="BV151" s="135"/>
    </row>
    <row r="152" spans="63:74" x14ac:dyDescent="0.2">
      <c r="BK152" s="135"/>
      <c r="BL152" s="135"/>
      <c r="BM152" s="135"/>
      <c r="BN152" s="135"/>
      <c r="BO152" s="135"/>
      <c r="BP152" s="135"/>
      <c r="BQ152" s="135"/>
      <c r="BR152" s="135"/>
      <c r="BS152" s="135"/>
      <c r="BT152" s="135"/>
      <c r="BU152" s="135"/>
      <c r="BV152" s="135"/>
    </row>
    <row r="153" spans="63:74" x14ac:dyDescent="0.2">
      <c r="BK153" s="135"/>
      <c r="BL153" s="135"/>
      <c r="BM153" s="135"/>
      <c r="BN153" s="135"/>
      <c r="BO153" s="135"/>
      <c r="BP153" s="135"/>
      <c r="BQ153" s="135"/>
      <c r="BR153" s="135"/>
      <c r="BS153" s="135"/>
      <c r="BT153" s="135"/>
      <c r="BU153" s="135"/>
      <c r="BV153" s="135"/>
    </row>
    <row r="154" spans="63:74" x14ac:dyDescent="0.2">
      <c r="BK154" s="135"/>
      <c r="BL154" s="135"/>
      <c r="BM154" s="135"/>
      <c r="BN154" s="135"/>
      <c r="BO154" s="135"/>
      <c r="BP154" s="135"/>
      <c r="BQ154" s="135"/>
      <c r="BR154" s="135"/>
      <c r="BS154" s="135"/>
      <c r="BT154" s="135"/>
      <c r="BU154" s="135"/>
      <c r="BV154" s="135"/>
    </row>
    <row r="155" spans="63:74" x14ac:dyDescent="0.2">
      <c r="BK155" s="135"/>
      <c r="BL155" s="135"/>
      <c r="BM155" s="135"/>
      <c r="BN155" s="135"/>
      <c r="BO155" s="135"/>
      <c r="BP155" s="135"/>
      <c r="BQ155" s="135"/>
      <c r="BR155" s="135"/>
      <c r="BS155" s="135"/>
      <c r="BT155" s="135"/>
      <c r="BU155" s="135"/>
      <c r="BV155" s="135"/>
    </row>
  </sheetData>
  <mergeCells count="18">
    <mergeCell ref="B74:Q74"/>
    <mergeCell ref="B75:Q75"/>
    <mergeCell ref="A1:A2"/>
    <mergeCell ref="B68:Q68"/>
    <mergeCell ref="B64:Q64"/>
    <mergeCell ref="B65:Q65"/>
    <mergeCell ref="B73:Q73"/>
    <mergeCell ref="B66:Q66"/>
    <mergeCell ref="B71:Q71"/>
    <mergeCell ref="B69:Q69"/>
    <mergeCell ref="B72:R72"/>
    <mergeCell ref="AM3:AX3"/>
    <mergeCell ref="AY3:BJ3"/>
    <mergeCell ref="BK3:BV3"/>
    <mergeCell ref="B1:AL1"/>
    <mergeCell ref="C3:N3"/>
    <mergeCell ref="O3:Z3"/>
    <mergeCell ref="AA3:AL3"/>
  </mergeCells>
  <phoneticPr fontId="7" type="noConversion"/>
  <hyperlinks>
    <hyperlink ref="A1:A2" location="Contents!A1" display="Table of Contents" xr:uid="{00000000-0004-0000-1600-000000000000}"/>
  </hyperlinks>
  <pageMargins left="0.25" right="0.25" top="0.25" bottom="0.25" header="0.5" footer="0.5"/>
  <pageSetup scale="17"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transitionEntry="1" codeName="Sheet5">
    <pageSetUpPr fitToPage="1"/>
  </sheetPr>
  <dimension ref="A1:BV143"/>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AL1"/>
    </sheetView>
  </sheetViews>
  <sheetFormatPr defaultColWidth="9.5546875" defaultRowHeight="10.199999999999999" x14ac:dyDescent="0.2"/>
  <cols>
    <col min="1" max="1" width="12" style="91" customWidth="1"/>
    <col min="2" max="2" width="43.44140625" style="91" customWidth="1"/>
    <col min="3" max="50" width="7.44140625" style="91" customWidth="1"/>
    <col min="51" max="53" width="7.44140625" style="867" customWidth="1"/>
    <col min="54" max="55" width="7.44140625" style="134" customWidth="1"/>
    <col min="56" max="58" width="7.44140625" style="736" customWidth="1"/>
    <col min="59" max="61" width="7.44140625" style="867" customWidth="1"/>
    <col min="62" max="62" width="7.44140625" style="134" customWidth="1"/>
    <col min="63" max="74" width="7.44140625" style="91" customWidth="1"/>
    <col min="75" max="16384" width="9.5546875" style="91"/>
  </cols>
  <sheetData>
    <row r="1" spans="1:74" ht="13.35" customHeight="1" x14ac:dyDescent="0.25">
      <c r="A1" s="1002" t="s">
        <v>479</v>
      </c>
      <c r="B1" s="1137" t="s">
        <v>761</v>
      </c>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1138"/>
      <c r="AA1" s="1138"/>
      <c r="AB1" s="1138"/>
      <c r="AC1" s="1138"/>
      <c r="AD1" s="1138"/>
      <c r="AE1" s="1138"/>
      <c r="AF1" s="1138"/>
      <c r="AG1" s="1138"/>
      <c r="AH1" s="1138"/>
      <c r="AI1" s="1138"/>
      <c r="AJ1" s="1138"/>
      <c r="AK1" s="1138"/>
      <c r="AL1" s="1138"/>
    </row>
    <row r="2" spans="1:74" s="8" customFormat="1" ht="13.2" x14ac:dyDescent="0.25">
      <c r="A2" s="1003"/>
      <c r="B2" s="228" t="str">
        <f>"U.S. Energy Information Administration  |  Short-Term Energy Outlook  - "&amp;Dates!D1</f>
        <v>U.S. Energy Information Administration  |  Short-Term Energy Outlook  - April 2025</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Y2" s="847"/>
      <c r="AZ2" s="847"/>
      <c r="BA2" s="847"/>
      <c r="BB2" s="154"/>
      <c r="BC2" s="154"/>
      <c r="BD2" s="349"/>
      <c r="BE2" s="349"/>
      <c r="BF2" s="349"/>
      <c r="BG2" s="847"/>
      <c r="BH2" s="847"/>
      <c r="BI2" s="847"/>
      <c r="BJ2" s="154"/>
    </row>
    <row r="3" spans="1:74" s="7" customFormat="1" ht="13.2" x14ac:dyDescent="0.25">
      <c r="A3" s="338" t="s">
        <v>777</v>
      </c>
      <c r="B3" s="9"/>
      <c r="C3" s="1006">
        <f>Dates!D3</f>
        <v>2021</v>
      </c>
      <c r="D3" s="1007"/>
      <c r="E3" s="1007"/>
      <c r="F3" s="1007"/>
      <c r="G3" s="1007"/>
      <c r="H3" s="1007"/>
      <c r="I3" s="1007"/>
      <c r="J3" s="1007"/>
      <c r="K3" s="1007"/>
      <c r="L3" s="1007"/>
      <c r="M3" s="1007"/>
      <c r="N3" s="1008"/>
      <c r="O3" s="1006">
        <f>C3+1</f>
        <v>2022</v>
      </c>
      <c r="P3" s="1009"/>
      <c r="Q3" s="1009"/>
      <c r="R3" s="1009"/>
      <c r="S3" s="1009"/>
      <c r="T3" s="1009"/>
      <c r="U3" s="1009"/>
      <c r="V3" s="1009"/>
      <c r="W3" s="1009"/>
      <c r="X3" s="1007"/>
      <c r="Y3" s="1007"/>
      <c r="Z3" s="1008"/>
      <c r="AA3" s="1010">
        <f>O3+1</f>
        <v>2023</v>
      </c>
      <c r="AB3" s="1007"/>
      <c r="AC3" s="1007"/>
      <c r="AD3" s="1007"/>
      <c r="AE3" s="1007"/>
      <c r="AF3" s="1007"/>
      <c r="AG3" s="1007"/>
      <c r="AH3" s="1007"/>
      <c r="AI3" s="1007"/>
      <c r="AJ3" s="1007"/>
      <c r="AK3" s="1007"/>
      <c r="AL3" s="1008"/>
      <c r="AM3" s="1010">
        <f>AA3+1</f>
        <v>2024</v>
      </c>
      <c r="AN3" s="1007"/>
      <c r="AO3" s="1007"/>
      <c r="AP3" s="1007"/>
      <c r="AQ3" s="1007"/>
      <c r="AR3" s="1007"/>
      <c r="AS3" s="1007"/>
      <c r="AT3" s="1007"/>
      <c r="AU3" s="1007"/>
      <c r="AV3" s="1007"/>
      <c r="AW3" s="1007"/>
      <c r="AX3" s="1008"/>
      <c r="AY3" s="1010">
        <f>AM3+1</f>
        <v>2025</v>
      </c>
      <c r="AZ3" s="1011"/>
      <c r="BA3" s="1011"/>
      <c r="BB3" s="1011"/>
      <c r="BC3" s="1011"/>
      <c r="BD3" s="1011"/>
      <c r="BE3" s="1011"/>
      <c r="BF3" s="1011"/>
      <c r="BG3" s="1011"/>
      <c r="BH3" s="1011"/>
      <c r="BI3" s="1011"/>
      <c r="BJ3" s="1012"/>
      <c r="BK3" s="1010">
        <f>AY3+1</f>
        <v>2026</v>
      </c>
      <c r="BL3" s="1007"/>
      <c r="BM3" s="1007"/>
      <c r="BN3" s="1007"/>
      <c r="BO3" s="1007"/>
      <c r="BP3" s="1007"/>
      <c r="BQ3" s="1007"/>
      <c r="BR3" s="1007"/>
      <c r="BS3" s="1007"/>
      <c r="BT3" s="1007"/>
      <c r="BU3" s="1007"/>
      <c r="BV3" s="1008"/>
    </row>
    <row r="4" spans="1:74" s="7" customFormat="1" x14ac:dyDescent="0.2">
      <c r="A4" s="344" t="str">
        <f>TEXT(Dates!$D$2,"dddd, mmmm d, yyyy")</f>
        <v>Monday, April 7,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656"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82"/>
      <c r="B5" s="92" t="s">
        <v>1428</v>
      </c>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c r="AF5" s="540"/>
      <c r="AG5" s="540"/>
      <c r="AH5" s="540"/>
      <c r="AI5" s="540"/>
      <c r="AJ5" s="540"/>
      <c r="AK5" s="540"/>
      <c r="AL5" s="540"/>
      <c r="AM5" s="540"/>
      <c r="AN5" s="540"/>
      <c r="AO5" s="540"/>
      <c r="AP5" s="540"/>
      <c r="AQ5" s="540"/>
      <c r="AR5" s="540"/>
      <c r="AS5" s="540"/>
      <c r="AT5" s="540"/>
      <c r="AU5" s="540"/>
      <c r="AV5" s="540"/>
      <c r="AW5" s="540"/>
      <c r="AX5" s="540"/>
      <c r="AY5" s="986"/>
      <c r="AZ5" s="986"/>
      <c r="BA5" s="986"/>
      <c r="BB5" s="908"/>
      <c r="BC5" s="908"/>
      <c r="BD5" s="909"/>
      <c r="BE5" s="909"/>
      <c r="BF5" s="909"/>
      <c r="BG5" s="909"/>
      <c r="BH5" s="909"/>
      <c r="BI5" s="909"/>
      <c r="BJ5" s="546"/>
      <c r="BK5" s="546"/>
      <c r="BL5" s="546"/>
      <c r="BM5" s="546"/>
      <c r="BN5" s="546"/>
      <c r="BO5" s="546"/>
      <c r="BP5" s="546"/>
      <c r="BQ5" s="546"/>
      <c r="BR5" s="546"/>
      <c r="BS5" s="546"/>
      <c r="BT5" s="546"/>
      <c r="BU5" s="546"/>
      <c r="BV5" s="546"/>
    </row>
    <row r="6" spans="1:74" ht="11.1" customHeight="1" x14ac:dyDescent="0.2">
      <c r="A6" s="82" t="s">
        <v>384</v>
      </c>
      <c r="B6" s="551" t="s">
        <v>1025</v>
      </c>
      <c r="C6" s="369">
        <v>1089.3732669999999</v>
      </c>
      <c r="D6" s="369">
        <v>1092.7406688999999</v>
      </c>
      <c r="E6" s="369">
        <v>1098.5007559000001</v>
      </c>
      <c r="F6" s="369">
        <v>1111.4989969999999</v>
      </c>
      <c r="G6" s="369">
        <v>1118.4103528999999</v>
      </c>
      <c r="H6" s="369">
        <v>1124.0802923000001</v>
      </c>
      <c r="I6" s="369">
        <v>1127.1698596000001</v>
      </c>
      <c r="J6" s="369">
        <v>1131.361183</v>
      </c>
      <c r="K6" s="369">
        <v>1135.3153067000001</v>
      </c>
      <c r="L6" s="369">
        <v>1140.8158464000001</v>
      </c>
      <c r="M6" s="369">
        <v>1142.9578593000001</v>
      </c>
      <c r="N6" s="369">
        <v>1143.5249607999999</v>
      </c>
      <c r="O6" s="369">
        <v>1139.0960267999999</v>
      </c>
      <c r="P6" s="369">
        <v>1139.0791489999999</v>
      </c>
      <c r="Q6" s="369">
        <v>1140.0532033</v>
      </c>
      <c r="R6" s="369">
        <v>1144.1601230000001</v>
      </c>
      <c r="S6" s="369">
        <v>1145.5095911999999</v>
      </c>
      <c r="T6" s="369">
        <v>1146.2435412</v>
      </c>
      <c r="U6" s="369">
        <v>1143.0037678000001</v>
      </c>
      <c r="V6" s="369">
        <v>1145.0253356000001</v>
      </c>
      <c r="W6" s="369">
        <v>1148.9500392</v>
      </c>
      <c r="X6" s="369">
        <v>1160.6876337000001</v>
      </c>
      <c r="Y6" s="369">
        <v>1163.9862928</v>
      </c>
      <c r="Z6" s="369">
        <v>1164.7557714</v>
      </c>
      <c r="AA6" s="369">
        <v>1157.9204199000001</v>
      </c>
      <c r="AB6" s="369">
        <v>1157.438275</v>
      </c>
      <c r="AC6" s="369">
        <v>1158.2336869999999</v>
      </c>
      <c r="AD6" s="369">
        <v>1161.8663669</v>
      </c>
      <c r="AE6" s="369">
        <v>1164.0471096000001</v>
      </c>
      <c r="AF6" s="369">
        <v>1166.335626</v>
      </c>
      <c r="AG6" s="369">
        <v>1168.5238724000001</v>
      </c>
      <c r="AH6" s="369">
        <v>1171.1839691</v>
      </c>
      <c r="AI6" s="369">
        <v>1174.1078723000001</v>
      </c>
      <c r="AJ6" s="369">
        <v>1177.5133329</v>
      </c>
      <c r="AK6" s="369">
        <v>1180.8015362000001</v>
      </c>
      <c r="AL6" s="369">
        <v>1184.190233</v>
      </c>
      <c r="AM6" s="369">
        <v>1188.4285334000001</v>
      </c>
      <c r="AN6" s="369">
        <v>1191.4563846000001</v>
      </c>
      <c r="AO6" s="369">
        <v>1194.0228967999999</v>
      </c>
      <c r="AP6" s="369">
        <v>1195.1854542999999</v>
      </c>
      <c r="AQ6" s="369">
        <v>1197.5362502</v>
      </c>
      <c r="AR6" s="369">
        <v>1200.1326687000001</v>
      </c>
      <c r="AS6" s="369">
        <v>1203.744269</v>
      </c>
      <c r="AT6" s="369">
        <v>1206.2547635000001</v>
      </c>
      <c r="AU6" s="369">
        <v>1208.4337114</v>
      </c>
      <c r="AV6" s="369">
        <v>1210.1195603000001</v>
      </c>
      <c r="AW6" s="369">
        <v>1211.7565790000001</v>
      </c>
      <c r="AX6" s="369">
        <v>1213.1832153</v>
      </c>
      <c r="AY6" s="925">
        <v>1214.2305575</v>
      </c>
      <c r="AZ6" s="925">
        <v>1215.3631124999999</v>
      </c>
      <c r="BA6" s="925">
        <v>1216.4119685000001</v>
      </c>
      <c r="BB6" s="380">
        <v>1217.127</v>
      </c>
      <c r="BC6" s="380">
        <v>1218.1959999999999</v>
      </c>
      <c r="BD6" s="380">
        <v>1219.3689999999999</v>
      </c>
      <c r="BE6" s="380">
        <v>1220.521</v>
      </c>
      <c r="BF6" s="380">
        <v>1221.998</v>
      </c>
      <c r="BG6" s="380">
        <v>1223.672</v>
      </c>
      <c r="BH6" s="380">
        <v>1225.7809999999999</v>
      </c>
      <c r="BI6" s="380">
        <v>1227.6759999999999</v>
      </c>
      <c r="BJ6" s="380">
        <v>1229.5930000000001</v>
      </c>
      <c r="BK6" s="380">
        <v>1231.633</v>
      </c>
      <c r="BL6" s="380">
        <v>1233.519</v>
      </c>
      <c r="BM6" s="380">
        <v>1235.3530000000001</v>
      </c>
      <c r="BN6" s="380">
        <v>1237.23</v>
      </c>
      <c r="BO6" s="380">
        <v>1238.886</v>
      </c>
      <c r="BP6" s="380">
        <v>1240.415</v>
      </c>
      <c r="BQ6" s="380">
        <v>1241.5830000000001</v>
      </c>
      <c r="BR6" s="380">
        <v>1243.039</v>
      </c>
      <c r="BS6" s="380">
        <v>1244.547</v>
      </c>
      <c r="BT6" s="380">
        <v>1246.106</v>
      </c>
      <c r="BU6" s="380">
        <v>1247.7170000000001</v>
      </c>
      <c r="BV6" s="380">
        <v>1249.3800000000001</v>
      </c>
    </row>
    <row r="7" spans="1:74" ht="11.1" customHeight="1" x14ac:dyDescent="0.2">
      <c r="A7" s="82" t="s">
        <v>385</v>
      </c>
      <c r="B7" s="551" t="s">
        <v>1026</v>
      </c>
      <c r="C7" s="369">
        <v>3054.9612846</v>
      </c>
      <c r="D7" s="369">
        <v>3062.2146182000001</v>
      </c>
      <c r="E7" s="369">
        <v>3073.3206958999999</v>
      </c>
      <c r="F7" s="369">
        <v>3095.1171168000001</v>
      </c>
      <c r="G7" s="369">
        <v>3108.8004832000001</v>
      </c>
      <c r="H7" s="369">
        <v>3121.2083941999999</v>
      </c>
      <c r="I7" s="369">
        <v>3123.5618113</v>
      </c>
      <c r="J7" s="369">
        <v>3140.0030906000002</v>
      </c>
      <c r="K7" s="369">
        <v>3161.7531935000002</v>
      </c>
      <c r="L7" s="369">
        <v>3212.3260049999999</v>
      </c>
      <c r="M7" s="369">
        <v>3227.0583412999999</v>
      </c>
      <c r="N7" s="369">
        <v>3229.4640875</v>
      </c>
      <c r="O7" s="369">
        <v>3200.4258212</v>
      </c>
      <c r="P7" s="369">
        <v>3192.5164539000002</v>
      </c>
      <c r="Q7" s="369">
        <v>3186.6185633</v>
      </c>
      <c r="R7" s="369">
        <v>3181.4418601000002</v>
      </c>
      <c r="S7" s="369">
        <v>3180.5346398000001</v>
      </c>
      <c r="T7" s="369">
        <v>3182.6066132000001</v>
      </c>
      <c r="U7" s="369">
        <v>3192.3611079000002</v>
      </c>
      <c r="V7" s="369">
        <v>3196.863973</v>
      </c>
      <c r="W7" s="369">
        <v>3200.8185358999999</v>
      </c>
      <c r="X7" s="369">
        <v>3203.0360762</v>
      </c>
      <c r="Y7" s="369">
        <v>3206.7855755</v>
      </c>
      <c r="Z7" s="369">
        <v>3210.8783131999999</v>
      </c>
      <c r="AA7" s="369">
        <v>3215.4068825999998</v>
      </c>
      <c r="AB7" s="369">
        <v>3220.1166521</v>
      </c>
      <c r="AC7" s="369">
        <v>3225.1002149999999</v>
      </c>
      <c r="AD7" s="369">
        <v>3227.6411484999999</v>
      </c>
      <c r="AE7" s="369">
        <v>3235.2096154999999</v>
      </c>
      <c r="AF7" s="369">
        <v>3245.0891931000001</v>
      </c>
      <c r="AG7" s="369">
        <v>3264.4841987</v>
      </c>
      <c r="AH7" s="369">
        <v>3273.5827592999999</v>
      </c>
      <c r="AI7" s="369">
        <v>3279.5891925000001</v>
      </c>
      <c r="AJ7" s="369">
        <v>3278.0291241999998</v>
      </c>
      <c r="AK7" s="369">
        <v>3281.2070828000001</v>
      </c>
      <c r="AL7" s="369">
        <v>3284.6486945000001</v>
      </c>
      <c r="AM7" s="369">
        <v>3286.3432195999999</v>
      </c>
      <c r="AN7" s="369">
        <v>3291.8201918</v>
      </c>
      <c r="AO7" s="369">
        <v>3299.0688716</v>
      </c>
      <c r="AP7" s="369">
        <v>3311.2809017</v>
      </c>
      <c r="AQ7" s="369">
        <v>3319.6792647000002</v>
      </c>
      <c r="AR7" s="369">
        <v>3327.4556032</v>
      </c>
      <c r="AS7" s="369">
        <v>3334.1050642</v>
      </c>
      <c r="AT7" s="369">
        <v>3341.0159936999999</v>
      </c>
      <c r="AU7" s="369">
        <v>3347.6835385999998</v>
      </c>
      <c r="AV7" s="369">
        <v>3354.9178293</v>
      </c>
      <c r="AW7" s="369">
        <v>3360.4910070999999</v>
      </c>
      <c r="AX7" s="369">
        <v>3365.2132025999999</v>
      </c>
      <c r="AY7" s="925">
        <v>3368.1560807000001</v>
      </c>
      <c r="AZ7" s="925">
        <v>3371.8725626</v>
      </c>
      <c r="BA7" s="925">
        <v>3375.4343133000002</v>
      </c>
      <c r="BB7" s="380">
        <v>3378.527</v>
      </c>
      <c r="BC7" s="380">
        <v>3382.0149999999999</v>
      </c>
      <c r="BD7" s="380">
        <v>3385.5839999999998</v>
      </c>
      <c r="BE7" s="380">
        <v>3388.645</v>
      </c>
      <c r="BF7" s="380">
        <v>3392.8180000000002</v>
      </c>
      <c r="BG7" s="380">
        <v>3397.5129999999999</v>
      </c>
      <c r="BH7" s="380">
        <v>3403.1950000000002</v>
      </c>
      <c r="BI7" s="380">
        <v>3408.587</v>
      </c>
      <c r="BJ7" s="380">
        <v>3414.154</v>
      </c>
      <c r="BK7" s="380">
        <v>3420.3409999999999</v>
      </c>
      <c r="BL7" s="380">
        <v>3425.922</v>
      </c>
      <c r="BM7" s="380">
        <v>3431.3429999999998</v>
      </c>
      <c r="BN7" s="380">
        <v>3437.1289999999999</v>
      </c>
      <c r="BO7" s="380">
        <v>3441.8380000000002</v>
      </c>
      <c r="BP7" s="380">
        <v>3445.9940000000001</v>
      </c>
      <c r="BQ7" s="380">
        <v>3448.489</v>
      </c>
      <c r="BR7" s="380">
        <v>3452.37</v>
      </c>
      <c r="BS7" s="380">
        <v>3456.529</v>
      </c>
      <c r="BT7" s="380">
        <v>3460.9670000000001</v>
      </c>
      <c r="BU7" s="380">
        <v>3465.683</v>
      </c>
      <c r="BV7" s="380">
        <v>3470.6779999999999</v>
      </c>
    </row>
    <row r="8" spans="1:74" ht="11.1" customHeight="1" x14ac:dyDescent="0.2">
      <c r="A8" s="82" t="s">
        <v>386</v>
      </c>
      <c r="B8" s="551" t="s">
        <v>1027</v>
      </c>
      <c r="C8" s="369">
        <v>2739.0335452999998</v>
      </c>
      <c r="D8" s="369">
        <v>2749.8956358</v>
      </c>
      <c r="E8" s="369">
        <v>2762.1879226999999</v>
      </c>
      <c r="F8" s="369">
        <v>2782.4091982999998</v>
      </c>
      <c r="G8" s="369">
        <v>2792.6877838</v>
      </c>
      <c r="H8" s="369">
        <v>2799.5224714999999</v>
      </c>
      <c r="I8" s="369">
        <v>2792.7892109999998</v>
      </c>
      <c r="J8" s="369">
        <v>2800.3291407000002</v>
      </c>
      <c r="K8" s="369">
        <v>2812.0182104999999</v>
      </c>
      <c r="L8" s="369">
        <v>2840.2908330999999</v>
      </c>
      <c r="M8" s="369">
        <v>2850.9523728999998</v>
      </c>
      <c r="N8" s="369">
        <v>2856.4372429</v>
      </c>
      <c r="O8" s="369">
        <v>2850.2900201000002</v>
      </c>
      <c r="P8" s="369">
        <v>2850.2631176999998</v>
      </c>
      <c r="Q8" s="369">
        <v>2849.9011126999999</v>
      </c>
      <c r="R8" s="369">
        <v>2847.6616524999999</v>
      </c>
      <c r="S8" s="369">
        <v>2847.7862070000001</v>
      </c>
      <c r="T8" s="369">
        <v>2848.7324235000001</v>
      </c>
      <c r="U8" s="369">
        <v>2850.6987340000001</v>
      </c>
      <c r="V8" s="369">
        <v>2853.1394503000001</v>
      </c>
      <c r="W8" s="369">
        <v>2856.2530044999999</v>
      </c>
      <c r="X8" s="369">
        <v>2861.8447142</v>
      </c>
      <c r="Y8" s="369">
        <v>2864.9499556999999</v>
      </c>
      <c r="Z8" s="369">
        <v>2867.3740468000001</v>
      </c>
      <c r="AA8" s="369">
        <v>2866.9590300999998</v>
      </c>
      <c r="AB8" s="369">
        <v>2869.6392881000002</v>
      </c>
      <c r="AC8" s="369">
        <v>2873.2568633999999</v>
      </c>
      <c r="AD8" s="369">
        <v>2877.5274211999999</v>
      </c>
      <c r="AE8" s="369">
        <v>2883.2328824000001</v>
      </c>
      <c r="AF8" s="369">
        <v>2890.0889120000002</v>
      </c>
      <c r="AG8" s="369">
        <v>2900.4893562000002</v>
      </c>
      <c r="AH8" s="369">
        <v>2907.8511382000002</v>
      </c>
      <c r="AI8" s="369">
        <v>2914.5681040999998</v>
      </c>
      <c r="AJ8" s="369">
        <v>2922.2627787000001</v>
      </c>
      <c r="AK8" s="369">
        <v>2926.4732187</v>
      </c>
      <c r="AL8" s="369">
        <v>2928.8219488999998</v>
      </c>
      <c r="AM8" s="369">
        <v>2923.4508231</v>
      </c>
      <c r="AN8" s="369">
        <v>2926.4697434</v>
      </c>
      <c r="AO8" s="369">
        <v>2932.0205636000001</v>
      </c>
      <c r="AP8" s="369">
        <v>2944.0217035999999</v>
      </c>
      <c r="AQ8" s="369">
        <v>2951.6975087000001</v>
      </c>
      <c r="AR8" s="369">
        <v>2958.9663986999999</v>
      </c>
      <c r="AS8" s="369">
        <v>2966.0366706999998</v>
      </c>
      <c r="AT8" s="369">
        <v>2972.3355080000001</v>
      </c>
      <c r="AU8" s="369">
        <v>2978.0712076</v>
      </c>
      <c r="AV8" s="369">
        <v>2983.8906508999999</v>
      </c>
      <c r="AW8" s="369">
        <v>2988.0149142</v>
      </c>
      <c r="AX8" s="369">
        <v>2991.0908786999998</v>
      </c>
      <c r="AY8" s="925">
        <v>2991.4914500999998</v>
      </c>
      <c r="AZ8" s="925">
        <v>2993.6911381</v>
      </c>
      <c r="BA8" s="925">
        <v>2996.0628482000002</v>
      </c>
      <c r="BB8" s="380">
        <v>2998.0529999999999</v>
      </c>
      <c r="BC8" s="380">
        <v>3001.1840000000002</v>
      </c>
      <c r="BD8" s="380">
        <v>3004.902</v>
      </c>
      <c r="BE8" s="380">
        <v>3009.75</v>
      </c>
      <c r="BF8" s="380">
        <v>3014.2339999999999</v>
      </c>
      <c r="BG8" s="380">
        <v>3018.8969999999999</v>
      </c>
      <c r="BH8" s="380">
        <v>3023.9850000000001</v>
      </c>
      <c r="BI8" s="380">
        <v>3028.8229999999999</v>
      </c>
      <c r="BJ8" s="380">
        <v>3033.6570000000002</v>
      </c>
      <c r="BK8" s="380">
        <v>3038.5720000000001</v>
      </c>
      <c r="BL8" s="380">
        <v>3043.3319999999999</v>
      </c>
      <c r="BM8" s="380">
        <v>3048.0230000000001</v>
      </c>
      <c r="BN8" s="380">
        <v>3052.8110000000001</v>
      </c>
      <c r="BO8" s="380">
        <v>3057.24</v>
      </c>
      <c r="BP8" s="380">
        <v>3061.4760000000001</v>
      </c>
      <c r="BQ8" s="380">
        <v>3065.1860000000001</v>
      </c>
      <c r="BR8" s="380">
        <v>3069.2860000000001</v>
      </c>
      <c r="BS8" s="380">
        <v>3073.442</v>
      </c>
      <c r="BT8" s="380">
        <v>3077.6559999999999</v>
      </c>
      <c r="BU8" s="380">
        <v>3081.9270000000001</v>
      </c>
      <c r="BV8" s="380">
        <v>3086.2539999999999</v>
      </c>
    </row>
    <row r="9" spans="1:74" ht="11.1" customHeight="1" x14ac:dyDescent="0.2">
      <c r="A9" s="82" t="s">
        <v>387</v>
      </c>
      <c r="B9" s="551" t="s">
        <v>1028</v>
      </c>
      <c r="C9" s="369">
        <v>1307.2056141</v>
      </c>
      <c r="D9" s="369">
        <v>1313.6449107999999</v>
      </c>
      <c r="E9" s="369">
        <v>1320.459764</v>
      </c>
      <c r="F9" s="369">
        <v>1331.9228691999999</v>
      </c>
      <c r="G9" s="369">
        <v>1336.2843135999999</v>
      </c>
      <c r="H9" s="369">
        <v>1337.8167927</v>
      </c>
      <c r="I9" s="369">
        <v>1330.8720083000001</v>
      </c>
      <c r="J9" s="369">
        <v>1330.9827806999999</v>
      </c>
      <c r="K9" s="369">
        <v>1332.5008114</v>
      </c>
      <c r="L9" s="369">
        <v>1337.4009732</v>
      </c>
      <c r="M9" s="369">
        <v>1340.2523664</v>
      </c>
      <c r="N9" s="369">
        <v>1343.0298636</v>
      </c>
      <c r="O9" s="369">
        <v>1347.1453354</v>
      </c>
      <c r="P9" s="369">
        <v>1348.7161375000001</v>
      </c>
      <c r="Q9" s="369">
        <v>1349.1541405</v>
      </c>
      <c r="R9" s="369">
        <v>1344.8127615999999</v>
      </c>
      <c r="S9" s="369">
        <v>1345.7201037</v>
      </c>
      <c r="T9" s="369">
        <v>1348.2295838</v>
      </c>
      <c r="U9" s="369">
        <v>1356.1229418999999</v>
      </c>
      <c r="V9" s="369">
        <v>1359.0003933999999</v>
      </c>
      <c r="W9" s="369">
        <v>1360.6436779999999</v>
      </c>
      <c r="X9" s="369">
        <v>1358.0056288999999</v>
      </c>
      <c r="Y9" s="369">
        <v>1359.4659552000001</v>
      </c>
      <c r="Z9" s="369">
        <v>1361.9774898999999</v>
      </c>
      <c r="AA9" s="369">
        <v>1367.3442156999999</v>
      </c>
      <c r="AB9" s="369">
        <v>1370.6051803</v>
      </c>
      <c r="AC9" s="369">
        <v>1373.5643662</v>
      </c>
      <c r="AD9" s="369">
        <v>1374.6026251999999</v>
      </c>
      <c r="AE9" s="369">
        <v>1378.1726152000001</v>
      </c>
      <c r="AF9" s="369">
        <v>1382.6551879000001</v>
      </c>
      <c r="AG9" s="369">
        <v>1390.2634198999999</v>
      </c>
      <c r="AH9" s="369">
        <v>1394.9113503999999</v>
      </c>
      <c r="AI9" s="369">
        <v>1398.8120561000001</v>
      </c>
      <c r="AJ9" s="369">
        <v>1404.648148</v>
      </c>
      <c r="AK9" s="369">
        <v>1405.0424459000001</v>
      </c>
      <c r="AL9" s="369">
        <v>1402.6775608</v>
      </c>
      <c r="AM9" s="369">
        <v>1390.0908793999999</v>
      </c>
      <c r="AN9" s="369">
        <v>1387.8045881999999</v>
      </c>
      <c r="AO9" s="369">
        <v>1388.356074</v>
      </c>
      <c r="AP9" s="369">
        <v>1396.3150344999999</v>
      </c>
      <c r="AQ9" s="369">
        <v>1399.1148006999999</v>
      </c>
      <c r="AR9" s="369">
        <v>1401.3250703000001</v>
      </c>
      <c r="AS9" s="369">
        <v>1401.5331581</v>
      </c>
      <c r="AT9" s="369">
        <v>1403.6239488000001</v>
      </c>
      <c r="AU9" s="369">
        <v>1406.1847568999999</v>
      </c>
      <c r="AV9" s="369">
        <v>1410.4249702</v>
      </c>
      <c r="AW9" s="369">
        <v>1413.0187725999999</v>
      </c>
      <c r="AX9" s="369">
        <v>1415.1755516999999</v>
      </c>
      <c r="AY9" s="925">
        <v>1416.3164713000001</v>
      </c>
      <c r="AZ9" s="925">
        <v>1418.0333310000001</v>
      </c>
      <c r="BA9" s="925">
        <v>1419.7472946</v>
      </c>
      <c r="BB9" s="380">
        <v>1421.306</v>
      </c>
      <c r="BC9" s="380">
        <v>1423.1279999999999</v>
      </c>
      <c r="BD9" s="380">
        <v>1425.0619999999999</v>
      </c>
      <c r="BE9" s="380">
        <v>1427.02</v>
      </c>
      <c r="BF9" s="380">
        <v>1429.241</v>
      </c>
      <c r="BG9" s="380">
        <v>1431.6379999999999</v>
      </c>
      <c r="BH9" s="380">
        <v>1434.3889999999999</v>
      </c>
      <c r="BI9" s="380">
        <v>1437.0029999999999</v>
      </c>
      <c r="BJ9" s="380">
        <v>1439.6590000000001</v>
      </c>
      <c r="BK9" s="380">
        <v>1442.431</v>
      </c>
      <c r="BL9" s="380">
        <v>1445.114</v>
      </c>
      <c r="BM9" s="380">
        <v>1447.7809999999999</v>
      </c>
      <c r="BN9" s="380">
        <v>1450.5360000000001</v>
      </c>
      <c r="BO9" s="380">
        <v>1453.0989999999999</v>
      </c>
      <c r="BP9" s="380">
        <v>1455.5709999999999</v>
      </c>
      <c r="BQ9" s="380">
        <v>1457.8489999999999</v>
      </c>
      <c r="BR9" s="380">
        <v>1460.2180000000001</v>
      </c>
      <c r="BS9" s="380">
        <v>1462.5740000000001</v>
      </c>
      <c r="BT9" s="380">
        <v>1464.9159999999999</v>
      </c>
      <c r="BU9" s="380">
        <v>1467.2460000000001</v>
      </c>
      <c r="BV9" s="380">
        <v>1469.5619999999999</v>
      </c>
    </row>
    <row r="10" spans="1:74" ht="11.1" customHeight="1" x14ac:dyDescent="0.2">
      <c r="A10" s="82" t="s">
        <v>388</v>
      </c>
      <c r="B10" s="551" t="s">
        <v>1029</v>
      </c>
      <c r="C10" s="369">
        <v>3813.2284417999999</v>
      </c>
      <c r="D10" s="369">
        <v>3834.9260693000001</v>
      </c>
      <c r="E10" s="369">
        <v>3856.3500181999998</v>
      </c>
      <c r="F10" s="369">
        <v>3879.7479282999998</v>
      </c>
      <c r="G10" s="369">
        <v>3898.9387900000002</v>
      </c>
      <c r="H10" s="369">
        <v>3916.1702432000002</v>
      </c>
      <c r="I10" s="369">
        <v>3923.8446023000001</v>
      </c>
      <c r="J10" s="369">
        <v>3942.8555025999999</v>
      </c>
      <c r="K10" s="369">
        <v>3965.6052586000001</v>
      </c>
      <c r="L10" s="369">
        <v>4008.5061314</v>
      </c>
      <c r="M10" s="369">
        <v>4026.424403</v>
      </c>
      <c r="N10" s="369">
        <v>4035.7723344999999</v>
      </c>
      <c r="O10" s="369">
        <v>4021.9002227999999</v>
      </c>
      <c r="P10" s="369">
        <v>4025.0947514999998</v>
      </c>
      <c r="Q10" s="369">
        <v>4030.7062172999999</v>
      </c>
      <c r="R10" s="369">
        <v>4039.8168375</v>
      </c>
      <c r="S10" s="369">
        <v>4049.450515</v>
      </c>
      <c r="T10" s="369">
        <v>4060.6894668999998</v>
      </c>
      <c r="U10" s="369">
        <v>4074.8352817</v>
      </c>
      <c r="V10" s="369">
        <v>4088.3085910999998</v>
      </c>
      <c r="W10" s="369">
        <v>4102.4109835999998</v>
      </c>
      <c r="X10" s="369">
        <v>4122.3384745000003</v>
      </c>
      <c r="Y10" s="369">
        <v>4133.8020217000003</v>
      </c>
      <c r="Z10" s="369">
        <v>4141.9976405999996</v>
      </c>
      <c r="AA10" s="369">
        <v>4141.9520421999996</v>
      </c>
      <c r="AB10" s="369">
        <v>4147.3417710000003</v>
      </c>
      <c r="AC10" s="369">
        <v>4153.1935382000001</v>
      </c>
      <c r="AD10" s="369">
        <v>4156.8133029999999</v>
      </c>
      <c r="AE10" s="369">
        <v>4165.6096773999998</v>
      </c>
      <c r="AF10" s="369">
        <v>4176.8886206999996</v>
      </c>
      <c r="AG10" s="369">
        <v>4193.3003373000001</v>
      </c>
      <c r="AH10" s="369">
        <v>4207.5567652</v>
      </c>
      <c r="AI10" s="369">
        <v>4222.3081088999998</v>
      </c>
      <c r="AJ10" s="369">
        <v>4240.8592588000001</v>
      </c>
      <c r="AK10" s="369">
        <v>4254.1217660000002</v>
      </c>
      <c r="AL10" s="369">
        <v>4265.4005211000003</v>
      </c>
      <c r="AM10" s="369">
        <v>4271.1586209999996</v>
      </c>
      <c r="AN10" s="369">
        <v>4281.1225489999997</v>
      </c>
      <c r="AO10" s="369">
        <v>4291.7554022000004</v>
      </c>
      <c r="AP10" s="369">
        <v>4303.9398698000005</v>
      </c>
      <c r="AQ10" s="369">
        <v>4315.2485563</v>
      </c>
      <c r="AR10" s="369">
        <v>4326.5641508999997</v>
      </c>
      <c r="AS10" s="369">
        <v>4339.2188368999996</v>
      </c>
      <c r="AT10" s="369">
        <v>4349.5491105000001</v>
      </c>
      <c r="AU10" s="369">
        <v>4358.8871550000003</v>
      </c>
      <c r="AV10" s="369">
        <v>4367.0439394000005</v>
      </c>
      <c r="AW10" s="369">
        <v>4374.5392988000003</v>
      </c>
      <c r="AX10" s="369">
        <v>4381.1842022999999</v>
      </c>
      <c r="AY10" s="925">
        <v>4386.1803385000003</v>
      </c>
      <c r="AZ10" s="925">
        <v>4391.7230634999996</v>
      </c>
      <c r="BA10" s="925">
        <v>4397.0140659999997</v>
      </c>
      <c r="BB10" s="380">
        <v>4401.4170000000004</v>
      </c>
      <c r="BC10" s="380">
        <v>4406.6819999999998</v>
      </c>
      <c r="BD10" s="380">
        <v>4412.1719999999996</v>
      </c>
      <c r="BE10" s="380">
        <v>4417.2330000000002</v>
      </c>
      <c r="BF10" s="380">
        <v>4423.6639999999998</v>
      </c>
      <c r="BG10" s="380">
        <v>4430.8100000000004</v>
      </c>
      <c r="BH10" s="380">
        <v>4439.5360000000001</v>
      </c>
      <c r="BI10" s="380">
        <v>4447.4650000000001</v>
      </c>
      <c r="BJ10" s="380">
        <v>4455.4620000000004</v>
      </c>
      <c r="BK10" s="380">
        <v>4463.7219999999998</v>
      </c>
      <c r="BL10" s="380">
        <v>4471.7060000000001</v>
      </c>
      <c r="BM10" s="380">
        <v>4479.6099999999997</v>
      </c>
      <c r="BN10" s="380">
        <v>4487.9260000000004</v>
      </c>
      <c r="BO10" s="380">
        <v>4495.3029999999999</v>
      </c>
      <c r="BP10" s="380">
        <v>4502.2309999999998</v>
      </c>
      <c r="BQ10" s="380">
        <v>4507.9290000000001</v>
      </c>
      <c r="BR10" s="380">
        <v>4514.5479999999998</v>
      </c>
      <c r="BS10" s="380">
        <v>4521.3050000000003</v>
      </c>
      <c r="BT10" s="380">
        <v>4528.2</v>
      </c>
      <c r="BU10" s="380">
        <v>4535.2330000000002</v>
      </c>
      <c r="BV10" s="380">
        <v>4542.4040000000005</v>
      </c>
    </row>
    <row r="11" spans="1:74" ht="11.1" customHeight="1" x14ac:dyDescent="0.2">
      <c r="A11" s="82" t="s">
        <v>389</v>
      </c>
      <c r="B11" s="551" t="s">
        <v>1030</v>
      </c>
      <c r="C11" s="369">
        <v>950.31734926000001</v>
      </c>
      <c r="D11" s="369">
        <v>955.60498939000001</v>
      </c>
      <c r="E11" s="369">
        <v>959.12414501000001</v>
      </c>
      <c r="F11" s="369">
        <v>958.85845056999995</v>
      </c>
      <c r="G11" s="369">
        <v>960.35291137000002</v>
      </c>
      <c r="H11" s="369">
        <v>961.59116185000005</v>
      </c>
      <c r="I11" s="369">
        <v>960.11001777000001</v>
      </c>
      <c r="J11" s="369">
        <v>962.68323578000002</v>
      </c>
      <c r="K11" s="369">
        <v>966.84763166000005</v>
      </c>
      <c r="L11" s="369">
        <v>977.16362749999996</v>
      </c>
      <c r="M11" s="369">
        <v>981.09006251000005</v>
      </c>
      <c r="N11" s="369">
        <v>983.18735877999995</v>
      </c>
      <c r="O11" s="369">
        <v>980.74750931000005</v>
      </c>
      <c r="P11" s="369">
        <v>981.21753338999997</v>
      </c>
      <c r="Q11" s="369">
        <v>981.88942400999997</v>
      </c>
      <c r="R11" s="369">
        <v>982.48453676999998</v>
      </c>
      <c r="S11" s="369">
        <v>983.76914376000002</v>
      </c>
      <c r="T11" s="369">
        <v>985.46460058000002</v>
      </c>
      <c r="U11" s="369">
        <v>987.40162752000003</v>
      </c>
      <c r="V11" s="369">
        <v>990.04574378999996</v>
      </c>
      <c r="W11" s="369">
        <v>993.22766966999995</v>
      </c>
      <c r="X11" s="369">
        <v>999.02838584999995</v>
      </c>
      <c r="Y11" s="369">
        <v>1001.7251954</v>
      </c>
      <c r="Z11" s="369">
        <v>1003.3990791</v>
      </c>
      <c r="AA11" s="369">
        <v>1002.7249672</v>
      </c>
      <c r="AB11" s="369">
        <v>1003.3468014</v>
      </c>
      <c r="AC11" s="369">
        <v>1003.939512</v>
      </c>
      <c r="AD11" s="369">
        <v>1003.4508109</v>
      </c>
      <c r="AE11" s="369">
        <v>1004.7744904</v>
      </c>
      <c r="AF11" s="369">
        <v>1006.8582623999999</v>
      </c>
      <c r="AG11" s="369">
        <v>1010.8300505</v>
      </c>
      <c r="AH11" s="369">
        <v>1013.5880648999999</v>
      </c>
      <c r="AI11" s="369">
        <v>1016.2602290999999</v>
      </c>
      <c r="AJ11" s="369">
        <v>1019.710652</v>
      </c>
      <c r="AK11" s="369">
        <v>1021.5630341999999</v>
      </c>
      <c r="AL11" s="369">
        <v>1022.6814844</v>
      </c>
      <c r="AM11" s="369">
        <v>1021.0848264</v>
      </c>
      <c r="AN11" s="369">
        <v>1022.2212953</v>
      </c>
      <c r="AO11" s="369">
        <v>1024.1097146</v>
      </c>
      <c r="AP11" s="369">
        <v>1027.1899499000001</v>
      </c>
      <c r="AQ11" s="369">
        <v>1030.2523710999999</v>
      </c>
      <c r="AR11" s="369">
        <v>1033.7368435999999</v>
      </c>
      <c r="AS11" s="369">
        <v>1038.8463832</v>
      </c>
      <c r="AT11" s="369">
        <v>1042.2726966</v>
      </c>
      <c r="AU11" s="369">
        <v>1045.2187994999999</v>
      </c>
      <c r="AV11" s="369">
        <v>1047.6941714</v>
      </c>
      <c r="AW11" s="369">
        <v>1049.6727437</v>
      </c>
      <c r="AX11" s="369">
        <v>1051.1639958999999</v>
      </c>
      <c r="AY11" s="925">
        <v>1051.521289</v>
      </c>
      <c r="AZ11" s="925">
        <v>1052.5228801999999</v>
      </c>
      <c r="BA11" s="925">
        <v>1053.5221305</v>
      </c>
      <c r="BB11" s="380">
        <v>1054.345</v>
      </c>
      <c r="BC11" s="380">
        <v>1055.47</v>
      </c>
      <c r="BD11" s="380">
        <v>1056.7239999999999</v>
      </c>
      <c r="BE11" s="380">
        <v>1058.0840000000001</v>
      </c>
      <c r="BF11" s="380">
        <v>1059.6110000000001</v>
      </c>
      <c r="BG11" s="380">
        <v>1061.2819999999999</v>
      </c>
      <c r="BH11" s="380">
        <v>1063.2860000000001</v>
      </c>
      <c r="BI11" s="380">
        <v>1065.105</v>
      </c>
      <c r="BJ11" s="380">
        <v>1066.9269999999999</v>
      </c>
      <c r="BK11" s="380">
        <v>1068.761</v>
      </c>
      <c r="BL11" s="380">
        <v>1070.5840000000001</v>
      </c>
      <c r="BM11" s="380">
        <v>1072.404</v>
      </c>
      <c r="BN11" s="380">
        <v>1074.3109999999999</v>
      </c>
      <c r="BO11" s="380">
        <v>1076.056</v>
      </c>
      <c r="BP11" s="380">
        <v>1077.732</v>
      </c>
      <c r="BQ11" s="380">
        <v>1079.2750000000001</v>
      </c>
      <c r="BR11" s="380">
        <v>1080.854</v>
      </c>
      <c r="BS11" s="380">
        <v>1082.4090000000001</v>
      </c>
      <c r="BT11" s="380">
        <v>1083.9390000000001</v>
      </c>
      <c r="BU11" s="380">
        <v>1085.4449999999999</v>
      </c>
      <c r="BV11" s="380">
        <v>1086.9259999999999</v>
      </c>
    </row>
    <row r="12" spans="1:74" ht="11.1" customHeight="1" x14ac:dyDescent="0.2">
      <c r="A12" s="82" t="s">
        <v>390</v>
      </c>
      <c r="B12" s="551" t="s">
        <v>1031</v>
      </c>
      <c r="C12" s="369">
        <v>2393.4484520999999</v>
      </c>
      <c r="D12" s="369">
        <v>2405.6542187999999</v>
      </c>
      <c r="E12" s="369">
        <v>2417.8120988000001</v>
      </c>
      <c r="F12" s="369">
        <v>2433.0956237999999</v>
      </c>
      <c r="G12" s="369">
        <v>2442.7775814000001</v>
      </c>
      <c r="H12" s="369">
        <v>2450.0315034999999</v>
      </c>
      <c r="I12" s="369">
        <v>2448.826638</v>
      </c>
      <c r="J12" s="369">
        <v>2455.7475528999998</v>
      </c>
      <c r="K12" s="369">
        <v>2464.7634963</v>
      </c>
      <c r="L12" s="369">
        <v>2484.2301025000002</v>
      </c>
      <c r="M12" s="369">
        <v>2491.1693770000002</v>
      </c>
      <c r="N12" s="369">
        <v>2493.9369541000001</v>
      </c>
      <c r="O12" s="369">
        <v>2486.1920580999999</v>
      </c>
      <c r="P12" s="369">
        <v>2485.3718223999999</v>
      </c>
      <c r="Q12" s="369">
        <v>2485.1354713999999</v>
      </c>
      <c r="R12" s="369">
        <v>2480.3168222999998</v>
      </c>
      <c r="S12" s="369">
        <v>2485.1228772999998</v>
      </c>
      <c r="T12" s="369">
        <v>2494.3874537000002</v>
      </c>
      <c r="U12" s="369">
        <v>2510.7430915</v>
      </c>
      <c r="V12" s="369">
        <v>2526.9503061</v>
      </c>
      <c r="W12" s="369">
        <v>2545.6416374</v>
      </c>
      <c r="X12" s="369">
        <v>2573.0374351</v>
      </c>
      <c r="Y12" s="369">
        <v>2592.0317374000001</v>
      </c>
      <c r="Z12" s="369">
        <v>2608.8448939999998</v>
      </c>
      <c r="AA12" s="369">
        <v>2621.3608138999998</v>
      </c>
      <c r="AB12" s="369">
        <v>2635.3987476000002</v>
      </c>
      <c r="AC12" s="369">
        <v>2648.8426039000001</v>
      </c>
      <c r="AD12" s="369">
        <v>2660.1678072</v>
      </c>
      <c r="AE12" s="369">
        <v>2673.5669407</v>
      </c>
      <c r="AF12" s="369">
        <v>2687.5154286000002</v>
      </c>
      <c r="AG12" s="369">
        <v>2703.8895097</v>
      </c>
      <c r="AH12" s="369">
        <v>2717.5295276000002</v>
      </c>
      <c r="AI12" s="369">
        <v>2730.311721</v>
      </c>
      <c r="AJ12" s="369">
        <v>2746.3467578999998</v>
      </c>
      <c r="AK12" s="369">
        <v>2754.3303013</v>
      </c>
      <c r="AL12" s="369">
        <v>2758.3730191999998</v>
      </c>
      <c r="AM12" s="369">
        <v>2750.5568287999999</v>
      </c>
      <c r="AN12" s="369">
        <v>2752.6564576999999</v>
      </c>
      <c r="AO12" s="369">
        <v>2756.7538230999999</v>
      </c>
      <c r="AP12" s="369">
        <v>2764.0697377000001</v>
      </c>
      <c r="AQ12" s="369">
        <v>2771.2469664999999</v>
      </c>
      <c r="AR12" s="369">
        <v>2779.5063221999999</v>
      </c>
      <c r="AS12" s="369">
        <v>2791.3372211000001</v>
      </c>
      <c r="AT12" s="369">
        <v>2799.8937685000001</v>
      </c>
      <c r="AU12" s="369">
        <v>2807.6653805999999</v>
      </c>
      <c r="AV12" s="369">
        <v>2814.9515055000002</v>
      </c>
      <c r="AW12" s="369">
        <v>2820.9286609000001</v>
      </c>
      <c r="AX12" s="369">
        <v>2825.8962949000002</v>
      </c>
      <c r="AY12" s="925">
        <v>2828.8487888</v>
      </c>
      <c r="AZ12" s="925">
        <v>2832.551594</v>
      </c>
      <c r="BA12" s="925">
        <v>2835.9990919000002</v>
      </c>
      <c r="BB12" s="380">
        <v>2838.2979999999998</v>
      </c>
      <c r="BC12" s="380">
        <v>2841.9050000000002</v>
      </c>
      <c r="BD12" s="380">
        <v>2845.9259999999999</v>
      </c>
      <c r="BE12" s="380">
        <v>2850.248</v>
      </c>
      <c r="BF12" s="380">
        <v>2855.1849999999999</v>
      </c>
      <c r="BG12" s="380">
        <v>2860.623</v>
      </c>
      <c r="BH12" s="380">
        <v>2867.221</v>
      </c>
      <c r="BI12" s="380">
        <v>2873.1669999999999</v>
      </c>
      <c r="BJ12" s="380">
        <v>2879.12</v>
      </c>
      <c r="BK12" s="380">
        <v>2885.2510000000002</v>
      </c>
      <c r="BL12" s="380">
        <v>2891.0909999999999</v>
      </c>
      <c r="BM12" s="380">
        <v>2896.8110000000001</v>
      </c>
      <c r="BN12" s="380">
        <v>2902.4079999999999</v>
      </c>
      <c r="BO12" s="380">
        <v>2907.8879999999999</v>
      </c>
      <c r="BP12" s="380">
        <v>2913.248</v>
      </c>
      <c r="BQ12" s="380">
        <v>2918.2860000000001</v>
      </c>
      <c r="BR12" s="380">
        <v>2923.5590000000002</v>
      </c>
      <c r="BS12" s="380">
        <v>2928.8649999999998</v>
      </c>
      <c r="BT12" s="380">
        <v>2934.2020000000002</v>
      </c>
      <c r="BU12" s="380">
        <v>2939.5729999999999</v>
      </c>
      <c r="BV12" s="380">
        <v>2944.9749999999999</v>
      </c>
    </row>
    <row r="13" spans="1:74" ht="11.1" customHeight="1" x14ac:dyDescent="0.2">
      <c r="A13" s="82" t="s">
        <v>391</v>
      </c>
      <c r="B13" s="551" t="s">
        <v>1032</v>
      </c>
      <c r="C13" s="369">
        <v>1430.1050676</v>
      </c>
      <c r="D13" s="369">
        <v>1438.7761424</v>
      </c>
      <c r="E13" s="369">
        <v>1447.1431038999999</v>
      </c>
      <c r="F13" s="369">
        <v>1455.3374080000001</v>
      </c>
      <c r="G13" s="369">
        <v>1462.9975511</v>
      </c>
      <c r="H13" s="369">
        <v>1470.2549892</v>
      </c>
      <c r="I13" s="369">
        <v>1475.1952498999999</v>
      </c>
      <c r="J13" s="369">
        <v>1483.083132</v>
      </c>
      <c r="K13" s="369">
        <v>1492.0041633000001</v>
      </c>
      <c r="L13" s="369">
        <v>1507.5400778999999</v>
      </c>
      <c r="M13" s="369">
        <v>1514.3411069000001</v>
      </c>
      <c r="N13" s="369">
        <v>1517.9889845</v>
      </c>
      <c r="O13" s="369">
        <v>1514.5892392999999</v>
      </c>
      <c r="P13" s="369">
        <v>1514.8516675000001</v>
      </c>
      <c r="Q13" s="369">
        <v>1514.8817977000001</v>
      </c>
      <c r="R13" s="369">
        <v>1512.4223175</v>
      </c>
      <c r="S13" s="369">
        <v>1513.6808363</v>
      </c>
      <c r="T13" s="369">
        <v>1516.4000418000001</v>
      </c>
      <c r="U13" s="369">
        <v>1521.5611214999999</v>
      </c>
      <c r="V13" s="369">
        <v>1526.4658092</v>
      </c>
      <c r="W13" s="369">
        <v>1532.0952926</v>
      </c>
      <c r="X13" s="369">
        <v>1540.1402098000001</v>
      </c>
      <c r="Y13" s="369">
        <v>1545.9513059000001</v>
      </c>
      <c r="Z13" s="369">
        <v>1551.2192190000001</v>
      </c>
      <c r="AA13" s="369">
        <v>1554.8528706</v>
      </c>
      <c r="AB13" s="369">
        <v>1559.8527269000001</v>
      </c>
      <c r="AC13" s="369">
        <v>1565.1277092</v>
      </c>
      <c r="AD13" s="369">
        <v>1571.3654122</v>
      </c>
      <c r="AE13" s="369">
        <v>1576.6749506000001</v>
      </c>
      <c r="AF13" s="369">
        <v>1581.7439191000001</v>
      </c>
      <c r="AG13" s="369">
        <v>1586.5504691000001</v>
      </c>
      <c r="AH13" s="369">
        <v>1591.1546840000001</v>
      </c>
      <c r="AI13" s="369">
        <v>1595.5347153</v>
      </c>
      <c r="AJ13" s="369">
        <v>1600.7272198000001</v>
      </c>
      <c r="AK13" s="369">
        <v>1603.8813912999999</v>
      </c>
      <c r="AL13" s="369">
        <v>1606.0338866</v>
      </c>
      <c r="AM13" s="369">
        <v>1604.5278917000001</v>
      </c>
      <c r="AN13" s="369">
        <v>1606.6696449999999</v>
      </c>
      <c r="AO13" s="369">
        <v>1609.8023324000001</v>
      </c>
      <c r="AP13" s="369">
        <v>1615.2238460000001</v>
      </c>
      <c r="AQ13" s="369">
        <v>1619.3649829000001</v>
      </c>
      <c r="AR13" s="369">
        <v>1623.5236351999999</v>
      </c>
      <c r="AS13" s="369">
        <v>1627.7306973</v>
      </c>
      <c r="AT13" s="369">
        <v>1631.9012094</v>
      </c>
      <c r="AU13" s="369">
        <v>1636.0660660000001</v>
      </c>
      <c r="AV13" s="369">
        <v>1640.961311</v>
      </c>
      <c r="AW13" s="369">
        <v>1644.5628236</v>
      </c>
      <c r="AX13" s="369">
        <v>1647.6066476000001</v>
      </c>
      <c r="AY13" s="925">
        <v>1649.4124863</v>
      </c>
      <c r="AZ13" s="925">
        <v>1651.8511561</v>
      </c>
      <c r="BA13" s="925">
        <v>1654.2423601</v>
      </c>
      <c r="BB13" s="380">
        <v>1656.2850000000001</v>
      </c>
      <c r="BC13" s="380">
        <v>1658.807</v>
      </c>
      <c r="BD13" s="380">
        <v>1661.5070000000001</v>
      </c>
      <c r="BE13" s="380">
        <v>1664.2380000000001</v>
      </c>
      <c r="BF13" s="380">
        <v>1667.405</v>
      </c>
      <c r="BG13" s="380">
        <v>1670.8630000000001</v>
      </c>
      <c r="BH13" s="380">
        <v>1674.9369999999999</v>
      </c>
      <c r="BI13" s="380">
        <v>1678.7270000000001</v>
      </c>
      <c r="BJ13" s="380">
        <v>1682.56</v>
      </c>
      <c r="BK13" s="380">
        <v>1686.588</v>
      </c>
      <c r="BL13" s="380">
        <v>1690.3920000000001</v>
      </c>
      <c r="BM13" s="380">
        <v>1694.125</v>
      </c>
      <c r="BN13" s="380">
        <v>1697.912</v>
      </c>
      <c r="BO13" s="380">
        <v>1701.4079999999999</v>
      </c>
      <c r="BP13" s="380">
        <v>1704.74</v>
      </c>
      <c r="BQ13" s="380">
        <v>1707.636</v>
      </c>
      <c r="BR13" s="380">
        <v>1710.8389999999999</v>
      </c>
      <c r="BS13" s="380">
        <v>1714.079</v>
      </c>
      <c r="BT13" s="380">
        <v>1717.356</v>
      </c>
      <c r="BU13" s="380">
        <v>1720.671</v>
      </c>
      <c r="BV13" s="380">
        <v>1724.0219999999999</v>
      </c>
    </row>
    <row r="14" spans="1:74" ht="11.1" customHeight="1" x14ac:dyDescent="0.2">
      <c r="A14" s="82" t="s">
        <v>392</v>
      </c>
      <c r="B14" s="551" t="s">
        <v>1035</v>
      </c>
      <c r="C14" s="369">
        <v>4052.2118620000001</v>
      </c>
      <c r="D14" s="369">
        <v>4078.1220579999999</v>
      </c>
      <c r="E14" s="369">
        <v>4102.6272558000001</v>
      </c>
      <c r="F14" s="369">
        <v>4127.6386460000003</v>
      </c>
      <c r="G14" s="369">
        <v>4147.9004548000003</v>
      </c>
      <c r="H14" s="369">
        <v>4165.3238726999998</v>
      </c>
      <c r="I14" s="369">
        <v>4171.5560402999999</v>
      </c>
      <c r="J14" s="369">
        <v>4189.5673208999997</v>
      </c>
      <c r="K14" s="369">
        <v>4211.0048551</v>
      </c>
      <c r="L14" s="369">
        <v>4258.2299776999998</v>
      </c>
      <c r="M14" s="369">
        <v>4269.7490178999997</v>
      </c>
      <c r="N14" s="369">
        <v>4267.9233106000001</v>
      </c>
      <c r="O14" s="369">
        <v>4229.8048355999999</v>
      </c>
      <c r="P14" s="369">
        <v>4218.5006481999999</v>
      </c>
      <c r="Q14" s="369">
        <v>4211.0627284000002</v>
      </c>
      <c r="R14" s="369">
        <v>4208.8545126999998</v>
      </c>
      <c r="S14" s="369">
        <v>4208.1265505000001</v>
      </c>
      <c r="T14" s="369">
        <v>4210.2422784</v>
      </c>
      <c r="U14" s="369">
        <v>4220.2814375999997</v>
      </c>
      <c r="V14" s="369">
        <v>4224.2747399</v>
      </c>
      <c r="W14" s="369">
        <v>4227.3019265000003</v>
      </c>
      <c r="X14" s="369">
        <v>4220.9669940000003</v>
      </c>
      <c r="Y14" s="369">
        <v>4228.3589517999999</v>
      </c>
      <c r="Z14" s="369">
        <v>4241.0817963999998</v>
      </c>
      <c r="AA14" s="369">
        <v>4271.9584117000004</v>
      </c>
      <c r="AB14" s="369">
        <v>4285.7258672999997</v>
      </c>
      <c r="AC14" s="369">
        <v>4295.2070469999999</v>
      </c>
      <c r="AD14" s="369">
        <v>4289.8717649</v>
      </c>
      <c r="AE14" s="369">
        <v>4298.6780322000004</v>
      </c>
      <c r="AF14" s="369">
        <v>4311.0956630000001</v>
      </c>
      <c r="AG14" s="369">
        <v>4334.5148275000001</v>
      </c>
      <c r="AH14" s="369">
        <v>4348.6125577000003</v>
      </c>
      <c r="AI14" s="369">
        <v>4360.7790237999998</v>
      </c>
      <c r="AJ14" s="369">
        <v>4365.3089911999996</v>
      </c>
      <c r="AK14" s="369">
        <v>4377.8918549</v>
      </c>
      <c r="AL14" s="369">
        <v>4392.8223803000001</v>
      </c>
      <c r="AM14" s="369">
        <v>4416.6270291999999</v>
      </c>
      <c r="AN14" s="369">
        <v>4431.3580318000004</v>
      </c>
      <c r="AO14" s="369">
        <v>4443.5418498999998</v>
      </c>
      <c r="AP14" s="369">
        <v>4449.1032292999998</v>
      </c>
      <c r="AQ14" s="369">
        <v>4459.2491189000002</v>
      </c>
      <c r="AR14" s="369">
        <v>4469.9042645999998</v>
      </c>
      <c r="AS14" s="369">
        <v>4483.7818214999998</v>
      </c>
      <c r="AT14" s="369">
        <v>4493.4206130000002</v>
      </c>
      <c r="AU14" s="369">
        <v>4501.5337941999996</v>
      </c>
      <c r="AV14" s="369">
        <v>4506.0738742000003</v>
      </c>
      <c r="AW14" s="369">
        <v>4512.6714529999999</v>
      </c>
      <c r="AX14" s="369">
        <v>4519.2790396999999</v>
      </c>
      <c r="AY14" s="925">
        <v>4526.4395130000003</v>
      </c>
      <c r="AZ14" s="925">
        <v>4532.6599562000001</v>
      </c>
      <c r="BA14" s="925">
        <v>4538.4832482000002</v>
      </c>
      <c r="BB14" s="380">
        <v>4542.808</v>
      </c>
      <c r="BC14" s="380">
        <v>4548.6629999999996</v>
      </c>
      <c r="BD14" s="380">
        <v>4554.9470000000001</v>
      </c>
      <c r="BE14" s="380">
        <v>4561.6090000000004</v>
      </c>
      <c r="BF14" s="380">
        <v>4568.7879999999996</v>
      </c>
      <c r="BG14" s="380">
        <v>4576.4340000000002</v>
      </c>
      <c r="BH14" s="380">
        <v>4584.8779999999997</v>
      </c>
      <c r="BI14" s="380">
        <v>4593.2079999999996</v>
      </c>
      <c r="BJ14" s="380">
        <v>4601.7569999999996</v>
      </c>
      <c r="BK14" s="380">
        <v>4611.1210000000001</v>
      </c>
      <c r="BL14" s="380">
        <v>4619.6580000000004</v>
      </c>
      <c r="BM14" s="380">
        <v>4627.9650000000001</v>
      </c>
      <c r="BN14" s="380">
        <v>4636.6480000000001</v>
      </c>
      <c r="BO14" s="380">
        <v>4644.04</v>
      </c>
      <c r="BP14" s="380">
        <v>4650.7460000000001</v>
      </c>
      <c r="BQ14" s="380">
        <v>4655.558</v>
      </c>
      <c r="BR14" s="380">
        <v>4661.8</v>
      </c>
      <c r="BS14" s="380">
        <v>4668.2629999999999</v>
      </c>
      <c r="BT14" s="380">
        <v>4674.9470000000001</v>
      </c>
      <c r="BU14" s="380">
        <v>4681.8530000000001</v>
      </c>
      <c r="BV14" s="380">
        <v>4688.9790000000003</v>
      </c>
    </row>
    <row r="15" spans="1:74" ht="11.1" customHeight="1" x14ac:dyDescent="0.2">
      <c r="A15" s="82"/>
      <c r="B15" s="92" t="s">
        <v>1429</v>
      </c>
      <c r="C15" s="541"/>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541"/>
      <c r="AV15" s="541"/>
      <c r="AW15" s="541"/>
      <c r="AX15" s="541"/>
      <c r="AY15" s="987"/>
      <c r="AZ15" s="987"/>
      <c r="BA15" s="987"/>
      <c r="BB15" s="547"/>
      <c r="BC15" s="547"/>
      <c r="BD15" s="547"/>
      <c r="BE15" s="547"/>
      <c r="BF15" s="547"/>
      <c r="BG15" s="547"/>
      <c r="BH15" s="547"/>
      <c r="BI15" s="547"/>
      <c r="BJ15" s="547"/>
      <c r="BK15" s="547"/>
      <c r="BL15" s="547"/>
      <c r="BM15" s="547"/>
      <c r="BN15" s="547"/>
      <c r="BO15" s="547"/>
      <c r="BP15" s="547"/>
      <c r="BQ15" s="547"/>
      <c r="BR15" s="547"/>
      <c r="BS15" s="547"/>
      <c r="BT15" s="547"/>
      <c r="BU15" s="547"/>
      <c r="BV15" s="547"/>
    </row>
    <row r="16" spans="1:74" ht="11.1" customHeight="1" x14ac:dyDescent="0.2">
      <c r="A16" s="82" t="s">
        <v>393</v>
      </c>
      <c r="B16" s="551" t="s">
        <v>1025</v>
      </c>
      <c r="C16" s="365">
        <v>94.014677569</v>
      </c>
      <c r="D16" s="365">
        <v>94.148731549999994</v>
      </c>
      <c r="E16" s="365">
        <v>94.508917749000005</v>
      </c>
      <c r="F16" s="365">
        <v>95.597035023000004</v>
      </c>
      <c r="G16" s="365">
        <v>96.033136514000006</v>
      </c>
      <c r="H16" s="365">
        <v>96.319021078999995</v>
      </c>
      <c r="I16" s="365">
        <v>96.179628492999996</v>
      </c>
      <c r="J16" s="365">
        <v>96.371374377999999</v>
      </c>
      <c r="K16" s="365">
        <v>96.619198506000004</v>
      </c>
      <c r="L16" s="365">
        <v>97.105929181999997</v>
      </c>
      <c r="M16" s="365">
        <v>97.328788571000004</v>
      </c>
      <c r="N16" s="365">
        <v>97.470604977999997</v>
      </c>
      <c r="O16" s="365">
        <v>97.392625097999996</v>
      </c>
      <c r="P16" s="365">
        <v>97.476420516999994</v>
      </c>
      <c r="Q16" s="365">
        <v>97.583237930999999</v>
      </c>
      <c r="R16" s="365">
        <v>97.814451906000002</v>
      </c>
      <c r="S16" s="365">
        <v>97.891282384999997</v>
      </c>
      <c r="T16" s="365">
        <v>97.915103932999997</v>
      </c>
      <c r="U16" s="365">
        <v>97.991969007999998</v>
      </c>
      <c r="V16" s="365">
        <v>97.830233354000001</v>
      </c>
      <c r="W16" s="365">
        <v>97.535949428999999</v>
      </c>
      <c r="X16" s="365">
        <v>96.737808826999995</v>
      </c>
      <c r="Y16" s="365">
        <v>96.456909662000001</v>
      </c>
      <c r="Z16" s="365">
        <v>96.321943528000006</v>
      </c>
      <c r="AA16" s="365">
        <v>96.584641445000003</v>
      </c>
      <c r="AB16" s="365">
        <v>96.552743113000005</v>
      </c>
      <c r="AC16" s="365">
        <v>96.477979547999993</v>
      </c>
      <c r="AD16" s="365">
        <v>96.306323090999996</v>
      </c>
      <c r="AE16" s="365">
        <v>96.186349809999996</v>
      </c>
      <c r="AF16" s="365">
        <v>96.064032042999997</v>
      </c>
      <c r="AG16" s="365">
        <v>95.982653459000005</v>
      </c>
      <c r="AH16" s="365">
        <v>95.823183970000002</v>
      </c>
      <c r="AI16" s="365">
        <v>95.628907244000004</v>
      </c>
      <c r="AJ16" s="365">
        <v>95.268958351999999</v>
      </c>
      <c r="AK16" s="365">
        <v>95.103215851000002</v>
      </c>
      <c r="AL16" s="365">
        <v>95.000814810999998</v>
      </c>
      <c r="AM16" s="365">
        <v>95.059815873000005</v>
      </c>
      <c r="AN16" s="365">
        <v>95.010552274000005</v>
      </c>
      <c r="AO16" s="365">
        <v>94.951084656000006</v>
      </c>
      <c r="AP16" s="365">
        <v>94.859901739999998</v>
      </c>
      <c r="AQ16" s="365">
        <v>94.796159540999994</v>
      </c>
      <c r="AR16" s="365">
        <v>94.738346780000001</v>
      </c>
      <c r="AS16" s="365">
        <v>94.689672364000003</v>
      </c>
      <c r="AT16" s="365">
        <v>94.641311802000004</v>
      </c>
      <c r="AU16" s="365">
        <v>94.596474001000004</v>
      </c>
      <c r="AV16" s="365">
        <v>94.481272841999996</v>
      </c>
      <c r="AW16" s="365">
        <v>94.498895149000006</v>
      </c>
      <c r="AX16" s="365">
        <v>94.575454803</v>
      </c>
      <c r="AY16" s="921">
        <v>94.757092141000001</v>
      </c>
      <c r="AZ16" s="921">
        <v>94.916921239000004</v>
      </c>
      <c r="BA16" s="921">
        <v>95.101082434000006</v>
      </c>
      <c r="BB16" s="376">
        <v>95.364270000000005</v>
      </c>
      <c r="BC16" s="376">
        <v>95.556079999999994</v>
      </c>
      <c r="BD16" s="376">
        <v>95.731189999999998</v>
      </c>
      <c r="BE16" s="376">
        <v>95.842510000000004</v>
      </c>
      <c r="BF16" s="376">
        <v>96.019570000000002</v>
      </c>
      <c r="BG16" s="376">
        <v>96.215260000000001</v>
      </c>
      <c r="BH16" s="376">
        <v>96.439530000000005</v>
      </c>
      <c r="BI16" s="376">
        <v>96.665019999999998</v>
      </c>
      <c r="BJ16" s="376">
        <v>96.901679999999999</v>
      </c>
      <c r="BK16" s="376">
        <v>97.121229999999997</v>
      </c>
      <c r="BL16" s="376">
        <v>97.401449999999997</v>
      </c>
      <c r="BM16" s="376">
        <v>97.714039999999997</v>
      </c>
      <c r="BN16" s="376">
        <v>98.199659999999994</v>
      </c>
      <c r="BO16" s="376">
        <v>98.471530000000001</v>
      </c>
      <c r="BP16" s="376">
        <v>98.670289999999994</v>
      </c>
      <c r="BQ16" s="376">
        <v>98.679150000000007</v>
      </c>
      <c r="BR16" s="376">
        <v>98.819299999999998</v>
      </c>
      <c r="BS16" s="376">
        <v>98.973950000000002</v>
      </c>
      <c r="BT16" s="376">
        <v>99.143090000000001</v>
      </c>
      <c r="BU16" s="376">
        <v>99.326719999999995</v>
      </c>
      <c r="BV16" s="376">
        <v>99.524850000000001</v>
      </c>
    </row>
    <row r="17" spans="1:74" ht="11.1" customHeight="1" x14ac:dyDescent="0.2">
      <c r="A17" s="82" t="s">
        <v>394</v>
      </c>
      <c r="B17" s="551" t="s">
        <v>1026</v>
      </c>
      <c r="C17" s="365">
        <v>91.881353908999998</v>
      </c>
      <c r="D17" s="365">
        <v>91.986044633999995</v>
      </c>
      <c r="E17" s="365">
        <v>92.254921218999996</v>
      </c>
      <c r="F17" s="365">
        <v>93.029767462999999</v>
      </c>
      <c r="G17" s="365">
        <v>93.370677917999998</v>
      </c>
      <c r="H17" s="365">
        <v>93.619436382000004</v>
      </c>
      <c r="I17" s="365">
        <v>93.514155610000003</v>
      </c>
      <c r="J17" s="365">
        <v>93.775025529000004</v>
      </c>
      <c r="K17" s="365">
        <v>94.140158893000006</v>
      </c>
      <c r="L17" s="365">
        <v>94.847930177999999</v>
      </c>
      <c r="M17" s="365">
        <v>95.242809574000006</v>
      </c>
      <c r="N17" s="365">
        <v>95.563171557999993</v>
      </c>
      <c r="O17" s="365">
        <v>95.735190903000003</v>
      </c>
      <c r="P17" s="365">
        <v>95.961886981999996</v>
      </c>
      <c r="Q17" s="365">
        <v>96.169434568</v>
      </c>
      <c r="R17" s="365">
        <v>96.426137548</v>
      </c>
      <c r="S17" s="365">
        <v>96.544160235000007</v>
      </c>
      <c r="T17" s="365">
        <v>96.591806516000005</v>
      </c>
      <c r="U17" s="365">
        <v>96.653831736000001</v>
      </c>
      <c r="V17" s="365">
        <v>96.497158694000007</v>
      </c>
      <c r="W17" s="365">
        <v>96.206542736000003</v>
      </c>
      <c r="X17" s="365">
        <v>95.386703620000006</v>
      </c>
      <c r="Y17" s="365">
        <v>95.124662012000002</v>
      </c>
      <c r="Z17" s="365">
        <v>95.025137667999999</v>
      </c>
      <c r="AA17" s="365">
        <v>95.338998849999996</v>
      </c>
      <c r="AB17" s="365">
        <v>95.376357842000004</v>
      </c>
      <c r="AC17" s="365">
        <v>95.388082904000001</v>
      </c>
      <c r="AD17" s="365">
        <v>95.324912935</v>
      </c>
      <c r="AE17" s="365">
        <v>95.322315963999998</v>
      </c>
      <c r="AF17" s="365">
        <v>95.331030889999994</v>
      </c>
      <c r="AG17" s="365">
        <v>95.468088101999996</v>
      </c>
      <c r="AH17" s="365">
        <v>95.411654029000005</v>
      </c>
      <c r="AI17" s="365">
        <v>95.278759059999999</v>
      </c>
      <c r="AJ17" s="365">
        <v>94.931742059000001</v>
      </c>
      <c r="AK17" s="365">
        <v>94.749171153000006</v>
      </c>
      <c r="AL17" s="365">
        <v>94.593385202999997</v>
      </c>
      <c r="AM17" s="365">
        <v>94.408547616999996</v>
      </c>
      <c r="AN17" s="365">
        <v>94.348209026999996</v>
      </c>
      <c r="AO17" s="365">
        <v>94.356532838999996</v>
      </c>
      <c r="AP17" s="365">
        <v>94.535078519999999</v>
      </c>
      <c r="AQ17" s="365">
        <v>94.604557537000005</v>
      </c>
      <c r="AR17" s="365">
        <v>94.666529358000005</v>
      </c>
      <c r="AS17" s="365">
        <v>94.801797124999993</v>
      </c>
      <c r="AT17" s="365">
        <v>94.788152191999998</v>
      </c>
      <c r="AU17" s="365">
        <v>94.706397705000001</v>
      </c>
      <c r="AV17" s="365">
        <v>94.306001053000003</v>
      </c>
      <c r="AW17" s="365">
        <v>94.275926910999999</v>
      </c>
      <c r="AX17" s="365">
        <v>94.365642671000003</v>
      </c>
      <c r="AY17" s="921">
        <v>94.738470378000002</v>
      </c>
      <c r="AZ17" s="921">
        <v>94.945274405999996</v>
      </c>
      <c r="BA17" s="921">
        <v>95.149376799999999</v>
      </c>
      <c r="BB17" s="376">
        <v>95.395489999999995</v>
      </c>
      <c r="BC17" s="376">
        <v>95.560659999999999</v>
      </c>
      <c r="BD17" s="376">
        <v>95.689580000000007</v>
      </c>
      <c r="BE17" s="376">
        <v>95.697019999999995</v>
      </c>
      <c r="BF17" s="376">
        <v>95.817400000000006</v>
      </c>
      <c r="BG17" s="376">
        <v>95.965479999999999</v>
      </c>
      <c r="BH17" s="376">
        <v>96.169510000000002</v>
      </c>
      <c r="BI17" s="376">
        <v>96.351799999999997</v>
      </c>
      <c r="BJ17" s="376">
        <v>96.540599999999998</v>
      </c>
      <c r="BK17" s="376">
        <v>96.699439999999996</v>
      </c>
      <c r="BL17" s="376">
        <v>96.928610000000006</v>
      </c>
      <c r="BM17" s="376">
        <v>97.191659999999999</v>
      </c>
      <c r="BN17" s="376">
        <v>97.629390000000001</v>
      </c>
      <c r="BO17" s="376">
        <v>97.85454</v>
      </c>
      <c r="BP17" s="376">
        <v>98.007940000000005</v>
      </c>
      <c r="BQ17" s="376">
        <v>97.96311</v>
      </c>
      <c r="BR17" s="376">
        <v>98.067859999999996</v>
      </c>
      <c r="BS17" s="376">
        <v>98.195719999999994</v>
      </c>
      <c r="BT17" s="376">
        <v>98.346680000000006</v>
      </c>
      <c r="BU17" s="376">
        <v>98.520750000000007</v>
      </c>
      <c r="BV17" s="376">
        <v>98.717929999999996</v>
      </c>
    </row>
    <row r="18" spans="1:74" ht="11.1" customHeight="1" x14ac:dyDescent="0.2">
      <c r="A18" s="82" t="s">
        <v>395</v>
      </c>
      <c r="B18" s="551" t="s">
        <v>1027</v>
      </c>
      <c r="C18" s="365">
        <v>94.230398496000007</v>
      </c>
      <c r="D18" s="365">
        <v>94.33908203</v>
      </c>
      <c r="E18" s="365">
        <v>94.507741588000002</v>
      </c>
      <c r="F18" s="365">
        <v>94.839283561000002</v>
      </c>
      <c r="G18" s="365">
        <v>95.050715374999996</v>
      </c>
      <c r="H18" s="365">
        <v>95.244943419999998</v>
      </c>
      <c r="I18" s="365">
        <v>95.253875703999995</v>
      </c>
      <c r="J18" s="365">
        <v>95.539765205999998</v>
      </c>
      <c r="K18" s="365">
        <v>95.934519934999997</v>
      </c>
      <c r="L18" s="365">
        <v>96.769122225999993</v>
      </c>
      <c r="M18" s="365">
        <v>97.133370654999993</v>
      </c>
      <c r="N18" s="365">
        <v>97.358247556999999</v>
      </c>
      <c r="O18" s="365">
        <v>97.210204775999998</v>
      </c>
      <c r="P18" s="365">
        <v>97.331499742999995</v>
      </c>
      <c r="Q18" s="365">
        <v>97.488584302999996</v>
      </c>
      <c r="R18" s="365">
        <v>97.797735320000001</v>
      </c>
      <c r="S18" s="365">
        <v>97.939191414000007</v>
      </c>
      <c r="T18" s="365">
        <v>98.029229451000006</v>
      </c>
      <c r="U18" s="365">
        <v>98.192028887999996</v>
      </c>
      <c r="V18" s="365">
        <v>98.086096216000001</v>
      </c>
      <c r="W18" s="365">
        <v>97.835610892999995</v>
      </c>
      <c r="X18" s="365">
        <v>97.082364330000004</v>
      </c>
      <c r="Y18" s="365">
        <v>96.811430143999999</v>
      </c>
      <c r="Z18" s="365">
        <v>96.664599748000001</v>
      </c>
      <c r="AA18" s="365">
        <v>96.801411611999995</v>
      </c>
      <c r="AB18" s="365">
        <v>96.783134939000007</v>
      </c>
      <c r="AC18" s="365">
        <v>96.769308201000001</v>
      </c>
      <c r="AD18" s="365">
        <v>96.784989451000001</v>
      </c>
      <c r="AE18" s="365">
        <v>96.761269045000006</v>
      </c>
      <c r="AF18" s="365">
        <v>96.723205035000007</v>
      </c>
      <c r="AG18" s="365">
        <v>96.712749454999994</v>
      </c>
      <c r="AH18" s="365">
        <v>96.614534212999999</v>
      </c>
      <c r="AI18" s="365">
        <v>96.470511342999998</v>
      </c>
      <c r="AJ18" s="365">
        <v>96.181389269999997</v>
      </c>
      <c r="AK18" s="365">
        <v>96.020219822000001</v>
      </c>
      <c r="AL18" s="365">
        <v>95.887711425999996</v>
      </c>
      <c r="AM18" s="365">
        <v>95.736767469</v>
      </c>
      <c r="AN18" s="365">
        <v>95.696903634999998</v>
      </c>
      <c r="AO18" s="365">
        <v>95.721023310000007</v>
      </c>
      <c r="AP18" s="365">
        <v>95.973123584000007</v>
      </c>
      <c r="AQ18" s="365">
        <v>96.002212463000006</v>
      </c>
      <c r="AR18" s="365">
        <v>95.972287037000001</v>
      </c>
      <c r="AS18" s="365">
        <v>95.812845717000002</v>
      </c>
      <c r="AT18" s="365">
        <v>95.717767870000003</v>
      </c>
      <c r="AU18" s="365">
        <v>95.616551908000005</v>
      </c>
      <c r="AV18" s="365">
        <v>95.357076340000006</v>
      </c>
      <c r="AW18" s="365">
        <v>95.357675267999994</v>
      </c>
      <c r="AX18" s="365">
        <v>95.466227201999999</v>
      </c>
      <c r="AY18" s="921">
        <v>95.810094383999996</v>
      </c>
      <c r="AZ18" s="921">
        <v>96.039030643999993</v>
      </c>
      <c r="BA18" s="921">
        <v>96.280398227000006</v>
      </c>
      <c r="BB18" s="376">
        <v>96.537099999999995</v>
      </c>
      <c r="BC18" s="376">
        <v>96.801150000000007</v>
      </c>
      <c r="BD18" s="376">
        <v>97.075460000000007</v>
      </c>
      <c r="BE18" s="376">
        <v>97.385769999999994</v>
      </c>
      <c r="BF18" s="376">
        <v>97.661280000000005</v>
      </c>
      <c r="BG18" s="376">
        <v>97.927719999999994</v>
      </c>
      <c r="BH18" s="376">
        <v>98.182550000000006</v>
      </c>
      <c r="BI18" s="376">
        <v>98.4328</v>
      </c>
      <c r="BJ18" s="376">
        <v>98.675910000000002</v>
      </c>
      <c r="BK18" s="376">
        <v>98.863609999999994</v>
      </c>
      <c r="BL18" s="376">
        <v>99.128640000000004</v>
      </c>
      <c r="BM18" s="376">
        <v>99.422730000000001</v>
      </c>
      <c r="BN18" s="376">
        <v>99.884529999999998</v>
      </c>
      <c r="BO18" s="376">
        <v>100.1327</v>
      </c>
      <c r="BP18" s="376">
        <v>100.306</v>
      </c>
      <c r="BQ18" s="376">
        <v>100.285</v>
      </c>
      <c r="BR18" s="376">
        <v>100.398</v>
      </c>
      <c r="BS18" s="376">
        <v>100.5256</v>
      </c>
      <c r="BT18" s="376">
        <v>100.6678</v>
      </c>
      <c r="BU18" s="376">
        <v>100.8246</v>
      </c>
      <c r="BV18" s="376">
        <v>100.996</v>
      </c>
    </row>
    <row r="19" spans="1:74" ht="11.1" customHeight="1" x14ac:dyDescent="0.2">
      <c r="A19" s="82" t="s">
        <v>396</v>
      </c>
      <c r="B19" s="551" t="s">
        <v>1028</v>
      </c>
      <c r="C19" s="365">
        <v>97.035711843000001</v>
      </c>
      <c r="D19" s="365">
        <v>97.19284974</v>
      </c>
      <c r="E19" s="365">
        <v>97.471276166999999</v>
      </c>
      <c r="F19" s="365">
        <v>98.101366037999995</v>
      </c>
      <c r="G19" s="365">
        <v>98.449588343000002</v>
      </c>
      <c r="H19" s="365">
        <v>98.746317993000005</v>
      </c>
      <c r="I19" s="365">
        <v>98.893538848000006</v>
      </c>
      <c r="J19" s="365">
        <v>99.160795297999996</v>
      </c>
      <c r="K19" s="365">
        <v>99.450071201</v>
      </c>
      <c r="L19" s="365">
        <v>99.825018474000004</v>
      </c>
      <c r="M19" s="365">
        <v>100.11059435</v>
      </c>
      <c r="N19" s="365">
        <v>100.37045074</v>
      </c>
      <c r="O19" s="365">
        <v>100.54789104</v>
      </c>
      <c r="P19" s="365">
        <v>100.79883091000001</v>
      </c>
      <c r="Q19" s="365">
        <v>101.06657375</v>
      </c>
      <c r="R19" s="365">
        <v>101.44710881</v>
      </c>
      <c r="S19" s="365">
        <v>101.67646564</v>
      </c>
      <c r="T19" s="365">
        <v>101.85063348</v>
      </c>
      <c r="U19" s="365">
        <v>102.08396813</v>
      </c>
      <c r="V19" s="365">
        <v>102.06199119</v>
      </c>
      <c r="W19" s="365">
        <v>101.89905845</v>
      </c>
      <c r="X19" s="365">
        <v>101.22187244</v>
      </c>
      <c r="Y19" s="365">
        <v>101.05700118999999</v>
      </c>
      <c r="Z19" s="365">
        <v>101.03114724</v>
      </c>
      <c r="AA19" s="365">
        <v>101.35879962999999</v>
      </c>
      <c r="AB19" s="365">
        <v>101.4501135</v>
      </c>
      <c r="AC19" s="365">
        <v>101.51957788</v>
      </c>
      <c r="AD19" s="365">
        <v>101.57413373999999</v>
      </c>
      <c r="AE19" s="365">
        <v>101.59469344</v>
      </c>
      <c r="AF19" s="365">
        <v>101.58819793000001</v>
      </c>
      <c r="AG19" s="365">
        <v>101.58215108</v>
      </c>
      <c r="AH19" s="365">
        <v>101.50091728</v>
      </c>
      <c r="AI19" s="365">
        <v>101.37200038</v>
      </c>
      <c r="AJ19" s="365">
        <v>101.06439302</v>
      </c>
      <c r="AK19" s="365">
        <v>100.93836546999999</v>
      </c>
      <c r="AL19" s="365">
        <v>100.86291036</v>
      </c>
      <c r="AM19" s="365">
        <v>100.80764802</v>
      </c>
      <c r="AN19" s="365">
        <v>100.85612252999999</v>
      </c>
      <c r="AO19" s="365">
        <v>100.97795424</v>
      </c>
      <c r="AP19" s="365">
        <v>101.44383824000001</v>
      </c>
      <c r="AQ19" s="365">
        <v>101.50936299999999</v>
      </c>
      <c r="AR19" s="365">
        <v>101.44522361999999</v>
      </c>
      <c r="AS19" s="365">
        <v>101.03946259999999</v>
      </c>
      <c r="AT19" s="365">
        <v>100.87496307000001</v>
      </c>
      <c r="AU19" s="365">
        <v>100.73976754</v>
      </c>
      <c r="AV19" s="365">
        <v>100.54308419</v>
      </c>
      <c r="AW19" s="365">
        <v>100.53459048000001</v>
      </c>
      <c r="AX19" s="365">
        <v>100.62349460999999</v>
      </c>
      <c r="AY19" s="921">
        <v>100.91805318999999</v>
      </c>
      <c r="AZ19" s="921">
        <v>101.12056054999999</v>
      </c>
      <c r="BA19" s="921">
        <v>101.3392733</v>
      </c>
      <c r="BB19" s="376">
        <v>101.63249999999999</v>
      </c>
      <c r="BC19" s="376">
        <v>101.8399</v>
      </c>
      <c r="BD19" s="376">
        <v>102.0198</v>
      </c>
      <c r="BE19" s="376">
        <v>102.10550000000001</v>
      </c>
      <c r="BF19" s="376">
        <v>102.2805</v>
      </c>
      <c r="BG19" s="376">
        <v>102.4781</v>
      </c>
      <c r="BH19" s="376">
        <v>102.72150000000001</v>
      </c>
      <c r="BI19" s="376">
        <v>102.9466</v>
      </c>
      <c r="BJ19" s="376">
        <v>103.1769</v>
      </c>
      <c r="BK19" s="376">
        <v>103.37690000000001</v>
      </c>
      <c r="BL19" s="376">
        <v>103.6438</v>
      </c>
      <c r="BM19" s="376">
        <v>103.94240000000001</v>
      </c>
      <c r="BN19" s="376">
        <v>104.4114</v>
      </c>
      <c r="BO19" s="376">
        <v>104.6692</v>
      </c>
      <c r="BP19" s="376">
        <v>104.8544</v>
      </c>
      <c r="BQ19" s="376">
        <v>104.8382</v>
      </c>
      <c r="BR19" s="376">
        <v>104.9752</v>
      </c>
      <c r="BS19" s="376">
        <v>105.1366</v>
      </c>
      <c r="BT19" s="376">
        <v>105.3222</v>
      </c>
      <c r="BU19" s="376">
        <v>105.5321</v>
      </c>
      <c r="BV19" s="376">
        <v>105.7663</v>
      </c>
    </row>
    <row r="20" spans="1:74" ht="11.1" customHeight="1" x14ac:dyDescent="0.2">
      <c r="A20" s="82" t="s">
        <v>397</v>
      </c>
      <c r="B20" s="551" t="s">
        <v>1029</v>
      </c>
      <c r="C20" s="365">
        <v>97.944990606000005</v>
      </c>
      <c r="D20" s="365">
        <v>98.153540167000003</v>
      </c>
      <c r="E20" s="365">
        <v>98.489044813000007</v>
      </c>
      <c r="F20" s="365">
        <v>99.237853818000005</v>
      </c>
      <c r="G20" s="365">
        <v>99.612506679999996</v>
      </c>
      <c r="H20" s="365">
        <v>99.899352671000003</v>
      </c>
      <c r="I20" s="365">
        <v>99.823982653000002</v>
      </c>
      <c r="J20" s="365">
        <v>100.14102176</v>
      </c>
      <c r="K20" s="365">
        <v>100.57606085</v>
      </c>
      <c r="L20" s="365">
        <v>101.43575772</v>
      </c>
      <c r="M20" s="365">
        <v>101.87680342</v>
      </c>
      <c r="N20" s="365">
        <v>102.20585576000001</v>
      </c>
      <c r="O20" s="365">
        <v>102.25673999</v>
      </c>
      <c r="P20" s="365">
        <v>102.48643663999999</v>
      </c>
      <c r="Q20" s="365">
        <v>102.72877097999999</v>
      </c>
      <c r="R20" s="365">
        <v>103.08007863</v>
      </c>
      <c r="S20" s="365">
        <v>103.27543661999999</v>
      </c>
      <c r="T20" s="365">
        <v>103.41118058000001</v>
      </c>
      <c r="U20" s="365">
        <v>103.59949051</v>
      </c>
      <c r="V20" s="365">
        <v>103.53187138</v>
      </c>
      <c r="W20" s="365">
        <v>103.3205032</v>
      </c>
      <c r="X20" s="365">
        <v>102.58463628</v>
      </c>
      <c r="Y20" s="365">
        <v>102.37133228</v>
      </c>
      <c r="Z20" s="365">
        <v>102.29984152</v>
      </c>
      <c r="AA20" s="365">
        <v>102.54072917000001</v>
      </c>
      <c r="AB20" s="365">
        <v>102.62494096</v>
      </c>
      <c r="AC20" s="365">
        <v>102.72304209000001</v>
      </c>
      <c r="AD20" s="365">
        <v>102.88897921</v>
      </c>
      <c r="AE20" s="365">
        <v>102.97439900000001</v>
      </c>
      <c r="AF20" s="365">
        <v>103.03324812</v>
      </c>
      <c r="AG20" s="365">
        <v>103.06791439</v>
      </c>
      <c r="AH20" s="365">
        <v>103.07183130999999</v>
      </c>
      <c r="AI20" s="365">
        <v>103.04738668</v>
      </c>
      <c r="AJ20" s="365">
        <v>102.95068393</v>
      </c>
      <c r="AK20" s="365">
        <v>102.90243868</v>
      </c>
      <c r="AL20" s="365">
        <v>102.85875435</v>
      </c>
      <c r="AM20" s="365">
        <v>102.70961354000001</v>
      </c>
      <c r="AN20" s="365">
        <v>102.75756407999999</v>
      </c>
      <c r="AO20" s="365">
        <v>102.89258859</v>
      </c>
      <c r="AP20" s="365">
        <v>103.35770509</v>
      </c>
      <c r="AQ20" s="365">
        <v>103.48461401</v>
      </c>
      <c r="AR20" s="365">
        <v>103.51633336</v>
      </c>
      <c r="AS20" s="365">
        <v>103.42531604</v>
      </c>
      <c r="AT20" s="365">
        <v>103.28731661</v>
      </c>
      <c r="AU20" s="365">
        <v>103.07478795999999</v>
      </c>
      <c r="AV20" s="365">
        <v>102.44735161</v>
      </c>
      <c r="AW20" s="365">
        <v>102.34104838</v>
      </c>
      <c r="AX20" s="365">
        <v>102.41549979</v>
      </c>
      <c r="AY20" s="921">
        <v>102.89877113999999</v>
      </c>
      <c r="AZ20" s="921">
        <v>103.16368284000001</v>
      </c>
      <c r="BA20" s="921">
        <v>103.4383002</v>
      </c>
      <c r="BB20" s="376">
        <v>103.76009999999999</v>
      </c>
      <c r="BC20" s="376">
        <v>104.026</v>
      </c>
      <c r="BD20" s="376">
        <v>104.2735</v>
      </c>
      <c r="BE20" s="376">
        <v>104.4521</v>
      </c>
      <c r="BF20" s="376">
        <v>104.70050000000001</v>
      </c>
      <c r="BG20" s="376">
        <v>104.9683</v>
      </c>
      <c r="BH20" s="376">
        <v>105.2817</v>
      </c>
      <c r="BI20" s="376">
        <v>105.56870000000001</v>
      </c>
      <c r="BJ20" s="376">
        <v>105.8556</v>
      </c>
      <c r="BK20" s="376">
        <v>106.0949</v>
      </c>
      <c r="BL20" s="376">
        <v>106.41679999999999</v>
      </c>
      <c r="BM20" s="376">
        <v>106.7739</v>
      </c>
      <c r="BN20" s="376">
        <v>107.3151</v>
      </c>
      <c r="BO20" s="376">
        <v>107.631</v>
      </c>
      <c r="BP20" s="376">
        <v>107.8704</v>
      </c>
      <c r="BQ20" s="376">
        <v>107.90430000000001</v>
      </c>
      <c r="BR20" s="376">
        <v>108.08750000000001</v>
      </c>
      <c r="BS20" s="376">
        <v>108.291</v>
      </c>
      <c r="BT20" s="376">
        <v>108.51479999999999</v>
      </c>
      <c r="BU20" s="376">
        <v>108.7589</v>
      </c>
      <c r="BV20" s="376">
        <v>109.0232</v>
      </c>
    </row>
    <row r="21" spans="1:74" ht="11.1" customHeight="1" x14ac:dyDescent="0.2">
      <c r="A21" s="82" t="s">
        <v>398</v>
      </c>
      <c r="B21" s="551" t="s">
        <v>1030</v>
      </c>
      <c r="C21" s="365">
        <v>96.471854368999999</v>
      </c>
      <c r="D21" s="365">
        <v>96.600086462999997</v>
      </c>
      <c r="E21" s="365">
        <v>96.833630181999993</v>
      </c>
      <c r="F21" s="365">
        <v>97.370252991000001</v>
      </c>
      <c r="G21" s="365">
        <v>97.666094361999995</v>
      </c>
      <c r="H21" s="365">
        <v>97.918921760000003</v>
      </c>
      <c r="I21" s="365">
        <v>97.984118687999995</v>
      </c>
      <c r="J21" s="365">
        <v>98.25938051</v>
      </c>
      <c r="K21" s="365">
        <v>98.600090731999998</v>
      </c>
      <c r="L21" s="365">
        <v>99.170691266999995</v>
      </c>
      <c r="M21" s="365">
        <v>99.518966848999995</v>
      </c>
      <c r="N21" s="365">
        <v>99.809359392000005</v>
      </c>
      <c r="O21" s="365">
        <v>99.926640669999998</v>
      </c>
      <c r="P21" s="365">
        <v>100.18768831</v>
      </c>
      <c r="Q21" s="365">
        <v>100.47727408</v>
      </c>
      <c r="R21" s="365">
        <v>100.93790946</v>
      </c>
      <c r="S21" s="365">
        <v>101.17768787999999</v>
      </c>
      <c r="T21" s="365">
        <v>101.33912082000001</v>
      </c>
      <c r="U21" s="365">
        <v>101.52351559</v>
      </c>
      <c r="V21" s="365">
        <v>101.45227706999999</v>
      </c>
      <c r="W21" s="365">
        <v>101.22671258</v>
      </c>
      <c r="X21" s="365">
        <v>100.46690225</v>
      </c>
      <c r="Y21" s="365">
        <v>100.2176257</v>
      </c>
      <c r="Z21" s="365">
        <v>100.09896307</v>
      </c>
      <c r="AA21" s="365">
        <v>100.28080571</v>
      </c>
      <c r="AB21" s="365">
        <v>100.29595241</v>
      </c>
      <c r="AC21" s="365">
        <v>100.31429451</v>
      </c>
      <c r="AD21" s="365">
        <v>100.37939151</v>
      </c>
      <c r="AE21" s="365">
        <v>100.3714548</v>
      </c>
      <c r="AF21" s="365">
        <v>100.33404387</v>
      </c>
      <c r="AG21" s="365">
        <v>100.25238127999999</v>
      </c>
      <c r="AH21" s="365">
        <v>100.16710500000001</v>
      </c>
      <c r="AI21" s="365">
        <v>100.0634376</v>
      </c>
      <c r="AJ21" s="365">
        <v>99.864581168000001</v>
      </c>
      <c r="AK21" s="365">
        <v>99.781729917000007</v>
      </c>
      <c r="AL21" s="365">
        <v>99.738085952000006</v>
      </c>
      <c r="AM21" s="365">
        <v>99.717578711000002</v>
      </c>
      <c r="AN21" s="365">
        <v>99.764402242000003</v>
      </c>
      <c r="AO21" s="365">
        <v>99.862485981999995</v>
      </c>
      <c r="AP21" s="365">
        <v>100.13246063</v>
      </c>
      <c r="AQ21" s="365">
        <v>100.24259176</v>
      </c>
      <c r="AR21" s="365">
        <v>100.31351008</v>
      </c>
      <c r="AS21" s="365">
        <v>100.27153788</v>
      </c>
      <c r="AT21" s="365">
        <v>100.31928886</v>
      </c>
      <c r="AU21" s="365">
        <v>100.3830853</v>
      </c>
      <c r="AV21" s="365">
        <v>100.41398115</v>
      </c>
      <c r="AW21" s="365">
        <v>100.54657808</v>
      </c>
      <c r="AX21" s="365">
        <v>100.73193003999999</v>
      </c>
      <c r="AY21" s="921">
        <v>101.03334873</v>
      </c>
      <c r="AZ21" s="921">
        <v>101.27672694</v>
      </c>
      <c r="BA21" s="921">
        <v>101.52537638</v>
      </c>
      <c r="BB21" s="376">
        <v>101.7723</v>
      </c>
      <c r="BC21" s="376">
        <v>102.0367</v>
      </c>
      <c r="BD21" s="376">
        <v>102.3117</v>
      </c>
      <c r="BE21" s="376">
        <v>102.6103</v>
      </c>
      <c r="BF21" s="376">
        <v>102.8967</v>
      </c>
      <c r="BG21" s="376">
        <v>103.18389999999999</v>
      </c>
      <c r="BH21" s="376">
        <v>103.4757</v>
      </c>
      <c r="BI21" s="376">
        <v>103.7619</v>
      </c>
      <c r="BJ21" s="376">
        <v>104.0462</v>
      </c>
      <c r="BK21" s="376">
        <v>104.2923</v>
      </c>
      <c r="BL21" s="376">
        <v>104.59990000000001</v>
      </c>
      <c r="BM21" s="376">
        <v>104.9327</v>
      </c>
      <c r="BN21" s="376">
        <v>105.4208</v>
      </c>
      <c r="BO21" s="376">
        <v>105.70659999999999</v>
      </c>
      <c r="BP21" s="376">
        <v>105.92019999999999</v>
      </c>
      <c r="BQ21" s="376">
        <v>105.941</v>
      </c>
      <c r="BR21" s="376">
        <v>106.1007</v>
      </c>
      <c r="BS21" s="376">
        <v>106.2787</v>
      </c>
      <c r="BT21" s="376">
        <v>106.4751</v>
      </c>
      <c r="BU21" s="376">
        <v>106.6897</v>
      </c>
      <c r="BV21" s="376">
        <v>106.9226</v>
      </c>
    </row>
    <row r="22" spans="1:74" ht="11.1" customHeight="1" x14ac:dyDescent="0.2">
      <c r="A22" s="82" t="s">
        <v>399</v>
      </c>
      <c r="B22" s="551" t="s">
        <v>1031</v>
      </c>
      <c r="C22" s="365">
        <v>97.339417467999994</v>
      </c>
      <c r="D22" s="365">
        <v>97.480976686000005</v>
      </c>
      <c r="E22" s="365">
        <v>97.822453608999993</v>
      </c>
      <c r="F22" s="365">
        <v>98.772879071000006</v>
      </c>
      <c r="G22" s="365">
        <v>99.207418275999999</v>
      </c>
      <c r="H22" s="365">
        <v>99.53510206</v>
      </c>
      <c r="I22" s="365">
        <v>99.459272315000007</v>
      </c>
      <c r="J22" s="365">
        <v>99.795738834999995</v>
      </c>
      <c r="K22" s="365">
        <v>100.24784351</v>
      </c>
      <c r="L22" s="365">
        <v>101.09624405</v>
      </c>
      <c r="M22" s="365">
        <v>101.56913178000001</v>
      </c>
      <c r="N22" s="365">
        <v>101.94716438</v>
      </c>
      <c r="O22" s="365">
        <v>102.03137893</v>
      </c>
      <c r="P22" s="365">
        <v>102.36892352</v>
      </c>
      <c r="Q22" s="365">
        <v>102.7608352</v>
      </c>
      <c r="R22" s="365">
        <v>103.35247387</v>
      </c>
      <c r="S22" s="365">
        <v>103.74409982</v>
      </c>
      <c r="T22" s="365">
        <v>104.08107293</v>
      </c>
      <c r="U22" s="365">
        <v>104.5066339</v>
      </c>
      <c r="V22" s="365">
        <v>104.62687081999999</v>
      </c>
      <c r="W22" s="365">
        <v>104.58502437999999</v>
      </c>
      <c r="X22" s="365">
        <v>103.98806562999999</v>
      </c>
      <c r="Y22" s="365">
        <v>103.91682419</v>
      </c>
      <c r="Z22" s="365">
        <v>103.97827112</v>
      </c>
      <c r="AA22" s="365">
        <v>104.32854965</v>
      </c>
      <c r="AB22" s="365">
        <v>104.53826588</v>
      </c>
      <c r="AC22" s="365">
        <v>104.76356305</v>
      </c>
      <c r="AD22" s="365">
        <v>105.09159936</v>
      </c>
      <c r="AE22" s="365">
        <v>105.28268973</v>
      </c>
      <c r="AF22" s="365">
        <v>105.42399236999999</v>
      </c>
      <c r="AG22" s="365">
        <v>105.55448176</v>
      </c>
      <c r="AH22" s="365">
        <v>105.56697808</v>
      </c>
      <c r="AI22" s="365">
        <v>105.50045581000001</v>
      </c>
      <c r="AJ22" s="365">
        <v>105.15799548</v>
      </c>
      <c r="AK22" s="365">
        <v>105.08112565</v>
      </c>
      <c r="AL22" s="365">
        <v>105.07292685</v>
      </c>
      <c r="AM22" s="365">
        <v>105.09685611</v>
      </c>
      <c r="AN22" s="365">
        <v>105.25340660000001</v>
      </c>
      <c r="AO22" s="365">
        <v>105.50603535</v>
      </c>
      <c r="AP22" s="365">
        <v>106.07642726</v>
      </c>
      <c r="AQ22" s="365">
        <v>106.35494884000001</v>
      </c>
      <c r="AR22" s="365">
        <v>106.56328499999999</v>
      </c>
      <c r="AS22" s="365">
        <v>106.60817737000001</v>
      </c>
      <c r="AT22" s="365">
        <v>106.74608646</v>
      </c>
      <c r="AU22" s="365">
        <v>106.8837539</v>
      </c>
      <c r="AV22" s="365">
        <v>106.96970683000001</v>
      </c>
      <c r="AW22" s="365">
        <v>107.14549562000001</v>
      </c>
      <c r="AX22" s="365">
        <v>107.35964742</v>
      </c>
      <c r="AY22" s="921">
        <v>107.64531664</v>
      </c>
      <c r="AZ22" s="921">
        <v>107.91132861</v>
      </c>
      <c r="BA22" s="921">
        <v>108.19083777</v>
      </c>
      <c r="BB22" s="376">
        <v>108.53830000000001</v>
      </c>
      <c r="BC22" s="376">
        <v>108.804</v>
      </c>
      <c r="BD22" s="376">
        <v>109.0423</v>
      </c>
      <c r="BE22" s="376">
        <v>109.1888</v>
      </c>
      <c r="BF22" s="376">
        <v>109.4208</v>
      </c>
      <c r="BG22" s="376">
        <v>109.6738</v>
      </c>
      <c r="BH22" s="376">
        <v>109.9683</v>
      </c>
      <c r="BI22" s="376">
        <v>110.24809999999999</v>
      </c>
      <c r="BJ22" s="376">
        <v>110.5335</v>
      </c>
      <c r="BK22" s="376">
        <v>110.78870000000001</v>
      </c>
      <c r="BL22" s="376">
        <v>111.1125</v>
      </c>
      <c r="BM22" s="376">
        <v>111.4688</v>
      </c>
      <c r="BN22" s="376">
        <v>112.0106</v>
      </c>
      <c r="BO22" s="376">
        <v>112.3177</v>
      </c>
      <c r="BP22" s="376">
        <v>112.5429</v>
      </c>
      <c r="BQ22" s="376">
        <v>112.5423</v>
      </c>
      <c r="BR22" s="376">
        <v>112.7116</v>
      </c>
      <c r="BS22" s="376">
        <v>112.907</v>
      </c>
      <c r="BT22" s="376">
        <v>113.1284</v>
      </c>
      <c r="BU22" s="376">
        <v>113.37569999999999</v>
      </c>
      <c r="BV22" s="376">
        <v>113.64919999999999</v>
      </c>
    </row>
    <row r="23" spans="1:74" ht="11.1" customHeight="1" x14ac:dyDescent="0.2">
      <c r="A23" s="82" t="s">
        <v>400</v>
      </c>
      <c r="B23" s="551" t="s">
        <v>1032</v>
      </c>
      <c r="C23" s="365">
        <v>105.11231814</v>
      </c>
      <c r="D23" s="365">
        <v>105.5960401</v>
      </c>
      <c r="E23" s="365">
        <v>106.23757326</v>
      </c>
      <c r="F23" s="365">
        <v>107.4595673</v>
      </c>
      <c r="G23" s="365">
        <v>108.09973556</v>
      </c>
      <c r="H23" s="365">
        <v>108.58072774</v>
      </c>
      <c r="I23" s="365">
        <v>108.57681774</v>
      </c>
      <c r="J23" s="365">
        <v>108.98375231</v>
      </c>
      <c r="K23" s="365">
        <v>109.47580537</v>
      </c>
      <c r="L23" s="365">
        <v>110.30295350999999</v>
      </c>
      <c r="M23" s="365">
        <v>110.77776109</v>
      </c>
      <c r="N23" s="365">
        <v>111.15020472</v>
      </c>
      <c r="O23" s="365">
        <v>111.29564734</v>
      </c>
      <c r="P23" s="365">
        <v>111.55684083</v>
      </c>
      <c r="Q23" s="365">
        <v>111.80914815</v>
      </c>
      <c r="R23" s="365">
        <v>112.06601865</v>
      </c>
      <c r="S23" s="365">
        <v>112.29046658999999</v>
      </c>
      <c r="T23" s="365">
        <v>112.49594135</v>
      </c>
      <c r="U23" s="365">
        <v>112.95904179</v>
      </c>
      <c r="V23" s="365">
        <v>112.91912101</v>
      </c>
      <c r="W23" s="365">
        <v>112.65277786999999</v>
      </c>
      <c r="X23" s="365">
        <v>111.66521594</v>
      </c>
      <c r="Y23" s="365">
        <v>111.31712542</v>
      </c>
      <c r="Z23" s="365">
        <v>111.11370986999999</v>
      </c>
      <c r="AA23" s="365">
        <v>111.21239923</v>
      </c>
      <c r="AB23" s="365">
        <v>111.18026118</v>
      </c>
      <c r="AC23" s="365">
        <v>111.17472564000001</v>
      </c>
      <c r="AD23" s="365">
        <v>111.24272079000001</v>
      </c>
      <c r="AE23" s="365">
        <v>111.25519414999999</v>
      </c>
      <c r="AF23" s="365">
        <v>111.2590739</v>
      </c>
      <c r="AG23" s="365">
        <v>111.27029976</v>
      </c>
      <c r="AH23" s="365">
        <v>111.24503747</v>
      </c>
      <c r="AI23" s="365">
        <v>111.19922677</v>
      </c>
      <c r="AJ23" s="365">
        <v>111.02341339</v>
      </c>
      <c r="AK23" s="365">
        <v>111.01859654</v>
      </c>
      <c r="AL23" s="365">
        <v>111.07532197</v>
      </c>
      <c r="AM23" s="365">
        <v>111.19768913999999</v>
      </c>
      <c r="AN23" s="365">
        <v>111.37442451</v>
      </c>
      <c r="AO23" s="365">
        <v>111.60962755</v>
      </c>
      <c r="AP23" s="365">
        <v>112.12646479999999</v>
      </c>
      <c r="AQ23" s="365">
        <v>112.31122829</v>
      </c>
      <c r="AR23" s="365">
        <v>112.38708455</v>
      </c>
      <c r="AS23" s="365">
        <v>112.13408443</v>
      </c>
      <c r="AT23" s="365">
        <v>112.15708811</v>
      </c>
      <c r="AU23" s="365">
        <v>112.23614642</v>
      </c>
      <c r="AV23" s="365">
        <v>112.40408985000001</v>
      </c>
      <c r="AW23" s="365">
        <v>112.57063459</v>
      </c>
      <c r="AX23" s="365">
        <v>112.76861113</v>
      </c>
      <c r="AY23" s="921">
        <v>113.01559428</v>
      </c>
      <c r="AZ23" s="921">
        <v>113.26325327000001</v>
      </c>
      <c r="BA23" s="921">
        <v>113.52916293</v>
      </c>
      <c r="BB23" s="376">
        <v>113.8484</v>
      </c>
      <c r="BC23" s="376">
        <v>114.1245</v>
      </c>
      <c r="BD23" s="376">
        <v>114.3925</v>
      </c>
      <c r="BE23" s="376">
        <v>114.6169</v>
      </c>
      <c r="BF23" s="376">
        <v>114.8955</v>
      </c>
      <c r="BG23" s="376">
        <v>115.1927</v>
      </c>
      <c r="BH23" s="376">
        <v>115.5224</v>
      </c>
      <c r="BI23" s="376">
        <v>115.8466</v>
      </c>
      <c r="BJ23" s="376">
        <v>116.179</v>
      </c>
      <c r="BK23" s="376">
        <v>116.491</v>
      </c>
      <c r="BL23" s="376">
        <v>116.8614</v>
      </c>
      <c r="BM23" s="376">
        <v>117.2616</v>
      </c>
      <c r="BN23" s="376">
        <v>117.84520000000001</v>
      </c>
      <c r="BO23" s="376">
        <v>118.1896</v>
      </c>
      <c r="BP23" s="376">
        <v>118.4486</v>
      </c>
      <c r="BQ23" s="376">
        <v>118.482</v>
      </c>
      <c r="BR23" s="376">
        <v>118.6752</v>
      </c>
      <c r="BS23" s="376">
        <v>118.88800000000001</v>
      </c>
      <c r="BT23" s="376">
        <v>119.12050000000001</v>
      </c>
      <c r="BU23" s="376">
        <v>119.37260000000001</v>
      </c>
      <c r="BV23" s="376">
        <v>119.6443</v>
      </c>
    </row>
    <row r="24" spans="1:74" ht="11.1" customHeight="1" x14ac:dyDescent="0.2">
      <c r="A24" s="82" t="s">
        <v>401</v>
      </c>
      <c r="B24" s="551" t="s">
        <v>1035</v>
      </c>
      <c r="C24" s="365">
        <v>92.958557833</v>
      </c>
      <c r="D24" s="365">
        <v>93.062502640000005</v>
      </c>
      <c r="E24" s="365">
        <v>93.418795161999995</v>
      </c>
      <c r="F24" s="365">
        <v>94.583487654999999</v>
      </c>
      <c r="G24" s="365">
        <v>95.027436413999993</v>
      </c>
      <c r="H24" s="365">
        <v>95.306693695000007</v>
      </c>
      <c r="I24" s="365">
        <v>95.007497603000004</v>
      </c>
      <c r="J24" s="365">
        <v>95.267693351000005</v>
      </c>
      <c r="K24" s="365">
        <v>95.673519042999999</v>
      </c>
      <c r="L24" s="365">
        <v>96.548539023000004</v>
      </c>
      <c r="M24" s="365">
        <v>97.002951346000003</v>
      </c>
      <c r="N24" s="365">
        <v>97.360320356000003</v>
      </c>
      <c r="O24" s="365">
        <v>97.510442118</v>
      </c>
      <c r="P24" s="365">
        <v>97.756377451999995</v>
      </c>
      <c r="Q24" s="365">
        <v>97.987922424000004</v>
      </c>
      <c r="R24" s="365">
        <v>98.246850398999996</v>
      </c>
      <c r="S24" s="365">
        <v>98.418284620999998</v>
      </c>
      <c r="T24" s="365">
        <v>98.543998455999997</v>
      </c>
      <c r="U24" s="365">
        <v>98.793869544000003</v>
      </c>
      <c r="V24" s="365">
        <v>98.700734376</v>
      </c>
      <c r="W24" s="365">
        <v>98.434470591999997</v>
      </c>
      <c r="X24" s="365">
        <v>97.592707895999993</v>
      </c>
      <c r="Y24" s="365">
        <v>97.281964603000006</v>
      </c>
      <c r="Z24" s="365">
        <v>97.099870414999998</v>
      </c>
      <c r="AA24" s="365">
        <v>97.249473717000001</v>
      </c>
      <c r="AB24" s="365">
        <v>97.172391454999996</v>
      </c>
      <c r="AC24" s="365">
        <v>97.07167201</v>
      </c>
      <c r="AD24" s="365">
        <v>96.939976733999998</v>
      </c>
      <c r="AE24" s="365">
        <v>96.797486914999993</v>
      </c>
      <c r="AF24" s="365">
        <v>96.636863902000002</v>
      </c>
      <c r="AG24" s="365">
        <v>96.342516459999999</v>
      </c>
      <c r="AH24" s="365">
        <v>96.232320486999996</v>
      </c>
      <c r="AI24" s="365">
        <v>96.190684747999995</v>
      </c>
      <c r="AJ24" s="365">
        <v>96.428763348000004</v>
      </c>
      <c r="AK24" s="365">
        <v>96.365882494000004</v>
      </c>
      <c r="AL24" s="365">
        <v>96.213196292000006</v>
      </c>
      <c r="AM24" s="365">
        <v>95.807419961999997</v>
      </c>
      <c r="AN24" s="365">
        <v>95.597586651</v>
      </c>
      <c r="AO24" s="365">
        <v>95.420411576999996</v>
      </c>
      <c r="AP24" s="365">
        <v>95.359263260999995</v>
      </c>
      <c r="AQ24" s="365">
        <v>95.184878275000003</v>
      </c>
      <c r="AR24" s="365">
        <v>94.980625137000004</v>
      </c>
      <c r="AS24" s="365">
        <v>94.755694482999999</v>
      </c>
      <c r="AT24" s="365">
        <v>94.484812065</v>
      </c>
      <c r="AU24" s="365">
        <v>94.177168519999995</v>
      </c>
      <c r="AV24" s="365">
        <v>93.519847417999998</v>
      </c>
      <c r="AW24" s="365">
        <v>93.373368936999995</v>
      </c>
      <c r="AX24" s="365">
        <v>93.424816649999997</v>
      </c>
      <c r="AY24" s="921">
        <v>93.975858689000006</v>
      </c>
      <c r="AZ24" s="921">
        <v>94.196907689</v>
      </c>
      <c r="BA24" s="921">
        <v>94.389631781999995</v>
      </c>
      <c r="BB24" s="376">
        <v>94.54419</v>
      </c>
      <c r="BC24" s="376">
        <v>94.687650000000005</v>
      </c>
      <c r="BD24" s="376">
        <v>94.810149999999993</v>
      </c>
      <c r="BE24" s="376">
        <v>94.841930000000005</v>
      </c>
      <c r="BF24" s="376">
        <v>94.974869999999996</v>
      </c>
      <c r="BG24" s="376">
        <v>95.139200000000002</v>
      </c>
      <c r="BH24" s="376">
        <v>95.352260000000001</v>
      </c>
      <c r="BI24" s="376">
        <v>95.566360000000003</v>
      </c>
      <c r="BJ24" s="376">
        <v>95.798839999999998</v>
      </c>
      <c r="BK24" s="376">
        <v>96.034329999999997</v>
      </c>
      <c r="BL24" s="376">
        <v>96.315110000000004</v>
      </c>
      <c r="BM24" s="376">
        <v>96.625810000000001</v>
      </c>
      <c r="BN24" s="376">
        <v>97.095320000000001</v>
      </c>
      <c r="BO24" s="376">
        <v>97.369190000000003</v>
      </c>
      <c r="BP24" s="376">
        <v>97.576310000000007</v>
      </c>
      <c r="BQ24" s="376">
        <v>97.609129999999993</v>
      </c>
      <c r="BR24" s="376">
        <v>97.76343</v>
      </c>
      <c r="BS24" s="376">
        <v>97.931640000000002</v>
      </c>
      <c r="BT24" s="376">
        <v>98.113780000000006</v>
      </c>
      <c r="BU24" s="376">
        <v>98.309830000000005</v>
      </c>
      <c r="BV24" s="376">
        <v>98.519800000000004</v>
      </c>
    </row>
    <row r="25" spans="1:74" ht="11.1" customHeight="1" x14ac:dyDescent="0.2">
      <c r="A25" s="82"/>
      <c r="B25" s="92" t="s">
        <v>1430</v>
      </c>
      <c r="C25" s="542"/>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c r="AF25" s="542"/>
      <c r="AG25" s="542"/>
      <c r="AH25" s="542"/>
      <c r="AI25" s="542"/>
      <c r="AJ25" s="542"/>
      <c r="AK25" s="542"/>
      <c r="AL25" s="542"/>
      <c r="AM25" s="542"/>
      <c r="AN25" s="542"/>
      <c r="AO25" s="542"/>
      <c r="AP25" s="542"/>
      <c r="AQ25" s="542"/>
      <c r="AR25" s="542"/>
      <c r="AS25" s="542"/>
      <c r="AT25" s="542"/>
      <c r="AU25" s="542"/>
      <c r="AV25" s="542"/>
      <c r="AW25" s="542"/>
      <c r="AX25" s="542"/>
      <c r="AY25" s="988"/>
      <c r="AZ25" s="988"/>
      <c r="BA25" s="988"/>
      <c r="BB25" s="548"/>
      <c r="BC25" s="548"/>
      <c r="BD25" s="548"/>
      <c r="BE25" s="548"/>
      <c r="BF25" s="548"/>
      <c r="BG25" s="548"/>
      <c r="BH25" s="548"/>
      <c r="BI25" s="548"/>
      <c r="BJ25" s="548"/>
      <c r="BK25" s="548"/>
      <c r="BL25" s="548"/>
      <c r="BM25" s="548"/>
      <c r="BN25" s="548"/>
      <c r="BO25" s="548"/>
      <c r="BP25" s="548"/>
      <c r="BQ25" s="548"/>
      <c r="BR25" s="548"/>
      <c r="BS25" s="548"/>
      <c r="BT25" s="548"/>
      <c r="BU25" s="548"/>
      <c r="BV25" s="548"/>
    </row>
    <row r="26" spans="1:74" ht="11.1" customHeight="1" x14ac:dyDescent="0.2">
      <c r="A26" s="82" t="s">
        <v>402</v>
      </c>
      <c r="B26" s="551" t="s">
        <v>1025</v>
      </c>
      <c r="C26" s="369">
        <v>1068.5810776999999</v>
      </c>
      <c r="D26" s="369">
        <v>1085.0592293</v>
      </c>
      <c r="E26" s="369">
        <v>1085.7198166999999</v>
      </c>
      <c r="F26" s="369">
        <v>1044.5515680000001</v>
      </c>
      <c r="G26" s="369">
        <v>1033.0854810999999</v>
      </c>
      <c r="H26" s="369">
        <v>1025.3102839000001</v>
      </c>
      <c r="I26" s="369">
        <v>1027.4757171000001</v>
      </c>
      <c r="J26" s="369">
        <v>1022.3949942</v>
      </c>
      <c r="K26" s="369">
        <v>1016.3178557</v>
      </c>
      <c r="L26" s="369">
        <v>1008.2717284</v>
      </c>
      <c r="M26" s="369">
        <v>1000.9311887</v>
      </c>
      <c r="N26" s="369">
        <v>993.32366349999995</v>
      </c>
      <c r="O26" s="369">
        <v>983.88635094000006</v>
      </c>
      <c r="P26" s="369">
        <v>976.91695583000001</v>
      </c>
      <c r="Q26" s="369">
        <v>970.85267643999998</v>
      </c>
      <c r="R26" s="369">
        <v>963.99320677000003</v>
      </c>
      <c r="S26" s="369">
        <v>961.01438829999995</v>
      </c>
      <c r="T26" s="369">
        <v>960.21591504000003</v>
      </c>
      <c r="U26" s="369">
        <v>962.24799790999998</v>
      </c>
      <c r="V26" s="369">
        <v>965.32255686999997</v>
      </c>
      <c r="W26" s="369">
        <v>970.08980284999996</v>
      </c>
      <c r="X26" s="369">
        <v>980.67314123000006</v>
      </c>
      <c r="Y26" s="369">
        <v>985.73320720000004</v>
      </c>
      <c r="Z26" s="369">
        <v>989.39340616000004</v>
      </c>
      <c r="AA26" s="369">
        <v>988.60200417999999</v>
      </c>
      <c r="AB26" s="369">
        <v>991.75126952999995</v>
      </c>
      <c r="AC26" s="369">
        <v>995.78946828999995</v>
      </c>
      <c r="AD26" s="369">
        <v>1003.0640077</v>
      </c>
      <c r="AE26" s="369">
        <v>1007.1195179</v>
      </c>
      <c r="AF26" s="369">
        <v>1010.3034059</v>
      </c>
      <c r="AG26" s="369">
        <v>1010.758021</v>
      </c>
      <c r="AH26" s="369">
        <v>1013.5919032</v>
      </c>
      <c r="AI26" s="369">
        <v>1016.9474016</v>
      </c>
      <c r="AJ26" s="369">
        <v>1020.3349922</v>
      </c>
      <c r="AK26" s="369">
        <v>1025.100866</v>
      </c>
      <c r="AL26" s="369">
        <v>1030.7554989</v>
      </c>
      <c r="AM26" s="369">
        <v>1041.2893601999999</v>
      </c>
      <c r="AN26" s="369">
        <v>1045.7286595</v>
      </c>
      <c r="AO26" s="369">
        <v>1048.063866</v>
      </c>
      <c r="AP26" s="369">
        <v>1045.5079103999999</v>
      </c>
      <c r="AQ26" s="369">
        <v>1045.7252332</v>
      </c>
      <c r="AR26" s="369">
        <v>1045.9287650000001</v>
      </c>
      <c r="AS26" s="369">
        <v>1045.4375252</v>
      </c>
      <c r="AT26" s="369">
        <v>1046.1242107</v>
      </c>
      <c r="AU26" s="369">
        <v>1047.3078409</v>
      </c>
      <c r="AV26" s="369">
        <v>1049.5866304000001</v>
      </c>
      <c r="AW26" s="369">
        <v>1051.3154887999999</v>
      </c>
      <c r="AX26" s="369">
        <v>1053.0926307</v>
      </c>
      <c r="AY26" s="925">
        <v>1055.8356352999999</v>
      </c>
      <c r="AZ26" s="925">
        <v>1057.0211601000001</v>
      </c>
      <c r="BA26" s="925">
        <v>1057.5667843000001</v>
      </c>
      <c r="BB26" s="380">
        <v>1055.9190000000001</v>
      </c>
      <c r="BC26" s="380">
        <v>1056.3499999999999</v>
      </c>
      <c r="BD26" s="380">
        <v>1057.306</v>
      </c>
      <c r="BE26" s="380">
        <v>1059.452</v>
      </c>
      <c r="BF26" s="380">
        <v>1060.96</v>
      </c>
      <c r="BG26" s="380">
        <v>1062.4949999999999</v>
      </c>
      <c r="BH26" s="380">
        <v>1063.528</v>
      </c>
      <c r="BI26" s="380">
        <v>1065.5129999999999</v>
      </c>
      <c r="BJ26" s="380">
        <v>1067.923</v>
      </c>
      <c r="BK26" s="380">
        <v>1071.472</v>
      </c>
      <c r="BL26" s="380">
        <v>1074.193</v>
      </c>
      <c r="BM26" s="380">
        <v>1076.8009999999999</v>
      </c>
      <c r="BN26" s="380">
        <v>1079.335</v>
      </c>
      <c r="BO26" s="380">
        <v>1081.69</v>
      </c>
      <c r="BP26" s="380">
        <v>1083.904</v>
      </c>
      <c r="BQ26" s="380">
        <v>1085.6669999999999</v>
      </c>
      <c r="BR26" s="380">
        <v>1087.8330000000001</v>
      </c>
      <c r="BS26" s="380">
        <v>1090.0930000000001</v>
      </c>
      <c r="BT26" s="380">
        <v>1092.4449999999999</v>
      </c>
      <c r="BU26" s="380">
        <v>1094.8910000000001</v>
      </c>
      <c r="BV26" s="380">
        <v>1097.4290000000001</v>
      </c>
    </row>
    <row r="27" spans="1:74" ht="11.1" customHeight="1" x14ac:dyDescent="0.2">
      <c r="A27" s="82" t="s">
        <v>403</v>
      </c>
      <c r="B27" s="551" t="s">
        <v>1026</v>
      </c>
      <c r="C27" s="369">
        <v>2771.3644594000002</v>
      </c>
      <c r="D27" s="369">
        <v>2810.9753921000001</v>
      </c>
      <c r="E27" s="369">
        <v>2802.6274192999999</v>
      </c>
      <c r="F27" s="369">
        <v>2661.0442244000001</v>
      </c>
      <c r="G27" s="369">
        <v>2620.7356786</v>
      </c>
      <c r="H27" s="369">
        <v>2596.4254649999998</v>
      </c>
      <c r="I27" s="369">
        <v>2609.2804114</v>
      </c>
      <c r="J27" s="369">
        <v>2601.0917414999999</v>
      </c>
      <c r="K27" s="369">
        <v>2593.0262830000001</v>
      </c>
      <c r="L27" s="369">
        <v>2585.8677676000002</v>
      </c>
      <c r="M27" s="369">
        <v>2577.4609332</v>
      </c>
      <c r="N27" s="369">
        <v>2568.5895116000002</v>
      </c>
      <c r="O27" s="369">
        <v>2556.0522461999999</v>
      </c>
      <c r="P27" s="369">
        <v>2548.6525922999999</v>
      </c>
      <c r="Q27" s="369">
        <v>2543.1892935000001</v>
      </c>
      <c r="R27" s="369">
        <v>2538.6564033</v>
      </c>
      <c r="S27" s="369">
        <v>2537.8202743000002</v>
      </c>
      <c r="T27" s="369">
        <v>2539.6749599999998</v>
      </c>
      <c r="U27" s="369">
        <v>2548.4280358000001</v>
      </c>
      <c r="V27" s="369">
        <v>2552.5086695999998</v>
      </c>
      <c r="W27" s="369">
        <v>2556.1244364999998</v>
      </c>
      <c r="X27" s="369">
        <v>2559.6558221999999</v>
      </c>
      <c r="Y27" s="369">
        <v>2562.0564915999998</v>
      </c>
      <c r="Z27" s="369">
        <v>2563.7069301000001</v>
      </c>
      <c r="AA27" s="369">
        <v>2561.3943198000002</v>
      </c>
      <c r="AB27" s="369">
        <v>2563.9539101999999</v>
      </c>
      <c r="AC27" s="369">
        <v>2568.1728834</v>
      </c>
      <c r="AD27" s="369">
        <v>2577.4767581000001</v>
      </c>
      <c r="AE27" s="369">
        <v>2582.4453576000001</v>
      </c>
      <c r="AF27" s="369">
        <v>2586.5042005999999</v>
      </c>
      <c r="AG27" s="369">
        <v>2588.5710871000001</v>
      </c>
      <c r="AH27" s="369">
        <v>2591.6220674000001</v>
      </c>
      <c r="AI27" s="369">
        <v>2594.5749414000002</v>
      </c>
      <c r="AJ27" s="369">
        <v>2594.6861982</v>
      </c>
      <c r="AK27" s="369">
        <v>2599.5004926000001</v>
      </c>
      <c r="AL27" s="369">
        <v>2606.2743135999999</v>
      </c>
      <c r="AM27" s="369">
        <v>2619.4957107999999</v>
      </c>
      <c r="AN27" s="369">
        <v>2626.8225483000001</v>
      </c>
      <c r="AO27" s="369">
        <v>2632.7428755999999</v>
      </c>
      <c r="AP27" s="369">
        <v>2636.6373552999999</v>
      </c>
      <c r="AQ27" s="369">
        <v>2640.2091650000002</v>
      </c>
      <c r="AR27" s="369">
        <v>2642.8389674</v>
      </c>
      <c r="AS27" s="369">
        <v>2641.5117925999998</v>
      </c>
      <c r="AT27" s="369">
        <v>2644.5188079</v>
      </c>
      <c r="AU27" s="369">
        <v>2648.8450434000001</v>
      </c>
      <c r="AV27" s="369">
        <v>2655.1437661</v>
      </c>
      <c r="AW27" s="369">
        <v>2661.6184917</v>
      </c>
      <c r="AX27" s="369">
        <v>2668.9224872</v>
      </c>
      <c r="AY27" s="925">
        <v>2682.5094674000002</v>
      </c>
      <c r="AZ27" s="925">
        <v>2687.3817167000002</v>
      </c>
      <c r="BA27" s="925">
        <v>2688.9929498000001</v>
      </c>
      <c r="BB27" s="380">
        <v>2680.3380000000002</v>
      </c>
      <c r="BC27" s="380">
        <v>2680.681</v>
      </c>
      <c r="BD27" s="380">
        <v>2683.018</v>
      </c>
      <c r="BE27" s="380">
        <v>2689.8159999999998</v>
      </c>
      <c r="BF27" s="380">
        <v>2694.2869999999998</v>
      </c>
      <c r="BG27" s="380">
        <v>2698.9</v>
      </c>
      <c r="BH27" s="380">
        <v>2702.636</v>
      </c>
      <c r="BI27" s="380">
        <v>2708.2959999999998</v>
      </c>
      <c r="BJ27" s="380">
        <v>2714.8620000000001</v>
      </c>
      <c r="BK27" s="380">
        <v>2723.8420000000001</v>
      </c>
      <c r="BL27" s="380">
        <v>2731.0880000000002</v>
      </c>
      <c r="BM27" s="380">
        <v>2738.1089999999999</v>
      </c>
      <c r="BN27" s="380">
        <v>2745.1179999999999</v>
      </c>
      <c r="BO27" s="380">
        <v>2751.5279999999998</v>
      </c>
      <c r="BP27" s="380">
        <v>2757.5529999999999</v>
      </c>
      <c r="BQ27" s="380">
        <v>2762.3229999999999</v>
      </c>
      <c r="BR27" s="380">
        <v>2768.2289999999998</v>
      </c>
      <c r="BS27" s="380">
        <v>2774.4029999999998</v>
      </c>
      <c r="BT27" s="380">
        <v>2780.8429999999998</v>
      </c>
      <c r="BU27" s="380">
        <v>2787.55</v>
      </c>
      <c r="BV27" s="380">
        <v>2794.5239999999999</v>
      </c>
    </row>
    <row r="28" spans="1:74" ht="11.1" customHeight="1" x14ac:dyDescent="0.2">
      <c r="A28" s="82" t="s">
        <v>404</v>
      </c>
      <c r="B28" s="551" t="s">
        <v>1027</v>
      </c>
      <c r="C28" s="369">
        <v>2902.9860834999999</v>
      </c>
      <c r="D28" s="369">
        <v>2944.7113214999999</v>
      </c>
      <c r="E28" s="369">
        <v>2928.0988127000001</v>
      </c>
      <c r="F28" s="369">
        <v>2747.6091366999999</v>
      </c>
      <c r="G28" s="369">
        <v>2693.4756999000001</v>
      </c>
      <c r="H28" s="369">
        <v>2660.1590818</v>
      </c>
      <c r="I28" s="369">
        <v>2673.2589071000002</v>
      </c>
      <c r="J28" s="369">
        <v>2662.3762077000001</v>
      </c>
      <c r="K28" s="369">
        <v>2653.1106083</v>
      </c>
      <c r="L28" s="369">
        <v>2645.3159612999998</v>
      </c>
      <c r="M28" s="369">
        <v>2639.3941728999998</v>
      </c>
      <c r="N28" s="369">
        <v>2635.1990953999998</v>
      </c>
      <c r="O28" s="369">
        <v>2635.932225</v>
      </c>
      <c r="P28" s="369">
        <v>2632.7894473000001</v>
      </c>
      <c r="Q28" s="369">
        <v>2628.9722584000001</v>
      </c>
      <c r="R28" s="369">
        <v>2619.0488031</v>
      </c>
      <c r="S28" s="369">
        <v>2617.9566834000002</v>
      </c>
      <c r="T28" s="369">
        <v>2620.2640439000002</v>
      </c>
      <c r="U28" s="369">
        <v>2631.5412949000001</v>
      </c>
      <c r="V28" s="369">
        <v>2636.4698084000001</v>
      </c>
      <c r="W28" s="369">
        <v>2640.6199944999998</v>
      </c>
      <c r="X28" s="369">
        <v>2643.0516269999998</v>
      </c>
      <c r="Y28" s="369">
        <v>2646.3503283999999</v>
      </c>
      <c r="Z28" s="369">
        <v>2649.5758722</v>
      </c>
      <c r="AA28" s="369">
        <v>2651.5618159999999</v>
      </c>
      <c r="AB28" s="369">
        <v>2655.5158766999998</v>
      </c>
      <c r="AC28" s="369">
        <v>2660.2716117</v>
      </c>
      <c r="AD28" s="369">
        <v>2667.9578265999999</v>
      </c>
      <c r="AE28" s="369">
        <v>2672.7203061999999</v>
      </c>
      <c r="AF28" s="369">
        <v>2676.687856</v>
      </c>
      <c r="AG28" s="369">
        <v>2677.2924205999998</v>
      </c>
      <c r="AH28" s="369">
        <v>2681.5961523999999</v>
      </c>
      <c r="AI28" s="369">
        <v>2687.030996</v>
      </c>
      <c r="AJ28" s="369">
        <v>2693.7807281</v>
      </c>
      <c r="AK28" s="369">
        <v>2701.3399626999999</v>
      </c>
      <c r="AL28" s="369">
        <v>2709.8924766</v>
      </c>
      <c r="AM28" s="369">
        <v>2724.0417784000001</v>
      </c>
      <c r="AN28" s="369">
        <v>2731.1282191</v>
      </c>
      <c r="AO28" s="369">
        <v>2735.7553075999999</v>
      </c>
      <c r="AP28" s="369">
        <v>2735.1577763</v>
      </c>
      <c r="AQ28" s="369">
        <v>2736.9401105000002</v>
      </c>
      <c r="AR28" s="369">
        <v>2738.337043</v>
      </c>
      <c r="AS28" s="369">
        <v>2736.5628479000002</v>
      </c>
      <c r="AT28" s="369">
        <v>2739.2782711</v>
      </c>
      <c r="AU28" s="369">
        <v>2743.6975868999998</v>
      </c>
      <c r="AV28" s="369">
        <v>2752.1857421</v>
      </c>
      <c r="AW28" s="369">
        <v>2758.2391329000002</v>
      </c>
      <c r="AX28" s="369">
        <v>2764.2227060999999</v>
      </c>
      <c r="AY28" s="925">
        <v>2772.5576114</v>
      </c>
      <c r="AZ28" s="925">
        <v>2776.5856871999999</v>
      </c>
      <c r="BA28" s="925">
        <v>2778.728083</v>
      </c>
      <c r="BB28" s="380">
        <v>2774.3429999999998</v>
      </c>
      <c r="BC28" s="380">
        <v>2776.1950000000002</v>
      </c>
      <c r="BD28" s="380">
        <v>2779.6439999999998</v>
      </c>
      <c r="BE28" s="380">
        <v>2786.8620000000001</v>
      </c>
      <c r="BF28" s="380">
        <v>2791.873</v>
      </c>
      <c r="BG28" s="380">
        <v>2796.8510000000001</v>
      </c>
      <c r="BH28" s="380">
        <v>2800.3969999999999</v>
      </c>
      <c r="BI28" s="380">
        <v>2806.3560000000002</v>
      </c>
      <c r="BJ28" s="380">
        <v>2813.3290000000002</v>
      </c>
      <c r="BK28" s="380">
        <v>2823.1129999999998</v>
      </c>
      <c r="BL28" s="380">
        <v>2830.7689999999998</v>
      </c>
      <c r="BM28" s="380">
        <v>2838.0929999999998</v>
      </c>
      <c r="BN28" s="380">
        <v>2845.2220000000002</v>
      </c>
      <c r="BO28" s="380">
        <v>2851.779</v>
      </c>
      <c r="BP28" s="380">
        <v>2857.9009999999998</v>
      </c>
      <c r="BQ28" s="380">
        <v>2862.732</v>
      </c>
      <c r="BR28" s="380">
        <v>2868.6260000000002</v>
      </c>
      <c r="BS28" s="380">
        <v>2874.7260000000001</v>
      </c>
      <c r="BT28" s="380">
        <v>2881.0340000000001</v>
      </c>
      <c r="BU28" s="380">
        <v>2887.5479999999998</v>
      </c>
      <c r="BV28" s="380">
        <v>2894.2689999999998</v>
      </c>
    </row>
    <row r="29" spans="1:74" ht="11.1" customHeight="1" x14ac:dyDescent="0.2">
      <c r="A29" s="82" t="s">
        <v>405</v>
      </c>
      <c r="B29" s="551" t="s">
        <v>1028</v>
      </c>
      <c r="C29" s="369">
        <v>1363.9227911999999</v>
      </c>
      <c r="D29" s="369">
        <v>1385.7802786</v>
      </c>
      <c r="E29" s="369">
        <v>1384.3850425000001</v>
      </c>
      <c r="F29" s="369">
        <v>1320.1873066000001</v>
      </c>
      <c r="G29" s="369">
        <v>1301.9489559000001</v>
      </c>
      <c r="H29" s="369">
        <v>1290.1202142</v>
      </c>
      <c r="I29" s="369">
        <v>1292.6875709000001</v>
      </c>
      <c r="J29" s="369">
        <v>1287.6881797999999</v>
      </c>
      <c r="K29" s="369">
        <v>1283.1085304000001</v>
      </c>
      <c r="L29" s="369">
        <v>1274.1737373000001</v>
      </c>
      <c r="M29" s="369">
        <v>1274.0147356</v>
      </c>
      <c r="N29" s="369">
        <v>1277.8566397</v>
      </c>
      <c r="O29" s="369">
        <v>1294.3608442</v>
      </c>
      <c r="P29" s="369">
        <v>1299.7085142000001</v>
      </c>
      <c r="Q29" s="369">
        <v>1302.5610440999999</v>
      </c>
      <c r="R29" s="369">
        <v>1297.1659605</v>
      </c>
      <c r="S29" s="369">
        <v>1299.3425657</v>
      </c>
      <c r="T29" s="369">
        <v>1303.3383861</v>
      </c>
      <c r="U29" s="369">
        <v>1314.3782142</v>
      </c>
      <c r="V29" s="369">
        <v>1318.0938707</v>
      </c>
      <c r="W29" s="369">
        <v>1319.7101482</v>
      </c>
      <c r="X29" s="369">
        <v>1316.5465397</v>
      </c>
      <c r="Y29" s="369">
        <v>1315.9744393000001</v>
      </c>
      <c r="Z29" s="369">
        <v>1315.3133399999999</v>
      </c>
      <c r="AA29" s="369">
        <v>1314.1475833</v>
      </c>
      <c r="AB29" s="369">
        <v>1313.6202301000001</v>
      </c>
      <c r="AC29" s="369">
        <v>1313.3156220000001</v>
      </c>
      <c r="AD29" s="369">
        <v>1313.3539361999999</v>
      </c>
      <c r="AE29" s="369">
        <v>1313.4046851000001</v>
      </c>
      <c r="AF29" s="369">
        <v>1313.5880460000001</v>
      </c>
      <c r="AG29" s="369">
        <v>1313.6970615</v>
      </c>
      <c r="AH29" s="369">
        <v>1314.3008645</v>
      </c>
      <c r="AI29" s="369">
        <v>1315.1924974000001</v>
      </c>
      <c r="AJ29" s="369">
        <v>1316.7939816000001</v>
      </c>
      <c r="AK29" s="369">
        <v>1317.9447588</v>
      </c>
      <c r="AL29" s="369">
        <v>1319.0668501</v>
      </c>
      <c r="AM29" s="369">
        <v>1320.7998027000001</v>
      </c>
      <c r="AN29" s="369">
        <v>1321.3848620000001</v>
      </c>
      <c r="AO29" s="369">
        <v>1321.4615750999999</v>
      </c>
      <c r="AP29" s="369">
        <v>1320.2095184</v>
      </c>
      <c r="AQ29" s="369">
        <v>1319.8848567</v>
      </c>
      <c r="AR29" s="369">
        <v>1319.6671663</v>
      </c>
      <c r="AS29" s="369">
        <v>1317.8547225</v>
      </c>
      <c r="AT29" s="369">
        <v>1319.1272686</v>
      </c>
      <c r="AU29" s="369">
        <v>1321.7830799000001</v>
      </c>
      <c r="AV29" s="369">
        <v>1328.0133068</v>
      </c>
      <c r="AW29" s="369">
        <v>1331.7922854000001</v>
      </c>
      <c r="AX29" s="369">
        <v>1335.3111661999999</v>
      </c>
      <c r="AY29" s="925">
        <v>1339.5154783</v>
      </c>
      <c r="AZ29" s="925">
        <v>1341.8050168</v>
      </c>
      <c r="BA29" s="925">
        <v>1343.1253107</v>
      </c>
      <c r="BB29" s="380">
        <v>1341.1110000000001</v>
      </c>
      <c r="BC29" s="380">
        <v>1342.2670000000001</v>
      </c>
      <c r="BD29" s="380">
        <v>1344.2280000000001</v>
      </c>
      <c r="BE29" s="380">
        <v>1348.0050000000001</v>
      </c>
      <c r="BF29" s="380">
        <v>1350.818</v>
      </c>
      <c r="BG29" s="380">
        <v>1353.6759999999999</v>
      </c>
      <c r="BH29" s="380">
        <v>1355.9390000000001</v>
      </c>
      <c r="BI29" s="380">
        <v>1359.373</v>
      </c>
      <c r="BJ29" s="380">
        <v>1363.335</v>
      </c>
      <c r="BK29" s="380">
        <v>1368.7560000000001</v>
      </c>
      <c r="BL29" s="380">
        <v>1373.076</v>
      </c>
      <c r="BM29" s="380">
        <v>1377.2260000000001</v>
      </c>
      <c r="BN29" s="380">
        <v>1381.202</v>
      </c>
      <c r="BO29" s="380">
        <v>1385.0160000000001</v>
      </c>
      <c r="BP29" s="380">
        <v>1388.664</v>
      </c>
      <c r="BQ29" s="380">
        <v>1391.8579999999999</v>
      </c>
      <c r="BR29" s="380">
        <v>1395.39</v>
      </c>
      <c r="BS29" s="380">
        <v>1398.971</v>
      </c>
      <c r="BT29" s="380">
        <v>1402.6030000000001</v>
      </c>
      <c r="BU29" s="380">
        <v>1406.2840000000001</v>
      </c>
      <c r="BV29" s="380">
        <v>1410.0160000000001</v>
      </c>
    </row>
    <row r="30" spans="1:74" ht="11.1" customHeight="1" x14ac:dyDescent="0.2">
      <c r="A30" s="82" t="s">
        <v>406</v>
      </c>
      <c r="B30" s="551" t="s">
        <v>1029</v>
      </c>
      <c r="C30" s="369">
        <v>3962.5766024</v>
      </c>
      <c r="D30" s="369">
        <v>4024.7477846000002</v>
      </c>
      <c r="E30" s="369">
        <v>4006.4309711999999</v>
      </c>
      <c r="F30" s="369">
        <v>3760.7124061</v>
      </c>
      <c r="G30" s="369">
        <v>3691.6049188000002</v>
      </c>
      <c r="H30" s="369">
        <v>3652.1947531999999</v>
      </c>
      <c r="I30" s="369">
        <v>3678.7012626999999</v>
      </c>
      <c r="J30" s="369">
        <v>3671.5212252000001</v>
      </c>
      <c r="K30" s="369">
        <v>3666.8739943</v>
      </c>
      <c r="L30" s="369">
        <v>3668.9984432000001</v>
      </c>
      <c r="M30" s="369">
        <v>3666.2376703999998</v>
      </c>
      <c r="N30" s="369">
        <v>3662.8305492999998</v>
      </c>
      <c r="O30" s="369">
        <v>3656.0474190999998</v>
      </c>
      <c r="P30" s="369">
        <v>3653.3948466000002</v>
      </c>
      <c r="Q30" s="369">
        <v>3652.1431711999999</v>
      </c>
      <c r="R30" s="369">
        <v>3648.0802874000001</v>
      </c>
      <c r="S30" s="369">
        <v>3652.7894852999998</v>
      </c>
      <c r="T30" s="369">
        <v>3662.0586594000001</v>
      </c>
      <c r="U30" s="369">
        <v>3684.2962948999998</v>
      </c>
      <c r="V30" s="369">
        <v>3696.3790577</v>
      </c>
      <c r="W30" s="369">
        <v>3706.7154329999998</v>
      </c>
      <c r="X30" s="369">
        <v>3713.5577173000001</v>
      </c>
      <c r="Y30" s="369">
        <v>3721.7120949999999</v>
      </c>
      <c r="Z30" s="369">
        <v>3729.4308627</v>
      </c>
      <c r="AA30" s="369">
        <v>3735.9357774</v>
      </c>
      <c r="AB30" s="369">
        <v>3743.3670071000001</v>
      </c>
      <c r="AC30" s="369">
        <v>3750.9463089999999</v>
      </c>
      <c r="AD30" s="369">
        <v>3760.0360233000001</v>
      </c>
      <c r="AE30" s="369">
        <v>3766.8897143999998</v>
      </c>
      <c r="AF30" s="369">
        <v>3772.8697223999998</v>
      </c>
      <c r="AG30" s="369">
        <v>3772.9617853</v>
      </c>
      <c r="AH30" s="369">
        <v>3780.9551240000001</v>
      </c>
      <c r="AI30" s="369">
        <v>3791.8354763000002</v>
      </c>
      <c r="AJ30" s="369">
        <v>3806.4700229999999</v>
      </c>
      <c r="AK30" s="369">
        <v>3822.4740170999999</v>
      </c>
      <c r="AL30" s="369">
        <v>3840.7146394000001</v>
      </c>
      <c r="AM30" s="369">
        <v>3871.7669718000002</v>
      </c>
      <c r="AN30" s="369">
        <v>3886.5495390000001</v>
      </c>
      <c r="AO30" s="369">
        <v>3895.6374228999998</v>
      </c>
      <c r="AP30" s="369">
        <v>3891.4781759000002</v>
      </c>
      <c r="AQ30" s="369">
        <v>3894.8410288999999</v>
      </c>
      <c r="AR30" s="369">
        <v>3898.1735345000002</v>
      </c>
      <c r="AS30" s="369">
        <v>3898.9789746000001</v>
      </c>
      <c r="AT30" s="369">
        <v>3904.1233235999998</v>
      </c>
      <c r="AU30" s="369">
        <v>3911.1098634</v>
      </c>
      <c r="AV30" s="369">
        <v>3922.1778027999999</v>
      </c>
      <c r="AW30" s="369">
        <v>3931.1693178</v>
      </c>
      <c r="AX30" s="369">
        <v>3940.3236172000002</v>
      </c>
      <c r="AY30" s="925">
        <v>3953.2901458000001</v>
      </c>
      <c r="AZ30" s="925">
        <v>3960.0329301000002</v>
      </c>
      <c r="BA30" s="925">
        <v>3964.201415</v>
      </c>
      <c r="BB30" s="380">
        <v>3959.4659999999999</v>
      </c>
      <c r="BC30" s="380">
        <v>3963.2330000000002</v>
      </c>
      <c r="BD30" s="380">
        <v>3969.1729999999998</v>
      </c>
      <c r="BE30" s="380">
        <v>3980.2849999999999</v>
      </c>
      <c r="BF30" s="380">
        <v>3988.319</v>
      </c>
      <c r="BG30" s="380">
        <v>3996.2750000000001</v>
      </c>
      <c r="BH30" s="380">
        <v>4001.9940000000001</v>
      </c>
      <c r="BI30" s="380">
        <v>4011.415</v>
      </c>
      <c r="BJ30" s="380">
        <v>4022.3780000000002</v>
      </c>
      <c r="BK30" s="380">
        <v>4037.348</v>
      </c>
      <c r="BL30" s="380">
        <v>4049.5459999999998</v>
      </c>
      <c r="BM30" s="380">
        <v>4061.4369999999999</v>
      </c>
      <c r="BN30" s="380">
        <v>4073.4609999999998</v>
      </c>
      <c r="BO30" s="380">
        <v>4084.4079999999999</v>
      </c>
      <c r="BP30" s="380">
        <v>4094.72</v>
      </c>
      <c r="BQ30" s="380">
        <v>4103.0709999999999</v>
      </c>
      <c r="BR30" s="380">
        <v>4113.1019999999999</v>
      </c>
      <c r="BS30" s="380">
        <v>4123.49</v>
      </c>
      <c r="BT30" s="380">
        <v>4134.2340000000004</v>
      </c>
      <c r="BU30" s="380">
        <v>4145.335</v>
      </c>
      <c r="BV30" s="380">
        <v>4156.7920000000004</v>
      </c>
    </row>
    <row r="31" spans="1:74" ht="11.1" customHeight="1" x14ac:dyDescent="0.2">
      <c r="A31" s="82" t="s">
        <v>407</v>
      </c>
      <c r="B31" s="551" t="s">
        <v>1030</v>
      </c>
      <c r="C31" s="369">
        <v>1127.5283750000001</v>
      </c>
      <c r="D31" s="369">
        <v>1149.0739384999999</v>
      </c>
      <c r="E31" s="369">
        <v>1143.1456906999999</v>
      </c>
      <c r="F31" s="369">
        <v>1059.4477187</v>
      </c>
      <c r="G31" s="369">
        <v>1036.2937832</v>
      </c>
      <c r="H31" s="369">
        <v>1023.3879711</v>
      </c>
      <c r="I31" s="369">
        <v>1034.2182740999999</v>
      </c>
      <c r="J31" s="369">
        <v>1031.6927152000001</v>
      </c>
      <c r="K31" s="369">
        <v>1029.2992861</v>
      </c>
      <c r="L31" s="369">
        <v>1027.0755448</v>
      </c>
      <c r="M31" s="369">
        <v>1024.9182066000001</v>
      </c>
      <c r="N31" s="369">
        <v>1022.8648296</v>
      </c>
      <c r="O31" s="369">
        <v>1021.5863242</v>
      </c>
      <c r="P31" s="369">
        <v>1019.2376868</v>
      </c>
      <c r="Q31" s="369">
        <v>1016.4898277</v>
      </c>
      <c r="R31" s="369">
        <v>1010.985133</v>
      </c>
      <c r="S31" s="369">
        <v>1009.2070412</v>
      </c>
      <c r="T31" s="369">
        <v>1008.7979385</v>
      </c>
      <c r="U31" s="369">
        <v>1011.724754</v>
      </c>
      <c r="V31" s="369">
        <v>1012.578432</v>
      </c>
      <c r="W31" s="369">
        <v>1013.3259019</v>
      </c>
      <c r="X31" s="369">
        <v>1013.7374741</v>
      </c>
      <c r="Y31" s="369">
        <v>1014.4447948</v>
      </c>
      <c r="Z31" s="369">
        <v>1015.2181745</v>
      </c>
      <c r="AA31" s="369">
        <v>1016.1540052</v>
      </c>
      <c r="AB31" s="369">
        <v>1016.9872089</v>
      </c>
      <c r="AC31" s="369">
        <v>1017.8141776</v>
      </c>
      <c r="AD31" s="369">
        <v>1018.6319695</v>
      </c>
      <c r="AE31" s="369">
        <v>1019.4486745</v>
      </c>
      <c r="AF31" s="369">
        <v>1020.2613507999999</v>
      </c>
      <c r="AG31" s="369">
        <v>1020.2948864</v>
      </c>
      <c r="AH31" s="369">
        <v>1021.6808394</v>
      </c>
      <c r="AI31" s="369">
        <v>1023.6440976</v>
      </c>
      <c r="AJ31" s="369">
        <v>1025.970231</v>
      </c>
      <c r="AK31" s="369">
        <v>1029.2489226</v>
      </c>
      <c r="AL31" s="369">
        <v>1033.2657423000001</v>
      </c>
      <c r="AM31" s="369">
        <v>1040.3121919</v>
      </c>
      <c r="AN31" s="369">
        <v>1044.0866411</v>
      </c>
      <c r="AO31" s="369">
        <v>1046.8805918</v>
      </c>
      <c r="AP31" s="369">
        <v>1047.4663860999999</v>
      </c>
      <c r="AQ31" s="369">
        <v>1049.2200835000001</v>
      </c>
      <c r="AR31" s="369">
        <v>1050.9140261</v>
      </c>
      <c r="AS31" s="369">
        <v>1052.1376775000001</v>
      </c>
      <c r="AT31" s="369">
        <v>1054.0200124</v>
      </c>
      <c r="AU31" s="369">
        <v>1056.1504947000001</v>
      </c>
      <c r="AV31" s="369">
        <v>1058.669449</v>
      </c>
      <c r="AW31" s="369">
        <v>1061.1909822</v>
      </c>
      <c r="AX31" s="369">
        <v>1063.8554191000001</v>
      </c>
      <c r="AY31" s="925">
        <v>1067.9398831999999</v>
      </c>
      <c r="AZ31" s="925">
        <v>1069.9322849</v>
      </c>
      <c r="BA31" s="925">
        <v>1071.1097477999999</v>
      </c>
      <c r="BB31" s="380">
        <v>1069.7560000000001</v>
      </c>
      <c r="BC31" s="380">
        <v>1070.5909999999999</v>
      </c>
      <c r="BD31" s="380">
        <v>1071.8979999999999</v>
      </c>
      <c r="BE31" s="380">
        <v>1074.1969999999999</v>
      </c>
      <c r="BF31" s="380">
        <v>1076.06</v>
      </c>
      <c r="BG31" s="380">
        <v>1078.0050000000001</v>
      </c>
      <c r="BH31" s="380">
        <v>1079.5150000000001</v>
      </c>
      <c r="BI31" s="380">
        <v>1082.0150000000001</v>
      </c>
      <c r="BJ31" s="380">
        <v>1084.9870000000001</v>
      </c>
      <c r="BK31" s="380">
        <v>1089.307</v>
      </c>
      <c r="BL31" s="380">
        <v>1092.568</v>
      </c>
      <c r="BM31" s="380">
        <v>1095.644</v>
      </c>
      <c r="BN31" s="380">
        <v>1098.366</v>
      </c>
      <c r="BO31" s="380">
        <v>1101.201</v>
      </c>
      <c r="BP31" s="380">
        <v>1103.98</v>
      </c>
      <c r="BQ31" s="380">
        <v>1106.6420000000001</v>
      </c>
      <c r="BR31" s="380">
        <v>1109.3530000000001</v>
      </c>
      <c r="BS31" s="380">
        <v>1112.0550000000001</v>
      </c>
      <c r="BT31" s="380">
        <v>1114.7449999999999</v>
      </c>
      <c r="BU31" s="380">
        <v>1117.425</v>
      </c>
      <c r="BV31" s="380">
        <v>1120.0930000000001</v>
      </c>
    </row>
    <row r="32" spans="1:74" ht="11.1" customHeight="1" x14ac:dyDescent="0.2">
      <c r="A32" s="82" t="s">
        <v>408</v>
      </c>
      <c r="B32" s="551" t="s">
        <v>1031</v>
      </c>
      <c r="C32" s="369">
        <v>2389.2288367000001</v>
      </c>
      <c r="D32" s="369">
        <v>2434.4011959999998</v>
      </c>
      <c r="E32" s="369">
        <v>2431.0747416999998</v>
      </c>
      <c r="F32" s="369">
        <v>2292.1199609</v>
      </c>
      <c r="G32" s="369">
        <v>2257.1430141000001</v>
      </c>
      <c r="H32" s="369">
        <v>2239.0143885000002</v>
      </c>
      <c r="I32" s="369">
        <v>2257.5535337000001</v>
      </c>
      <c r="J32" s="369">
        <v>2258.2569629</v>
      </c>
      <c r="K32" s="369">
        <v>2260.9441259</v>
      </c>
      <c r="L32" s="369">
        <v>2270.4727029999999</v>
      </c>
      <c r="M32" s="369">
        <v>2273.4840730999999</v>
      </c>
      <c r="N32" s="369">
        <v>2274.8359166999999</v>
      </c>
      <c r="O32" s="369">
        <v>2269.4577155000002</v>
      </c>
      <c r="P32" s="369">
        <v>2271.2933945</v>
      </c>
      <c r="Q32" s="369">
        <v>2275.2724355999999</v>
      </c>
      <c r="R32" s="369">
        <v>2281.4928878999999</v>
      </c>
      <c r="S32" s="369">
        <v>2289.6851163000001</v>
      </c>
      <c r="T32" s="369">
        <v>2299.9471699000001</v>
      </c>
      <c r="U32" s="369">
        <v>2318.2286211999999</v>
      </c>
      <c r="V32" s="369">
        <v>2328.168146</v>
      </c>
      <c r="W32" s="369">
        <v>2335.7153168</v>
      </c>
      <c r="X32" s="369">
        <v>2336.7128163000002</v>
      </c>
      <c r="Y32" s="369">
        <v>2342.5932667000002</v>
      </c>
      <c r="Z32" s="369">
        <v>2349.1993508999999</v>
      </c>
      <c r="AA32" s="369">
        <v>2360.3165398000001</v>
      </c>
      <c r="AB32" s="369">
        <v>2365.5347885000001</v>
      </c>
      <c r="AC32" s="369">
        <v>2368.6395680000001</v>
      </c>
      <c r="AD32" s="369">
        <v>2365.3368083999999</v>
      </c>
      <c r="AE32" s="369">
        <v>2367.4352015999998</v>
      </c>
      <c r="AF32" s="369">
        <v>2370.6406778</v>
      </c>
      <c r="AG32" s="369">
        <v>2374.9681449999998</v>
      </c>
      <c r="AH32" s="369">
        <v>2380.3766061000001</v>
      </c>
      <c r="AI32" s="369">
        <v>2386.8809692</v>
      </c>
      <c r="AJ32" s="369">
        <v>2395.2977190000001</v>
      </c>
      <c r="AK32" s="369">
        <v>2403.3815224</v>
      </c>
      <c r="AL32" s="369">
        <v>2411.9488642000001</v>
      </c>
      <c r="AM32" s="369">
        <v>2425.094615</v>
      </c>
      <c r="AN32" s="369">
        <v>2431.5578805</v>
      </c>
      <c r="AO32" s="369">
        <v>2435.4335313000001</v>
      </c>
      <c r="AP32" s="369">
        <v>2432.7384602000002</v>
      </c>
      <c r="AQ32" s="369">
        <v>2434.4262122999999</v>
      </c>
      <c r="AR32" s="369">
        <v>2436.5136800999999</v>
      </c>
      <c r="AS32" s="369">
        <v>2438.1945304999999</v>
      </c>
      <c r="AT32" s="369">
        <v>2441.6861800000001</v>
      </c>
      <c r="AU32" s="369">
        <v>2446.1822954999998</v>
      </c>
      <c r="AV32" s="369">
        <v>2453.2008759</v>
      </c>
      <c r="AW32" s="369">
        <v>2458.5674236999998</v>
      </c>
      <c r="AX32" s="369">
        <v>2463.7999381</v>
      </c>
      <c r="AY32" s="925">
        <v>2470.8533321</v>
      </c>
      <c r="AZ32" s="925">
        <v>2474.3515947000001</v>
      </c>
      <c r="BA32" s="925">
        <v>2476.2496391999998</v>
      </c>
      <c r="BB32" s="380">
        <v>2472.5770000000002</v>
      </c>
      <c r="BC32" s="380">
        <v>2474.2530000000002</v>
      </c>
      <c r="BD32" s="380">
        <v>2477.3049999999998</v>
      </c>
      <c r="BE32" s="380">
        <v>2483.3119999999999</v>
      </c>
      <c r="BF32" s="380">
        <v>2487.9360000000001</v>
      </c>
      <c r="BG32" s="380">
        <v>2492.7539999999999</v>
      </c>
      <c r="BH32" s="380">
        <v>2496.5639999999999</v>
      </c>
      <c r="BI32" s="380">
        <v>2502.672</v>
      </c>
      <c r="BJ32" s="380">
        <v>2509.8760000000002</v>
      </c>
      <c r="BK32" s="380">
        <v>2520.12</v>
      </c>
      <c r="BL32" s="380">
        <v>2528.0569999999998</v>
      </c>
      <c r="BM32" s="380">
        <v>2535.6320000000001</v>
      </c>
      <c r="BN32" s="380">
        <v>2542.6880000000001</v>
      </c>
      <c r="BO32" s="380">
        <v>2549.6550000000002</v>
      </c>
      <c r="BP32" s="380">
        <v>2556.377</v>
      </c>
      <c r="BQ32" s="380">
        <v>2562.2080000000001</v>
      </c>
      <c r="BR32" s="380">
        <v>2568.924</v>
      </c>
      <c r="BS32" s="380">
        <v>2575.88</v>
      </c>
      <c r="BT32" s="380">
        <v>2583.0749999999998</v>
      </c>
      <c r="BU32" s="380">
        <v>2590.509</v>
      </c>
      <c r="BV32" s="380">
        <v>2598.183</v>
      </c>
    </row>
    <row r="33" spans="1:74" ht="11.1" customHeight="1" x14ac:dyDescent="0.2">
      <c r="A33" s="82" t="s">
        <v>409</v>
      </c>
      <c r="B33" s="551" t="s">
        <v>1032</v>
      </c>
      <c r="C33" s="369">
        <v>1512.2794363</v>
      </c>
      <c r="D33" s="369">
        <v>1541.4868272000001</v>
      </c>
      <c r="E33" s="369">
        <v>1540.4134240000001</v>
      </c>
      <c r="F33" s="369">
        <v>1454.7297899</v>
      </c>
      <c r="G33" s="369">
        <v>1433.8418758</v>
      </c>
      <c r="H33" s="369">
        <v>1423.4202452</v>
      </c>
      <c r="I33" s="369">
        <v>1437.572001</v>
      </c>
      <c r="J33" s="369">
        <v>1437.5026098000001</v>
      </c>
      <c r="K33" s="369">
        <v>1437.3191746</v>
      </c>
      <c r="L33" s="369">
        <v>1437.564832</v>
      </c>
      <c r="M33" s="369">
        <v>1436.7459566</v>
      </c>
      <c r="N33" s="369">
        <v>1435.4056849000001</v>
      </c>
      <c r="O33" s="369">
        <v>1433.3436924</v>
      </c>
      <c r="P33" s="369">
        <v>1431.1108717</v>
      </c>
      <c r="Q33" s="369">
        <v>1428.5068980999999</v>
      </c>
      <c r="R33" s="369">
        <v>1420.7770819</v>
      </c>
      <c r="S33" s="369">
        <v>1420.9968200999999</v>
      </c>
      <c r="T33" s="369">
        <v>1424.4114228999999</v>
      </c>
      <c r="U33" s="369">
        <v>1438.3558098000001</v>
      </c>
      <c r="V33" s="369">
        <v>1442.6589518999999</v>
      </c>
      <c r="W33" s="369">
        <v>1444.6557688</v>
      </c>
      <c r="X33" s="369">
        <v>1439.8673963000001</v>
      </c>
      <c r="Y33" s="369">
        <v>1440.6107108000001</v>
      </c>
      <c r="Z33" s="369">
        <v>1442.4068482</v>
      </c>
      <c r="AA33" s="369">
        <v>1446.0680053000001</v>
      </c>
      <c r="AB33" s="369">
        <v>1449.360641</v>
      </c>
      <c r="AC33" s="369">
        <v>1453.0969521</v>
      </c>
      <c r="AD33" s="369">
        <v>1459.145</v>
      </c>
      <c r="AE33" s="369">
        <v>1462.3676158000001</v>
      </c>
      <c r="AF33" s="369">
        <v>1464.6328609</v>
      </c>
      <c r="AG33" s="369">
        <v>1463.2152283</v>
      </c>
      <c r="AH33" s="369">
        <v>1465.6098623</v>
      </c>
      <c r="AI33" s="369">
        <v>1469.0912556999999</v>
      </c>
      <c r="AJ33" s="369">
        <v>1474.1427521000001</v>
      </c>
      <c r="AK33" s="369">
        <v>1479.4351571</v>
      </c>
      <c r="AL33" s="369">
        <v>1485.4518141000001</v>
      </c>
      <c r="AM33" s="369">
        <v>1495.4675482</v>
      </c>
      <c r="AN33" s="369">
        <v>1500.4765903</v>
      </c>
      <c r="AO33" s="369">
        <v>1503.7537657</v>
      </c>
      <c r="AP33" s="369">
        <v>1503.2662485000001</v>
      </c>
      <c r="AQ33" s="369">
        <v>1504.6043095</v>
      </c>
      <c r="AR33" s="369">
        <v>1505.7351229000001</v>
      </c>
      <c r="AS33" s="369">
        <v>1505.0911003000001</v>
      </c>
      <c r="AT33" s="369">
        <v>1506.9831098</v>
      </c>
      <c r="AU33" s="369">
        <v>1509.8435631</v>
      </c>
      <c r="AV33" s="369">
        <v>1515.0248491</v>
      </c>
      <c r="AW33" s="369">
        <v>1518.807898</v>
      </c>
      <c r="AX33" s="369">
        <v>1522.5450986999999</v>
      </c>
      <c r="AY33" s="925">
        <v>1527.4279827</v>
      </c>
      <c r="AZ33" s="925">
        <v>1530.1798386999999</v>
      </c>
      <c r="BA33" s="925">
        <v>1531.9921979999999</v>
      </c>
      <c r="BB33" s="380">
        <v>1530.5239999999999</v>
      </c>
      <c r="BC33" s="380">
        <v>1532.213</v>
      </c>
      <c r="BD33" s="380">
        <v>1534.7190000000001</v>
      </c>
      <c r="BE33" s="380">
        <v>1539.048</v>
      </c>
      <c r="BF33" s="380">
        <v>1542.431</v>
      </c>
      <c r="BG33" s="380">
        <v>1545.875</v>
      </c>
      <c r="BH33" s="380">
        <v>1548.7070000000001</v>
      </c>
      <c r="BI33" s="380">
        <v>1552.777</v>
      </c>
      <c r="BJ33" s="380">
        <v>1557.414</v>
      </c>
      <c r="BK33" s="380">
        <v>1563.45</v>
      </c>
      <c r="BL33" s="380">
        <v>1568.5930000000001</v>
      </c>
      <c r="BM33" s="380">
        <v>1573.6759999999999</v>
      </c>
      <c r="BN33" s="380">
        <v>1578.8979999999999</v>
      </c>
      <c r="BO33" s="380">
        <v>1583.711</v>
      </c>
      <c r="BP33" s="380">
        <v>1588.3150000000001</v>
      </c>
      <c r="BQ33" s="380">
        <v>1592.3140000000001</v>
      </c>
      <c r="BR33" s="380">
        <v>1596.7940000000001</v>
      </c>
      <c r="BS33" s="380">
        <v>1601.3610000000001</v>
      </c>
      <c r="BT33" s="380">
        <v>1606.0129999999999</v>
      </c>
      <c r="BU33" s="380">
        <v>1610.752</v>
      </c>
      <c r="BV33" s="380">
        <v>1615.576</v>
      </c>
    </row>
    <row r="34" spans="1:74" ht="11.1" customHeight="1" x14ac:dyDescent="0.2">
      <c r="A34" s="82" t="s">
        <v>410</v>
      </c>
      <c r="B34" s="551" t="s">
        <v>1035</v>
      </c>
      <c r="C34" s="369">
        <v>3456.0743031000002</v>
      </c>
      <c r="D34" s="369">
        <v>3501.5337890000001</v>
      </c>
      <c r="E34" s="369">
        <v>3490.6595051999998</v>
      </c>
      <c r="F34" s="369">
        <v>3322.66255</v>
      </c>
      <c r="G34" s="369">
        <v>3274.7124036</v>
      </c>
      <c r="H34" s="369">
        <v>3246.020164</v>
      </c>
      <c r="I34" s="369">
        <v>3267.1542825000001</v>
      </c>
      <c r="J34" s="369">
        <v>3254.0515181999999</v>
      </c>
      <c r="K34" s="369">
        <v>3237.2803223000001</v>
      </c>
      <c r="L34" s="369">
        <v>3214.3079874</v>
      </c>
      <c r="M34" s="369">
        <v>3192.0994590999999</v>
      </c>
      <c r="N34" s="369">
        <v>3168.12203</v>
      </c>
      <c r="O34" s="369">
        <v>3135.5098268000002</v>
      </c>
      <c r="P34" s="369">
        <v>3113.1440008</v>
      </c>
      <c r="Q34" s="369">
        <v>3094.1586788999998</v>
      </c>
      <c r="R34" s="369">
        <v>3074.2485840999998</v>
      </c>
      <c r="S34" s="369">
        <v>3065.253228</v>
      </c>
      <c r="T34" s="369">
        <v>3062.8673337</v>
      </c>
      <c r="U34" s="369">
        <v>3074.1812493000002</v>
      </c>
      <c r="V34" s="369">
        <v>3079.6965174000002</v>
      </c>
      <c r="W34" s="369">
        <v>3086.5034862000002</v>
      </c>
      <c r="X34" s="369">
        <v>3096.2113192000002</v>
      </c>
      <c r="Y34" s="369">
        <v>3104.3948168000002</v>
      </c>
      <c r="Z34" s="369">
        <v>3112.6631422999999</v>
      </c>
      <c r="AA34" s="369">
        <v>3120.7311745000002</v>
      </c>
      <c r="AB34" s="369">
        <v>3129.3829973000002</v>
      </c>
      <c r="AC34" s="369">
        <v>3138.3334891999998</v>
      </c>
      <c r="AD34" s="369">
        <v>3150.4089561999999</v>
      </c>
      <c r="AE34" s="369">
        <v>3157.8370571</v>
      </c>
      <c r="AF34" s="369">
        <v>3163.4440976999999</v>
      </c>
      <c r="AG34" s="369">
        <v>3163.786067</v>
      </c>
      <c r="AH34" s="369">
        <v>3168.3339956</v>
      </c>
      <c r="AI34" s="369">
        <v>3173.6438721999998</v>
      </c>
      <c r="AJ34" s="369">
        <v>3172.7369139000002</v>
      </c>
      <c r="AK34" s="369">
        <v>3184.8047740000002</v>
      </c>
      <c r="AL34" s="369">
        <v>3202.8686695000001</v>
      </c>
      <c r="AM34" s="369">
        <v>3242.8120432000001</v>
      </c>
      <c r="AN34" s="369">
        <v>3260.9554272999999</v>
      </c>
      <c r="AO34" s="369">
        <v>3273.1822646000001</v>
      </c>
      <c r="AP34" s="369">
        <v>3273.5230993</v>
      </c>
      <c r="AQ34" s="369">
        <v>3278.3939350999999</v>
      </c>
      <c r="AR34" s="369">
        <v>3281.8253162000001</v>
      </c>
      <c r="AS34" s="369">
        <v>3280.2617856000002</v>
      </c>
      <c r="AT34" s="369">
        <v>3283.4808496999999</v>
      </c>
      <c r="AU34" s="369">
        <v>3287.9270517999998</v>
      </c>
      <c r="AV34" s="369">
        <v>3294.6592261000001</v>
      </c>
      <c r="AW34" s="369">
        <v>3300.765578</v>
      </c>
      <c r="AX34" s="369">
        <v>3307.3049418999999</v>
      </c>
      <c r="AY34" s="925">
        <v>3317.6324559999998</v>
      </c>
      <c r="AZ34" s="925">
        <v>3322.5214903999999</v>
      </c>
      <c r="BA34" s="925">
        <v>3325.3271831000002</v>
      </c>
      <c r="BB34" s="380">
        <v>3320.904</v>
      </c>
      <c r="BC34" s="380">
        <v>3323.402</v>
      </c>
      <c r="BD34" s="380">
        <v>3327.6759999999999</v>
      </c>
      <c r="BE34" s="380">
        <v>3336.0650000000001</v>
      </c>
      <c r="BF34" s="380">
        <v>3342.1370000000002</v>
      </c>
      <c r="BG34" s="380">
        <v>3348.232</v>
      </c>
      <c r="BH34" s="380">
        <v>3352.857</v>
      </c>
      <c r="BI34" s="380">
        <v>3360.116</v>
      </c>
      <c r="BJ34" s="380">
        <v>3368.5169999999998</v>
      </c>
      <c r="BK34" s="380">
        <v>3379.8620000000001</v>
      </c>
      <c r="BL34" s="380">
        <v>3389.194</v>
      </c>
      <c r="BM34" s="380">
        <v>3398.3159999999998</v>
      </c>
      <c r="BN34" s="380">
        <v>3407.922</v>
      </c>
      <c r="BO34" s="380">
        <v>3416.1030000000001</v>
      </c>
      <c r="BP34" s="380">
        <v>3423.5509999999999</v>
      </c>
      <c r="BQ34" s="380">
        <v>3428.7669999999998</v>
      </c>
      <c r="BR34" s="380">
        <v>3435.8789999999999</v>
      </c>
      <c r="BS34" s="380">
        <v>3443.3870000000002</v>
      </c>
      <c r="BT34" s="380">
        <v>3451.2890000000002</v>
      </c>
      <c r="BU34" s="380">
        <v>3459.5859999999998</v>
      </c>
      <c r="BV34" s="380">
        <v>3468.279</v>
      </c>
    </row>
    <row r="35" spans="1:74" ht="11.1" customHeight="1" x14ac:dyDescent="0.2">
      <c r="A35" s="82"/>
      <c r="B35" s="92" t="s">
        <v>1431</v>
      </c>
      <c r="C35" s="543"/>
      <c r="D35" s="543"/>
      <c r="E35" s="543"/>
      <c r="F35" s="543"/>
      <c r="G35" s="543"/>
      <c r="H35" s="543"/>
      <c r="I35" s="543"/>
      <c r="J35" s="543"/>
      <c r="K35" s="543"/>
      <c r="L35" s="543"/>
      <c r="M35" s="543"/>
      <c r="N35" s="543"/>
      <c r="O35" s="543"/>
      <c r="P35" s="543"/>
      <c r="Q35" s="543"/>
      <c r="R35" s="543"/>
      <c r="S35" s="543"/>
      <c r="T35" s="543"/>
      <c r="U35" s="543"/>
      <c r="V35" s="543"/>
      <c r="W35" s="543"/>
      <c r="X35" s="543"/>
      <c r="Y35" s="543"/>
      <c r="Z35" s="543"/>
      <c r="AA35" s="543"/>
      <c r="AB35" s="543"/>
      <c r="AC35" s="543"/>
      <c r="AD35" s="543"/>
      <c r="AE35" s="543"/>
      <c r="AF35" s="543"/>
      <c r="AG35" s="543"/>
      <c r="AH35" s="543"/>
      <c r="AI35" s="543"/>
      <c r="AJ35" s="543"/>
      <c r="AK35" s="543"/>
      <c r="AL35" s="543"/>
      <c r="AM35" s="543"/>
      <c r="AN35" s="543"/>
      <c r="AO35" s="543"/>
      <c r="AP35" s="543"/>
      <c r="AQ35" s="543"/>
      <c r="AR35" s="543"/>
      <c r="AS35" s="543"/>
      <c r="AT35" s="543"/>
      <c r="AU35" s="543"/>
      <c r="AV35" s="543"/>
      <c r="AW35" s="543"/>
      <c r="AX35" s="543"/>
      <c r="AY35" s="989"/>
      <c r="AZ35" s="989"/>
      <c r="BA35" s="989"/>
      <c r="BB35" s="549"/>
      <c r="BC35" s="549"/>
      <c r="BD35" s="549"/>
      <c r="BE35" s="549"/>
      <c r="BF35" s="549"/>
      <c r="BG35" s="549"/>
      <c r="BH35" s="549"/>
      <c r="BI35" s="549"/>
      <c r="BJ35" s="549"/>
      <c r="BK35" s="549"/>
      <c r="BL35" s="549"/>
      <c r="BM35" s="549"/>
      <c r="BN35" s="549"/>
      <c r="BO35" s="549"/>
      <c r="BP35" s="549"/>
      <c r="BQ35" s="549"/>
      <c r="BR35" s="549"/>
      <c r="BS35" s="549"/>
      <c r="BT35" s="549"/>
      <c r="BU35" s="549"/>
      <c r="BV35" s="549"/>
    </row>
    <row r="36" spans="1:74" ht="11.1" customHeight="1" x14ac:dyDescent="0.2">
      <c r="A36" s="82" t="s">
        <v>411</v>
      </c>
      <c r="B36" s="551" t="s">
        <v>1025</v>
      </c>
      <c r="C36" s="369">
        <v>6030.9497308</v>
      </c>
      <c r="D36" s="369">
        <v>6035.1767935999997</v>
      </c>
      <c r="E36" s="369">
        <v>6039.4740853000003</v>
      </c>
      <c r="F36" s="369">
        <v>6043.7410929999996</v>
      </c>
      <c r="G36" s="369">
        <v>6047.8098919000004</v>
      </c>
      <c r="H36" s="369">
        <v>6051.4957041999996</v>
      </c>
      <c r="I36" s="369">
        <v>6054.6468691999999</v>
      </c>
      <c r="J36" s="369">
        <v>6057.2441951000001</v>
      </c>
      <c r="K36" s="369">
        <v>6059.3016074999996</v>
      </c>
      <c r="L36" s="369">
        <v>6060.8541990000003</v>
      </c>
      <c r="M36" s="369">
        <v>6062.0217312000004</v>
      </c>
      <c r="N36" s="369">
        <v>6062.9451329000003</v>
      </c>
      <c r="O36" s="369">
        <v>6063.7130889999999</v>
      </c>
      <c r="P36" s="369">
        <v>6064.2053094000003</v>
      </c>
      <c r="Q36" s="369">
        <v>6064.2492601000004</v>
      </c>
      <c r="R36" s="369">
        <v>6063.8134025999998</v>
      </c>
      <c r="S36" s="369">
        <v>6063.4301803999997</v>
      </c>
      <c r="T36" s="369">
        <v>6063.7730325000002</v>
      </c>
      <c r="U36" s="369">
        <v>6065.3054732999999</v>
      </c>
      <c r="V36" s="369">
        <v>6067.6513183999996</v>
      </c>
      <c r="W36" s="369">
        <v>6070.2244589000002</v>
      </c>
      <c r="X36" s="369">
        <v>6072.5752309999998</v>
      </c>
      <c r="Y36" s="369">
        <v>6074.7997512000002</v>
      </c>
      <c r="Z36" s="369">
        <v>6077.1305812000001</v>
      </c>
      <c r="AA36" s="369">
        <v>6079.7222161</v>
      </c>
      <c r="AB36" s="369">
        <v>6082.4168851000004</v>
      </c>
      <c r="AC36" s="369">
        <v>6084.9787507999999</v>
      </c>
      <c r="AD36" s="369">
        <v>6087.3252751</v>
      </c>
      <c r="AE36" s="369">
        <v>6089.9871160000002</v>
      </c>
      <c r="AF36" s="369">
        <v>6093.6482306999997</v>
      </c>
      <c r="AG36" s="369">
        <v>6098.7319704000001</v>
      </c>
      <c r="AH36" s="369">
        <v>6104.6192622999997</v>
      </c>
      <c r="AI36" s="369">
        <v>6110.4304272999998</v>
      </c>
      <c r="AJ36" s="369">
        <v>6115.4973821000003</v>
      </c>
      <c r="AK36" s="369">
        <v>6119.9984262999997</v>
      </c>
      <c r="AL36" s="369">
        <v>6124.3234548</v>
      </c>
      <c r="AM36" s="369">
        <v>6128.8083141999996</v>
      </c>
      <c r="AN36" s="369">
        <v>6133.5726575999997</v>
      </c>
      <c r="AO36" s="369">
        <v>6138.6820896999998</v>
      </c>
      <c r="AP36" s="369">
        <v>6144.1379980000002</v>
      </c>
      <c r="AQ36" s="369">
        <v>6149.6849023000004</v>
      </c>
      <c r="AR36" s="369">
        <v>6155.0031052000004</v>
      </c>
      <c r="AS36" s="369">
        <v>6159.8396591999999</v>
      </c>
      <c r="AT36" s="369">
        <v>6164.2086152000002</v>
      </c>
      <c r="AU36" s="369">
        <v>6168.1907738999998</v>
      </c>
      <c r="AV36" s="369">
        <v>6171.8783462000001</v>
      </c>
      <c r="AW36" s="369">
        <v>6175.4091853999998</v>
      </c>
      <c r="AX36" s="369">
        <v>6178.9325547999997</v>
      </c>
      <c r="AY36" s="925">
        <v>6182.5655851000001</v>
      </c>
      <c r="AZ36" s="925">
        <v>6186.2968757999997</v>
      </c>
      <c r="BA36" s="925">
        <v>6190.0828934000001</v>
      </c>
      <c r="BB36" s="380">
        <v>6193.8490000000002</v>
      </c>
      <c r="BC36" s="380">
        <v>6197.3950000000004</v>
      </c>
      <c r="BD36" s="380">
        <v>6200.491</v>
      </c>
      <c r="BE36" s="380">
        <v>6202.9960000000001</v>
      </c>
      <c r="BF36" s="380">
        <v>6205.1279999999997</v>
      </c>
      <c r="BG36" s="380">
        <v>6207.1989999999996</v>
      </c>
      <c r="BH36" s="380">
        <v>6209.451</v>
      </c>
      <c r="BI36" s="380">
        <v>6211.857</v>
      </c>
      <c r="BJ36" s="380">
        <v>6214.3249999999998</v>
      </c>
      <c r="BK36" s="380">
        <v>6216.7790000000005</v>
      </c>
      <c r="BL36" s="380">
        <v>6219.2169999999996</v>
      </c>
      <c r="BM36" s="380">
        <v>6221.6570000000002</v>
      </c>
      <c r="BN36" s="380">
        <v>6224.0990000000002</v>
      </c>
      <c r="BO36" s="380">
        <v>6226.482</v>
      </c>
      <c r="BP36" s="380">
        <v>6228.73</v>
      </c>
      <c r="BQ36" s="380">
        <v>6230.799</v>
      </c>
      <c r="BR36" s="380">
        <v>6232.7759999999998</v>
      </c>
      <c r="BS36" s="380">
        <v>6234.78</v>
      </c>
      <c r="BT36" s="380">
        <v>6236.9030000000002</v>
      </c>
      <c r="BU36" s="380">
        <v>6239.1239999999998</v>
      </c>
      <c r="BV36" s="380">
        <v>6241.3940000000002</v>
      </c>
    </row>
    <row r="37" spans="1:74" ht="11.1" customHeight="1" x14ac:dyDescent="0.2">
      <c r="A37" s="82" t="s">
        <v>412</v>
      </c>
      <c r="B37" s="551" t="s">
        <v>1026</v>
      </c>
      <c r="C37" s="369">
        <v>16115.426301</v>
      </c>
      <c r="D37" s="369">
        <v>16092.839953000001</v>
      </c>
      <c r="E37" s="369">
        <v>16067.718145000001</v>
      </c>
      <c r="F37" s="369">
        <v>16039.771957999999</v>
      </c>
      <c r="G37" s="369">
        <v>16014.132656</v>
      </c>
      <c r="H37" s="369">
        <v>15997.286550000001</v>
      </c>
      <c r="I37" s="369">
        <v>15993.511467</v>
      </c>
      <c r="J37" s="369">
        <v>15998.251316</v>
      </c>
      <c r="K37" s="369">
        <v>16004.741522</v>
      </c>
      <c r="L37" s="369">
        <v>16007.696402</v>
      </c>
      <c r="M37" s="369">
        <v>16007.745838000001</v>
      </c>
      <c r="N37" s="369">
        <v>16006.998604</v>
      </c>
      <c r="O37" s="369">
        <v>16007.097533</v>
      </c>
      <c r="P37" s="369">
        <v>16007.821701000001</v>
      </c>
      <c r="Q37" s="369">
        <v>16008.48424</v>
      </c>
      <c r="R37" s="369">
        <v>16008.706077000001</v>
      </c>
      <c r="S37" s="369">
        <v>16009.339297</v>
      </c>
      <c r="T37" s="369">
        <v>16011.543777999999</v>
      </c>
      <c r="U37" s="369">
        <v>16016.139456000001</v>
      </c>
      <c r="V37" s="369">
        <v>16022.586501</v>
      </c>
      <c r="W37" s="369">
        <v>16030.005141</v>
      </c>
      <c r="X37" s="369">
        <v>16037.690447000001</v>
      </c>
      <c r="Y37" s="369">
        <v>16045.636852</v>
      </c>
      <c r="Z37" s="369">
        <v>16054.013629999999</v>
      </c>
      <c r="AA37" s="369">
        <v>16062.922243000001</v>
      </c>
      <c r="AB37" s="369">
        <v>16072.192905</v>
      </c>
      <c r="AC37" s="369">
        <v>16081.588014999999</v>
      </c>
      <c r="AD37" s="369">
        <v>16091.049714000001</v>
      </c>
      <c r="AE37" s="369">
        <v>16101.239106000001</v>
      </c>
      <c r="AF37" s="369">
        <v>16112.997033</v>
      </c>
      <c r="AG37" s="369">
        <v>16126.850676</v>
      </c>
      <c r="AH37" s="369">
        <v>16142.072561999999</v>
      </c>
      <c r="AI37" s="369">
        <v>16157.621555</v>
      </c>
      <c r="AJ37" s="369">
        <v>16172.676834</v>
      </c>
      <c r="AK37" s="369">
        <v>16187.29883</v>
      </c>
      <c r="AL37" s="369">
        <v>16201.768291</v>
      </c>
      <c r="AM37" s="369">
        <v>16216.352591000001</v>
      </c>
      <c r="AN37" s="369">
        <v>16231.265611999999</v>
      </c>
      <c r="AO37" s="369">
        <v>16246.707866999999</v>
      </c>
      <c r="AP37" s="369">
        <v>16262.670674000001</v>
      </c>
      <c r="AQ37" s="369">
        <v>16278.308588</v>
      </c>
      <c r="AR37" s="369">
        <v>16292.566972000001</v>
      </c>
      <c r="AS37" s="369">
        <v>16304.728816000001</v>
      </c>
      <c r="AT37" s="369">
        <v>16315.427623</v>
      </c>
      <c r="AU37" s="369">
        <v>16325.634523000001</v>
      </c>
      <c r="AV37" s="369">
        <v>16336.132278999999</v>
      </c>
      <c r="AW37" s="369">
        <v>16346.950187</v>
      </c>
      <c r="AX37" s="369">
        <v>16357.929174999999</v>
      </c>
      <c r="AY37" s="925">
        <v>16368.91192</v>
      </c>
      <c r="AZ37" s="925">
        <v>16379.748083</v>
      </c>
      <c r="BA37" s="925">
        <v>16390.289072</v>
      </c>
      <c r="BB37" s="380">
        <v>16400.330000000002</v>
      </c>
      <c r="BC37" s="380">
        <v>16409.46</v>
      </c>
      <c r="BD37" s="380">
        <v>16417.2</v>
      </c>
      <c r="BE37" s="380">
        <v>16423.27</v>
      </c>
      <c r="BF37" s="380">
        <v>16428.21</v>
      </c>
      <c r="BG37" s="380">
        <v>16432.72</v>
      </c>
      <c r="BH37" s="380">
        <v>16437.419999999998</v>
      </c>
      <c r="BI37" s="380">
        <v>16442.330000000002</v>
      </c>
      <c r="BJ37" s="380">
        <v>16447.39</v>
      </c>
      <c r="BK37" s="380">
        <v>16452.490000000002</v>
      </c>
      <c r="BL37" s="380">
        <v>16457.55</v>
      </c>
      <c r="BM37" s="380">
        <v>16462.45</v>
      </c>
      <c r="BN37" s="380">
        <v>16467.09</v>
      </c>
      <c r="BO37" s="380">
        <v>16471.48</v>
      </c>
      <c r="BP37" s="380">
        <v>16475.62</v>
      </c>
      <c r="BQ37" s="380">
        <v>16479.52</v>
      </c>
      <c r="BR37" s="380">
        <v>16483.21</v>
      </c>
      <c r="BS37" s="380">
        <v>16486.72</v>
      </c>
      <c r="BT37" s="380">
        <v>16490.080000000002</v>
      </c>
      <c r="BU37" s="380">
        <v>16493.34</v>
      </c>
      <c r="BV37" s="380">
        <v>16496.54</v>
      </c>
    </row>
    <row r="38" spans="1:74" ht="11.1" customHeight="1" x14ac:dyDescent="0.2">
      <c r="A38" s="82" t="s">
        <v>413</v>
      </c>
      <c r="B38" s="551" t="s">
        <v>1027</v>
      </c>
      <c r="C38" s="369">
        <v>18905.218099999998</v>
      </c>
      <c r="D38" s="369">
        <v>18899.571628000002</v>
      </c>
      <c r="E38" s="369">
        <v>18892.620234999999</v>
      </c>
      <c r="F38" s="369">
        <v>18883.950586999999</v>
      </c>
      <c r="G38" s="369">
        <v>18876.086832000001</v>
      </c>
      <c r="H38" s="369">
        <v>18872.287488000002</v>
      </c>
      <c r="I38" s="369">
        <v>18874.703151000002</v>
      </c>
      <c r="J38" s="369">
        <v>18881.052727999999</v>
      </c>
      <c r="K38" s="369">
        <v>18887.947205</v>
      </c>
      <c r="L38" s="369">
        <v>18892.776502000001</v>
      </c>
      <c r="M38" s="369">
        <v>18896.046278999998</v>
      </c>
      <c r="N38" s="369">
        <v>18899.041130000001</v>
      </c>
      <c r="O38" s="369">
        <v>18902.759190000001</v>
      </c>
      <c r="P38" s="369">
        <v>18907.052759999999</v>
      </c>
      <c r="Q38" s="369">
        <v>18911.487680999999</v>
      </c>
      <c r="R38" s="369">
        <v>18915.741225999998</v>
      </c>
      <c r="S38" s="369">
        <v>18919.936394</v>
      </c>
      <c r="T38" s="369">
        <v>18924.307617999999</v>
      </c>
      <c r="U38" s="369">
        <v>18929.009295</v>
      </c>
      <c r="V38" s="369">
        <v>18933.875687</v>
      </c>
      <c r="W38" s="369">
        <v>18938.66102</v>
      </c>
      <c r="X38" s="369">
        <v>18943.224344999999</v>
      </c>
      <c r="Y38" s="369">
        <v>18947.844012000001</v>
      </c>
      <c r="Z38" s="369">
        <v>18952.903191000001</v>
      </c>
      <c r="AA38" s="369">
        <v>18958.603933999999</v>
      </c>
      <c r="AB38" s="369">
        <v>18964.423798</v>
      </c>
      <c r="AC38" s="369">
        <v>18969.659220000001</v>
      </c>
      <c r="AD38" s="369">
        <v>18974.050962000001</v>
      </c>
      <c r="AE38" s="369">
        <v>18979.117111</v>
      </c>
      <c r="AF38" s="369">
        <v>18986.820079000001</v>
      </c>
      <c r="AG38" s="369">
        <v>18998.488783000001</v>
      </c>
      <c r="AH38" s="369">
        <v>19012.918151000002</v>
      </c>
      <c r="AI38" s="369">
        <v>19028.269617999998</v>
      </c>
      <c r="AJ38" s="369">
        <v>19043.049706000002</v>
      </c>
      <c r="AK38" s="369">
        <v>19057.14531</v>
      </c>
      <c r="AL38" s="369">
        <v>19070.788413999999</v>
      </c>
      <c r="AM38" s="369">
        <v>19084.217691999998</v>
      </c>
      <c r="AN38" s="369">
        <v>19097.698571000001</v>
      </c>
      <c r="AO38" s="369">
        <v>19111.503165999999</v>
      </c>
      <c r="AP38" s="369">
        <v>19125.704588000001</v>
      </c>
      <c r="AQ38" s="369">
        <v>19139.579942</v>
      </c>
      <c r="AR38" s="369">
        <v>19152.207328</v>
      </c>
      <c r="AS38" s="369">
        <v>19162.964083999999</v>
      </c>
      <c r="AT38" s="369">
        <v>19172.424499000001</v>
      </c>
      <c r="AU38" s="369">
        <v>19181.462094999999</v>
      </c>
      <c r="AV38" s="369">
        <v>19190.790455999999</v>
      </c>
      <c r="AW38" s="369">
        <v>19200.483391999998</v>
      </c>
      <c r="AX38" s="369">
        <v>19210.454774999998</v>
      </c>
      <c r="AY38" s="925">
        <v>19220.663572000001</v>
      </c>
      <c r="AZ38" s="925">
        <v>19231.249145999998</v>
      </c>
      <c r="BA38" s="925">
        <v>19242.395960999998</v>
      </c>
      <c r="BB38" s="380">
        <v>19254.099999999999</v>
      </c>
      <c r="BC38" s="380">
        <v>19265.580000000002</v>
      </c>
      <c r="BD38" s="380">
        <v>19275.88</v>
      </c>
      <c r="BE38" s="380">
        <v>19284.34</v>
      </c>
      <c r="BF38" s="380">
        <v>19291.59</v>
      </c>
      <c r="BG38" s="380">
        <v>19298.560000000001</v>
      </c>
      <c r="BH38" s="380">
        <v>19305.98</v>
      </c>
      <c r="BI38" s="380">
        <v>19313.86</v>
      </c>
      <c r="BJ38" s="380">
        <v>19321.98</v>
      </c>
      <c r="BK38" s="380">
        <v>19330.169999999998</v>
      </c>
      <c r="BL38" s="380">
        <v>19338.28</v>
      </c>
      <c r="BM38" s="380">
        <v>19346.169999999998</v>
      </c>
      <c r="BN38" s="380">
        <v>19353.77</v>
      </c>
      <c r="BO38" s="380">
        <v>19361.169999999998</v>
      </c>
      <c r="BP38" s="380">
        <v>19368.53</v>
      </c>
      <c r="BQ38" s="380">
        <v>19375.95</v>
      </c>
      <c r="BR38" s="380">
        <v>19383.310000000001</v>
      </c>
      <c r="BS38" s="380">
        <v>19390.46</v>
      </c>
      <c r="BT38" s="380">
        <v>19397.27</v>
      </c>
      <c r="BU38" s="380">
        <v>19403.84</v>
      </c>
      <c r="BV38" s="380">
        <v>19410.28</v>
      </c>
    </row>
    <row r="39" spans="1:74" ht="11.1" customHeight="1" x14ac:dyDescent="0.2">
      <c r="A39" s="82" t="s">
        <v>414</v>
      </c>
      <c r="B39" s="551" t="s">
        <v>1028</v>
      </c>
      <c r="C39" s="369">
        <v>8577.3153946999992</v>
      </c>
      <c r="D39" s="369">
        <v>8573.3549299999995</v>
      </c>
      <c r="E39" s="369">
        <v>8568.0585195000003</v>
      </c>
      <c r="F39" s="369">
        <v>8561.0087970999994</v>
      </c>
      <c r="G39" s="369">
        <v>8554.7315546999998</v>
      </c>
      <c r="H39" s="369">
        <v>8552.4883742999991</v>
      </c>
      <c r="I39" s="369">
        <v>8556.4583777000007</v>
      </c>
      <c r="J39" s="369">
        <v>8564.4908477999998</v>
      </c>
      <c r="K39" s="369">
        <v>8573.3526075999998</v>
      </c>
      <c r="L39" s="369">
        <v>8580.5120353999991</v>
      </c>
      <c r="M39" s="369">
        <v>8586.2437312999991</v>
      </c>
      <c r="N39" s="369">
        <v>8591.5238509999999</v>
      </c>
      <c r="O39" s="369">
        <v>8597.1224815000005</v>
      </c>
      <c r="P39" s="369">
        <v>8602.9854360000008</v>
      </c>
      <c r="Q39" s="369">
        <v>8608.8524591999994</v>
      </c>
      <c r="R39" s="369">
        <v>8614.5406784999996</v>
      </c>
      <c r="S39" s="369">
        <v>8620.1767512999995</v>
      </c>
      <c r="T39" s="369">
        <v>8625.9647181</v>
      </c>
      <c r="U39" s="369">
        <v>8632.0558271999998</v>
      </c>
      <c r="V39" s="369">
        <v>8638.3901599000001</v>
      </c>
      <c r="W39" s="369">
        <v>8644.8550056999993</v>
      </c>
      <c r="X39" s="369">
        <v>8651.3677293000001</v>
      </c>
      <c r="Y39" s="369">
        <v>8657.9659957000003</v>
      </c>
      <c r="Z39" s="369">
        <v>8664.7175447999998</v>
      </c>
      <c r="AA39" s="369">
        <v>8671.6557498000002</v>
      </c>
      <c r="AB39" s="369">
        <v>8678.6765147000006</v>
      </c>
      <c r="AC39" s="369">
        <v>8685.6413768999992</v>
      </c>
      <c r="AD39" s="369">
        <v>8692.4860712999998</v>
      </c>
      <c r="AE39" s="369">
        <v>8699.4431244999996</v>
      </c>
      <c r="AF39" s="369">
        <v>8706.8192608999998</v>
      </c>
      <c r="AG39" s="369">
        <v>8714.8090090999995</v>
      </c>
      <c r="AH39" s="369">
        <v>8723.1581143000003</v>
      </c>
      <c r="AI39" s="369">
        <v>8731.5001255999996</v>
      </c>
      <c r="AJ39" s="369">
        <v>8739.5549826000006</v>
      </c>
      <c r="AK39" s="369">
        <v>8747.3881849000009</v>
      </c>
      <c r="AL39" s="369">
        <v>8755.1516226000003</v>
      </c>
      <c r="AM39" s="369">
        <v>8762.9574668999994</v>
      </c>
      <c r="AN39" s="369">
        <v>8770.7590146000002</v>
      </c>
      <c r="AO39" s="369">
        <v>8778.4698439999993</v>
      </c>
      <c r="AP39" s="369">
        <v>8785.9863549000002</v>
      </c>
      <c r="AQ39" s="369">
        <v>8793.1362341999993</v>
      </c>
      <c r="AR39" s="369">
        <v>8799.7299906000007</v>
      </c>
      <c r="AS39" s="369">
        <v>8805.6760009000009</v>
      </c>
      <c r="AT39" s="369">
        <v>8811.2741146000008</v>
      </c>
      <c r="AU39" s="369">
        <v>8816.9220495999998</v>
      </c>
      <c r="AV39" s="369">
        <v>8822.9360488000002</v>
      </c>
      <c r="AW39" s="369">
        <v>8829.3064565000004</v>
      </c>
      <c r="AX39" s="369">
        <v>8835.9421423000003</v>
      </c>
      <c r="AY39" s="925">
        <v>8842.7663422999995</v>
      </c>
      <c r="AZ39" s="925">
        <v>8849.7597587</v>
      </c>
      <c r="BA39" s="925">
        <v>8856.9174602000003</v>
      </c>
      <c r="BB39" s="380">
        <v>8864.1769999999997</v>
      </c>
      <c r="BC39" s="380">
        <v>8871.2420000000002</v>
      </c>
      <c r="BD39" s="380">
        <v>8877.7620000000006</v>
      </c>
      <c r="BE39" s="380">
        <v>8883.5020000000004</v>
      </c>
      <c r="BF39" s="380">
        <v>8888.7109999999993</v>
      </c>
      <c r="BG39" s="380">
        <v>8893.7549999999992</v>
      </c>
      <c r="BH39" s="380">
        <v>8898.9410000000007</v>
      </c>
      <c r="BI39" s="380">
        <v>8904.3230000000003</v>
      </c>
      <c r="BJ39" s="380">
        <v>8909.8950000000004</v>
      </c>
      <c r="BK39" s="380">
        <v>8915.6380000000008</v>
      </c>
      <c r="BL39" s="380">
        <v>8921.4969999999994</v>
      </c>
      <c r="BM39" s="380">
        <v>8927.4030000000002</v>
      </c>
      <c r="BN39" s="380">
        <v>8933.2829999999994</v>
      </c>
      <c r="BO39" s="380">
        <v>8939.0390000000007</v>
      </c>
      <c r="BP39" s="380">
        <v>8944.5660000000007</v>
      </c>
      <c r="BQ39" s="380">
        <v>8949.8050000000003</v>
      </c>
      <c r="BR39" s="380">
        <v>8954.8670000000002</v>
      </c>
      <c r="BS39" s="380">
        <v>8959.9110000000001</v>
      </c>
      <c r="BT39" s="380">
        <v>8965.0589999999993</v>
      </c>
      <c r="BU39" s="380">
        <v>8970.2980000000007</v>
      </c>
      <c r="BV39" s="380">
        <v>8975.5840000000007</v>
      </c>
    </row>
    <row r="40" spans="1:74" ht="11.1" customHeight="1" x14ac:dyDescent="0.2">
      <c r="A40" s="82" t="s">
        <v>415</v>
      </c>
      <c r="B40" s="551" t="s">
        <v>1029</v>
      </c>
      <c r="C40" s="369">
        <v>26322.076335000002</v>
      </c>
      <c r="D40" s="369">
        <v>26370.978865000001</v>
      </c>
      <c r="E40" s="369">
        <v>26422.006534</v>
      </c>
      <c r="F40" s="369">
        <v>26476.225148000001</v>
      </c>
      <c r="G40" s="369">
        <v>26529.399855</v>
      </c>
      <c r="H40" s="369">
        <v>26575.970643000001</v>
      </c>
      <c r="I40" s="369">
        <v>26612.249177000002</v>
      </c>
      <c r="J40" s="369">
        <v>26642.03384</v>
      </c>
      <c r="K40" s="369">
        <v>26670.994696999998</v>
      </c>
      <c r="L40" s="369">
        <v>26703.516680000001</v>
      </c>
      <c r="M40" s="369">
        <v>26738.844209999999</v>
      </c>
      <c r="N40" s="369">
        <v>26774.936576</v>
      </c>
      <c r="O40" s="369">
        <v>26810.183649999999</v>
      </c>
      <c r="P40" s="369">
        <v>26844.697629999999</v>
      </c>
      <c r="Q40" s="369">
        <v>26879.021295999999</v>
      </c>
      <c r="R40" s="369">
        <v>26913.566288999999</v>
      </c>
      <c r="S40" s="369">
        <v>26948.219699000001</v>
      </c>
      <c r="T40" s="369">
        <v>26982.737477999999</v>
      </c>
      <c r="U40" s="369">
        <v>27016.900702999999</v>
      </c>
      <c r="V40" s="369">
        <v>27050.590950000002</v>
      </c>
      <c r="W40" s="369">
        <v>27083.714923</v>
      </c>
      <c r="X40" s="369">
        <v>27116.214830000001</v>
      </c>
      <c r="Y40" s="369">
        <v>27148.174917</v>
      </c>
      <c r="Z40" s="369">
        <v>27179.714934</v>
      </c>
      <c r="AA40" s="369">
        <v>27210.862998000001</v>
      </c>
      <c r="AB40" s="369">
        <v>27241.280673000001</v>
      </c>
      <c r="AC40" s="369">
        <v>27270.53789</v>
      </c>
      <c r="AD40" s="369">
        <v>27298.541701999999</v>
      </c>
      <c r="AE40" s="369">
        <v>27326.547651000001</v>
      </c>
      <c r="AF40" s="369">
        <v>27356.148406</v>
      </c>
      <c r="AG40" s="369">
        <v>27388.452323000001</v>
      </c>
      <c r="AH40" s="369">
        <v>27422.630512</v>
      </c>
      <c r="AI40" s="369">
        <v>27457.369772999999</v>
      </c>
      <c r="AJ40" s="369">
        <v>27491.64717</v>
      </c>
      <c r="AK40" s="369">
        <v>27525.600816999999</v>
      </c>
      <c r="AL40" s="369">
        <v>27559.659093999999</v>
      </c>
      <c r="AM40" s="369">
        <v>27594.190422</v>
      </c>
      <c r="AN40" s="369">
        <v>27629.323397</v>
      </c>
      <c r="AO40" s="369">
        <v>27665.126660999998</v>
      </c>
      <c r="AP40" s="369">
        <v>27701.388733</v>
      </c>
      <c r="AQ40" s="369">
        <v>27736.777655000002</v>
      </c>
      <c r="AR40" s="369">
        <v>27769.681349999999</v>
      </c>
      <c r="AS40" s="369">
        <v>27799.097420999999</v>
      </c>
      <c r="AT40" s="369">
        <v>27826.462211999999</v>
      </c>
      <c r="AU40" s="369">
        <v>27853.821746000001</v>
      </c>
      <c r="AV40" s="369">
        <v>27882.72724</v>
      </c>
      <c r="AW40" s="369">
        <v>27912.750673999999</v>
      </c>
      <c r="AX40" s="369">
        <v>27942.969218999999</v>
      </c>
      <c r="AY40" s="925">
        <v>27972.665818000001</v>
      </c>
      <c r="AZ40" s="925">
        <v>28001.946508000001</v>
      </c>
      <c r="BA40" s="925">
        <v>28031.123101000001</v>
      </c>
      <c r="BB40" s="380">
        <v>28060.25</v>
      </c>
      <c r="BC40" s="380">
        <v>28088.39</v>
      </c>
      <c r="BD40" s="380">
        <v>28114.32</v>
      </c>
      <c r="BE40" s="380">
        <v>28137.3</v>
      </c>
      <c r="BF40" s="380">
        <v>28158.35</v>
      </c>
      <c r="BG40" s="380">
        <v>28178.97</v>
      </c>
      <c r="BH40" s="380">
        <v>28200.34</v>
      </c>
      <c r="BI40" s="380">
        <v>28222.46</v>
      </c>
      <c r="BJ40" s="380">
        <v>28245.02</v>
      </c>
      <c r="BK40" s="380">
        <v>28267.77</v>
      </c>
      <c r="BL40" s="380">
        <v>28290.560000000001</v>
      </c>
      <c r="BM40" s="380">
        <v>28313.27</v>
      </c>
      <c r="BN40" s="380">
        <v>28335.82</v>
      </c>
      <c r="BO40" s="380">
        <v>28358.240000000002</v>
      </c>
      <c r="BP40" s="380">
        <v>28380.6</v>
      </c>
      <c r="BQ40" s="380">
        <v>28402.97</v>
      </c>
      <c r="BR40" s="380">
        <v>28425.64</v>
      </c>
      <c r="BS40" s="380">
        <v>28448.89</v>
      </c>
      <c r="BT40" s="380">
        <v>28472.93</v>
      </c>
      <c r="BU40" s="380">
        <v>28497.56</v>
      </c>
      <c r="BV40" s="380">
        <v>28522.49</v>
      </c>
    </row>
    <row r="41" spans="1:74" ht="11.1" customHeight="1" x14ac:dyDescent="0.2">
      <c r="A41" s="82" t="s">
        <v>416</v>
      </c>
      <c r="B41" s="551" t="s">
        <v>1030</v>
      </c>
      <c r="C41" s="369">
        <v>7715.8128223000003</v>
      </c>
      <c r="D41" s="369">
        <v>7714.7552237</v>
      </c>
      <c r="E41" s="369">
        <v>7712.7902330999996</v>
      </c>
      <c r="F41" s="369">
        <v>7709.9500009000003</v>
      </c>
      <c r="G41" s="369">
        <v>7708.0367997000003</v>
      </c>
      <c r="H41" s="369">
        <v>7709.2954321999996</v>
      </c>
      <c r="I41" s="369">
        <v>7715.2358217999999</v>
      </c>
      <c r="J41" s="369">
        <v>7724.4283734999999</v>
      </c>
      <c r="K41" s="369">
        <v>7734.7086123999998</v>
      </c>
      <c r="L41" s="369">
        <v>7744.3411335999999</v>
      </c>
      <c r="M41" s="369">
        <v>7753.3068098000003</v>
      </c>
      <c r="N41" s="369">
        <v>7762.0155832</v>
      </c>
      <c r="O41" s="369">
        <v>7770.805085</v>
      </c>
      <c r="P41" s="369">
        <v>7779.7237009</v>
      </c>
      <c r="Q41" s="369">
        <v>7788.7475052999998</v>
      </c>
      <c r="R41" s="369">
        <v>7797.8479243000002</v>
      </c>
      <c r="S41" s="369">
        <v>7806.9777903000004</v>
      </c>
      <c r="T41" s="369">
        <v>7816.0852875999999</v>
      </c>
      <c r="U41" s="369">
        <v>7825.1186457000003</v>
      </c>
      <c r="V41" s="369">
        <v>7834.0262763999999</v>
      </c>
      <c r="W41" s="369">
        <v>7842.7566372000001</v>
      </c>
      <c r="X41" s="369">
        <v>7851.2800698999999</v>
      </c>
      <c r="Y41" s="369">
        <v>7859.6544550999997</v>
      </c>
      <c r="Z41" s="369">
        <v>7867.9595578999997</v>
      </c>
      <c r="AA41" s="369">
        <v>7876.2440626999996</v>
      </c>
      <c r="AB41" s="369">
        <v>7884.4323318999996</v>
      </c>
      <c r="AC41" s="369">
        <v>7892.4176471999999</v>
      </c>
      <c r="AD41" s="369">
        <v>7900.1550961000003</v>
      </c>
      <c r="AE41" s="369">
        <v>7907.8469881000001</v>
      </c>
      <c r="AF41" s="369">
        <v>7915.7574384</v>
      </c>
      <c r="AG41" s="369">
        <v>7924.0806896000004</v>
      </c>
      <c r="AH41" s="369">
        <v>7932.7314935000004</v>
      </c>
      <c r="AI41" s="369">
        <v>7941.5547292000001</v>
      </c>
      <c r="AJ41" s="369">
        <v>7950.4128369999999</v>
      </c>
      <c r="AK41" s="369">
        <v>7959.2385010999997</v>
      </c>
      <c r="AL41" s="369">
        <v>7967.9819669999997</v>
      </c>
      <c r="AM41" s="369">
        <v>7976.6037735</v>
      </c>
      <c r="AN41" s="369">
        <v>7985.1056338999997</v>
      </c>
      <c r="AO41" s="369">
        <v>7993.4995546999999</v>
      </c>
      <c r="AP41" s="369">
        <v>8001.7528768000002</v>
      </c>
      <c r="AQ41" s="369">
        <v>8009.6542774999998</v>
      </c>
      <c r="AR41" s="369">
        <v>8016.9477685000002</v>
      </c>
      <c r="AS41" s="369">
        <v>8023.4846827000001</v>
      </c>
      <c r="AT41" s="369">
        <v>8029.5456399000004</v>
      </c>
      <c r="AU41" s="369">
        <v>8035.5185813999997</v>
      </c>
      <c r="AV41" s="369">
        <v>8041.7207421000003</v>
      </c>
      <c r="AW41" s="369">
        <v>8048.1865317000002</v>
      </c>
      <c r="AX41" s="369">
        <v>8054.8796536</v>
      </c>
      <c r="AY41" s="925">
        <v>8061.7767351000002</v>
      </c>
      <c r="AZ41" s="925">
        <v>8068.9060982999999</v>
      </c>
      <c r="BA41" s="925">
        <v>8076.3089892999997</v>
      </c>
      <c r="BB41" s="380">
        <v>8083.9539999999997</v>
      </c>
      <c r="BC41" s="380">
        <v>8091.5159999999996</v>
      </c>
      <c r="BD41" s="380">
        <v>8098.6</v>
      </c>
      <c r="BE41" s="380">
        <v>8104.94</v>
      </c>
      <c r="BF41" s="380">
        <v>8110.8</v>
      </c>
      <c r="BG41" s="380">
        <v>8116.5770000000002</v>
      </c>
      <c r="BH41" s="380">
        <v>8122.5860000000002</v>
      </c>
      <c r="BI41" s="380">
        <v>8128.8130000000001</v>
      </c>
      <c r="BJ41" s="380">
        <v>8135.165</v>
      </c>
      <c r="BK41" s="380">
        <v>8141.56</v>
      </c>
      <c r="BL41" s="380">
        <v>8147.9539999999997</v>
      </c>
      <c r="BM41" s="380">
        <v>8154.3149999999996</v>
      </c>
      <c r="BN41" s="380">
        <v>8160.6090000000004</v>
      </c>
      <c r="BO41" s="380">
        <v>8166.7860000000001</v>
      </c>
      <c r="BP41" s="380">
        <v>8172.7969999999996</v>
      </c>
      <c r="BQ41" s="380">
        <v>8178.6120000000001</v>
      </c>
      <c r="BR41" s="380">
        <v>8184.2870000000003</v>
      </c>
      <c r="BS41" s="380">
        <v>8189.9009999999998</v>
      </c>
      <c r="BT41" s="380">
        <v>8195.5190000000002</v>
      </c>
      <c r="BU41" s="380">
        <v>8201.1479999999992</v>
      </c>
      <c r="BV41" s="380">
        <v>8206.7829999999994</v>
      </c>
    </row>
    <row r="42" spans="1:74" ht="11.1" customHeight="1" x14ac:dyDescent="0.2">
      <c r="A42" s="82" t="s">
        <v>417</v>
      </c>
      <c r="B42" s="551" t="s">
        <v>1031</v>
      </c>
      <c r="C42" s="369">
        <v>15391.711964</v>
      </c>
      <c r="D42" s="369">
        <v>15423.033974</v>
      </c>
      <c r="E42" s="369">
        <v>15455.616409</v>
      </c>
      <c r="F42" s="369">
        <v>15490.277558</v>
      </c>
      <c r="G42" s="369">
        <v>15523.945653000001</v>
      </c>
      <c r="H42" s="369">
        <v>15552.576413000001</v>
      </c>
      <c r="I42" s="369">
        <v>15573.485667999999</v>
      </c>
      <c r="J42" s="369">
        <v>15589.429695000001</v>
      </c>
      <c r="K42" s="369">
        <v>15604.524883</v>
      </c>
      <c r="L42" s="369">
        <v>15621.955626999999</v>
      </c>
      <c r="M42" s="369">
        <v>15641.178333</v>
      </c>
      <c r="N42" s="369">
        <v>15660.717413</v>
      </c>
      <c r="O42" s="369">
        <v>15679.440465</v>
      </c>
      <c r="P42" s="369">
        <v>15697.587834</v>
      </c>
      <c r="Q42" s="369">
        <v>15715.743047</v>
      </c>
      <c r="R42" s="369">
        <v>15734.336821999999</v>
      </c>
      <c r="S42" s="369">
        <v>15753.188617</v>
      </c>
      <c r="T42" s="369">
        <v>15771.965077000001</v>
      </c>
      <c r="U42" s="369">
        <v>15790.410204</v>
      </c>
      <c r="V42" s="369">
        <v>15808.577429999999</v>
      </c>
      <c r="W42" s="369">
        <v>15826.597544</v>
      </c>
      <c r="X42" s="369">
        <v>15844.580711000001</v>
      </c>
      <c r="Y42" s="369">
        <v>15862.554596</v>
      </c>
      <c r="Z42" s="369">
        <v>15880.526238</v>
      </c>
      <c r="AA42" s="369">
        <v>15898.419910000001</v>
      </c>
      <c r="AB42" s="369">
        <v>15915.828824</v>
      </c>
      <c r="AC42" s="369">
        <v>15932.263424999999</v>
      </c>
      <c r="AD42" s="369">
        <v>15947.591342</v>
      </c>
      <c r="AE42" s="369">
        <v>15963.108952</v>
      </c>
      <c r="AF42" s="369">
        <v>15980.469819</v>
      </c>
      <c r="AG42" s="369">
        <v>16000.797952000001</v>
      </c>
      <c r="AH42" s="369">
        <v>16023.099155</v>
      </c>
      <c r="AI42" s="369">
        <v>16045.849679000001</v>
      </c>
      <c r="AJ42" s="369">
        <v>16067.800907999999</v>
      </c>
      <c r="AK42" s="369">
        <v>16088.804758</v>
      </c>
      <c r="AL42" s="369">
        <v>16108.988278999999</v>
      </c>
      <c r="AM42" s="369">
        <v>16128.501219</v>
      </c>
      <c r="AN42" s="369">
        <v>16147.584116</v>
      </c>
      <c r="AO42" s="369">
        <v>16166.500209</v>
      </c>
      <c r="AP42" s="369">
        <v>16185.424794</v>
      </c>
      <c r="AQ42" s="369">
        <v>16204.181401</v>
      </c>
      <c r="AR42" s="369">
        <v>16222.505621</v>
      </c>
      <c r="AS42" s="369">
        <v>16240.216296000001</v>
      </c>
      <c r="AT42" s="369">
        <v>16257.465265000001</v>
      </c>
      <c r="AU42" s="369">
        <v>16274.48762</v>
      </c>
      <c r="AV42" s="369">
        <v>16291.472935</v>
      </c>
      <c r="AW42" s="369">
        <v>16308.428715</v>
      </c>
      <c r="AX42" s="369">
        <v>16325.316951999999</v>
      </c>
      <c r="AY42" s="925">
        <v>16342.127403</v>
      </c>
      <c r="AZ42" s="925">
        <v>16358.9609</v>
      </c>
      <c r="BA42" s="925">
        <v>16375.946046999999</v>
      </c>
      <c r="BB42" s="380">
        <v>16393.07</v>
      </c>
      <c r="BC42" s="380">
        <v>16409.73</v>
      </c>
      <c r="BD42" s="380">
        <v>16425.189999999999</v>
      </c>
      <c r="BE42" s="380">
        <v>16438.96</v>
      </c>
      <c r="BF42" s="380">
        <v>16451.61</v>
      </c>
      <c r="BG42" s="380">
        <v>16463.95</v>
      </c>
      <c r="BH42" s="380">
        <v>16476.669999999998</v>
      </c>
      <c r="BI42" s="380">
        <v>16489.939999999999</v>
      </c>
      <c r="BJ42" s="380">
        <v>16503.830000000002</v>
      </c>
      <c r="BK42" s="380">
        <v>16518.310000000001</v>
      </c>
      <c r="BL42" s="380">
        <v>16533.09</v>
      </c>
      <c r="BM42" s="380">
        <v>16547.82</v>
      </c>
      <c r="BN42" s="380">
        <v>16562.240000000002</v>
      </c>
      <c r="BO42" s="380">
        <v>16576.46</v>
      </c>
      <c r="BP42" s="380">
        <v>16590.7</v>
      </c>
      <c r="BQ42" s="380">
        <v>16605.12</v>
      </c>
      <c r="BR42" s="380">
        <v>16619.64</v>
      </c>
      <c r="BS42" s="380">
        <v>16634.150000000001</v>
      </c>
      <c r="BT42" s="380">
        <v>16648.55</v>
      </c>
      <c r="BU42" s="380">
        <v>16662.849999999999</v>
      </c>
      <c r="BV42" s="380">
        <v>16677.11</v>
      </c>
    </row>
    <row r="43" spans="1:74" ht="11.1" customHeight="1" x14ac:dyDescent="0.2">
      <c r="A43" s="82" t="s">
        <v>418</v>
      </c>
      <c r="B43" s="551" t="s">
        <v>1032</v>
      </c>
      <c r="C43" s="369">
        <v>9537.5664543000003</v>
      </c>
      <c r="D43" s="369">
        <v>9550.9546532000004</v>
      </c>
      <c r="E43" s="369">
        <v>9564.2355174999993</v>
      </c>
      <c r="F43" s="369">
        <v>9577.51073</v>
      </c>
      <c r="G43" s="369">
        <v>9590.1869375999995</v>
      </c>
      <c r="H43" s="369">
        <v>9601.4970283000002</v>
      </c>
      <c r="I43" s="369">
        <v>9610.9139109999996</v>
      </c>
      <c r="J43" s="369">
        <v>9618.8705792000001</v>
      </c>
      <c r="K43" s="369">
        <v>9626.0400470000004</v>
      </c>
      <c r="L43" s="369">
        <v>9633.0098006999997</v>
      </c>
      <c r="M43" s="369">
        <v>9640.0252148</v>
      </c>
      <c r="N43" s="369">
        <v>9647.2461354000006</v>
      </c>
      <c r="O43" s="369">
        <v>9654.7084663999995</v>
      </c>
      <c r="P43" s="369">
        <v>9661.9523418000008</v>
      </c>
      <c r="Q43" s="369">
        <v>9668.3939530999996</v>
      </c>
      <c r="R43" s="369">
        <v>9673.9056677000008</v>
      </c>
      <c r="S43" s="369">
        <v>9680.1845555</v>
      </c>
      <c r="T43" s="369">
        <v>9689.3838620999995</v>
      </c>
      <c r="U43" s="369">
        <v>9702.9332706999994</v>
      </c>
      <c r="V43" s="369">
        <v>9719.3682131999994</v>
      </c>
      <c r="W43" s="369">
        <v>9736.5005591000008</v>
      </c>
      <c r="X43" s="369">
        <v>9752.6039048000002</v>
      </c>
      <c r="Y43" s="369">
        <v>9767.7987548000001</v>
      </c>
      <c r="Z43" s="369">
        <v>9782.6673405000001</v>
      </c>
      <c r="AA43" s="369">
        <v>9797.6956525000005</v>
      </c>
      <c r="AB43" s="369">
        <v>9812.9847174000006</v>
      </c>
      <c r="AC43" s="369">
        <v>9828.5393208000005</v>
      </c>
      <c r="AD43" s="369">
        <v>9844.2448870999997</v>
      </c>
      <c r="AE43" s="369">
        <v>9859.5093949999991</v>
      </c>
      <c r="AF43" s="369">
        <v>9873.6214620999999</v>
      </c>
      <c r="AG43" s="369">
        <v>9886.1327001999998</v>
      </c>
      <c r="AH43" s="369">
        <v>9897.6466982000002</v>
      </c>
      <c r="AI43" s="369">
        <v>9909.0300392000008</v>
      </c>
      <c r="AJ43" s="369">
        <v>9920.9512450999991</v>
      </c>
      <c r="AK43" s="369">
        <v>9933.2865927000003</v>
      </c>
      <c r="AL43" s="369">
        <v>9945.7142975999996</v>
      </c>
      <c r="AM43" s="369">
        <v>9957.9953026000003</v>
      </c>
      <c r="AN43" s="369">
        <v>9970.2214585999991</v>
      </c>
      <c r="AO43" s="369">
        <v>9982.5673440999999</v>
      </c>
      <c r="AP43" s="369">
        <v>9995.0937904000002</v>
      </c>
      <c r="AQ43" s="369">
        <v>10007.406642</v>
      </c>
      <c r="AR43" s="369">
        <v>10018.997996</v>
      </c>
      <c r="AS43" s="369">
        <v>10029.537703</v>
      </c>
      <c r="AT43" s="369">
        <v>10039.406623000001</v>
      </c>
      <c r="AU43" s="369">
        <v>10049.163368</v>
      </c>
      <c r="AV43" s="369">
        <v>10059.262102000001</v>
      </c>
      <c r="AW43" s="369">
        <v>10069.739194</v>
      </c>
      <c r="AX43" s="369">
        <v>10080.526565</v>
      </c>
      <c r="AY43" s="925">
        <v>10091.57403</v>
      </c>
      <c r="AZ43" s="925">
        <v>10102.902990000001</v>
      </c>
      <c r="BA43" s="925">
        <v>10114.552739000001</v>
      </c>
      <c r="BB43" s="380">
        <v>10126.469999999999</v>
      </c>
      <c r="BC43" s="380">
        <v>10138.25</v>
      </c>
      <c r="BD43" s="380">
        <v>10149.39</v>
      </c>
      <c r="BE43" s="380">
        <v>10159.549999999999</v>
      </c>
      <c r="BF43" s="380">
        <v>10169.01</v>
      </c>
      <c r="BG43" s="380">
        <v>10178.25</v>
      </c>
      <c r="BH43" s="380">
        <v>10187.65</v>
      </c>
      <c r="BI43" s="380">
        <v>10197.379999999999</v>
      </c>
      <c r="BJ43" s="380">
        <v>10207.549999999999</v>
      </c>
      <c r="BK43" s="380">
        <v>10218.23</v>
      </c>
      <c r="BL43" s="380">
        <v>10229.209999999999</v>
      </c>
      <c r="BM43" s="380">
        <v>10240.24</v>
      </c>
      <c r="BN43" s="380">
        <v>10251.129999999999</v>
      </c>
      <c r="BO43" s="380">
        <v>10261.9</v>
      </c>
      <c r="BP43" s="380">
        <v>10272.66</v>
      </c>
      <c r="BQ43" s="380">
        <v>10283.459999999999</v>
      </c>
      <c r="BR43" s="380">
        <v>10294.299999999999</v>
      </c>
      <c r="BS43" s="380">
        <v>10305.17</v>
      </c>
      <c r="BT43" s="380">
        <v>10316.049999999999</v>
      </c>
      <c r="BU43" s="380">
        <v>10326.92</v>
      </c>
      <c r="BV43" s="380">
        <v>10337.799999999999</v>
      </c>
    </row>
    <row r="44" spans="1:74" ht="11.1" customHeight="1" x14ac:dyDescent="0.2">
      <c r="A44" s="82" t="s">
        <v>419</v>
      </c>
      <c r="B44" s="551" t="s">
        <v>1035</v>
      </c>
      <c r="C44" s="369">
        <v>18895.935581000002</v>
      </c>
      <c r="D44" s="369">
        <v>18890.472709999998</v>
      </c>
      <c r="E44" s="369">
        <v>18884.480321999999</v>
      </c>
      <c r="F44" s="369">
        <v>18878.733823999999</v>
      </c>
      <c r="G44" s="369">
        <v>18874.296209</v>
      </c>
      <c r="H44" s="369">
        <v>18872.302367</v>
      </c>
      <c r="I44" s="369">
        <v>18873.489280000002</v>
      </c>
      <c r="J44" s="369">
        <v>18877.002286999999</v>
      </c>
      <c r="K44" s="369">
        <v>18881.588819000001</v>
      </c>
      <c r="L44" s="369">
        <v>18886.255999000001</v>
      </c>
      <c r="M44" s="369">
        <v>18891.049720999999</v>
      </c>
      <c r="N44" s="369">
        <v>18896.275575</v>
      </c>
      <c r="O44" s="369">
        <v>18902.054656</v>
      </c>
      <c r="P44" s="369">
        <v>18907.770101999999</v>
      </c>
      <c r="Q44" s="369">
        <v>18912.620557999999</v>
      </c>
      <c r="R44" s="369">
        <v>18916.329511</v>
      </c>
      <c r="S44" s="369">
        <v>18920.719810999999</v>
      </c>
      <c r="T44" s="369">
        <v>18928.139148999999</v>
      </c>
      <c r="U44" s="369">
        <v>18940.155082000001</v>
      </c>
      <c r="V44" s="369">
        <v>18955.214638000001</v>
      </c>
      <c r="W44" s="369">
        <v>18970.984711000001</v>
      </c>
      <c r="X44" s="369">
        <v>18985.633677000002</v>
      </c>
      <c r="Y44" s="369">
        <v>18999.335838999999</v>
      </c>
      <c r="Z44" s="369">
        <v>19012.766982000001</v>
      </c>
      <c r="AA44" s="369">
        <v>19026.50964</v>
      </c>
      <c r="AB44" s="369">
        <v>19040.773338999999</v>
      </c>
      <c r="AC44" s="369">
        <v>19055.674354999999</v>
      </c>
      <c r="AD44" s="369">
        <v>19071.186527000002</v>
      </c>
      <c r="AE44" s="369">
        <v>19086.713947</v>
      </c>
      <c r="AF44" s="369">
        <v>19101.518271000001</v>
      </c>
      <c r="AG44" s="369">
        <v>19115.122815999999</v>
      </c>
      <c r="AH44" s="369">
        <v>19128.097538000002</v>
      </c>
      <c r="AI44" s="369">
        <v>19141.274054000001</v>
      </c>
      <c r="AJ44" s="369">
        <v>19155.280054999999</v>
      </c>
      <c r="AK44" s="369">
        <v>19169.927540000001</v>
      </c>
      <c r="AL44" s="369">
        <v>19184.82458</v>
      </c>
      <c r="AM44" s="369">
        <v>19199.699601</v>
      </c>
      <c r="AN44" s="369">
        <v>19214.762434</v>
      </c>
      <c r="AO44" s="369">
        <v>19230.343265</v>
      </c>
      <c r="AP44" s="369">
        <v>19246.567251</v>
      </c>
      <c r="AQ44" s="369">
        <v>19262.739443999999</v>
      </c>
      <c r="AR44" s="369">
        <v>19277.959868999998</v>
      </c>
      <c r="AS44" s="369">
        <v>19291.568864000001</v>
      </c>
      <c r="AT44" s="369">
        <v>19303.868020999998</v>
      </c>
      <c r="AU44" s="369">
        <v>19315.399243</v>
      </c>
      <c r="AV44" s="369">
        <v>19326.650533</v>
      </c>
      <c r="AW44" s="369">
        <v>19337.894276999999</v>
      </c>
      <c r="AX44" s="369">
        <v>19349.348963</v>
      </c>
      <c r="AY44" s="925">
        <v>19361.189381</v>
      </c>
      <c r="AZ44" s="925">
        <v>19373.415535</v>
      </c>
      <c r="BA44" s="925">
        <v>19385.983735999998</v>
      </c>
      <c r="BB44" s="380">
        <v>19398.71</v>
      </c>
      <c r="BC44" s="380">
        <v>19410.87</v>
      </c>
      <c r="BD44" s="380">
        <v>19421.580000000002</v>
      </c>
      <c r="BE44" s="380">
        <v>19430.3</v>
      </c>
      <c r="BF44" s="380">
        <v>19437.810000000001</v>
      </c>
      <c r="BG44" s="380">
        <v>19445.22</v>
      </c>
      <c r="BH44" s="380">
        <v>19453.38</v>
      </c>
      <c r="BI44" s="380">
        <v>19462.150000000001</v>
      </c>
      <c r="BJ44" s="380">
        <v>19471.14</v>
      </c>
      <c r="BK44" s="380">
        <v>19480.03</v>
      </c>
      <c r="BL44" s="380">
        <v>19488.77</v>
      </c>
      <c r="BM44" s="380">
        <v>19497.38</v>
      </c>
      <c r="BN44" s="380">
        <v>19505.919999999998</v>
      </c>
      <c r="BO44" s="380">
        <v>19514.53</v>
      </c>
      <c r="BP44" s="380">
        <v>19523.400000000001</v>
      </c>
      <c r="BQ44" s="380">
        <v>19532.61</v>
      </c>
      <c r="BR44" s="380">
        <v>19541.900000000001</v>
      </c>
      <c r="BS44" s="380">
        <v>19550.919999999998</v>
      </c>
      <c r="BT44" s="380">
        <v>19559.400000000001</v>
      </c>
      <c r="BU44" s="380">
        <v>19567.46</v>
      </c>
      <c r="BV44" s="380">
        <v>19575.32</v>
      </c>
    </row>
    <row r="45" spans="1:74" ht="11.1" customHeight="1" x14ac:dyDescent="0.2">
      <c r="A45" s="82"/>
      <c r="B45" s="92" t="s">
        <v>1432</v>
      </c>
      <c r="C45" s="544"/>
      <c r="D45" s="544"/>
      <c r="E45" s="544"/>
      <c r="F45" s="544"/>
      <c r="G45" s="544"/>
      <c r="H45" s="544"/>
      <c r="I45" s="544"/>
      <c r="J45" s="544"/>
      <c r="K45" s="544"/>
      <c r="L45" s="544"/>
      <c r="M45" s="544"/>
      <c r="N45" s="544"/>
      <c r="O45" s="544"/>
      <c r="P45" s="544"/>
      <c r="Q45" s="544"/>
      <c r="R45" s="544"/>
      <c r="S45" s="544"/>
      <c r="T45" s="544"/>
      <c r="U45" s="544"/>
      <c r="V45" s="544"/>
      <c r="W45" s="544"/>
      <c r="X45" s="544"/>
      <c r="Y45" s="544"/>
      <c r="Z45" s="544"/>
      <c r="AA45" s="544"/>
      <c r="AB45" s="544"/>
      <c r="AC45" s="544"/>
      <c r="AD45" s="544"/>
      <c r="AE45" s="544"/>
      <c r="AF45" s="544"/>
      <c r="AG45" s="544"/>
      <c r="AH45" s="544"/>
      <c r="AI45" s="544"/>
      <c r="AJ45" s="544"/>
      <c r="AK45" s="544"/>
      <c r="AL45" s="544"/>
      <c r="AM45" s="544"/>
      <c r="AN45" s="544"/>
      <c r="AO45" s="544"/>
      <c r="AP45" s="544"/>
      <c r="AQ45" s="544"/>
      <c r="AR45" s="544"/>
      <c r="AS45" s="544"/>
      <c r="AT45" s="544"/>
      <c r="AU45" s="544"/>
      <c r="AV45" s="544"/>
      <c r="AW45" s="544"/>
      <c r="AX45" s="544"/>
      <c r="AY45" s="990"/>
      <c r="AZ45" s="990"/>
      <c r="BA45" s="990"/>
      <c r="BB45" s="550"/>
      <c r="BC45" s="550"/>
      <c r="BD45" s="550"/>
      <c r="BE45" s="550"/>
      <c r="BF45" s="550"/>
      <c r="BG45" s="550"/>
      <c r="BH45" s="550"/>
      <c r="BI45" s="550"/>
      <c r="BJ45" s="550"/>
      <c r="BK45" s="550"/>
      <c r="BL45" s="550"/>
      <c r="BM45" s="550"/>
      <c r="BN45" s="550"/>
      <c r="BO45" s="550"/>
      <c r="BP45" s="550"/>
      <c r="BQ45" s="550"/>
      <c r="BR45" s="550"/>
      <c r="BS45" s="550"/>
      <c r="BT45" s="550"/>
      <c r="BU45" s="550"/>
      <c r="BV45" s="550"/>
    </row>
    <row r="46" spans="1:74" ht="11.1" customHeight="1" x14ac:dyDescent="0.2">
      <c r="A46" s="82" t="s">
        <v>420</v>
      </c>
      <c r="B46" s="551" t="s">
        <v>1025</v>
      </c>
      <c r="C46" s="365">
        <v>7.0529074074000002</v>
      </c>
      <c r="D46" s="365">
        <v>7.0752074073999998</v>
      </c>
      <c r="E46" s="365">
        <v>7.1006851851999997</v>
      </c>
      <c r="F46" s="365">
        <v>7.1324765432000001</v>
      </c>
      <c r="G46" s="365">
        <v>7.1619580246999996</v>
      </c>
      <c r="H46" s="365">
        <v>7.1922654321000001</v>
      </c>
      <c r="I46" s="365">
        <v>7.2259913579999999</v>
      </c>
      <c r="J46" s="365">
        <v>7.2560061728000003</v>
      </c>
      <c r="K46" s="365">
        <v>7.2849024691000004</v>
      </c>
      <c r="L46" s="365">
        <v>7.3140925925999998</v>
      </c>
      <c r="M46" s="365">
        <v>7.3396925925999996</v>
      </c>
      <c r="N46" s="365">
        <v>7.3631148148000003</v>
      </c>
      <c r="O46" s="365">
        <v>7.3830999999999998</v>
      </c>
      <c r="P46" s="365">
        <v>7.4031111111000003</v>
      </c>
      <c r="Q46" s="365">
        <v>7.4218888888999999</v>
      </c>
      <c r="R46" s="365">
        <v>7.4390530864000004</v>
      </c>
      <c r="S46" s="365">
        <v>7.4556493826999999</v>
      </c>
      <c r="T46" s="365">
        <v>7.4712975309000003</v>
      </c>
      <c r="U46" s="365">
        <v>7.4900123457000003</v>
      </c>
      <c r="V46" s="365">
        <v>7.5007530863999996</v>
      </c>
      <c r="W46" s="365">
        <v>7.5075345678999996</v>
      </c>
      <c r="X46" s="365">
        <v>7.4993215329999998</v>
      </c>
      <c r="Y46" s="365">
        <v>7.5064609388000001</v>
      </c>
      <c r="Z46" s="365">
        <v>7.5179175281999999</v>
      </c>
      <c r="AA46" s="365">
        <v>7.5454388199000002</v>
      </c>
      <c r="AB46" s="365">
        <v>7.5567191373</v>
      </c>
      <c r="AC46" s="365">
        <v>7.5635059990000002</v>
      </c>
      <c r="AD46" s="365">
        <v>7.5580704862000001</v>
      </c>
      <c r="AE46" s="365">
        <v>7.5616671259999997</v>
      </c>
      <c r="AF46" s="365">
        <v>7.5665669994</v>
      </c>
      <c r="AG46" s="365">
        <v>7.5749647669</v>
      </c>
      <c r="AH46" s="365">
        <v>7.5808251123000003</v>
      </c>
      <c r="AI46" s="365">
        <v>7.5863426959</v>
      </c>
      <c r="AJ46" s="365">
        <v>7.5886567015999997</v>
      </c>
      <c r="AK46" s="365">
        <v>7.5956343739000003</v>
      </c>
      <c r="AL46" s="365">
        <v>7.6044148964999998</v>
      </c>
      <c r="AM46" s="365">
        <v>7.6214871128999997</v>
      </c>
      <c r="AN46" s="365">
        <v>7.6290067037</v>
      </c>
      <c r="AO46" s="365">
        <v>7.6334625122000004</v>
      </c>
      <c r="AP46" s="365">
        <v>7.6301977185999998</v>
      </c>
      <c r="AQ46" s="365">
        <v>7.6320185777000003</v>
      </c>
      <c r="AR46" s="365">
        <v>7.6342682693999997</v>
      </c>
      <c r="AS46" s="365">
        <v>7.6366542183000004</v>
      </c>
      <c r="AT46" s="365">
        <v>7.6399810072000003</v>
      </c>
      <c r="AU46" s="365">
        <v>7.6439560604999999</v>
      </c>
      <c r="AV46" s="365">
        <v>7.6476118901000003</v>
      </c>
      <c r="AW46" s="365">
        <v>7.6536090881999996</v>
      </c>
      <c r="AX46" s="365">
        <v>7.6609801668999999</v>
      </c>
      <c r="AY46" s="921">
        <v>7.6733108713</v>
      </c>
      <c r="AZ46" s="921">
        <v>7.6807404018999996</v>
      </c>
      <c r="BA46" s="921">
        <v>7.6868545038000002</v>
      </c>
      <c r="BB46" s="376">
        <v>7.6912440000000002</v>
      </c>
      <c r="BC46" s="376">
        <v>7.6950339999999997</v>
      </c>
      <c r="BD46" s="376">
        <v>7.6978150000000003</v>
      </c>
      <c r="BE46" s="376">
        <v>7.6985099999999997</v>
      </c>
      <c r="BF46" s="376">
        <v>7.7000820000000001</v>
      </c>
      <c r="BG46" s="376">
        <v>7.7014550000000002</v>
      </c>
      <c r="BH46" s="376">
        <v>7.7022959999999996</v>
      </c>
      <c r="BI46" s="376">
        <v>7.7035169999999997</v>
      </c>
      <c r="BJ46" s="376">
        <v>7.7047879999999997</v>
      </c>
      <c r="BK46" s="376">
        <v>7.7062780000000002</v>
      </c>
      <c r="BL46" s="376">
        <v>7.7075170000000002</v>
      </c>
      <c r="BM46" s="376">
        <v>7.7086769999999998</v>
      </c>
      <c r="BN46" s="376">
        <v>7.7100200000000001</v>
      </c>
      <c r="BO46" s="376">
        <v>7.7108249999999998</v>
      </c>
      <c r="BP46" s="376">
        <v>7.711354</v>
      </c>
      <c r="BQ46" s="376">
        <v>7.7108840000000001</v>
      </c>
      <c r="BR46" s="376">
        <v>7.7114019999999996</v>
      </c>
      <c r="BS46" s="376">
        <v>7.712186</v>
      </c>
      <c r="BT46" s="376">
        <v>7.7132350000000001</v>
      </c>
      <c r="BU46" s="376">
        <v>7.7145510000000002</v>
      </c>
      <c r="BV46" s="376">
        <v>7.7161309999999999</v>
      </c>
    </row>
    <row r="47" spans="1:74" ht="11.1" customHeight="1" x14ac:dyDescent="0.2">
      <c r="A47" s="82" t="s">
        <v>421</v>
      </c>
      <c r="B47" s="551" t="s">
        <v>1026</v>
      </c>
      <c r="C47" s="365">
        <v>18.410958024999999</v>
      </c>
      <c r="D47" s="365">
        <v>18.458661727999999</v>
      </c>
      <c r="E47" s="365">
        <v>18.520280246999999</v>
      </c>
      <c r="F47" s="365">
        <v>18.611640740999999</v>
      </c>
      <c r="G47" s="365">
        <v>18.689218519000001</v>
      </c>
      <c r="H47" s="365">
        <v>18.768840741000002</v>
      </c>
      <c r="I47" s="365">
        <v>18.832186419999999</v>
      </c>
      <c r="J47" s="365">
        <v>18.929638271999998</v>
      </c>
      <c r="K47" s="365">
        <v>19.042875308999999</v>
      </c>
      <c r="L47" s="365">
        <v>19.221344444</v>
      </c>
      <c r="M47" s="365">
        <v>19.329066666999999</v>
      </c>
      <c r="N47" s="365">
        <v>19.415488888999999</v>
      </c>
      <c r="O47" s="365">
        <v>19.458798765000001</v>
      </c>
      <c r="P47" s="365">
        <v>19.518980246999998</v>
      </c>
      <c r="Q47" s="365">
        <v>19.574220988</v>
      </c>
      <c r="R47" s="365">
        <v>19.613755556000001</v>
      </c>
      <c r="S47" s="365">
        <v>19.667188888999998</v>
      </c>
      <c r="T47" s="365">
        <v>19.723755556</v>
      </c>
      <c r="U47" s="365">
        <v>19.806314815</v>
      </c>
      <c r="V47" s="365">
        <v>19.852003704000001</v>
      </c>
      <c r="W47" s="365">
        <v>19.883681481</v>
      </c>
      <c r="X47" s="365">
        <v>19.87319243</v>
      </c>
      <c r="Y47" s="365">
        <v>19.897964773999998</v>
      </c>
      <c r="Z47" s="365">
        <v>19.929842795999999</v>
      </c>
      <c r="AA47" s="365">
        <v>19.985554677</v>
      </c>
      <c r="AB47" s="365">
        <v>20.019097919</v>
      </c>
      <c r="AC47" s="365">
        <v>20.047200703000001</v>
      </c>
      <c r="AD47" s="365">
        <v>20.058253492999999</v>
      </c>
      <c r="AE47" s="365">
        <v>20.084182512000002</v>
      </c>
      <c r="AF47" s="365">
        <v>20.113378224000002</v>
      </c>
      <c r="AG47" s="365">
        <v>20.156726030000002</v>
      </c>
      <c r="AH47" s="365">
        <v>20.184291078000001</v>
      </c>
      <c r="AI47" s="365">
        <v>20.206958769</v>
      </c>
      <c r="AJ47" s="365">
        <v>20.211982264</v>
      </c>
      <c r="AK47" s="365">
        <v>20.234415369000001</v>
      </c>
      <c r="AL47" s="365">
        <v>20.261511244000001</v>
      </c>
      <c r="AM47" s="365">
        <v>20.305790389999999</v>
      </c>
      <c r="AN47" s="365">
        <v>20.332821434</v>
      </c>
      <c r="AO47" s="365">
        <v>20.355124874000001</v>
      </c>
      <c r="AP47" s="365">
        <v>20.367334537000001</v>
      </c>
      <c r="AQ47" s="365">
        <v>20.384207401000001</v>
      </c>
      <c r="AR47" s="365">
        <v>20.400377292999998</v>
      </c>
      <c r="AS47" s="365">
        <v>20.413355546999998</v>
      </c>
      <c r="AT47" s="365">
        <v>20.429985990999999</v>
      </c>
      <c r="AU47" s="365">
        <v>20.447779961999998</v>
      </c>
      <c r="AV47" s="365">
        <v>20.465989628999999</v>
      </c>
      <c r="AW47" s="365">
        <v>20.486671523999998</v>
      </c>
      <c r="AX47" s="365">
        <v>20.509077818000002</v>
      </c>
      <c r="AY47" s="921">
        <v>20.541035349000001</v>
      </c>
      <c r="AZ47" s="921">
        <v>20.561020311</v>
      </c>
      <c r="BA47" s="921">
        <v>20.576859542000001</v>
      </c>
      <c r="BB47" s="376">
        <v>20.58719</v>
      </c>
      <c r="BC47" s="376">
        <v>20.595759999999999</v>
      </c>
      <c r="BD47" s="376">
        <v>20.601199999999999</v>
      </c>
      <c r="BE47" s="376">
        <v>20.6</v>
      </c>
      <c r="BF47" s="376">
        <v>20.60183</v>
      </c>
      <c r="BG47" s="376">
        <v>20.603169999999999</v>
      </c>
      <c r="BH47" s="376">
        <v>20.603210000000001</v>
      </c>
      <c r="BI47" s="376">
        <v>20.60417</v>
      </c>
      <c r="BJ47" s="376">
        <v>20.605250000000002</v>
      </c>
      <c r="BK47" s="376">
        <v>20.607030000000002</v>
      </c>
      <c r="BL47" s="376">
        <v>20.607890000000001</v>
      </c>
      <c r="BM47" s="376">
        <v>20.608419999999999</v>
      </c>
      <c r="BN47" s="376">
        <v>20.609310000000001</v>
      </c>
      <c r="BO47" s="376">
        <v>20.60867</v>
      </c>
      <c r="BP47" s="376">
        <v>20.60718</v>
      </c>
      <c r="BQ47" s="376">
        <v>20.60219</v>
      </c>
      <c r="BR47" s="376">
        <v>20.601019999999998</v>
      </c>
      <c r="BS47" s="376">
        <v>20.601009999999999</v>
      </c>
      <c r="BT47" s="376">
        <v>20.602160000000001</v>
      </c>
      <c r="BU47" s="376">
        <v>20.60446</v>
      </c>
      <c r="BV47" s="376">
        <v>20.60793</v>
      </c>
    </row>
    <row r="48" spans="1:74" ht="11.1" customHeight="1" x14ac:dyDescent="0.2">
      <c r="A48" s="82" t="s">
        <v>422</v>
      </c>
      <c r="B48" s="551" t="s">
        <v>1027</v>
      </c>
      <c r="C48" s="365">
        <v>21.04042716</v>
      </c>
      <c r="D48" s="365">
        <v>21.085945679000002</v>
      </c>
      <c r="E48" s="365">
        <v>21.13202716</v>
      </c>
      <c r="F48" s="365">
        <v>21.166824690999999</v>
      </c>
      <c r="G48" s="365">
        <v>21.222917284000001</v>
      </c>
      <c r="H48" s="365">
        <v>21.288458025000001</v>
      </c>
      <c r="I48" s="365">
        <v>21.367407407000002</v>
      </c>
      <c r="J48" s="365">
        <v>21.448874073999999</v>
      </c>
      <c r="K48" s="365">
        <v>21.536818519000001</v>
      </c>
      <c r="L48" s="365">
        <v>21.658914814999999</v>
      </c>
      <c r="M48" s="365">
        <v>21.739059259000001</v>
      </c>
      <c r="N48" s="365">
        <v>21.804925925999999</v>
      </c>
      <c r="O48" s="365">
        <v>21.836450617000001</v>
      </c>
      <c r="P48" s="365">
        <v>21.888809877</v>
      </c>
      <c r="Q48" s="365">
        <v>21.941939506000001</v>
      </c>
      <c r="R48" s="365">
        <v>21.995977778</v>
      </c>
      <c r="S48" s="365">
        <v>22.050544444</v>
      </c>
      <c r="T48" s="365">
        <v>22.105777778</v>
      </c>
      <c r="U48" s="365">
        <v>22.181983950999999</v>
      </c>
      <c r="V48" s="365">
        <v>22.223320988000001</v>
      </c>
      <c r="W48" s="365">
        <v>22.250095062</v>
      </c>
      <c r="X48" s="365">
        <v>22.232052038999999</v>
      </c>
      <c r="Y48" s="365">
        <v>22.252390788</v>
      </c>
      <c r="Z48" s="365">
        <v>22.280857173000001</v>
      </c>
      <c r="AA48" s="365">
        <v>22.335115283</v>
      </c>
      <c r="AB48" s="365">
        <v>22.366588878000002</v>
      </c>
      <c r="AC48" s="365">
        <v>22.392942045000002</v>
      </c>
      <c r="AD48" s="365">
        <v>22.406946558000001</v>
      </c>
      <c r="AE48" s="365">
        <v>22.428480038</v>
      </c>
      <c r="AF48" s="365">
        <v>22.450314259999999</v>
      </c>
      <c r="AG48" s="365">
        <v>22.483735427999999</v>
      </c>
      <c r="AH48" s="365">
        <v>22.497706480000002</v>
      </c>
      <c r="AI48" s="365">
        <v>22.50351362</v>
      </c>
      <c r="AJ48" s="365">
        <v>22.481705162000001</v>
      </c>
      <c r="AK48" s="365">
        <v>22.485773245000001</v>
      </c>
      <c r="AL48" s="365">
        <v>22.496266182999999</v>
      </c>
      <c r="AM48" s="365">
        <v>22.521448396</v>
      </c>
      <c r="AN48" s="365">
        <v>22.538592728000001</v>
      </c>
      <c r="AO48" s="365">
        <v>22.555963599999998</v>
      </c>
      <c r="AP48" s="365">
        <v>22.578085651999999</v>
      </c>
      <c r="AQ48" s="365">
        <v>22.592516123999999</v>
      </c>
      <c r="AR48" s="365">
        <v>22.603779654</v>
      </c>
      <c r="AS48" s="365">
        <v>22.602341393</v>
      </c>
      <c r="AT48" s="365">
        <v>22.614422181999998</v>
      </c>
      <c r="AU48" s="365">
        <v>22.630487167999998</v>
      </c>
      <c r="AV48" s="365">
        <v>22.655037559</v>
      </c>
      <c r="AW48" s="365">
        <v>22.675695037000001</v>
      </c>
      <c r="AX48" s="365">
        <v>22.696960808</v>
      </c>
      <c r="AY48" s="921">
        <v>22.724186975999999</v>
      </c>
      <c r="AZ48" s="921">
        <v>22.742655255999999</v>
      </c>
      <c r="BA48" s="921">
        <v>22.757717752000001</v>
      </c>
      <c r="BB48" s="376">
        <v>22.765229999999999</v>
      </c>
      <c r="BC48" s="376">
        <v>22.776589999999999</v>
      </c>
      <c r="BD48" s="376">
        <v>22.787649999999999</v>
      </c>
      <c r="BE48" s="376">
        <v>22.801300000000001</v>
      </c>
      <c r="BF48" s="376">
        <v>22.80959</v>
      </c>
      <c r="BG48" s="376">
        <v>22.8154</v>
      </c>
      <c r="BH48" s="376">
        <v>22.816569999999999</v>
      </c>
      <c r="BI48" s="376">
        <v>22.81907</v>
      </c>
      <c r="BJ48" s="376">
        <v>22.820740000000001</v>
      </c>
      <c r="BK48" s="376">
        <v>22.82047</v>
      </c>
      <c r="BL48" s="376">
        <v>22.821259999999999</v>
      </c>
      <c r="BM48" s="376">
        <v>22.822040000000001</v>
      </c>
      <c r="BN48" s="376">
        <v>22.821870000000001</v>
      </c>
      <c r="BO48" s="376">
        <v>22.82328</v>
      </c>
      <c r="BP48" s="376">
        <v>22.82536</v>
      </c>
      <c r="BQ48" s="376">
        <v>22.830079999999999</v>
      </c>
      <c r="BR48" s="376">
        <v>22.83201</v>
      </c>
      <c r="BS48" s="376">
        <v>22.83314</v>
      </c>
      <c r="BT48" s="376">
        <v>22.833449999999999</v>
      </c>
      <c r="BU48" s="376">
        <v>22.83296</v>
      </c>
      <c r="BV48" s="376">
        <v>22.831659999999999</v>
      </c>
    </row>
    <row r="49" spans="1:74" ht="11.1" customHeight="1" x14ac:dyDescent="0.2">
      <c r="A49" s="82" t="s">
        <v>423</v>
      </c>
      <c r="B49" s="551" t="s">
        <v>1028</v>
      </c>
      <c r="C49" s="365">
        <v>10.332895062</v>
      </c>
      <c r="D49" s="365">
        <v>10.356698765000001</v>
      </c>
      <c r="E49" s="365">
        <v>10.382806173000001</v>
      </c>
      <c r="F49" s="365">
        <v>10.414960494000001</v>
      </c>
      <c r="G49" s="365">
        <v>10.442867901</v>
      </c>
      <c r="H49" s="365">
        <v>10.470271605000001</v>
      </c>
      <c r="I49" s="365">
        <v>10.496287654</v>
      </c>
      <c r="J49" s="365">
        <v>10.523346913999999</v>
      </c>
      <c r="K49" s="365">
        <v>10.550565432000001</v>
      </c>
      <c r="L49" s="365">
        <v>10.581676543</v>
      </c>
      <c r="M49" s="365">
        <v>10.60641358</v>
      </c>
      <c r="N49" s="365">
        <v>10.628509877000001</v>
      </c>
      <c r="O49" s="365">
        <v>10.644558025</v>
      </c>
      <c r="P49" s="365">
        <v>10.663928394999999</v>
      </c>
      <c r="Q49" s="365">
        <v>10.68321358</v>
      </c>
      <c r="R49" s="365">
        <v>10.699702469</v>
      </c>
      <c r="S49" s="365">
        <v>10.720850617</v>
      </c>
      <c r="T49" s="365">
        <v>10.743946914</v>
      </c>
      <c r="U49" s="365">
        <v>10.778295062</v>
      </c>
      <c r="V49" s="365">
        <v>10.798309876999999</v>
      </c>
      <c r="W49" s="365">
        <v>10.813295062</v>
      </c>
      <c r="X49" s="365">
        <v>10.811758657</v>
      </c>
      <c r="Y49" s="365">
        <v>10.825303552999999</v>
      </c>
      <c r="Z49" s="365">
        <v>10.842437789</v>
      </c>
      <c r="AA49" s="365">
        <v>10.871674942</v>
      </c>
      <c r="AB49" s="365">
        <v>10.889602676000001</v>
      </c>
      <c r="AC49" s="365">
        <v>10.904734569</v>
      </c>
      <c r="AD49" s="365">
        <v>10.913204591</v>
      </c>
      <c r="AE49" s="365">
        <v>10.925644321</v>
      </c>
      <c r="AF49" s="365">
        <v>10.938187728000001</v>
      </c>
      <c r="AG49" s="365">
        <v>10.948749512999999</v>
      </c>
      <c r="AH49" s="365">
        <v>10.963064255000001</v>
      </c>
      <c r="AI49" s="365">
        <v>10.979046651999999</v>
      </c>
      <c r="AJ49" s="365">
        <v>11.000006051</v>
      </c>
      <c r="AK49" s="365">
        <v>11.016841750999999</v>
      </c>
      <c r="AL49" s="365">
        <v>11.032863098</v>
      </c>
      <c r="AM49" s="365">
        <v>11.046267212</v>
      </c>
      <c r="AN49" s="365">
        <v>11.062012013</v>
      </c>
      <c r="AO49" s="365">
        <v>11.078294619999999</v>
      </c>
      <c r="AP49" s="365">
        <v>11.101111177</v>
      </c>
      <c r="AQ49" s="365">
        <v>11.11397229</v>
      </c>
      <c r="AR49" s="365">
        <v>11.122874102000001</v>
      </c>
      <c r="AS49" s="365">
        <v>11.118085332</v>
      </c>
      <c r="AT49" s="365">
        <v>11.126367002</v>
      </c>
      <c r="AU49" s="365">
        <v>11.137987833</v>
      </c>
      <c r="AV49" s="365">
        <v>11.158270957999999</v>
      </c>
      <c r="AW49" s="365">
        <v>11.172577757999999</v>
      </c>
      <c r="AX49" s="365">
        <v>11.186231368</v>
      </c>
      <c r="AY49" s="921">
        <v>11.20103217</v>
      </c>
      <c r="AZ49" s="921">
        <v>11.212029113</v>
      </c>
      <c r="BA49" s="921">
        <v>11.22102258</v>
      </c>
      <c r="BB49" s="376">
        <v>11.2263</v>
      </c>
      <c r="BC49" s="376">
        <v>11.232570000000001</v>
      </c>
      <c r="BD49" s="376">
        <v>11.23812</v>
      </c>
      <c r="BE49" s="376">
        <v>11.242979999999999</v>
      </c>
      <c r="BF49" s="376">
        <v>11.24705</v>
      </c>
      <c r="BG49" s="376">
        <v>11.25037</v>
      </c>
      <c r="BH49" s="376">
        <v>11.252129999999999</v>
      </c>
      <c r="BI49" s="376">
        <v>11.25455</v>
      </c>
      <c r="BJ49" s="376">
        <v>11.256819999999999</v>
      </c>
      <c r="BK49" s="376">
        <v>11.25848</v>
      </c>
      <c r="BL49" s="376">
        <v>11.260809999999999</v>
      </c>
      <c r="BM49" s="376">
        <v>11.263339999999999</v>
      </c>
      <c r="BN49" s="376">
        <v>11.26586</v>
      </c>
      <c r="BO49" s="376">
        <v>11.268969999999999</v>
      </c>
      <c r="BP49" s="376">
        <v>11.272460000000001</v>
      </c>
      <c r="BQ49" s="376">
        <v>11.27708</v>
      </c>
      <c r="BR49" s="376">
        <v>11.28074</v>
      </c>
      <c r="BS49" s="376">
        <v>11.28421</v>
      </c>
      <c r="BT49" s="376">
        <v>11.28748</v>
      </c>
      <c r="BU49" s="376">
        <v>11.29055</v>
      </c>
      <c r="BV49" s="376">
        <v>11.293419999999999</v>
      </c>
    </row>
    <row r="50" spans="1:74" ht="11.1" customHeight="1" x14ac:dyDescent="0.2">
      <c r="A50" s="82" t="s">
        <v>424</v>
      </c>
      <c r="B50" s="551" t="s">
        <v>1029</v>
      </c>
      <c r="C50" s="365">
        <v>28.153880247</v>
      </c>
      <c r="D50" s="365">
        <v>28.242239506000001</v>
      </c>
      <c r="E50" s="365">
        <v>28.332680246999999</v>
      </c>
      <c r="F50" s="365">
        <v>28.406802468999999</v>
      </c>
      <c r="G50" s="365">
        <v>28.515206172999999</v>
      </c>
      <c r="H50" s="365">
        <v>28.639491358000001</v>
      </c>
      <c r="I50" s="365">
        <v>28.799608641999999</v>
      </c>
      <c r="J50" s="365">
        <v>28.940693827</v>
      </c>
      <c r="K50" s="365">
        <v>29.082697531000001</v>
      </c>
      <c r="L50" s="365">
        <v>29.256859258999999</v>
      </c>
      <c r="M50" s="365">
        <v>29.377270370000002</v>
      </c>
      <c r="N50" s="365">
        <v>29.475170370000001</v>
      </c>
      <c r="O50" s="365">
        <v>29.505630864</v>
      </c>
      <c r="P50" s="365">
        <v>29.592204937999998</v>
      </c>
      <c r="Q50" s="365">
        <v>29.689964197999998</v>
      </c>
      <c r="R50" s="365">
        <v>29.815338272000002</v>
      </c>
      <c r="S50" s="365">
        <v>29.923145679000001</v>
      </c>
      <c r="T50" s="365">
        <v>30.029816049000001</v>
      </c>
      <c r="U50" s="365">
        <v>30.162771605</v>
      </c>
      <c r="V50" s="365">
        <v>30.246601235</v>
      </c>
      <c r="W50" s="365">
        <v>30.30872716</v>
      </c>
      <c r="X50" s="365">
        <v>30.307287742</v>
      </c>
      <c r="Y50" s="365">
        <v>30.357402490999998</v>
      </c>
      <c r="Z50" s="365">
        <v>30.417209766999999</v>
      </c>
      <c r="AA50" s="365">
        <v>30.505924083</v>
      </c>
      <c r="AB50" s="365">
        <v>30.570705529000001</v>
      </c>
      <c r="AC50" s="365">
        <v>30.630768617000001</v>
      </c>
      <c r="AD50" s="365">
        <v>30.683223709</v>
      </c>
      <c r="AE50" s="365">
        <v>30.736017312000001</v>
      </c>
      <c r="AF50" s="365">
        <v>30.786259784999999</v>
      </c>
      <c r="AG50" s="365">
        <v>30.834497548000002</v>
      </c>
      <c r="AH50" s="365">
        <v>30.879227951000001</v>
      </c>
      <c r="AI50" s="365">
        <v>30.920997412999998</v>
      </c>
      <c r="AJ50" s="365">
        <v>30.955504538</v>
      </c>
      <c r="AK50" s="365">
        <v>30.994578164</v>
      </c>
      <c r="AL50" s="365">
        <v>31.033916895000001</v>
      </c>
      <c r="AM50" s="365">
        <v>31.07034736</v>
      </c>
      <c r="AN50" s="365">
        <v>31.112596328999999</v>
      </c>
      <c r="AO50" s="365">
        <v>31.157490430999999</v>
      </c>
      <c r="AP50" s="365">
        <v>31.218894517999999</v>
      </c>
      <c r="AQ50" s="365">
        <v>31.258680246000001</v>
      </c>
      <c r="AR50" s="365">
        <v>31.290712465999999</v>
      </c>
      <c r="AS50" s="365">
        <v>31.303125337000001</v>
      </c>
      <c r="AT50" s="365">
        <v>31.328549924000001</v>
      </c>
      <c r="AU50" s="365">
        <v>31.355120384999999</v>
      </c>
      <c r="AV50" s="365">
        <v>31.375088006999999</v>
      </c>
      <c r="AW50" s="365">
        <v>31.409761750000001</v>
      </c>
      <c r="AX50" s="365">
        <v>31.451392902999999</v>
      </c>
      <c r="AY50" s="921">
        <v>31.517556260999999</v>
      </c>
      <c r="AZ50" s="921">
        <v>31.559921134</v>
      </c>
      <c r="BA50" s="921">
        <v>31.596062319000001</v>
      </c>
      <c r="BB50" s="376">
        <v>31.622699999999998</v>
      </c>
      <c r="BC50" s="376">
        <v>31.648849999999999</v>
      </c>
      <c r="BD50" s="376">
        <v>31.671240000000001</v>
      </c>
      <c r="BE50" s="376">
        <v>31.685739999999999</v>
      </c>
      <c r="BF50" s="376">
        <v>31.703690000000002</v>
      </c>
      <c r="BG50" s="376">
        <v>31.720960000000002</v>
      </c>
      <c r="BH50" s="376">
        <v>31.73854</v>
      </c>
      <c r="BI50" s="376">
        <v>31.75375</v>
      </c>
      <c r="BJ50" s="376">
        <v>31.767569999999999</v>
      </c>
      <c r="BK50" s="376">
        <v>31.776779999999999</v>
      </c>
      <c r="BL50" s="376">
        <v>31.790189999999999</v>
      </c>
      <c r="BM50" s="376">
        <v>31.80462</v>
      </c>
      <c r="BN50" s="376">
        <v>31.822340000000001</v>
      </c>
      <c r="BO50" s="376">
        <v>31.837050000000001</v>
      </c>
      <c r="BP50" s="376">
        <v>31.851030000000002</v>
      </c>
      <c r="BQ50" s="376">
        <v>31.863189999999999</v>
      </c>
      <c r="BR50" s="376">
        <v>31.876560000000001</v>
      </c>
      <c r="BS50" s="376">
        <v>31.890039999999999</v>
      </c>
      <c r="BT50" s="376">
        <v>31.90363</v>
      </c>
      <c r="BU50" s="376">
        <v>31.91732</v>
      </c>
      <c r="BV50" s="376">
        <v>31.93113</v>
      </c>
    </row>
    <row r="51" spans="1:74" ht="11.1" customHeight="1" x14ac:dyDescent="0.2">
      <c r="A51" s="82" t="s">
        <v>425</v>
      </c>
      <c r="B51" s="551" t="s">
        <v>1030</v>
      </c>
      <c r="C51" s="365">
        <v>8.0856395061999997</v>
      </c>
      <c r="D51" s="365">
        <v>8.1002765431999997</v>
      </c>
      <c r="E51" s="365">
        <v>8.1149839505999992</v>
      </c>
      <c r="F51" s="365">
        <v>8.1228086420000007</v>
      </c>
      <c r="G51" s="365">
        <v>8.1428716048999998</v>
      </c>
      <c r="H51" s="365">
        <v>8.1682197531000007</v>
      </c>
      <c r="I51" s="365">
        <v>8.2066259258999992</v>
      </c>
      <c r="J51" s="365">
        <v>8.2367148147999991</v>
      </c>
      <c r="K51" s="365">
        <v>8.2662592592999999</v>
      </c>
      <c r="L51" s="365">
        <v>8.2958567901000002</v>
      </c>
      <c r="M51" s="365">
        <v>8.3238641975000007</v>
      </c>
      <c r="N51" s="365">
        <v>8.3508790123000001</v>
      </c>
      <c r="O51" s="365">
        <v>8.3772370370000004</v>
      </c>
      <c r="P51" s="365">
        <v>8.4020148147999993</v>
      </c>
      <c r="Q51" s="365">
        <v>8.4255481481000007</v>
      </c>
      <c r="R51" s="365">
        <v>8.4445185185000007</v>
      </c>
      <c r="S51" s="365">
        <v>8.4680518519000003</v>
      </c>
      <c r="T51" s="365">
        <v>8.4928296295999992</v>
      </c>
      <c r="U51" s="365">
        <v>8.5272666666999992</v>
      </c>
      <c r="V51" s="365">
        <v>8.5482222221999997</v>
      </c>
      <c r="W51" s="365">
        <v>8.5641111111000008</v>
      </c>
      <c r="X51" s="365">
        <v>8.5636148572999993</v>
      </c>
      <c r="Y51" s="365">
        <v>8.5778592698999994</v>
      </c>
      <c r="Z51" s="365">
        <v>8.5955258727999997</v>
      </c>
      <c r="AA51" s="365">
        <v>8.6252323918999991</v>
      </c>
      <c r="AB51" s="365">
        <v>8.6432800809000003</v>
      </c>
      <c r="AC51" s="365">
        <v>8.6582866658000004</v>
      </c>
      <c r="AD51" s="365">
        <v>8.6704185872000004</v>
      </c>
      <c r="AE51" s="365">
        <v>8.6792181332999991</v>
      </c>
      <c r="AF51" s="365">
        <v>8.6848517448999996</v>
      </c>
      <c r="AG51" s="365">
        <v>8.6838787169000007</v>
      </c>
      <c r="AH51" s="365">
        <v>8.6857609881000002</v>
      </c>
      <c r="AI51" s="365">
        <v>8.6870578533000007</v>
      </c>
      <c r="AJ51" s="365">
        <v>8.6820640840000003</v>
      </c>
      <c r="AK51" s="365">
        <v>8.6864690591000002</v>
      </c>
      <c r="AL51" s="365">
        <v>8.6945675498000004</v>
      </c>
      <c r="AM51" s="365">
        <v>8.7112234287000003</v>
      </c>
      <c r="AN51" s="365">
        <v>8.7230610463999998</v>
      </c>
      <c r="AO51" s="365">
        <v>8.7349442754000002</v>
      </c>
      <c r="AP51" s="365">
        <v>8.7500438629000001</v>
      </c>
      <c r="AQ51" s="365">
        <v>8.7596402541000007</v>
      </c>
      <c r="AR51" s="365">
        <v>8.7669041963000005</v>
      </c>
      <c r="AS51" s="365">
        <v>8.7667118633999994</v>
      </c>
      <c r="AT51" s="365">
        <v>8.7731537769999992</v>
      </c>
      <c r="AU51" s="365">
        <v>8.7811061110999997</v>
      </c>
      <c r="AV51" s="365">
        <v>8.7919210024000005</v>
      </c>
      <c r="AW51" s="365">
        <v>8.8018800747999997</v>
      </c>
      <c r="AX51" s="365">
        <v>8.8123354650000003</v>
      </c>
      <c r="AY51" s="921">
        <v>8.8260434869999997</v>
      </c>
      <c r="AZ51" s="921">
        <v>8.8354242774999996</v>
      </c>
      <c r="BA51" s="921">
        <v>8.8432341506000007</v>
      </c>
      <c r="BB51" s="376">
        <v>8.8477669999999993</v>
      </c>
      <c r="BC51" s="376">
        <v>8.8537149999999993</v>
      </c>
      <c r="BD51" s="376">
        <v>8.8593709999999994</v>
      </c>
      <c r="BE51" s="376">
        <v>8.865119</v>
      </c>
      <c r="BF51" s="376">
        <v>8.8699060000000003</v>
      </c>
      <c r="BG51" s="376">
        <v>8.8741149999999998</v>
      </c>
      <c r="BH51" s="376">
        <v>8.8777629999999998</v>
      </c>
      <c r="BI51" s="376">
        <v>8.8808030000000002</v>
      </c>
      <c r="BJ51" s="376">
        <v>8.8832529999999998</v>
      </c>
      <c r="BK51" s="376">
        <v>8.8837250000000001</v>
      </c>
      <c r="BL51" s="376">
        <v>8.8860329999999994</v>
      </c>
      <c r="BM51" s="376">
        <v>8.8887920000000005</v>
      </c>
      <c r="BN51" s="376">
        <v>8.8921229999999998</v>
      </c>
      <c r="BO51" s="376">
        <v>8.8956890000000008</v>
      </c>
      <c r="BP51" s="376">
        <v>8.8996119999999994</v>
      </c>
      <c r="BQ51" s="376">
        <v>8.9050080000000005</v>
      </c>
      <c r="BR51" s="376">
        <v>8.908811</v>
      </c>
      <c r="BS51" s="376">
        <v>8.9121360000000003</v>
      </c>
      <c r="BT51" s="376">
        <v>8.9149829999999994</v>
      </c>
      <c r="BU51" s="376">
        <v>8.9173519999999993</v>
      </c>
      <c r="BV51" s="376">
        <v>8.9192429999999998</v>
      </c>
    </row>
    <row r="52" spans="1:74" ht="11.1" customHeight="1" x14ac:dyDescent="0.2">
      <c r="A52" s="82" t="s">
        <v>426</v>
      </c>
      <c r="B52" s="551" t="s">
        <v>1031</v>
      </c>
      <c r="C52" s="365">
        <v>17.103855555999999</v>
      </c>
      <c r="D52" s="365">
        <v>17.158877778000001</v>
      </c>
      <c r="E52" s="365">
        <v>17.225266667</v>
      </c>
      <c r="F52" s="365">
        <v>17.318765431999999</v>
      </c>
      <c r="G52" s="365">
        <v>17.396080247</v>
      </c>
      <c r="H52" s="365">
        <v>17.472954321</v>
      </c>
      <c r="I52" s="365">
        <v>17.536404938</v>
      </c>
      <c r="J52" s="365">
        <v>17.622134568</v>
      </c>
      <c r="K52" s="365">
        <v>17.717160494000002</v>
      </c>
      <c r="L52" s="365">
        <v>17.854682715999999</v>
      </c>
      <c r="M52" s="365">
        <v>17.943401235</v>
      </c>
      <c r="N52" s="365">
        <v>18.016516049</v>
      </c>
      <c r="O52" s="365">
        <v>18.046476543000001</v>
      </c>
      <c r="P52" s="365">
        <v>18.109046914</v>
      </c>
      <c r="Q52" s="365">
        <v>18.176676542999999</v>
      </c>
      <c r="R52" s="365">
        <v>18.252130864000002</v>
      </c>
      <c r="S52" s="365">
        <v>18.327804938</v>
      </c>
      <c r="T52" s="365">
        <v>18.406464197999998</v>
      </c>
      <c r="U52" s="365">
        <v>18.510923457000001</v>
      </c>
      <c r="V52" s="365">
        <v>18.578441975</v>
      </c>
      <c r="W52" s="365">
        <v>18.631834567999999</v>
      </c>
      <c r="X52" s="365">
        <v>18.646049884</v>
      </c>
      <c r="Y52" s="365">
        <v>18.689979138000002</v>
      </c>
      <c r="Z52" s="365">
        <v>18.738570978999999</v>
      </c>
      <c r="AA52" s="365">
        <v>18.809360979000001</v>
      </c>
      <c r="AB52" s="365">
        <v>18.854126314999998</v>
      </c>
      <c r="AC52" s="365">
        <v>18.890402559000002</v>
      </c>
      <c r="AD52" s="365">
        <v>18.907051443</v>
      </c>
      <c r="AE52" s="365">
        <v>18.934703203000002</v>
      </c>
      <c r="AF52" s="365">
        <v>18.962219571999999</v>
      </c>
      <c r="AG52" s="365">
        <v>18.987668821</v>
      </c>
      <c r="AH52" s="365">
        <v>19.016363204000001</v>
      </c>
      <c r="AI52" s="365">
        <v>19.046370992</v>
      </c>
      <c r="AJ52" s="365">
        <v>19.081309043000001</v>
      </c>
      <c r="AK52" s="365">
        <v>19.111230999</v>
      </c>
      <c r="AL52" s="365">
        <v>19.139753718000001</v>
      </c>
      <c r="AM52" s="365">
        <v>19.165625951999999</v>
      </c>
      <c r="AN52" s="365">
        <v>19.192288631</v>
      </c>
      <c r="AO52" s="365">
        <v>19.218490506999999</v>
      </c>
      <c r="AP52" s="365">
        <v>19.247168757000001</v>
      </c>
      <c r="AQ52" s="365">
        <v>19.270246147999998</v>
      </c>
      <c r="AR52" s="365">
        <v>19.290659856000001</v>
      </c>
      <c r="AS52" s="365">
        <v>19.297516033000001</v>
      </c>
      <c r="AT52" s="365">
        <v>19.320772759</v>
      </c>
      <c r="AU52" s="365">
        <v>19.349536186000002</v>
      </c>
      <c r="AV52" s="365">
        <v>19.395301636999999</v>
      </c>
      <c r="AW52" s="365">
        <v>19.426456976000001</v>
      </c>
      <c r="AX52" s="365">
        <v>19.454497526000001</v>
      </c>
      <c r="AY52" s="921">
        <v>19.479196089999999</v>
      </c>
      <c r="AZ52" s="921">
        <v>19.501177456000001</v>
      </c>
      <c r="BA52" s="921">
        <v>19.520214427999999</v>
      </c>
      <c r="BB52" s="376">
        <v>19.53464</v>
      </c>
      <c r="BC52" s="376">
        <v>19.549040000000002</v>
      </c>
      <c r="BD52" s="376">
        <v>19.56174</v>
      </c>
      <c r="BE52" s="376">
        <v>19.571079999999998</v>
      </c>
      <c r="BF52" s="376">
        <v>19.58165</v>
      </c>
      <c r="BG52" s="376">
        <v>19.59179</v>
      </c>
      <c r="BH52" s="376">
        <v>19.60108</v>
      </c>
      <c r="BI52" s="376">
        <v>19.61065</v>
      </c>
      <c r="BJ52" s="376">
        <v>19.620080000000002</v>
      </c>
      <c r="BK52" s="376">
        <v>19.628450000000001</v>
      </c>
      <c r="BL52" s="376">
        <v>19.63832</v>
      </c>
      <c r="BM52" s="376">
        <v>19.648759999999999</v>
      </c>
      <c r="BN52" s="376">
        <v>19.66067</v>
      </c>
      <c r="BO52" s="376">
        <v>19.671579999999999</v>
      </c>
      <c r="BP52" s="376">
        <v>19.682379999999998</v>
      </c>
      <c r="BQ52" s="376">
        <v>19.692679999999999</v>
      </c>
      <c r="BR52" s="376">
        <v>19.70356</v>
      </c>
      <c r="BS52" s="376">
        <v>19.71463</v>
      </c>
      <c r="BT52" s="376">
        <v>19.72588</v>
      </c>
      <c r="BU52" s="376">
        <v>19.73732</v>
      </c>
      <c r="BV52" s="376">
        <v>19.748950000000001</v>
      </c>
    </row>
    <row r="53" spans="1:74" ht="11.1" customHeight="1" x14ac:dyDescent="0.2">
      <c r="A53" s="82" t="s">
        <v>427</v>
      </c>
      <c r="B53" s="551" t="s">
        <v>1032</v>
      </c>
      <c r="C53" s="365">
        <v>10.785187654</v>
      </c>
      <c r="D53" s="365">
        <v>10.830969136</v>
      </c>
      <c r="E53" s="365">
        <v>10.88314321</v>
      </c>
      <c r="F53" s="365">
        <v>10.950741975</v>
      </c>
      <c r="G53" s="365">
        <v>11.008927160000001</v>
      </c>
      <c r="H53" s="365">
        <v>11.066730864</v>
      </c>
      <c r="I53" s="365">
        <v>11.125496296</v>
      </c>
      <c r="J53" s="365">
        <v>11.18152963</v>
      </c>
      <c r="K53" s="365">
        <v>11.236174073999999</v>
      </c>
      <c r="L53" s="365">
        <v>11.292274074</v>
      </c>
      <c r="M53" s="365">
        <v>11.342007407000001</v>
      </c>
      <c r="N53" s="365">
        <v>11.388218519</v>
      </c>
      <c r="O53" s="365">
        <v>11.426833332999999</v>
      </c>
      <c r="P53" s="365">
        <v>11.469055556000001</v>
      </c>
      <c r="Q53" s="365">
        <v>11.510811111000001</v>
      </c>
      <c r="R53" s="365">
        <v>11.555838272000001</v>
      </c>
      <c r="S53" s="365">
        <v>11.59385679</v>
      </c>
      <c r="T53" s="365">
        <v>11.628604938000001</v>
      </c>
      <c r="U53" s="365">
        <v>11.660295061999999</v>
      </c>
      <c r="V53" s="365">
        <v>11.688343209999999</v>
      </c>
      <c r="W53" s="365">
        <v>11.712961728</v>
      </c>
      <c r="X53" s="365">
        <v>11.728581046</v>
      </c>
      <c r="Y53" s="365">
        <v>11.750517484</v>
      </c>
      <c r="Z53" s="365">
        <v>11.77320147</v>
      </c>
      <c r="AA53" s="365">
        <v>11.795435914</v>
      </c>
      <c r="AB53" s="365">
        <v>11.820512816000001</v>
      </c>
      <c r="AC53" s="365">
        <v>11.847235083999999</v>
      </c>
      <c r="AD53" s="365">
        <v>11.881125701</v>
      </c>
      <c r="AE53" s="365">
        <v>11.906996465000001</v>
      </c>
      <c r="AF53" s="365">
        <v>11.930370357999999</v>
      </c>
      <c r="AG53" s="365">
        <v>11.945354512</v>
      </c>
      <c r="AH53" s="365">
        <v>11.968154315</v>
      </c>
      <c r="AI53" s="365">
        <v>11.992876899000001</v>
      </c>
      <c r="AJ53" s="365">
        <v>12.025672491</v>
      </c>
      <c r="AK53" s="365">
        <v>12.049627965000001</v>
      </c>
      <c r="AL53" s="365">
        <v>12.070893548000001</v>
      </c>
      <c r="AM53" s="365">
        <v>12.086974256</v>
      </c>
      <c r="AN53" s="365">
        <v>12.104731298000001</v>
      </c>
      <c r="AO53" s="365">
        <v>12.121669688000001</v>
      </c>
      <c r="AP53" s="365">
        <v>12.139554821999999</v>
      </c>
      <c r="AQ53" s="365">
        <v>12.153531861999999</v>
      </c>
      <c r="AR53" s="365">
        <v>12.165366203</v>
      </c>
      <c r="AS53" s="365">
        <v>12.166599161000001</v>
      </c>
      <c r="AT53" s="365">
        <v>12.180492118</v>
      </c>
      <c r="AU53" s="365">
        <v>12.198586389999999</v>
      </c>
      <c r="AV53" s="365">
        <v>12.228830820000001</v>
      </c>
      <c r="AW53" s="365">
        <v>12.249366087</v>
      </c>
      <c r="AX53" s="365">
        <v>12.268141034999999</v>
      </c>
      <c r="AY53" s="921">
        <v>12.284983668000001</v>
      </c>
      <c r="AZ53" s="921">
        <v>12.300366974999999</v>
      </c>
      <c r="BA53" s="921">
        <v>12.314118959</v>
      </c>
      <c r="BB53" s="376">
        <v>12.325419999999999</v>
      </c>
      <c r="BC53" s="376">
        <v>12.33652</v>
      </c>
      <c r="BD53" s="376">
        <v>12.34662</v>
      </c>
      <c r="BE53" s="376">
        <v>12.354369999999999</v>
      </c>
      <c r="BF53" s="376">
        <v>12.363440000000001</v>
      </c>
      <c r="BG53" s="376">
        <v>12.372490000000001</v>
      </c>
      <c r="BH53" s="376">
        <v>12.38213</v>
      </c>
      <c r="BI53" s="376">
        <v>12.390689999999999</v>
      </c>
      <c r="BJ53" s="376">
        <v>12.39878</v>
      </c>
      <c r="BK53" s="376">
        <v>12.40526</v>
      </c>
      <c r="BL53" s="376">
        <v>12.41324</v>
      </c>
      <c r="BM53" s="376">
        <v>12.4216</v>
      </c>
      <c r="BN53" s="376">
        <v>12.430770000000001</v>
      </c>
      <c r="BO53" s="376">
        <v>12.439539999999999</v>
      </c>
      <c r="BP53" s="376">
        <v>12.44834</v>
      </c>
      <c r="BQ53" s="376">
        <v>12.457420000000001</v>
      </c>
      <c r="BR53" s="376">
        <v>12.46612</v>
      </c>
      <c r="BS53" s="376">
        <v>12.474690000000001</v>
      </c>
      <c r="BT53" s="376">
        <v>12.48311</v>
      </c>
      <c r="BU53" s="376">
        <v>12.491390000000001</v>
      </c>
      <c r="BV53" s="376">
        <v>12.49953</v>
      </c>
    </row>
    <row r="54" spans="1:74" ht="11.1" customHeight="1" x14ac:dyDescent="0.2">
      <c r="A54" s="83" t="s">
        <v>428</v>
      </c>
      <c r="B54" s="552" t="s">
        <v>1035</v>
      </c>
      <c r="C54" s="545">
        <v>22.083619753000001</v>
      </c>
      <c r="D54" s="545">
        <v>22.162871604999999</v>
      </c>
      <c r="E54" s="545">
        <v>22.289608642000001</v>
      </c>
      <c r="F54" s="545">
        <v>22.541025926</v>
      </c>
      <c r="G54" s="545">
        <v>22.704837037000001</v>
      </c>
      <c r="H54" s="545">
        <v>22.858237036999999</v>
      </c>
      <c r="I54" s="545">
        <v>22.986885184999998</v>
      </c>
      <c r="J54" s="545">
        <v>23.130218519</v>
      </c>
      <c r="K54" s="545">
        <v>23.273896296</v>
      </c>
      <c r="L54" s="545">
        <v>23.444496296000001</v>
      </c>
      <c r="M54" s="545">
        <v>23.56892963</v>
      </c>
      <c r="N54" s="545">
        <v>23.673774074000001</v>
      </c>
      <c r="O54" s="545">
        <v>23.739479012</v>
      </c>
      <c r="P54" s="545">
        <v>23.819808642000002</v>
      </c>
      <c r="Q54" s="545">
        <v>23.895212346000001</v>
      </c>
      <c r="R54" s="545">
        <v>23.962702469</v>
      </c>
      <c r="S54" s="545">
        <v>24.030495062</v>
      </c>
      <c r="T54" s="545">
        <v>24.095602468999999</v>
      </c>
      <c r="U54" s="545">
        <v>24.175960494000002</v>
      </c>
      <c r="V54" s="545">
        <v>24.222245679</v>
      </c>
      <c r="W54" s="545">
        <v>24.252393826999999</v>
      </c>
      <c r="X54" s="545">
        <v>24.247981243000002</v>
      </c>
      <c r="Y54" s="545">
        <v>24.259673089</v>
      </c>
      <c r="Z54" s="545">
        <v>24.269045668</v>
      </c>
      <c r="AA54" s="545">
        <v>24.266421508000001</v>
      </c>
      <c r="AB54" s="545">
        <v>24.278413660999998</v>
      </c>
      <c r="AC54" s="545">
        <v>24.295344653000001</v>
      </c>
      <c r="AD54" s="545">
        <v>24.328088481999998</v>
      </c>
      <c r="AE54" s="545">
        <v>24.346741653999999</v>
      </c>
      <c r="AF54" s="545">
        <v>24.362178166</v>
      </c>
      <c r="AG54" s="545">
        <v>24.357750257999999</v>
      </c>
      <c r="AH54" s="545">
        <v>24.379239272</v>
      </c>
      <c r="AI54" s="545">
        <v>24.409997446999999</v>
      </c>
      <c r="AJ54" s="545">
        <v>24.471201071999999</v>
      </c>
      <c r="AK54" s="545">
        <v>24.504615352999998</v>
      </c>
      <c r="AL54" s="545">
        <v>24.531416578999998</v>
      </c>
      <c r="AM54" s="545">
        <v>24.544434156000001</v>
      </c>
      <c r="AN54" s="545">
        <v>24.563387215999999</v>
      </c>
      <c r="AO54" s="545">
        <v>24.581105166</v>
      </c>
      <c r="AP54" s="545">
        <v>24.592287861999999</v>
      </c>
      <c r="AQ54" s="545">
        <v>24.611510699</v>
      </c>
      <c r="AR54" s="545">
        <v>24.633473533</v>
      </c>
      <c r="AS54" s="545">
        <v>24.665067225000001</v>
      </c>
      <c r="AT54" s="545">
        <v>24.687341908000001</v>
      </c>
      <c r="AU54" s="545">
        <v>24.707188443</v>
      </c>
      <c r="AV54" s="545">
        <v>24.717797050000001</v>
      </c>
      <c r="AW54" s="545">
        <v>24.737894623999999</v>
      </c>
      <c r="AX54" s="545">
        <v>24.760671384999998</v>
      </c>
      <c r="AY54" s="948">
        <v>24.792922730000001</v>
      </c>
      <c r="AZ54" s="948">
        <v>24.815961317999999</v>
      </c>
      <c r="BA54" s="948">
        <v>24.836582544999999</v>
      </c>
      <c r="BB54" s="530">
        <v>24.854810000000001</v>
      </c>
      <c r="BC54" s="530">
        <v>24.87058</v>
      </c>
      <c r="BD54" s="530">
        <v>24.88392</v>
      </c>
      <c r="BE54" s="530">
        <v>24.893329999999999</v>
      </c>
      <c r="BF54" s="530">
        <v>24.902930000000001</v>
      </c>
      <c r="BG54" s="530">
        <v>24.91122</v>
      </c>
      <c r="BH54" s="530">
        <v>24.914819999999999</v>
      </c>
      <c r="BI54" s="530">
        <v>24.92304</v>
      </c>
      <c r="BJ54" s="530">
        <v>24.932500000000001</v>
      </c>
      <c r="BK54" s="530">
        <v>24.94584</v>
      </c>
      <c r="BL54" s="530">
        <v>24.955770000000001</v>
      </c>
      <c r="BM54" s="530">
        <v>24.964939999999999</v>
      </c>
      <c r="BN54" s="530">
        <v>24.973659999999999</v>
      </c>
      <c r="BO54" s="530">
        <v>24.981089999999998</v>
      </c>
      <c r="BP54" s="530">
        <v>24.98752</v>
      </c>
      <c r="BQ54" s="530">
        <v>24.9909</v>
      </c>
      <c r="BR54" s="530">
        <v>24.99691</v>
      </c>
      <c r="BS54" s="530">
        <v>25.00348</v>
      </c>
      <c r="BT54" s="530">
        <v>25.010619999999999</v>
      </c>
      <c r="BU54" s="530">
        <v>25.01831</v>
      </c>
      <c r="BV54" s="530">
        <v>25.02657</v>
      </c>
    </row>
    <row r="55" spans="1:74" s="310" customFormat="1" ht="12" customHeight="1" x14ac:dyDescent="0.3">
      <c r="A55" s="312"/>
      <c r="B55" s="348" t="s">
        <v>826</v>
      </c>
      <c r="C55" s="348"/>
      <c r="D55" s="348"/>
      <c r="E55" s="348"/>
      <c r="F55" s="348"/>
      <c r="G55" s="348"/>
      <c r="H55" s="595"/>
      <c r="I55" s="348"/>
      <c r="J55" s="348"/>
      <c r="K55" s="348"/>
      <c r="L55" s="348"/>
      <c r="M55" s="348"/>
      <c r="N55" s="348"/>
      <c r="O55" s="348"/>
      <c r="P55" s="348"/>
      <c r="Q55" s="348"/>
      <c r="R55" s="795"/>
      <c r="S55" s="322"/>
      <c r="T55" s="322"/>
      <c r="U55" s="322"/>
      <c r="V55" s="322"/>
      <c r="W55" s="322"/>
      <c r="X55" s="322"/>
      <c r="Y55" s="322"/>
      <c r="Z55" s="322"/>
      <c r="AA55" s="322"/>
      <c r="AB55" s="322"/>
      <c r="AC55" s="323"/>
      <c r="AD55" s="323"/>
      <c r="AE55" s="323"/>
      <c r="AF55" s="323"/>
      <c r="AG55" s="323"/>
      <c r="AH55" s="323"/>
      <c r="AI55" s="323"/>
      <c r="AJ55" s="323"/>
      <c r="AK55" s="323"/>
      <c r="AL55" s="323"/>
      <c r="AM55" s="323"/>
      <c r="AN55" s="323"/>
      <c r="AO55" s="323"/>
      <c r="AP55" s="323"/>
      <c r="AQ55" s="323"/>
      <c r="AR55" s="323"/>
      <c r="AS55" s="323"/>
      <c r="AT55" s="323"/>
      <c r="AU55" s="323"/>
      <c r="AV55" s="323"/>
      <c r="AW55" s="323"/>
      <c r="AX55" s="323"/>
      <c r="AY55" s="719"/>
      <c r="AZ55" s="719"/>
      <c r="BA55" s="719"/>
      <c r="BB55" s="323"/>
      <c r="BC55" s="323"/>
      <c r="BD55" s="719"/>
      <c r="BE55" s="719"/>
      <c r="BF55" s="719"/>
      <c r="BG55" s="719"/>
      <c r="BH55" s="719"/>
      <c r="BI55" s="719"/>
      <c r="BJ55" s="323"/>
      <c r="BK55" s="323"/>
      <c r="BL55" s="323"/>
      <c r="BM55" s="323"/>
      <c r="BN55" s="323"/>
      <c r="BO55" s="323"/>
      <c r="BP55" s="323"/>
      <c r="BQ55" s="323"/>
      <c r="BR55" s="323"/>
      <c r="BS55" s="323"/>
      <c r="BT55" s="323"/>
      <c r="BU55" s="323"/>
      <c r="BV55" s="323"/>
    </row>
    <row r="56" spans="1:74" s="192" customFormat="1" ht="12" customHeight="1" x14ac:dyDescent="0.25">
      <c r="A56" s="191"/>
      <c r="B56" s="1018" t="str">
        <f>Dates!$G$2</f>
        <v>EIA completed modeling and analysis for this report on Monday, April 7, 2025.</v>
      </c>
      <c r="C56" s="1005"/>
      <c r="D56" s="1005"/>
      <c r="E56" s="1005"/>
      <c r="F56" s="1005"/>
      <c r="G56" s="1005"/>
      <c r="H56" s="1005"/>
      <c r="I56" s="1005"/>
      <c r="J56" s="1005"/>
      <c r="K56" s="1005"/>
      <c r="L56" s="1005"/>
      <c r="M56" s="1005"/>
      <c r="N56" s="1005"/>
      <c r="O56" s="1005"/>
      <c r="P56" s="1005"/>
      <c r="Q56" s="1005"/>
      <c r="R56" s="794"/>
      <c r="AY56" s="868"/>
      <c r="AZ56" s="868"/>
      <c r="BA56" s="868"/>
      <c r="BB56" s="203"/>
      <c r="BC56" s="203"/>
      <c r="BD56" s="737"/>
      <c r="BE56" s="737"/>
      <c r="BF56" s="737"/>
      <c r="BG56" s="737"/>
      <c r="BH56" s="868"/>
      <c r="BI56" s="868"/>
      <c r="BJ56" s="203"/>
    </row>
    <row r="57" spans="1:74" s="192" customFormat="1" ht="12" customHeight="1" x14ac:dyDescent="0.25">
      <c r="A57" s="191"/>
      <c r="B57" s="1013" t="s">
        <v>483</v>
      </c>
      <c r="C57" s="1014"/>
      <c r="D57" s="1014"/>
      <c r="E57" s="1014"/>
      <c r="F57" s="1014"/>
      <c r="G57" s="1014"/>
      <c r="H57" s="1014"/>
      <c r="I57" s="1014"/>
      <c r="J57" s="1014"/>
      <c r="K57" s="1014"/>
      <c r="L57" s="1014"/>
      <c r="M57" s="1014"/>
      <c r="N57" s="1014"/>
      <c r="O57" s="1014"/>
      <c r="P57" s="1014"/>
      <c r="Q57" s="1014"/>
      <c r="R57" s="833"/>
      <c r="AY57" s="868"/>
      <c r="AZ57" s="868"/>
      <c r="BA57" s="868"/>
      <c r="BB57" s="203"/>
      <c r="BC57" s="203"/>
      <c r="BD57" s="737"/>
      <c r="BE57" s="737"/>
      <c r="BF57" s="737"/>
      <c r="BG57" s="737"/>
      <c r="BH57" s="868"/>
      <c r="BI57" s="868"/>
      <c r="BJ57" s="203"/>
    </row>
    <row r="58" spans="1:74" s="192" customFormat="1" ht="12" customHeight="1" x14ac:dyDescent="0.25">
      <c r="A58" s="191"/>
      <c r="B58" s="1124" t="s">
        <v>1435</v>
      </c>
      <c r="C58" s="1125"/>
      <c r="D58" s="1125"/>
      <c r="E58" s="1125"/>
      <c r="F58" s="1125"/>
      <c r="G58" s="1125"/>
      <c r="H58" s="1125"/>
      <c r="I58" s="1125"/>
      <c r="J58" s="1125"/>
      <c r="K58" s="1125"/>
      <c r="L58" s="1125"/>
      <c r="M58" s="1125"/>
      <c r="N58" s="1125"/>
      <c r="O58" s="1125"/>
      <c r="P58" s="1125"/>
      <c r="Q58" s="1125"/>
      <c r="R58" s="834"/>
      <c r="AY58" s="868"/>
      <c r="AZ58" s="868"/>
      <c r="BA58" s="868"/>
      <c r="BB58" s="203"/>
      <c r="BC58" s="203"/>
      <c r="BD58" s="737"/>
      <c r="BE58" s="737"/>
      <c r="BF58" s="737"/>
      <c r="BG58" s="737"/>
      <c r="BH58" s="868"/>
      <c r="BI58" s="868"/>
      <c r="BJ58" s="203"/>
    </row>
    <row r="59" spans="1:74" s="192" customFormat="1" ht="12" customHeight="1" x14ac:dyDescent="0.25">
      <c r="A59" s="191"/>
      <c r="B59" s="1039" t="s">
        <v>495</v>
      </c>
      <c r="C59" s="1096"/>
      <c r="D59" s="1096"/>
      <c r="E59" s="1096"/>
      <c r="F59" s="1096"/>
      <c r="G59" s="1096"/>
      <c r="H59" s="1096"/>
      <c r="I59" s="1096"/>
      <c r="J59" s="1096"/>
      <c r="K59" s="1096"/>
      <c r="L59" s="1096"/>
      <c r="M59" s="1096"/>
      <c r="N59" s="1096"/>
      <c r="O59" s="1096"/>
      <c r="P59" s="1096"/>
      <c r="Q59" s="1040"/>
      <c r="R59" s="834"/>
      <c r="AY59" s="868"/>
      <c r="AZ59" s="868"/>
      <c r="BA59" s="868"/>
      <c r="BB59" s="203"/>
      <c r="BC59" s="203"/>
      <c r="BD59" s="737"/>
      <c r="BE59" s="737"/>
      <c r="BF59" s="737"/>
      <c r="BG59" s="737"/>
      <c r="BH59" s="868"/>
      <c r="BI59" s="868"/>
      <c r="BJ59" s="203"/>
    </row>
    <row r="60" spans="1:74" s="192" customFormat="1" ht="12" customHeight="1" x14ac:dyDescent="0.25">
      <c r="A60" s="191"/>
      <c r="B60" s="1135" t="s">
        <v>496</v>
      </c>
      <c r="C60" s="1040"/>
      <c r="D60" s="1040"/>
      <c r="E60" s="1040"/>
      <c r="F60" s="1040"/>
      <c r="G60" s="1040"/>
      <c r="H60" s="1040"/>
      <c r="I60" s="1040"/>
      <c r="J60" s="1040"/>
      <c r="K60" s="1040"/>
      <c r="L60" s="1040"/>
      <c r="M60" s="1040"/>
      <c r="N60" s="1040"/>
      <c r="O60" s="1040"/>
      <c r="P60" s="1040"/>
      <c r="Q60" s="1040"/>
      <c r="R60" s="834"/>
      <c r="AY60" s="868"/>
      <c r="AZ60" s="868"/>
      <c r="BA60" s="868"/>
      <c r="BB60" s="203"/>
      <c r="BC60" s="203"/>
      <c r="BD60" s="737"/>
      <c r="BE60" s="737"/>
      <c r="BF60" s="737"/>
      <c r="BG60" s="868"/>
      <c r="BH60" s="868"/>
      <c r="BI60" s="868"/>
      <c r="BJ60" s="203"/>
    </row>
    <row r="61" spans="1:74" s="192" customFormat="1" ht="12" customHeight="1" x14ac:dyDescent="0.25">
      <c r="A61" s="191"/>
      <c r="B61" s="1136" t="s">
        <v>840</v>
      </c>
      <c r="C61" s="1136"/>
      <c r="D61" s="1136"/>
      <c r="E61" s="1136"/>
      <c r="F61" s="1136"/>
      <c r="G61" s="1136"/>
      <c r="H61" s="1136"/>
      <c r="I61" s="1136"/>
      <c r="J61" s="1136"/>
      <c r="K61" s="1136"/>
      <c r="L61" s="1136"/>
      <c r="M61" s="1136"/>
      <c r="N61" s="1136"/>
      <c r="O61" s="1136"/>
      <c r="P61" s="1136"/>
      <c r="Q61" s="1136"/>
      <c r="R61" s="1136"/>
      <c r="AY61" s="868"/>
      <c r="AZ61" s="868"/>
      <c r="BA61" s="868"/>
      <c r="BB61" s="203"/>
      <c r="BC61" s="203"/>
      <c r="BD61" s="737"/>
      <c r="BE61" s="737"/>
      <c r="BF61" s="737"/>
      <c r="BG61" s="868"/>
      <c r="BH61" s="868"/>
      <c r="BI61" s="868"/>
      <c r="BJ61" s="203"/>
    </row>
    <row r="62" spans="1:74" s="192" customFormat="1" ht="12" customHeight="1" x14ac:dyDescent="0.25">
      <c r="A62" s="160"/>
      <c r="B62" s="1039" t="s">
        <v>1484</v>
      </c>
      <c r="C62" s="1096"/>
      <c r="D62" s="1096"/>
      <c r="E62" s="1096"/>
      <c r="F62" s="1096"/>
      <c r="G62" s="1096"/>
      <c r="H62" s="1096"/>
      <c r="I62" s="1096"/>
      <c r="J62" s="1096"/>
      <c r="K62" s="1096"/>
      <c r="L62" s="1096"/>
      <c r="M62" s="1096"/>
      <c r="N62" s="1096"/>
      <c r="O62" s="1096"/>
      <c r="P62" s="1096"/>
      <c r="Q62" s="1040"/>
      <c r="R62" s="834"/>
      <c r="AY62" s="868"/>
      <c r="AZ62" s="868"/>
      <c r="BA62" s="868"/>
      <c r="BB62" s="203"/>
      <c r="BC62" s="203"/>
      <c r="BD62" s="737"/>
      <c r="BE62" s="737"/>
      <c r="BF62" s="737"/>
      <c r="BG62" s="868"/>
      <c r="BH62" s="868"/>
      <c r="BI62" s="868"/>
      <c r="BJ62" s="203"/>
    </row>
    <row r="63" spans="1:74" ht="13.2" x14ac:dyDescent="0.2">
      <c r="A63" s="160"/>
      <c r="B63" s="1039" t="s">
        <v>492</v>
      </c>
      <c r="C63" s="1040"/>
      <c r="D63" s="1040"/>
      <c r="E63" s="1040"/>
      <c r="F63" s="1040"/>
      <c r="G63" s="1040"/>
      <c r="H63" s="1040"/>
      <c r="I63" s="1040"/>
      <c r="J63" s="1040"/>
      <c r="K63" s="1040"/>
      <c r="L63" s="1040"/>
      <c r="M63" s="1040"/>
      <c r="N63" s="1040"/>
      <c r="O63" s="1040"/>
      <c r="P63" s="1040"/>
      <c r="Q63" s="1040"/>
      <c r="R63" s="834"/>
      <c r="BK63" s="134"/>
      <c r="BL63" s="134"/>
      <c r="BM63" s="134"/>
      <c r="BN63" s="134"/>
      <c r="BO63" s="134"/>
      <c r="BP63" s="134"/>
      <c r="BQ63" s="134"/>
      <c r="BR63" s="134"/>
      <c r="BS63" s="134"/>
      <c r="BT63" s="134"/>
      <c r="BU63" s="134"/>
      <c r="BV63" s="134"/>
    </row>
    <row r="64" spans="1:74" ht="13.2" x14ac:dyDescent="0.2">
      <c r="A64" s="160"/>
      <c r="B64" s="1020" t="s">
        <v>1485</v>
      </c>
      <c r="C64" s="1040"/>
      <c r="D64" s="1040"/>
      <c r="E64" s="1040"/>
      <c r="F64" s="1040"/>
      <c r="G64" s="1040"/>
      <c r="H64" s="1040"/>
      <c r="I64" s="1040"/>
      <c r="J64" s="1040"/>
      <c r="K64" s="1040"/>
      <c r="L64" s="1040"/>
      <c r="M64" s="1040"/>
      <c r="N64" s="1040"/>
      <c r="O64" s="1040"/>
      <c r="P64" s="1040"/>
      <c r="Q64" s="1040"/>
      <c r="R64" s="834"/>
      <c r="BK64" s="134"/>
      <c r="BL64" s="134"/>
      <c r="BM64" s="134"/>
      <c r="BN64" s="134"/>
      <c r="BO64" s="134"/>
      <c r="BP64" s="134"/>
      <c r="BQ64" s="134"/>
      <c r="BR64" s="134"/>
      <c r="BS64" s="134"/>
      <c r="BT64" s="134"/>
      <c r="BU64" s="134"/>
      <c r="BV64" s="134"/>
    </row>
    <row r="65" spans="63:74" x14ac:dyDescent="0.2">
      <c r="BK65" s="134"/>
      <c r="BL65" s="134"/>
      <c r="BM65" s="134"/>
      <c r="BN65" s="134"/>
      <c r="BO65" s="134"/>
      <c r="BP65" s="134"/>
      <c r="BQ65" s="134"/>
      <c r="BR65" s="134"/>
      <c r="BS65" s="134"/>
      <c r="BT65" s="134"/>
      <c r="BU65" s="134"/>
      <c r="BV65" s="134"/>
    </row>
    <row r="66" spans="63:74" x14ac:dyDescent="0.2">
      <c r="BK66" s="134"/>
      <c r="BL66" s="134"/>
      <c r="BM66" s="134"/>
      <c r="BN66" s="134"/>
      <c r="BO66" s="134"/>
      <c r="BP66" s="134"/>
      <c r="BQ66" s="134"/>
      <c r="BR66" s="134"/>
      <c r="BS66" s="134"/>
      <c r="BT66" s="134"/>
      <c r="BU66" s="134"/>
      <c r="BV66" s="134"/>
    </row>
    <row r="67" spans="63:74" x14ac:dyDescent="0.2">
      <c r="BK67" s="134"/>
      <c r="BL67" s="134"/>
      <c r="BM67" s="134"/>
      <c r="BN67" s="134"/>
      <c r="BO67" s="134"/>
      <c r="BP67" s="134"/>
      <c r="BQ67" s="134"/>
      <c r="BR67" s="134"/>
      <c r="BS67" s="134"/>
      <c r="BT67" s="134"/>
      <c r="BU67" s="134"/>
      <c r="BV67" s="134"/>
    </row>
    <row r="68" spans="63:74" x14ac:dyDescent="0.2">
      <c r="BK68" s="134"/>
      <c r="BL68" s="134"/>
      <c r="BM68" s="134"/>
      <c r="BN68" s="134"/>
      <c r="BO68" s="134"/>
      <c r="BP68" s="134"/>
      <c r="BQ68" s="134"/>
      <c r="BR68" s="134"/>
      <c r="BS68" s="134"/>
      <c r="BT68" s="134"/>
      <c r="BU68" s="134"/>
      <c r="BV68" s="134"/>
    </row>
    <row r="69" spans="63:74" x14ac:dyDescent="0.2">
      <c r="BK69" s="134"/>
      <c r="BL69" s="134"/>
      <c r="BM69" s="134"/>
      <c r="BN69" s="134"/>
      <c r="BO69" s="134"/>
      <c r="BP69" s="134"/>
      <c r="BQ69" s="134"/>
      <c r="BR69" s="134"/>
      <c r="BS69" s="134"/>
      <c r="BT69" s="134"/>
      <c r="BU69" s="134"/>
      <c r="BV69" s="134"/>
    </row>
    <row r="70" spans="63:74" x14ac:dyDescent="0.2">
      <c r="BK70" s="134"/>
      <c r="BL70" s="134"/>
      <c r="BM70" s="134"/>
      <c r="BN70" s="134"/>
      <c r="BO70" s="134"/>
      <c r="BP70" s="134"/>
      <c r="BQ70" s="134"/>
      <c r="BR70" s="134"/>
      <c r="BS70" s="134"/>
      <c r="BT70" s="134"/>
      <c r="BU70" s="134"/>
      <c r="BV70" s="134"/>
    </row>
    <row r="71" spans="63:74" x14ac:dyDescent="0.2">
      <c r="BK71" s="134"/>
      <c r="BL71" s="134"/>
      <c r="BM71" s="134"/>
      <c r="BN71" s="134"/>
      <c r="BO71" s="134"/>
      <c r="BP71" s="134"/>
      <c r="BQ71" s="134"/>
      <c r="BR71" s="134"/>
      <c r="BS71" s="134"/>
      <c r="BT71" s="134"/>
      <c r="BU71" s="134"/>
      <c r="BV71" s="134"/>
    </row>
    <row r="72" spans="63:74" x14ac:dyDescent="0.2">
      <c r="BK72" s="134"/>
      <c r="BL72" s="134"/>
      <c r="BM72" s="134"/>
      <c r="BN72" s="134"/>
      <c r="BO72" s="134"/>
      <c r="BP72" s="134"/>
      <c r="BQ72" s="134"/>
      <c r="BR72" s="134"/>
      <c r="BS72" s="134"/>
      <c r="BT72" s="134"/>
      <c r="BU72" s="134"/>
      <c r="BV72" s="134"/>
    </row>
    <row r="73" spans="63:74" x14ac:dyDescent="0.2">
      <c r="BK73" s="134"/>
      <c r="BL73" s="134"/>
      <c r="BM73" s="134"/>
      <c r="BN73" s="134"/>
      <c r="BO73" s="134"/>
      <c r="BP73" s="134"/>
      <c r="BQ73" s="134"/>
      <c r="BR73" s="134"/>
      <c r="BS73" s="134"/>
      <c r="BT73" s="134"/>
      <c r="BU73" s="134"/>
      <c r="BV73" s="134"/>
    </row>
    <row r="74" spans="63:74" x14ac:dyDescent="0.2">
      <c r="BK74" s="134"/>
      <c r="BL74" s="134"/>
      <c r="BM74" s="134"/>
      <c r="BN74" s="134"/>
      <c r="BO74" s="134"/>
      <c r="BP74" s="134"/>
      <c r="BQ74" s="134"/>
      <c r="BR74" s="134"/>
      <c r="BS74" s="134"/>
      <c r="BT74" s="134"/>
      <c r="BU74" s="134"/>
      <c r="BV74" s="134"/>
    </row>
    <row r="75" spans="63:74" x14ac:dyDescent="0.2">
      <c r="BK75" s="134"/>
      <c r="BL75" s="134"/>
      <c r="BM75" s="134"/>
      <c r="BN75" s="134"/>
      <c r="BO75" s="134"/>
      <c r="BP75" s="134"/>
      <c r="BQ75" s="134"/>
      <c r="BR75" s="134"/>
      <c r="BS75" s="134"/>
      <c r="BT75" s="134"/>
      <c r="BU75" s="134"/>
      <c r="BV75" s="134"/>
    </row>
    <row r="76" spans="63:74" x14ac:dyDescent="0.2">
      <c r="BK76" s="134"/>
      <c r="BL76" s="134"/>
      <c r="BM76" s="134"/>
      <c r="BN76" s="134"/>
      <c r="BO76" s="134"/>
      <c r="BP76" s="134"/>
      <c r="BQ76" s="134"/>
      <c r="BR76" s="134"/>
      <c r="BS76" s="134"/>
      <c r="BT76" s="134"/>
      <c r="BU76" s="134"/>
      <c r="BV76" s="134"/>
    </row>
    <row r="77" spans="63:74" x14ac:dyDescent="0.2">
      <c r="BK77" s="134"/>
      <c r="BL77" s="134"/>
      <c r="BM77" s="134"/>
      <c r="BN77" s="134"/>
      <c r="BO77" s="134"/>
      <c r="BP77" s="134"/>
      <c r="BQ77" s="134"/>
      <c r="BR77" s="134"/>
      <c r="BS77" s="134"/>
      <c r="BT77" s="134"/>
      <c r="BU77" s="134"/>
      <c r="BV77" s="134"/>
    </row>
    <row r="78" spans="63:74" x14ac:dyDescent="0.2">
      <c r="BK78" s="134"/>
      <c r="BL78" s="134"/>
      <c r="BM78" s="134"/>
      <c r="BN78" s="134"/>
      <c r="BO78" s="134"/>
      <c r="BP78" s="134"/>
      <c r="BQ78" s="134"/>
      <c r="BR78" s="134"/>
      <c r="BS78" s="134"/>
      <c r="BT78" s="134"/>
      <c r="BU78" s="134"/>
      <c r="BV78" s="134"/>
    </row>
    <row r="79" spans="63:74" x14ac:dyDescent="0.2">
      <c r="BK79" s="134"/>
      <c r="BL79" s="134"/>
      <c r="BM79" s="134"/>
      <c r="BN79" s="134"/>
      <c r="BO79" s="134"/>
      <c r="BP79" s="134"/>
      <c r="BQ79" s="134"/>
      <c r="BR79" s="134"/>
      <c r="BS79" s="134"/>
      <c r="BT79" s="134"/>
      <c r="BU79" s="134"/>
      <c r="BV79" s="134"/>
    </row>
    <row r="80" spans="63:74" x14ac:dyDescent="0.2">
      <c r="BK80" s="134"/>
      <c r="BL80" s="134"/>
      <c r="BM80" s="134"/>
      <c r="BN80" s="134"/>
      <c r="BO80" s="134"/>
      <c r="BP80" s="134"/>
      <c r="BQ80" s="134"/>
      <c r="BR80" s="134"/>
      <c r="BS80" s="134"/>
      <c r="BT80" s="134"/>
      <c r="BU80" s="134"/>
      <c r="BV80" s="134"/>
    </row>
    <row r="81" spans="63:74" x14ac:dyDescent="0.2">
      <c r="BK81" s="134"/>
      <c r="BL81" s="134"/>
      <c r="BM81" s="134"/>
      <c r="BN81" s="134"/>
      <c r="BO81" s="134"/>
      <c r="BP81" s="134"/>
      <c r="BQ81" s="134"/>
      <c r="BR81" s="134"/>
      <c r="BS81" s="134"/>
      <c r="BT81" s="134"/>
      <c r="BU81" s="134"/>
      <c r="BV81" s="134"/>
    </row>
    <row r="82" spans="63:74" x14ac:dyDescent="0.2">
      <c r="BK82" s="134"/>
      <c r="BL82" s="134"/>
      <c r="BM82" s="134"/>
      <c r="BN82" s="134"/>
      <c r="BO82" s="134"/>
      <c r="BP82" s="134"/>
      <c r="BQ82" s="134"/>
      <c r="BR82" s="134"/>
      <c r="BS82" s="134"/>
      <c r="BT82" s="134"/>
      <c r="BU82" s="134"/>
      <c r="BV82" s="134"/>
    </row>
    <row r="83" spans="63:74" x14ac:dyDescent="0.2">
      <c r="BK83" s="134"/>
      <c r="BL83" s="134"/>
      <c r="BM83" s="134"/>
      <c r="BN83" s="134"/>
      <c r="BO83" s="134"/>
      <c r="BP83" s="134"/>
      <c r="BQ83" s="134"/>
      <c r="BR83" s="134"/>
      <c r="BS83" s="134"/>
      <c r="BT83" s="134"/>
      <c r="BU83" s="134"/>
      <c r="BV83" s="134"/>
    </row>
    <row r="84" spans="63:74" x14ac:dyDescent="0.2">
      <c r="BK84" s="134"/>
      <c r="BL84" s="134"/>
      <c r="BM84" s="134"/>
      <c r="BN84" s="134"/>
      <c r="BO84" s="134"/>
      <c r="BP84" s="134"/>
      <c r="BQ84" s="134"/>
      <c r="BR84" s="134"/>
      <c r="BS84" s="134"/>
      <c r="BT84" s="134"/>
      <c r="BU84" s="134"/>
      <c r="BV84" s="134"/>
    </row>
    <row r="85" spans="63:74" x14ac:dyDescent="0.2">
      <c r="BK85" s="134"/>
      <c r="BL85" s="134"/>
      <c r="BM85" s="134"/>
      <c r="BN85" s="134"/>
      <c r="BO85" s="134"/>
      <c r="BP85" s="134"/>
      <c r="BQ85" s="134"/>
      <c r="BR85" s="134"/>
      <c r="BS85" s="134"/>
      <c r="BT85" s="134"/>
      <c r="BU85" s="134"/>
      <c r="BV85" s="134"/>
    </row>
    <row r="86" spans="63:74" x14ac:dyDescent="0.2">
      <c r="BK86" s="134"/>
      <c r="BL86" s="134"/>
      <c r="BM86" s="134"/>
      <c r="BN86" s="134"/>
      <c r="BO86" s="134"/>
      <c r="BP86" s="134"/>
      <c r="BQ86" s="134"/>
      <c r="BR86" s="134"/>
      <c r="BS86" s="134"/>
      <c r="BT86" s="134"/>
      <c r="BU86" s="134"/>
      <c r="BV86" s="134"/>
    </row>
    <row r="87" spans="63:74" x14ac:dyDescent="0.2">
      <c r="BK87" s="134"/>
      <c r="BL87" s="134"/>
      <c r="BM87" s="134"/>
      <c r="BN87" s="134"/>
      <c r="BO87" s="134"/>
      <c r="BP87" s="134"/>
      <c r="BQ87" s="134"/>
      <c r="BR87" s="134"/>
      <c r="BS87" s="134"/>
      <c r="BT87" s="134"/>
      <c r="BU87" s="134"/>
      <c r="BV87" s="134"/>
    </row>
    <row r="88" spans="63:74" x14ac:dyDescent="0.2">
      <c r="BK88" s="134"/>
      <c r="BL88" s="134"/>
      <c r="BM88" s="134"/>
      <c r="BN88" s="134"/>
      <c r="BO88" s="134"/>
      <c r="BP88" s="134"/>
      <c r="BQ88" s="134"/>
      <c r="BR88" s="134"/>
      <c r="BS88" s="134"/>
      <c r="BT88" s="134"/>
      <c r="BU88" s="134"/>
      <c r="BV88" s="134"/>
    </row>
    <row r="89" spans="63:74" x14ac:dyDescent="0.2">
      <c r="BK89" s="134"/>
      <c r="BL89" s="134"/>
      <c r="BM89" s="134"/>
      <c r="BN89" s="134"/>
      <c r="BO89" s="134"/>
      <c r="BP89" s="134"/>
      <c r="BQ89" s="134"/>
      <c r="BR89" s="134"/>
      <c r="BS89" s="134"/>
      <c r="BT89" s="134"/>
      <c r="BU89" s="134"/>
      <c r="BV89" s="134"/>
    </row>
    <row r="90" spans="63:74" x14ac:dyDescent="0.2">
      <c r="BK90" s="134"/>
      <c r="BL90" s="134"/>
      <c r="BM90" s="134"/>
      <c r="BN90" s="134"/>
      <c r="BO90" s="134"/>
      <c r="BP90" s="134"/>
      <c r="BQ90" s="134"/>
      <c r="BR90" s="134"/>
      <c r="BS90" s="134"/>
      <c r="BT90" s="134"/>
      <c r="BU90" s="134"/>
      <c r="BV90" s="134"/>
    </row>
    <row r="91" spans="63:74" x14ac:dyDescent="0.2">
      <c r="BK91" s="134"/>
      <c r="BL91" s="134"/>
      <c r="BM91" s="134"/>
      <c r="BN91" s="134"/>
      <c r="BO91" s="134"/>
      <c r="BP91" s="134"/>
      <c r="BQ91" s="134"/>
      <c r="BR91" s="134"/>
      <c r="BS91" s="134"/>
      <c r="BT91" s="134"/>
      <c r="BU91" s="134"/>
      <c r="BV91" s="134"/>
    </row>
    <row r="92" spans="63:74" x14ac:dyDescent="0.2">
      <c r="BK92" s="134"/>
      <c r="BL92" s="134"/>
      <c r="BM92" s="134"/>
      <c r="BN92" s="134"/>
      <c r="BO92" s="134"/>
      <c r="BP92" s="134"/>
      <c r="BQ92" s="134"/>
      <c r="BR92" s="134"/>
      <c r="BS92" s="134"/>
      <c r="BT92" s="134"/>
      <c r="BU92" s="134"/>
      <c r="BV92" s="134"/>
    </row>
    <row r="93" spans="63:74" x14ac:dyDescent="0.2">
      <c r="BK93" s="134"/>
      <c r="BL93" s="134"/>
      <c r="BM93" s="134"/>
      <c r="BN93" s="134"/>
      <c r="BO93" s="134"/>
      <c r="BP93" s="134"/>
      <c r="BQ93" s="134"/>
      <c r="BR93" s="134"/>
      <c r="BS93" s="134"/>
      <c r="BT93" s="134"/>
      <c r="BU93" s="134"/>
      <c r="BV93" s="134"/>
    </row>
    <row r="94" spans="63:74" x14ac:dyDescent="0.2">
      <c r="BK94" s="134"/>
      <c r="BL94" s="134"/>
      <c r="BM94" s="134"/>
      <c r="BN94" s="134"/>
      <c r="BO94" s="134"/>
      <c r="BP94" s="134"/>
      <c r="BQ94" s="134"/>
      <c r="BR94" s="134"/>
      <c r="BS94" s="134"/>
      <c r="BT94" s="134"/>
      <c r="BU94" s="134"/>
      <c r="BV94" s="134"/>
    </row>
    <row r="95" spans="63:74" x14ac:dyDescent="0.2">
      <c r="BK95" s="134"/>
      <c r="BL95" s="134"/>
      <c r="BM95" s="134"/>
      <c r="BN95" s="134"/>
      <c r="BO95" s="134"/>
      <c r="BP95" s="134"/>
      <c r="BQ95" s="134"/>
      <c r="BR95" s="134"/>
      <c r="BS95" s="134"/>
      <c r="BT95" s="134"/>
      <c r="BU95" s="134"/>
      <c r="BV95" s="134"/>
    </row>
    <row r="96" spans="63:74" x14ac:dyDescent="0.2">
      <c r="BK96" s="134"/>
      <c r="BL96" s="134"/>
      <c r="BM96" s="134"/>
      <c r="BN96" s="134"/>
      <c r="BO96" s="134"/>
      <c r="BP96" s="134"/>
      <c r="BQ96" s="134"/>
      <c r="BR96" s="134"/>
      <c r="BS96" s="134"/>
      <c r="BT96" s="134"/>
      <c r="BU96" s="134"/>
      <c r="BV96" s="134"/>
    </row>
    <row r="97" spans="63:74" x14ac:dyDescent="0.2">
      <c r="BK97" s="134"/>
      <c r="BL97" s="134"/>
      <c r="BM97" s="134"/>
      <c r="BN97" s="134"/>
      <c r="BO97" s="134"/>
      <c r="BP97" s="134"/>
      <c r="BQ97" s="134"/>
      <c r="BR97" s="134"/>
      <c r="BS97" s="134"/>
      <c r="BT97" s="134"/>
      <c r="BU97" s="134"/>
      <c r="BV97" s="134"/>
    </row>
    <row r="98" spans="63:74" x14ac:dyDescent="0.2">
      <c r="BK98" s="134"/>
      <c r="BL98" s="134"/>
      <c r="BM98" s="134"/>
      <c r="BN98" s="134"/>
      <c r="BO98" s="134"/>
      <c r="BP98" s="134"/>
      <c r="BQ98" s="134"/>
      <c r="BR98" s="134"/>
      <c r="BS98" s="134"/>
      <c r="BT98" s="134"/>
      <c r="BU98" s="134"/>
      <c r="BV98" s="134"/>
    </row>
    <row r="99" spans="63:74" x14ac:dyDescent="0.2">
      <c r="BK99" s="134"/>
      <c r="BL99" s="134"/>
      <c r="BM99" s="134"/>
      <c r="BN99" s="134"/>
      <c r="BO99" s="134"/>
      <c r="BP99" s="134"/>
      <c r="BQ99" s="134"/>
      <c r="BR99" s="134"/>
      <c r="BS99" s="134"/>
      <c r="BT99" s="134"/>
      <c r="BU99" s="134"/>
      <c r="BV99" s="134"/>
    </row>
    <row r="100" spans="63:74" x14ac:dyDescent="0.2">
      <c r="BK100" s="134"/>
      <c r="BL100" s="134"/>
      <c r="BM100" s="134"/>
      <c r="BN100" s="134"/>
      <c r="BO100" s="134"/>
      <c r="BP100" s="134"/>
      <c r="BQ100" s="134"/>
      <c r="BR100" s="134"/>
      <c r="BS100" s="134"/>
      <c r="BT100" s="134"/>
      <c r="BU100" s="134"/>
      <c r="BV100" s="134"/>
    </row>
    <row r="101" spans="63:74" x14ac:dyDescent="0.2">
      <c r="BK101" s="134"/>
      <c r="BL101" s="134"/>
      <c r="BM101" s="134"/>
      <c r="BN101" s="134"/>
      <c r="BO101" s="134"/>
      <c r="BP101" s="134"/>
      <c r="BQ101" s="134"/>
      <c r="BR101" s="134"/>
      <c r="BS101" s="134"/>
      <c r="BT101" s="134"/>
      <c r="BU101" s="134"/>
      <c r="BV101" s="134"/>
    </row>
    <row r="102" spans="63:74" x14ac:dyDescent="0.2">
      <c r="BK102" s="134"/>
      <c r="BL102" s="134"/>
      <c r="BM102" s="134"/>
      <c r="BN102" s="134"/>
      <c r="BO102" s="134"/>
      <c r="BP102" s="134"/>
      <c r="BQ102" s="134"/>
      <c r="BR102" s="134"/>
      <c r="BS102" s="134"/>
      <c r="BT102" s="134"/>
      <c r="BU102" s="134"/>
      <c r="BV102" s="134"/>
    </row>
    <row r="103" spans="63:74" x14ac:dyDescent="0.2">
      <c r="BK103" s="134"/>
      <c r="BL103" s="134"/>
      <c r="BM103" s="134"/>
      <c r="BN103" s="134"/>
      <c r="BO103" s="134"/>
      <c r="BP103" s="134"/>
      <c r="BQ103" s="134"/>
      <c r="BR103" s="134"/>
      <c r="BS103" s="134"/>
      <c r="BT103" s="134"/>
      <c r="BU103" s="134"/>
      <c r="BV103" s="134"/>
    </row>
    <row r="104" spans="63:74" x14ac:dyDescent="0.2">
      <c r="BK104" s="134"/>
      <c r="BL104" s="134"/>
      <c r="BM104" s="134"/>
      <c r="BN104" s="134"/>
      <c r="BO104" s="134"/>
      <c r="BP104" s="134"/>
      <c r="BQ104" s="134"/>
      <c r="BR104" s="134"/>
      <c r="BS104" s="134"/>
      <c r="BT104" s="134"/>
      <c r="BU104" s="134"/>
      <c r="BV104" s="134"/>
    </row>
    <row r="105" spans="63:74" x14ac:dyDescent="0.2">
      <c r="BK105" s="134"/>
      <c r="BL105" s="134"/>
      <c r="BM105" s="134"/>
      <c r="BN105" s="134"/>
      <c r="BO105" s="134"/>
      <c r="BP105" s="134"/>
      <c r="BQ105" s="134"/>
      <c r="BR105" s="134"/>
      <c r="BS105" s="134"/>
      <c r="BT105" s="134"/>
      <c r="BU105" s="134"/>
      <c r="BV105" s="134"/>
    </row>
    <row r="106" spans="63:74" x14ac:dyDescent="0.2">
      <c r="BK106" s="134"/>
      <c r="BL106" s="134"/>
      <c r="BM106" s="134"/>
      <c r="BN106" s="134"/>
      <c r="BO106" s="134"/>
      <c r="BP106" s="134"/>
      <c r="BQ106" s="134"/>
      <c r="BR106" s="134"/>
      <c r="BS106" s="134"/>
      <c r="BT106" s="134"/>
      <c r="BU106" s="134"/>
      <c r="BV106" s="134"/>
    </row>
    <row r="107" spans="63:74" x14ac:dyDescent="0.2">
      <c r="BK107" s="134"/>
      <c r="BL107" s="134"/>
      <c r="BM107" s="134"/>
      <c r="BN107" s="134"/>
      <c r="BO107" s="134"/>
      <c r="BP107" s="134"/>
      <c r="BQ107" s="134"/>
      <c r="BR107" s="134"/>
      <c r="BS107" s="134"/>
      <c r="BT107" s="134"/>
      <c r="BU107" s="134"/>
      <c r="BV107" s="134"/>
    </row>
    <row r="108" spans="63:74" x14ac:dyDescent="0.2">
      <c r="BK108" s="134"/>
      <c r="BL108" s="134"/>
      <c r="BM108" s="134"/>
      <c r="BN108" s="134"/>
      <c r="BO108" s="134"/>
      <c r="BP108" s="134"/>
      <c r="BQ108" s="134"/>
      <c r="BR108" s="134"/>
      <c r="BS108" s="134"/>
      <c r="BT108" s="134"/>
      <c r="BU108" s="134"/>
      <c r="BV108" s="134"/>
    </row>
    <row r="109" spans="63:74" x14ac:dyDescent="0.2">
      <c r="BK109" s="134"/>
      <c r="BL109" s="134"/>
      <c r="BM109" s="134"/>
      <c r="BN109" s="134"/>
      <c r="BO109" s="134"/>
      <c r="BP109" s="134"/>
      <c r="BQ109" s="134"/>
      <c r="BR109" s="134"/>
      <c r="BS109" s="134"/>
      <c r="BT109" s="134"/>
      <c r="BU109" s="134"/>
      <c r="BV109" s="134"/>
    </row>
    <row r="110" spans="63:74" x14ac:dyDescent="0.2">
      <c r="BK110" s="134"/>
      <c r="BL110" s="134"/>
      <c r="BM110" s="134"/>
      <c r="BN110" s="134"/>
      <c r="BO110" s="134"/>
      <c r="BP110" s="134"/>
      <c r="BQ110" s="134"/>
      <c r="BR110" s="134"/>
      <c r="BS110" s="134"/>
      <c r="BT110" s="134"/>
      <c r="BU110" s="134"/>
      <c r="BV110" s="134"/>
    </row>
    <row r="111" spans="63:74" x14ac:dyDescent="0.2">
      <c r="BK111" s="134"/>
      <c r="BL111" s="134"/>
      <c r="BM111" s="134"/>
      <c r="BN111" s="134"/>
      <c r="BO111" s="134"/>
      <c r="BP111" s="134"/>
      <c r="BQ111" s="134"/>
      <c r="BR111" s="134"/>
      <c r="BS111" s="134"/>
      <c r="BT111" s="134"/>
      <c r="BU111" s="134"/>
      <c r="BV111" s="134"/>
    </row>
    <row r="112" spans="63:74" x14ac:dyDescent="0.2">
      <c r="BK112" s="134"/>
      <c r="BL112" s="134"/>
      <c r="BM112" s="134"/>
      <c r="BN112" s="134"/>
      <c r="BO112" s="134"/>
      <c r="BP112" s="134"/>
      <c r="BQ112" s="134"/>
      <c r="BR112" s="134"/>
      <c r="BS112" s="134"/>
      <c r="BT112" s="134"/>
      <c r="BU112" s="134"/>
      <c r="BV112" s="134"/>
    </row>
    <row r="113" spans="63:74" x14ac:dyDescent="0.2">
      <c r="BK113" s="134"/>
      <c r="BL113" s="134"/>
      <c r="BM113" s="134"/>
      <c r="BN113" s="134"/>
      <c r="BO113" s="134"/>
      <c r="BP113" s="134"/>
      <c r="BQ113" s="134"/>
      <c r="BR113" s="134"/>
      <c r="BS113" s="134"/>
      <c r="BT113" s="134"/>
      <c r="BU113" s="134"/>
      <c r="BV113" s="134"/>
    </row>
    <row r="114" spans="63:74" x14ac:dyDescent="0.2">
      <c r="BK114" s="134"/>
      <c r="BL114" s="134"/>
      <c r="BM114" s="134"/>
      <c r="BN114" s="134"/>
      <c r="BO114" s="134"/>
      <c r="BP114" s="134"/>
      <c r="BQ114" s="134"/>
      <c r="BR114" s="134"/>
      <c r="BS114" s="134"/>
      <c r="BT114" s="134"/>
      <c r="BU114" s="134"/>
      <c r="BV114" s="134"/>
    </row>
    <row r="115" spans="63:74" x14ac:dyDescent="0.2">
      <c r="BK115" s="134"/>
      <c r="BL115" s="134"/>
      <c r="BM115" s="134"/>
      <c r="BN115" s="134"/>
      <c r="BO115" s="134"/>
      <c r="BP115" s="134"/>
      <c r="BQ115" s="134"/>
      <c r="BR115" s="134"/>
      <c r="BS115" s="134"/>
      <c r="BT115" s="134"/>
      <c r="BU115" s="134"/>
      <c r="BV115" s="134"/>
    </row>
    <row r="116" spans="63:74" x14ac:dyDescent="0.2">
      <c r="BK116" s="134"/>
      <c r="BL116" s="134"/>
      <c r="BM116" s="134"/>
      <c r="BN116" s="134"/>
      <c r="BO116" s="134"/>
      <c r="BP116" s="134"/>
      <c r="BQ116" s="134"/>
      <c r="BR116" s="134"/>
      <c r="BS116" s="134"/>
      <c r="BT116" s="134"/>
      <c r="BU116" s="134"/>
      <c r="BV116" s="134"/>
    </row>
    <row r="117" spans="63:74" x14ac:dyDescent="0.2">
      <c r="BK117" s="134"/>
      <c r="BL117" s="134"/>
      <c r="BM117" s="134"/>
      <c r="BN117" s="134"/>
      <c r="BO117" s="134"/>
      <c r="BP117" s="134"/>
      <c r="BQ117" s="134"/>
      <c r="BR117" s="134"/>
      <c r="BS117" s="134"/>
      <c r="BT117" s="134"/>
      <c r="BU117" s="134"/>
      <c r="BV117" s="134"/>
    </row>
    <row r="118" spans="63:74" x14ac:dyDescent="0.2">
      <c r="BK118" s="134"/>
      <c r="BL118" s="134"/>
      <c r="BM118" s="134"/>
      <c r="BN118" s="134"/>
      <c r="BO118" s="134"/>
      <c r="BP118" s="134"/>
      <c r="BQ118" s="134"/>
      <c r="BR118" s="134"/>
      <c r="BS118" s="134"/>
      <c r="BT118" s="134"/>
      <c r="BU118" s="134"/>
      <c r="BV118" s="134"/>
    </row>
    <row r="119" spans="63:74" x14ac:dyDescent="0.2">
      <c r="BK119" s="134"/>
      <c r="BL119" s="134"/>
      <c r="BM119" s="134"/>
      <c r="BN119" s="134"/>
      <c r="BO119" s="134"/>
      <c r="BP119" s="134"/>
      <c r="BQ119" s="134"/>
      <c r="BR119" s="134"/>
      <c r="BS119" s="134"/>
      <c r="BT119" s="134"/>
      <c r="BU119" s="134"/>
      <c r="BV119" s="134"/>
    </row>
    <row r="120" spans="63:74" x14ac:dyDescent="0.2">
      <c r="BK120" s="134"/>
      <c r="BL120" s="134"/>
      <c r="BM120" s="134"/>
      <c r="BN120" s="134"/>
      <c r="BO120" s="134"/>
      <c r="BP120" s="134"/>
      <c r="BQ120" s="134"/>
      <c r="BR120" s="134"/>
      <c r="BS120" s="134"/>
      <c r="BT120" s="134"/>
      <c r="BU120" s="134"/>
      <c r="BV120" s="134"/>
    </row>
    <row r="121" spans="63:74" x14ac:dyDescent="0.2">
      <c r="BK121" s="134"/>
      <c r="BL121" s="134"/>
      <c r="BM121" s="134"/>
      <c r="BN121" s="134"/>
      <c r="BO121" s="134"/>
      <c r="BP121" s="134"/>
      <c r="BQ121" s="134"/>
      <c r="BR121" s="134"/>
      <c r="BS121" s="134"/>
      <c r="BT121" s="134"/>
      <c r="BU121" s="134"/>
      <c r="BV121" s="134"/>
    </row>
    <row r="122" spans="63:74" x14ac:dyDescent="0.2">
      <c r="BK122" s="134"/>
      <c r="BL122" s="134"/>
      <c r="BM122" s="134"/>
      <c r="BN122" s="134"/>
      <c r="BO122" s="134"/>
      <c r="BP122" s="134"/>
      <c r="BQ122" s="134"/>
      <c r="BR122" s="134"/>
      <c r="BS122" s="134"/>
      <c r="BT122" s="134"/>
      <c r="BU122" s="134"/>
      <c r="BV122" s="134"/>
    </row>
    <row r="123" spans="63:74" x14ac:dyDescent="0.2">
      <c r="BK123" s="134"/>
      <c r="BL123" s="134"/>
      <c r="BM123" s="134"/>
      <c r="BN123" s="134"/>
      <c r="BO123" s="134"/>
      <c r="BP123" s="134"/>
      <c r="BQ123" s="134"/>
      <c r="BR123" s="134"/>
      <c r="BS123" s="134"/>
      <c r="BT123" s="134"/>
      <c r="BU123" s="134"/>
      <c r="BV123" s="134"/>
    </row>
    <row r="124" spans="63:74" x14ac:dyDescent="0.2">
      <c r="BK124" s="134"/>
      <c r="BL124" s="134"/>
      <c r="BM124" s="134"/>
      <c r="BN124" s="134"/>
      <c r="BO124" s="134"/>
      <c r="BP124" s="134"/>
      <c r="BQ124" s="134"/>
      <c r="BR124" s="134"/>
      <c r="BS124" s="134"/>
      <c r="BT124" s="134"/>
      <c r="BU124" s="134"/>
      <c r="BV124" s="134"/>
    </row>
    <row r="125" spans="63:74" x14ac:dyDescent="0.2">
      <c r="BK125" s="134"/>
      <c r="BL125" s="134"/>
      <c r="BM125" s="134"/>
      <c r="BN125" s="134"/>
      <c r="BO125" s="134"/>
      <c r="BP125" s="134"/>
      <c r="BQ125" s="134"/>
      <c r="BR125" s="134"/>
      <c r="BS125" s="134"/>
      <c r="BT125" s="134"/>
      <c r="BU125" s="134"/>
      <c r="BV125" s="134"/>
    </row>
    <row r="126" spans="63:74" x14ac:dyDescent="0.2">
      <c r="BK126" s="134"/>
      <c r="BL126" s="134"/>
      <c r="BM126" s="134"/>
      <c r="BN126" s="134"/>
      <c r="BO126" s="134"/>
      <c r="BP126" s="134"/>
      <c r="BQ126" s="134"/>
      <c r="BR126" s="134"/>
      <c r="BS126" s="134"/>
      <c r="BT126" s="134"/>
      <c r="BU126" s="134"/>
      <c r="BV126" s="134"/>
    </row>
    <row r="127" spans="63:74" x14ac:dyDescent="0.2">
      <c r="BK127" s="134"/>
      <c r="BL127" s="134"/>
      <c r="BM127" s="134"/>
      <c r="BN127" s="134"/>
      <c r="BO127" s="134"/>
      <c r="BP127" s="134"/>
      <c r="BQ127" s="134"/>
      <c r="BR127" s="134"/>
      <c r="BS127" s="134"/>
      <c r="BT127" s="134"/>
      <c r="BU127" s="134"/>
      <c r="BV127" s="134"/>
    </row>
    <row r="128" spans="63:74" x14ac:dyDescent="0.2">
      <c r="BK128" s="134"/>
      <c r="BL128" s="134"/>
      <c r="BM128" s="134"/>
      <c r="BN128" s="134"/>
      <c r="BO128" s="134"/>
      <c r="BP128" s="134"/>
      <c r="BQ128" s="134"/>
      <c r="BR128" s="134"/>
      <c r="BS128" s="134"/>
      <c r="BT128" s="134"/>
      <c r="BU128" s="134"/>
      <c r="BV128" s="134"/>
    </row>
    <row r="129" spans="63:74" x14ac:dyDescent="0.2">
      <c r="BK129" s="134"/>
      <c r="BL129" s="134"/>
      <c r="BM129" s="134"/>
      <c r="BN129" s="134"/>
      <c r="BO129" s="134"/>
      <c r="BP129" s="134"/>
      <c r="BQ129" s="134"/>
      <c r="BR129" s="134"/>
      <c r="BS129" s="134"/>
      <c r="BT129" s="134"/>
      <c r="BU129" s="134"/>
      <c r="BV129" s="134"/>
    </row>
    <row r="130" spans="63:74" x14ac:dyDescent="0.2">
      <c r="BK130" s="134"/>
      <c r="BL130" s="134"/>
      <c r="BM130" s="134"/>
      <c r="BN130" s="134"/>
      <c r="BO130" s="134"/>
      <c r="BP130" s="134"/>
      <c r="BQ130" s="134"/>
      <c r="BR130" s="134"/>
      <c r="BS130" s="134"/>
      <c r="BT130" s="134"/>
      <c r="BU130" s="134"/>
      <c r="BV130" s="134"/>
    </row>
    <row r="131" spans="63:74" x14ac:dyDescent="0.2">
      <c r="BK131" s="134"/>
      <c r="BL131" s="134"/>
      <c r="BM131" s="134"/>
      <c r="BN131" s="134"/>
      <c r="BO131" s="134"/>
      <c r="BP131" s="134"/>
      <c r="BQ131" s="134"/>
      <c r="BR131" s="134"/>
      <c r="BS131" s="134"/>
      <c r="BT131" s="134"/>
      <c r="BU131" s="134"/>
      <c r="BV131" s="134"/>
    </row>
    <row r="132" spans="63:74" x14ac:dyDescent="0.2">
      <c r="BK132" s="134"/>
      <c r="BL132" s="134"/>
      <c r="BM132" s="134"/>
      <c r="BN132" s="134"/>
      <c r="BO132" s="134"/>
      <c r="BP132" s="134"/>
      <c r="BQ132" s="134"/>
      <c r="BR132" s="134"/>
      <c r="BS132" s="134"/>
      <c r="BT132" s="134"/>
      <c r="BU132" s="134"/>
      <c r="BV132" s="134"/>
    </row>
    <row r="133" spans="63:74" x14ac:dyDescent="0.2">
      <c r="BK133" s="134"/>
      <c r="BL133" s="134"/>
      <c r="BM133" s="134"/>
      <c r="BN133" s="134"/>
      <c r="BO133" s="134"/>
      <c r="BP133" s="134"/>
      <c r="BQ133" s="134"/>
      <c r="BR133" s="134"/>
      <c r="BS133" s="134"/>
      <c r="BT133" s="134"/>
      <c r="BU133" s="134"/>
      <c r="BV133" s="134"/>
    </row>
    <row r="134" spans="63:74" x14ac:dyDescent="0.2">
      <c r="BK134" s="134"/>
      <c r="BL134" s="134"/>
      <c r="BM134" s="134"/>
      <c r="BN134" s="134"/>
      <c r="BO134" s="134"/>
      <c r="BP134" s="134"/>
      <c r="BQ134" s="134"/>
      <c r="BR134" s="134"/>
      <c r="BS134" s="134"/>
      <c r="BT134" s="134"/>
      <c r="BU134" s="134"/>
      <c r="BV134" s="134"/>
    </row>
    <row r="135" spans="63:74" x14ac:dyDescent="0.2">
      <c r="BK135" s="134"/>
      <c r="BL135" s="134"/>
      <c r="BM135" s="134"/>
      <c r="BN135" s="134"/>
      <c r="BO135" s="134"/>
      <c r="BP135" s="134"/>
      <c r="BQ135" s="134"/>
      <c r="BR135" s="134"/>
      <c r="BS135" s="134"/>
      <c r="BT135" s="134"/>
      <c r="BU135" s="134"/>
      <c r="BV135" s="134"/>
    </row>
    <row r="136" spans="63:74" x14ac:dyDescent="0.2">
      <c r="BK136" s="134"/>
      <c r="BL136" s="134"/>
      <c r="BM136" s="134"/>
      <c r="BN136" s="134"/>
      <c r="BO136" s="134"/>
      <c r="BP136" s="134"/>
      <c r="BQ136" s="134"/>
      <c r="BR136" s="134"/>
      <c r="BS136" s="134"/>
      <c r="BT136" s="134"/>
      <c r="BU136" s="134"/>
      <c r="BV136" s="134"/>
    </row>
    <row r="137" spans="63:74" x14ac:dyDescent="0.2">
      <c r="BK137" s="134"/>
      <c r="BL137" s="134"/>
      <c r="BM137" s="134"/>
      <c r="BN137" s="134"/>
      <c r="BO137" s="134"/>
      <c r="BP137" s="134"/>
      <c r="BQ137" s="134"/>
      <c r="BR137" s="134"/>
      <c r="BS137" s="134"/>
      <c r="BT137" s="134"/>
      <c r="BU137" s="134"/>
      <c r="BV137" s="134"/>
    </row>
    <row r="138" spans="63:74" x14ac:dyDescent="0.2">
      <c r="BK138" s="134"/>
      <c r="BL138" s="134"/>
      <c r="BM138" s="134"/>
      <c r="BN138" s="134"/>
      <c r="BO138" s="134"/>
      <c r="BP138" s="134"/>
      <c r="BQ138" s="134"/>
      <c r="BR138" s="134"/>
      <c r="BS138" s="134"/>
      <c r="BT138" s="134"/>
      <c r="BU138" s="134"/>
      <c r="BV138" s="134"/>
    </row>
    <row r="139" spans="63:74" x14ac:dyDescent="0.2">
      <c r="BK139" s="134"/>
      <c r="BL139" s="134"/>
      <c r="BM139" s="134"/>
      <c r="BN139" s="134"/>
      <c r="BO139" s="134"/>
      <c r="BP139" s="134"/>
      <c r="BQ139" s="134"/>
      <c r="BR139" s="134"/>
      <c r="BS139" s="134"/>
      <c r="BT139" s="134"/>
      <c r="BU139" s="134"/>
      <c r="BV139" s="134"/>
    </row>
    <row r="140" spans="63:74" x14ac:dyDescent="0.2">
      <c r="BK140" s="134"/>
      <c r="BL140" s="134"/>
      <c r="BM140" s="134"/>
      <c r="BN140" s="134"/>
      <c r="BO140" s="134"/>
      <c r="BP140" s="134"/>
      <c r="BQ140" s="134"/>
      <c r="BR140" s="134"/>
      <c r="BS140" s="134"/>
      <c r="BT140" s="134"/>
      <c r="BU140" s="134"/>
      <c r="BV140" s="134"/>
    </row>
    <row r="141" spans="63:74" x14ac:dyDescent="0.2">
      <c r="BK141" s="134"/>
      <c r="BL141" s="134"/>
      <c r="BM141" s="134"/>
      <c r="BN141" s="134"/>
      <c r="BO141" s="134"/>
      <c r="BP141" s="134"/>
      <c r="BQ141" s="134"/>
      <c r="BR141" s="134"/>
      <c r="BS141" s="134"/>
      <c r="BT141" s="134"/>
      <c r="BU141" s="134"/>
      <c r="BV141" s="134"/>
    </row>
    <row r="142" spans="63:74" x14ac:dyDescent="0.2">
      <c r="BK142" s="134"/>
      <c r="BL142" s="134"/>
      <c r="BM142" s="134"/>
      <c r="BN142" s="134"/>
      <c r="BO142" s="134"/>
      <c r="BP142" s="134"/>
      <c r="BQ142" s="134"/>
      <c r="BR142" s="134"/>
      <c r="BS142" s="134"/>
      <c r="BT142" s="134"/>
      <c r="BU142" s="134"/>
      <c r="BV142" s="134"/>
    </row>
    <row r="143" spans="63:74" x14ac:dyDescent="0.2">
      <c r="BK143" s="134"/>
      <c r="BL143" s="134"/>
      <c r="BM143" s="134"/>
      <c r="BN143" s="134"/>
      <c r="BO143" s="134"/>
      <c r="BP143" s="134"/>
      <c r="BQ143" s="134"/>
      <c r="BR143" s="134"/>
      <c r="BS143" s="134"/>
      <c r="BT143" s="134"/>
      <c r="BU143" s="134"/>
      <c r="BV143" s="134"/>
    </row>
  </sheetData>
  <mergeCells count="17">
    <mergeCell ref="A1:A2"/>
    <mergeCell ref="AM3:AX3"/>
    <mergeCell ref="AY3:BJ3"/>
    <mergeCell ref="BK3:BV3"/>
    <mergeCell ref="B1:AL1"/>
    <mergeCell ref="C3:N3"/>
    <mergeCell ref="O3:Z3"/>
    <mergeCell ref="AA3:AL3"/>
    <mergeCell ref="B63:Q63"/>
    <mergeCell ref="B64:Q64"/>
    <mergeCell ref="B60:Q60"/>
    <mergeCell ref="B62:Q62"/>
    <mergeCell ref="B56:Q56"/>
    <mergeCell ref="B58:Q58"/>
    <mergeCell ref="B59:Q59"/>
    <mergeCell ref="B57:Q57"/>
    <mergeCell ref="B61:R61"/>
  </mergeCells>
  <phoneticPr fontId="7" type="noConversion"/>
  <hyperlinks>
    <hyperlink ref="A1:A2" location="Contents!A1" display="Table of Contents" xr:uid="{00000000-0004-0000-1700-000000000000}"/>
  </hyperlinks>
  <pageMargins left="0.25" right="0.25" top="0.25" bottom="0.25" header="0.5" footer="0.5"/>
  <pageSetup scale="70" orientation="portrait" horizontalDpi="300" verticalDpi="300" r:id="rId1"/>
  <headerFooter alignWithMargins="0">
    <oddFooter>&amp;L&amp;"Courier,Bold"&amp;F&amp;C&amp;P&amp;R&amp;"Courier,Bold"&amp;D  &amp;T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BV146"/>
  <sheetViews>
    <sheetView zoomScaleNormal="100" workbookViewId="0">
      <pane xSplit="2" ySplit="4" topLeftCell="AO5" activePane="bottomRight" state="frozen"/>
      <selection activeCell="BI18" sqref="BI18"/>
      <selection pane="topRight" activeCell="BI18" sqref="BI18"/>
      <selection pane="bottomLeft" activeCell="BI18" sqref="BI18"/>
      <selection pane="bottomRight" activeCell="B1" sqref="B1:AL1"/>
    </sheetView>
  </sheetViews>
  <sheetFormatPr defaultColWidth="9.5546875" defaultRowHeight="9.6" x14ac:dyDescent="0.15"/>
  <cols>
    <col min="1" max="1" width="13.44140625" style="96" customWidth="1"/>
    <col min="2" max="2" width="36.44140625" style="96" customWidth="1"/>
    <col min="3" max="50" width="6.5546875" style="96" customWidth="1"/>
    <col min="51" max="53" width="6.5546875" style="869" customWidth="1"/>
    <col min="54" max="55" width="6.5546875" style="133" customWidth="1"/>
    <col min="56" max="58" width="6.5546875" style="738" customWidth="1"/>
    <col min="59" max="61" width="6.5546875" style="869" customWidth="1"/>
    <col min="62" max="62" width="6.5546875" style="133" customWidth="1"/>
    <col min="63" max="74" width="6.5546875" style="96" customWidth="1"/>
    <col min="75" max="16384" width="9.5546875" style="96"/>
  </cols>
  <sheetData>
    <row r="1" spans="1:74" ht="13.35" customHeight="1" x14ac:dyDescent="0.25">
      <c r="A1" s="1002" t="s">
        <v>479</v>
      </c>
      <c r="B1" s="1139" t="s">
        <v>762</v>
      </c>
      <c r="C1" s="1075"/>
      <c r="D1" s="1075"/>
      <c r="E1" s="1075"/>
      <c r="F1" s="1075"/>
      <c r="G1" s="1075"/>
      <c r="H1" s="1075"/>
      <c r="I1" s="1075"/>
      <c r="J1" s="1075"/>
      <c r="K1" s="1075"/>
      <c r="L1" s="1075"/>
      <c r="M1" s="1075"/>
      <c r="N1" s="1075"/>
      <c r="O1" s="1075"/>
      <c r="P1" s="1075"/>
      <c r="Q1" s="1075"/>
      <c r="R1" s="1075"/>
      <c r="S1" s="1075"/>
      <c r="T1" s="1075"/>
      <c r="U1" s="1075"/>
      <c r="V1" s="1075"/>
      <c r="W1" s="1075"/>
      <c r="X1" s="1075"/>
      <c r="Y1" s="1075"/>
      <c r="Z1" s="1075"/>
      <c r="AA1" s="1075"/>
      <c r="AB1" s="1075"/>
      <c r="AC1" s="1075"/>
      <c r="AD1" s="1075"/>
      <c r="AE1" s="1075"/>
      <c r="AF1" s="1075"/>
      <c r="AG1" s="1075"/>
      <c r="AH1" s="1075"/>
      <c r="AI1" s="1075"/>
      <c r="AJ1" s="1075"/>
      <c r="AK1" s="1075"/>
      <c r="AL1" s="1075"/>
    </row>
    <row r="2" spans="1:74" s="97" customFormat="1" ht="13.35" customHeight="1" x14ac:dyDescent="0.25">
      <c r="A2" s="1003"/>
      <c r="B2" s="317" t="str">
        <f>"U.S. Energy Information Administration  |  Short-Term Energy Outlook  - "&amp;Dates!D1</f>
        <v>U.S. Energy Information Administration  |  Short-Term Energy Outlook  - April 2025</v>
      </c>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Y2" s="870"/>
      <c r="AZ2" s="870"/>
      <c r="BA2" s="870"/>
      <c r="BB2" s="201"/>
      <c r="BC2" s="201"/>
      <c r="BD2" s="739"/>
      <c r="BE2" s="739"/>
      <c r="BF2" s="739"/>
      <c r="BG2" s="870"/>
      <c r="BH2" s="870"/>
      <c r="BI2" s="870"/>
      <c r="BJ2" s="201"/>
    </row>
    <row r="3" spans="1:74" s="7" customFormat="1" ht="13.2" x14ac:dyDescent="0.25">
      <c r="A3" s="338" t="s">
        <v>777</v>
      </c>
      <c r="B3" s="9"/>
      <c r="C3" s="1006">
        <f>Dates!D3</f>
        <v>2021</v>
      </c>
      <c r="D3" s="1007"/>
      <c r="E3" s="1007"/>
      <c r="F3" s="1007"/>
      <c r="G3" s="1007"/>
      <c r="H3" s="1007"/>
      <c r="I3" s="1007"/>
      <c r="J3" s="1007"/>
      <c r="K3" s="1007"/>
      <c r="L3" s="1007"/>
      <c r="M3" s="1007"/>
      <c r="N3" s="1008"/>
      <c r="O3" s="1006">
        <f>C3+1</f>
        <v>2022</v>
      </c>
      <c r="P3" s="1009"/>
      <c r="Q3" s="1009"/>
      <c r="R3" s="1009"/>
      <c r="S3" s="1009"/>
      <c r="T3" s="1009"/>
      <c r="U3" s="1009"/>
      <c r="V3" s="1009"/>
      <c r="W3" s="1009"/>
      <c r="X3" s="1007"/>
      <c r="Y3" s="1007"/>
      <c r="Z3" s="1008"/>
      <c r="AA3" s="1010">
        <f>O3+1</f>
        <v>2023</v>
      </c>
      <c r="AB3" s="1007"/>
      <c r="AC3" s="1007"/>
      <c r="AD3" s="1007"/>
      <c r="AE3" s="1007"/>
      <c r="AF3" s="1007"/>
      <c r="AG3" s="1007"/>
      <c r="AH3" s="1007"/>
      <c r="AI3" s="1007"/>
      <c r="AJ3" s="1007"/>
      <c r="AK3" s="1007"/>
      <c r="AL3" s="1008"/>
      <c r="AM3" s="1010">
        <f>AA3+1</f>
        <v>2024</v>
      </c>
      <c r="AN3" s="1007"/>
      <c r="AO3" s="1007"/>
      <c r="AP3" s="1007"/>
      <c r="AQ3" s="1007"/>
      <c r="AR3" s="1007"/>
      <c r="AS3" s="1007"/>
      <c r="AT3" s="1007"/>
      <c r="AU3" s="1007"/>
      <c r="AV3" s="1007"/>
      <c r="AW3" s="1007"/>
      <c r="AX3" s="1008"/>
      <c r="AY3" s="1010">
        <f>AM3+1</f>
        <v>2025</v>
      </c>
      <c r="AZ3" s="1011"/>
      <c r="BA3" s="1011"/>
      <c r="BB3" s="1011"/>
      <c r="BC3" s="1011"/>
      <c r="BD3" s="1011"/>
      <c r="BE3" s="1011"/>
      <c r="BF3" s="1011"/>
      <c r="BG3" s="1011"/>
      <c r="BH3" s="1011"/>
      <c r="BI3" s="1011"/>
      <c r="BJ3" s="1012"/>
      <c r="BK3" s="1010">
        <f>AY3+1</f>
        <v>2026</v>
      </c>
      <c r="BL3" s="1007"/>
      <c r="BM3" s="1007"/>
      <c r="BN3" s="1007"/>
      <c r="BO3" s="1007"/>
      <c r="BP3" s="1007"/>
      <c r="BQ3" s="1007"/>
      <c r="BR3" s="1007"/>
      <c r="BS3" s="1007"/>
      <c r="BT3" s="1007"/>
      <c r="BU3" s="1007"/>
      <c r="BV3" s="1008"/>
    </row>
    <row r="4" spans="1:74" s="7" customFormat="1" ht="10.199999999999999" x14ac:dyDescent="0.2">
      <c r="A4" s="344" t="str">
        <f>TEXT(Dates!$D$2,"dddd, mmmm d, yyyy")</f>
        <v>Monday, April 7,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656"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6"/>
      <c r="B5" s="98" t="s">
        <v>91</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c r="AH5" s="553"/>
      <c r="AI5" s="553"/>
      <c r="AJ5" s="553"/>
      <c r="AK5" s="553"/>
      <c r="AL5" s="553"/>
      <c r="AM5" s="553"/>
      <c r="AN5" s="553"/>
      <c r="AO5" s="553"/>
      <c r="AP5" s="553"/>
      <c r="AQ5" s="553"/>
      <c r="AR5" s="553"/>
      <c r="AS5" s="553"/>
      <c r="AT5" s="553"/>
      <c r="AU5" s="553"/>
      <c r="AV5" s="553"/>
      <c r="AW5" s="553"/>
      <c r="AX5" s="553"/>
      <c r="AY5" s="991"/>
      <c r="AZ5" s="991"/>
      <c r="BA5" s="991"/>
      <c r="BB5" s="556"/>
      <c r="BC5" s="910"/>
      <c r="BD5" s="911"/>
      <c r="BE5" s="911"/>
      <c r="BF5" s="911"/>
      <c r="BG5" s="911"/>
      <c r="BH5" s="911"/>
      <c r="BI5" s="911"/>
      <c r="BJ5" s="556"/>
      <c r="BK5" s="556"/>
      <c r="BL5" s="556"/>
      <c r="BM5" s="556"/>
      <c r="BN5" s="556"/>
      <c r="BO5" s="556"/>
      <c r="BP5" s="556"/>
      <c r="BQ5" s="556"/>
      <c r="BR5" s="556"/>
      <c r="BS5" s="556"/>
      <c r="BT5" s="556"/>
      <c r="BU5" s="556"/>
      <c r="BV5" s="556"/>
    </row>
    <row r="6" spans="1:74" ht="11.1" customHeight="1" x14ac:dyDescent="0.2">
      <c r="A6" s="6" t="s">
        <v>284</v>
      </c>
      <c r="B6" s="559" t="s">
        <v>1174</v>
      </c>
      <c r="C6" s="408">
        <v>804.67133362000004</v>
      </c>
      <c r="D6" s="408">
        <v>794.01730326999996</v>
      </c>
      <c r="E6" s="408">
        <v>508.33095594000002</v>
      </c>
      <c r="F6" s="408">
        <v>308.26755990999999</v>
      </c>
      <c r="G6" s="408">
        <v>151.07586148999999</v>
      </c>
      <c r="H6" s="408">
        <v>12.329405179</v>
      </c>
      <c r="I6" s="408">
        <v>4.5605191965999996</v>
      </c>
      <c r="J6" s="408">
        <v>5.9701781909999996</v>
      </c>
      <c r="K6" s="408">
        <v>40.056315529999999</v>
      </c>
      <c r="L6" s="408">
        <v>179.9587047</v>
      </c>
      <c r="M6" s="408">
        <v>509.33275588999999</v>
      </c>
      <c r="N6" s="408">
        <v>615.59622116000003</v>
      </c>
      <c r="O6" s="408">
        <v>914.18136145000005</v>
      </c>
      <c r="P6" s="408">
        <v>711.94833312000003</v>
      </c>
      <c r="Q6" s="408">
        <v>524.62140565000004</v>
      </c>
      <c r="R6" s="408">
        <v>341.62299714</v>
      </c>
      <c r="S6" s="408">
        <v>122.27512939</v>
      </c>
      <c r="T6" s="408">
        <v>25.906265013999999</v>
      </c>
      <c r="U6" s="408">
        <v>3.6306086308999999</v>
      </c>
      <c r="V6" s="408">
        <v>5.8151096288000002</v>
      </c>
      <c r="W6" s="408">
        <v>44.433335556999999</v>
      </c>
      <c r="X6" s="408">
        <v>257.47617258999998</v>
      </c>
      <c r="Y6" s="408">
        <v>511.09704962000001</v>
      </c>
      <c r="Z6" s="408">
        <v>780.81939923000004</v>
      </c>
      <c r="AA6" s="408">
        <v>714.93977522</v>
      </c>
      <c r="AB6" s="408">
        <v>621.23824919000003</v>
      </c>
      <c r="AC6" s="408">
        <v>585.31849957999998</v>
      </c>
      <c r="AD6" s="408">
        <v>297.32383124</v>
      </c>
      <c r="AE6" s="408">
        <v>144.70757259999999</v>
      </c>
      <c r="AF6" s="408">
        <v>42.918999986000003</v>
      </c>
      <c r="AG6" s="408">
        <v>4.7386799197</v>
      </c>
      <c r="AH6" s="408">
        <v>9.7173214580000007</v>
      </c>
      <c r="AI6" s="408">
        <v>45.640318811</v>
      </c>
      <c r="AJ6" s="408">
        <v>206.56091867999999</v>
      </c>
      <c r="AK6" s="408">
        <v>504.56467063000002</v>
      </c>
      <c r="AL6" s="408">
        <v>623.90224531000001</v>
      </c>
      <c r="AM6" s="408">
        <v>839.90134048000004</v>
      </c>
      <c r="AN6" s="408">
        <v>575.11073508000004</v>
      </c>
      <c r="AO6" s="408">
        <v>489.23731651999998</v>
      </c>
      <c r="AP6" s="408">
        <v>281.11111844999999</v>
      </c>
      <c r="AQ6" s="408">
        <v>113.43437919</v>
      </c>
      <c r="AR6" s="408">
        <v>19.629971492999999</v>
      </c>
      <c r="AS6" s="408">
        <v>3.9420085802</v>
      </c>
      <c r="AT6" s="408">
        <v>9.1437303769000007</v>
      </c>
      <c r="AU6" s="408">
        <v>36.989417596999999</v>
      </c>
      <c r="AV6" s="408">
        <v>186.05394751</v>
      </c>
      <c r="AW6" s="408">
        <v>430.06284197000002</v>
      </c>
      <c r="AX6" s="408">
        <v>703.69073865999997</v>
      </c>
      <c r="AY6" s="925">
        <v>946.54942842000003</v>
      </c>
      <c r="AZ6" s="925">
        <v>684.07047193999995</v>
      </c>
      <c r="BA6" s="925">
        <v>478.63357786</v>
      </c>
      <c r="BB6" s="380">
        <v>306.37649081000001</v>
      </c>
      <c r="BC6" s="380">
        <v>135.19734266</v>
      </c>
      <c r="BD6" s="380">
        <v>31.086717777</v>
      </c>
      <c r="BE6" s="380">
        <v>7.2582601976000003</v>
      </c>
      <c r="BF6" s="380">
        <v>11.115090062</v>
      </c>
      <c r="BG6" s="380">
        <v>55.182580113999997</v>
      </c>
      <c r="BH6" s="380">
        <v>236.799893</v>
      </c>
      <c r="BI6" s="380">
        <v>479.09736693999997</v>
      </c>
      <c r="BJ6" s="380">
        <v>714.09871164000003</v>
      </c>
      <c r="BK6" s="380">
        <v>790.61448172999997</v>
      </c>
      <c r="BL6" s="380">
        <v>643.83834182999999</v>
      </c>
      <c r="BM6" s="380">
        <v>525.39708339000003</v>
      </c>
      <c r="BN6" s="380">
        <v>297.99478864000002</v>
      </c>
      <c r="BO6" s="380">
        <v>134.59600047000001</v>
      </c>
      <c r="BP6" s="380">
        <v>30.997058387999999</v>
      </c>
      <c r="BQ6" s="380">
        <v>7.2448688456000001</v>
      </c>
      <c r="BR6" s="380">
        <v>11.08376297</v>
      </c>
      <c r="BS6" s="380">
        <v>54.976488250999999</v>
      </c>
      <c r="BT6" s="380">
        <v>235.75940338999999</v>
      </c>
      <c r="BU6" s="380">
        <v>476.99595439000001</v>
      </c>
      <c r="BV6" s="380">
        <v>710.93839134999996</v>
      </c>
    </row>
    <row r="7" spans="1:74" ht="11.1" customHeight="1" x14ac:dyDescent="0.2">
      <c r="A7" s="6" t="s">
        <v>43</v>
      </c>
      <c r="B7" s="784" t="s">
        <v>1025</v>
      </c>
      <c r="C7" s="408">
        <v>1123.5620636000001</v>
      </c>
      <c r="D7" s="408">
        <v>1051.9202293999999</v>
      </c>
      <c r="E7" s="408">
        <v>837.35178074999999</v>
      </c>
      <c r="F7" s="408">
        <v>519.73295001999998</v>
      </c>
      <c r="G7" s="408">
        <v>246.54586767000001</v>
      </c>
      <c r="H7" s="408">
        <v>14.956743218</v>
      </c>
      <c r="I7" s="408">
        <v>12.629024447000001</v>
      </c>
      <c r="J7" s="408">
        <v>3.6021517147000002</v>
      </c>
      <c r="K7" s="408">
        <v>68.257982080999994</v>
      </c>
      <c r="L7" s="408">
        <v>279.20971706</v>
      </c>
      <c r="M7" s="408">
        <v>727.29150269000002</v>
      </c>
      <c r="N7" s="408">
        <v>913.96549144000005</v>
      </c>
      <c r="O7" s="408">
        <v>1302.8465275999999</v>
      </c>
      <c r="P7" s="408">
        <v>993.63544907000005</v>
      </c>
      <c r="Q7" s="408">
        <v>840.83390502999998</v>
      </c>
      <c r="R7" s="408">
        <v>543.77245384000003</v>
      </c>
      <c r="S7" s="408">
        <v>186.81904084999999</v>
      </c>
      <c r="T7" s="408">
        <v>53.314444823999999</v>
      </c>
      <c r="U7" s="408">
        <v>2.9959603983999998</v>
      </c>
      <c r="V7" s="408">
        <v>3.4607944261000001</v>
      </c>
      <c r="W7" s="408">
        <v>108.01065534</v>
      </c>
      <c r="X7" s="408">
        <v>386.30405098</v>
      </c>
      <c r="Y7" s="408">
        <v>613.49936556</v>
      </c>
      <c r="Z7" s="408">
        <v>982.56180270000004</v>
      </c>
      <c r="AA7" s="408">
        <v>925.57166153000003</v>
      </c>
      <c r="AB7" s="408">
        <v>940.17982601999995</v>
      </c>
      <c r="AC7" s="408">
        <v>850.32459330999995</v>
      </c>
      <c r="AD7" s="408">
        <v>467.91429141999998</v>
      </c>
      <c r="AE7" s="408">
        <v>282.74962025000002</v>
      </c>
      <c r="AF7" s="408">
        <v>69.095519545000002</v>
      </c>
      <c r="AG7" s="408">
        <v>1.1578896891999999</v>
      </c>
      <c r="AH7" s="408">
        <v>24.628431572</v>
      </c>
      <c r="AI7" s="408">
        <v>65.569199714999996</v>
      </c>
      <c r="AJ7" s="408">
        <v>288.66043212</v>
      </c>
      <c r="AK7" s="408">
        <v>788.40661868999996</v>
      </c>
      <c r="AL7" s="408">
        <v>853.44986848999997</v>
      </c>
      <c r="AM7" s="408">
        <v>1086.9429501</v>
      </c>
      <c r="AN7" s="408">
        <v>914.33444469000005</v>
      </c>
      <c r="AO7" s="408">
        <v>763.41006155000002</v>
      </c>
      <c r="AP7" s="408">
        <v>544.65757726000004</v>
      </c>
      <c r="AQ7" s="408">
        <v>191.50882623000001</v>
      </c>
      <c r="AR7" s="408">
        <v>17.464813407000001</v>
      </c>
      <c r="AS7" s="408">
        <v>0.71617463918000002</v>
      </c>
      <c r="AT7" s="408">
        <v>16.518677929999999</v>
      </c>
      <c r="AU7" s="408">
        <v>95.149176138000001</v>
      </c>
      <c r="AV7" s="408">
        <v>383.32033725999997</v>
      </c>
      <c r="AW7" s="408">
        <v>607.30494983999995</v>
      </c>
      <c r="AX7" s="408">
        <v>1060.9462288</v>
      </c>
      <c r="AY7" s="925">
        <v>1249.1138361000001</v>
      </c>
      <c r="AZ7" s="925">
        <v>1076.5879046</v>
      </c>
      <c r="BA7" s="925">
        <v>794.37545153999997</v>
      </c>
      <c r="BB7" s="380">
        <v>545.24195198999996</v>
      </c>
      <c r="BC7" s="380">
        <v>245.81510355</v>
      </c>
      <c r="BD7" s="380">
        <v>47.303915834000001</v>
      </c>
      <c r="BE7" s="380">
        <v>7.9766547447000002</v>
      </c>
      <c r="BF7" s="380">
        <v>17.216402837</v>
      </c>
      <c r="BG7" s="380">
        <v>104.05804152</v>
      </c>
      <c r="BH7" s="380">
        <v>397.40574987000002</v>
      </c>
      <c r="BI7" s="380">
        <v>665.81871697999998</v>
      </c>
      <c r="BJ7" s="380">
        <v>957.45179105</v>
      </c>
      <c r="BK7" s="380">
        <v>1116.8916419</v>
      </c>
      <c r="BL7" s="380">
        <v>957.19753747000004</v>
      </c>
      <c r="BM7" s="380">
        <v>846.18747216999998</v>
      </c>
      <c r="BN7" s="380">
        <v>519.60386856000002</v>
      </c>
      <c r="BO7" s="380">
        <v>244.85774183999999</v>
      </c>
      <c r="BP7" s="380">
        <v>47.133845688999997</v>
      </c>
      <c r="BQ7" s="380">
        <v>7.9521934248999999</v>
      </c>
      <c r="BR7" s="380">
        <v>17.160003245999999</v>
      </c>
      <c r="BS7" s="380">
        <v>103.67648869999999</v>
      </c>
      <c r="BT7" s="380">
        <v>395.85258489</v>
      </c>
      <c r="BU7" s="380">
        <v>663.18350041999997</v>
      </c>
      <c r="BV7" s="380">
        <v>953.65316386999996</v>
      </c>
    </row>
    <row r="8" spans="1:74" ht="11.1" customHeight="1" x14ac:dyDescent="0.2">
      <c r="A8" s="6" t="s">
        <v>44</v>
      </c>
      <c r="B8" s="784" t="s">
        <v>1026</v>
      </c>
      <c r="C8" s="408">
        <v>1064.7684075</v>
      </c>
      <c r="D8" s="408">
        <v>1015.7097119</v>
      </c>
      <c r="E8" s="408">
        <v>736.26338449000002</v>
      </c>
      <c r="F8" s="408">
        <v>440.36132173999999</v>
      </c>
      <c r="G8" s="408">
        <v>215.45116390999999</v>
      </c>
      <c r="H8" s="408">
        <v>9.6062991128000004</v>
      </c>
      <c r="I8" s="408">
        <v>3.7512571381000002</v>
      </c>
      <c r="J8" s="408">
        <v>2.0297689927999998</v>
      </c>
      <c r="K8" s="408">
        <v>50.326480156000002</v>
      </c>
      <c r="L8" s="408">
        <v>206.19947869000001</v>
      </c>
      <c r="M8" s="408">
        <v>707.92994010999996</v>
      </c>
      <c r="N8" s="408">
        <v>809.08278078000001</v>
      </c>
      <c r="O8" s="408">
        <v>1242.2811816999999</v>
      </c>
      <c r="P8" s="408">
        <v>932.53739101999997</v>
      </c>
      <c r="Q8" s="408">
        <v>758.35188818999995</v>
      </c>
      <c r="R8" s="408">
        <v>494.64814661000003</v>
      </c>
      <c r="S8" s="408">
        <v>145.74425445</v>
      </c>
      <c r="T8" s="408">
        <v>27.060358392000001</v>
      </c>
      <c r="U8" s="408">
        <v>1.7166652408</v>
      </c>
      <c r="V8" s="408">
        <v>3.4224505289999998</v>
      </c>
      <c r="W8" s="408">
        <v>67.349914373000004</v>
      </c>
      <c r="X8" s="408">
        <v>393.38561267</v>
      </c>
      <c r="Y8" s="408">
        <v>588.39503894999996</v>
      </c>
      <c r="Z8" s="408">
        <v>980.40596046999997</v>
      </c>
      <c r="AA8" s="408">
        <v>843.05915324</v>
      </c>
      <c r="AB8" s="408">
        <v>813.74453940000001</v>
      </c>
      <c r="AC8" s="408">
        <v>794.44997965000005</v>
      </c>
      <c r="AD8" s="408">
        <v>367.24592027</v>
      </c>
      <c r="AE8" s="408">
        <v>241.39107335</v>
      </c>
      <c r="AF8" s="408">
        <v>44.027052382999997</v>
      </c>
      <c r="AG8" s="408">
        <v>1.2455370905000001</v>
      </c>
      <c r="AH8" s="408">
        <v>12.803656221000001</v>
      </c>
      <c r="AI8" s="408">
        <v>57.235848222000001</v>
      </c>
      <c r="AJ8" s="408">
        <v>272.60198252999999</v>
      </c>
      <c r="AK8" s="408">
        <v>714.66121701999998</v>
      </c>
      <c r="AL8" s="408">
        <v>789.61153951999995</v>
      </c>
      <c r="AM8" s="408">
        <v>1018.4670239</v>
      </c>
      <c r="AN8" s="408">
        <v>828.84047783000005</v>
      </c>
      <c r="AO8" s="408">
        <v>668.82753668999999</v>
      </c>
      <c r="AP8" s="408">
        <v>429.04038572000002</v>
      </c>
      <c r="AQ8" s="408">
        <v>127.50372772</v>
      </c>
      <c r="AR8" s="408">
        <v>9.0048690324000003</v>
      </c>
      <c r="AS8" s="408">
        <v>0.77598927204000001</v>
      </c>
      <c r="AT8" s="408">
        <v>7.9190926413999998</v>
      </c>
      <c r="AU8" s="408">
        <v>60.844070711999997</v>
      </c>
      <c r="AV8" s="408">
        <v>304.79110018</v>
      </c>
      <c r="AW8" s="408">
        <v>550.10008755000001</v>
      </c>
      <c r="AX8" s="408">
        <v>998.24885824</v>
      </c>
      <c r="AY8" s="925">
        <v>1215.9879378999999</v>
      </c>
      <c r="AZ8" s="925">
        <v>971.16884677999997</v>
      </c>
      <c r="BA8" s="925">
        <v>669.14864150999995</v>
      </c>
      <c r="BB8" s="380">
        <v>449.95026035000001</v>
      </c>
      <c r="BC8" s="380">
        <v>186.91682223000001</v>
      </c>
      <c r="BD8" s="380">
        <v>23.480552844000002</v>
      </c>
      <c r="BE8" s="380">
        <v>4.2301146914999999</v>
      </c>
      <c r="BF8" s="380">
        <v>9.6704891382000007</v>
      </c>
      <c r="BG8" s="380">
        <v>71.250902699999997</v>
      </c>
      <c r="BH8" s="380">
        <v>339.77377810000002</v>
      </c>
      <c r="BI8" s="380">
        <v>614.90452818000006</v>
      </c>
      <c r="BJ8" s="380">
        <v>892.9983287</v>
      </c>
      <c r="BK8" s="380">
        <v>1041.5450562999999</v>
      </c>
      <c r="BL8" s="380">
        <v>887.71182970999996</v>
      </c>
      <c r="BM8" s="380">
        <v>767.34273228999996</v>
      </c>
      <c r="BN8" s="380">
        <v>438.26183451999998</v>
      </c>
      <c r="BO8" s="380">
        <v>186.13855133000001</v>
      </c>
      <c r="BP8" s="380">
        <v>23.376850819000001</v>
      </c>
      <c r="BQ8" s="380">
        <v>4.2113182064999997</v>
      </c>
      <c r="BR8" s="380">
        <v>9.6284554296000007</v>
      </c>
      <c r="BS8" s="380">
        <v>70.953302085000004</v>
      </c>
      <c r="BT8" s="380">
        <v>338.39982626</v>
      </c>
      <c r="BU8" s="380">
        <v>612.43092606000005</v>
      </c>
      <c r="BV8" s="380">
        <v>889.40654143999996</v>
      </c>
    </row>
    <row r="9" spans="1:74" ht="11.1" customHeight="1" x14ac:dyDescent="0.2">
      <c r="A9" s="6" t="s">
        <v>45</v>
      </c>
      <c r="B9" s="784" t="s">
        <v>1027</v>
      </c>
      <c r="C9" s="408">
        <v>1146.5924755000001</v>
      </c>
      <c r="D9" s="408">
        <v>1248.6808432</v>
      </c>
      <c r="E9" s="408">
        <v>689.88404973000002</v>
      </c>
      <c r="F9" s="408">
        <v>448.17919359000001</v>
      </c>
      <c r="G9" s="408">
        <v>243.02884939</v>
      </c>
      <c r="H9" s="408">
        <v>14.458506738000001</v>
      </c>
      <c r="I9" s="408">
        <v>6.6671214792000004</v>
      </c>
      <c r="J9" s="408">
        <v>5.2779664683999998</v>
      </c>
      <c r="K9" s="408">
        <v>57.295631215</v>
      </c>
      <c r="L9" s="408">
        <v>227.07675384999999</v>
      </c>
      <c r="M9" s="408">
        <v>780.13131151000005</v>
      </c>
      <c r="N9" s="408">
        <v>879.893236</v>
      </c>
      <c r="O9" s="408">
        <v>1391.4426989000001</v>
      </c>
      <c r="P9" s="408">
        <v>1084.3952019000001</v>
      </c>
      <c r="Q9" s="408">
        <v>790.98242637999999</v>
      </c>
      <c r="R9" s="408">
        <v>567.15237943</v>
      </c>
      <c r="S9" s="408">
        <v>159.4376843</v>
      </c>
      <c r="T9" s="408">
        <v>26.035990689999998</v>
      </c>
      <c r="U9" s="408">
        <v>3.4251328731999999</v>
      </c>
      <c r="V9" s="408">
        <v>13.615232568</v>
      </c>
      <c r="W9" s="408">
        <v>82.045234514000001</v>
      </c>
      <c r="X9" s="408">
        <v>425.39014179999998</v>
      </c>
      <c r="Y9" s="408">
        <v>694.65254448999997</v>
      </c>
      <c r="Z9" s="408">
        <v>1105.4279681</v>
      </c>
      <c r="AA9" s="408">
        <v>998.48798062000003</v>
      </c>
      <c r="AB9" s="408">
        <v>880.91584734000003</v>
      </c>
      <c r="AC9" s="408">
        <v>848.97584539000002</v>
      </c>
      <c r="AD9" s="408">
        <v>441.65033442999999</v>
      </c>
      <c r="AE9" s="408">
        <v>215.87070965999999</v>
      </c>
      <c r="AF9" s="408">
        <v>43.481613283000002</v>
      </c>
      <c r="AG9" s="408">
        <v>5.9572187980000004</v>
      </c>
      <c r="AH9" s="408">
        <v>20.829677778000001</v>
      </c>
      <c r="AI9" s="408">
        <v>67.213807126000006</v>
      </c>
      <c r="AJ9" s="408">
        <v>337.26655712000002</v>
      </c>
      <c r="AK9" s="408">
        <v>735.55483045000005</v>
      </c>
      <c r="AL9" s="408">
        <v>825.58686350999994</v>
      </c>
      <c r="AM9" s="408">
        <v>1192.1485931</v>
      </c>
      <c r="AN9" s="408">
        <v>774.57768483999996</v>
      </c>
      <c r="AO9" s="408">
        <v>690.14924068000005</v>
      </c>
      <c r="AP9" s="408">
        <v>393.32452395000001</v>
      </c>
      <c r="AQ9" s="408">
        <v>134.11032270999999</v>
      </c>
      <c r="AR9" s="408">
        <v>19.445122511000001</v>
      </c>
      <c r="AS9" s="408">
        <v>6.6812362173000004</v>
      </c>
      <c r="AT9" s="408">
        <v>13.024180884</v>
      </c>
      <c r="AU9" s="408">
        <v>47.020882151000002</v>
      </c>
      <c r="AV9" s="408">
        <v>292.50404680000003</v>
      </c>
      <c r="AW9" s="408">
        <v>593.34183160999999</v>
      </c>
      <c r="AX9" s="408">
        <v>1030.0673411</v>
      </c>
      <c r="AY9" s="925">
        <v>1357.3360541</v>
      </c>
      <c r="AZ9" s="925">
        <v>1074.5734691</v>
      </c>
      <c r="BA9" s="925">
        <v>696.61157596999999</v>
      </c>
      <c r="BB9" s="380">
        <v>472.09895275000002</v>
      </c>
      <c r="BC9" s="380">
        <v>202.46136342</v>
      </c>
      <c r="BD9" s="380">
        <v>33.620477287</v>
      </c>
      <c r="BE9" s="380">
        <v>8.2599039515000001</v>
      </c>
      <c r="BF9" s="380">
        <v>18.978939329999999</v>
      </c>
      <c r="BG9" s="380">
        <v>91.224756257999999</v>
      </c>
      <c r="BH9" s="380">
        <v>374.40557759000001</v>
      </c>
      <c r="BI9" s="380">
        <v>699.21144085000003</v>
      </c>
      <c r="BJ9" s="380">
        <v>1020.8335089</v>
      </c>
      <c r="BK9" s="380">
        <v>1171.5897250999999</v>
      </c>
      <c r="BL9" s="380">
        <v>973.68666909000001</v>
      </c>
      <c r="BM9" s="380">
        <v>797.58715470000004</v>
      </c>
      <c r="BN9" s="380">
        <v>452.16299642000001</v>
      </c>
      <c r="BO9" s="380">
        <v>201.81842397</v>
      </c>
      <c r="BP9" s="380">
        <v>33.520556837999997</v>
      </c>
      <c r="BQ9" s="380">
        <v>8.2378461652000006</v>
      </c>
      <c r="BR9" s="380">
        <v>18.923277408000001</v>
      </c>
      <c r="BS9" s="380">
        <v>90.946061154000006</v>
      </c>
      <c r="BT9" s="380">
        <v>373.20857611000002</v>
      </c>
      <c r="BU9" s="380">
        <v>696.95202259999996</v>
      </c>
      <c r="BV9" s="380">
        <v>1017.5229919</v>
      </c>
    </row>
    <row r="10" spans="1:74" ht="11.1" customHeight="1" x14ac:dyDescent="0.2">
      <c r="A10" s="6" t="s">
        <v>46</v>
      </c>
      <c r="B10" s="784" t="s">
        <v>1028</v>
      </c>
      <c r="C10" s="408">
        <v>1180.5700377000001</v>
      </c>
      <c r="D10" s="408">
        <v>1375.4510600999999</v>
      </c>
      <c r="E10" s="408">
        <v>672.70266561999995</v>
      </c>
      <c r="F10" s="408">
        <v>478.12139449</v>
      </c>
      <c r="G10" s="408">
        <v>225.35728624999999</v>
      </c>
      <c r="H10" s="408">
        <v>13.861697271000001</v>
      </c>
      <c r="I10" s="408">
        <v>8.0375384377000003</v>
      </c>
      <c r="J10" s="408">
        <v>11.587423295000001</v>
      </c>
      <c r="K10" s="408">
        <v>67.848263058000001</v>
      </c>
      <c r="L10" s="408">
        <v>295.43442594999999</v>
      </c>
      <c r="M10" s="408">
        <v>737.63306775000001</v>
      </c>
      <c r="N10" s="408">
        <v>994.63092347999998</v>
      </c>
      <c r="O10" s="408">
        <v>1442.0525881999999</v>
      </c>
      <c r="P10" s="408">
        <v>1194.2541771000001</v>
      </c>
      <c r="Q10" s="408">
        <v>847.38116986</v>
      </c>
      <c r="R10" s="408">
        <v>577.62816308000004</v>
      </c>
      <c r="S10" s="408">
        <v>184.66299864000001</v>
      </c>
      <c r="T10" s="408">
        <v>29.600440601999999</v>
      </c>
      <c r="U10" s="408">
        <v>9.1582806801000007</v>
      </c>
      <c r="V10" s="408">
        <v>18.216093515000001</v>
      </c>
      <c r="W10" s="408">
        <v>83.950782613000001</v>
      </c>
      <c r="X10" s="408">
        <v>404.99835999999999</v>
      </c>
      <c r="Y10" s="408">
        <v>825.15988516000004</v>
      </c>
      <c r="Z10" s="408">
        <v>1288.9163923000001</v>
      </c>
      <c r="AA10" s="408">
        <v>1182.7905873</v>
      </c>
      <c r="AB10" s="408">
        <v>1031.1129080000001</v>
      </c>
      <c r="AC10" s="408">
        <v>955.87142542000004</v>
      </c>
      <c r="AD10" s="408">
        <v>487.60885388999998</v>
      </c>
      <c r="AE10" s="408">
        <v>144.67276140000001</v>
      </c>
      <c r="AF10" s="408">
        <v>22.449442757</v>
      </c>
      <c r="AG10" s="408">
        <v>17.120380837999999</v>
      </c>
      <c r="AH10" s="408">
        <v>16.507224426000001</v>
      </c>
      <c r="AI10" s="408">
        <v>57.843420668</v>
      </c>
      <c r="AJ10" s="408">
        <v>359.83768211</v>
      </c>
      <c r="AK10" s="408">
        <v>744.44859168000005</v>
      </c>
      <c r="AL10" s="408">
        <v>903.3825683</v>
      </c>
      <c r="AM10" s="408">
        <v>1339.9969411</v>
      </c>
      <c r="AN10" s="408">
        <v>759.72448118</v>
      </c>
      <c r="AO10" s="408">
        <v>737.54992183000002</v>
      </c>
      <c r="AP10" s="408">
        <v>397.32876071999999</v>
      </c>
      <c r="AQ10" s="408">
        <v>163.94503159000001</v>
      </c>
      <c r="AR10" s="408">
        <v>35.026533209999997</v>
      </c>
      <c r="AS10" s="408">
        <v>12.190862961000001</v>
      </c>
      <c r="AT10" s="408">
        <v>21.498123694</v>
      </c>
      <c r="AU10" s="408">
        <v>53.206085412999997</v>
      </c>
      <c r="AV10" s="408">
        <v>266.45468832</v>
      </c>
      <c r="AW10" s="408">
        <v>698.85010564000004</v>
      </c>
      <c r="AX10" s="408">
        <v>1081.7219593</v>
      </c>
      <c r="AY10" s="925">
        <v>1404.5606631000001</v>
      </c>
      <c r="AZ10" s="925">
        <v>1195.8892641</v>
      </c>
      <c r="BA10" s="925">
        <v>677.19324825000001</v>
      </c>
      <c r="BB10" s="380">
        <v>481.59674911000002</v>
      </c>
      <c r="BC10" s="380">
        <v>199.11053514</v>
      </c>
      <c r="BD10" s="380">
        <v>41.503442921999998</v>
      </c>
      <c r="BE10" s="380">
        <v>14.176381935</v>
      </c>
      <c r="BF10" s="380">
        <v>24.807126987</v>
      </c>
      <c r="BG10" s="380">
        <v>112.19469569</v>
      </c>
      <c r="BH10" s="380">
        <v>404.17452192000002</v>
      </c>
      <c r="BI10" s="380">
        <v>772.22983169999998</v>
      </c>
      <c r="BJ10" s="380">
        <v>1135.0868428000001</v>
      </c>
      <c r="BK10" s="380">
        <v>1272.5202094000001</v>
      </c>
      <c r="BL10" s="380">
        <v>1029.5423638</v>
      </c>
      <c r="BM10" s="380">
        <v>809.09876312999995</v>
      </c>
      <c r="BN10" s="380">
        <v>452.58541690999999</v>
      </c>
      <c r="BO10" s="380">
        <v>198.77838835</v>
      </c>
      <c r="BP10" s="380">
        <v>41.454552984999999</v>
      </c>
      <c r="BQ10" s="380">
        <v>14.161412163</v>
      </c>
      <c r="BR10" s="380">
        <v>24.773372533</v>
      </c>
      <c r="BS10" s="380">
        <v>112.02055052</v>
      </c>
      <c r="BT10" s="380">
        <v>403.44909754999998</v>
      </c>
      <c r="BU10" s="380">
        <v>770.73146757999996</v>
      </c>
      <c r="BV10" s="380">
        <v>1132.8312444000001</v>
      </c>
    </row>
    <row r="11" spans="1:74" ht="11.1" customHeight="1" x14ac:dyDescent="0.2">
      <c r="A11" s="6" t="s">
        <v>193</v>
      </c>
      <c r="B11" s="784" t="s">
        <v>1087</v>
      </c>
      <c r="C11" s="408">
        <v>578.69109995999997</v>
      </c>
      <c r="D11" s="408">
        <v>484.61623716999998</v>
      </c>
      <c r="E11" s="408">
        <v>283.27721740999999</v>
      </c>
      <c r="F11" s="408">
        <v>153.68314268</v>
      </c>
      <c r="G11" s="408">
        <v>56.483091362000003</v>
      </c>
      <c r="H11" s="408">
        <v>1.1236536624</v>
      </c>
      <c r="I11" s="408">
        <v>5.3400097696000001E-2</v>
      </c>
      <c r="J11" s="408">
        <v>2.6656423408E-2</v>
      </c>
      <c r="K11" s="408">
        <v>10.156946640999999</v>
      </c>
      <c r="L11" s="408">
        <v>69.629161761000006</v>
      </c>
      <c r="M11" s="408">
        <v>377.54145046999997</v>
      </c>
      <c r="N11" s="408">
        <v>350.51648864999999</v>
      </c>
      <c r="O11" s="408">
        <v>644.13629331000004</v>
      </c>
      <c r="P11" s="408">
        <v>411.61212115000001</v>
      </c>
      <c r="Q11" s="408">
        <v>285.66358144999998</v>
      </c>
      <c r="R11" s="408">
        <v>156.24675490000001</v>
      </c>
      <c r="S11" s="408">
        <v>30.864207303000001</v>
      </c>
      <c r="T11" s="408">
        <v>0.93832018012999996</v>
      </c>
      <c r="U11" s="408">
        <v>2.6139300989999999E-2</v>
      </c>
      <c r="V11" s="408">
        <v>5.2197743621999998E-2</v>
      </c>
      <c r="W11" s="408">
        <v>12.682752815000001</v>
      </c>
      <c r="X11" s="408">
        <v>176.19579676000001</v>
      </c>
      <c r="Y11" s="408">
        <v>266.81354209</v>
      </c>
      <c r="Z11" s="408">
        <v>535.08088078000003</v>
      </c>
      <c r="AA11" s="408">
        <v>448.81065415</v>
      </c>
      <c r="AB11" s="408">
        <v>306.79021155999999</v>
      </c>
      <c r="AC11" s="408">
        <v>300.75157271</v>
      </c>
      <c r="AD11" s="408">
        <v>116.10120764</v>
      </c>
      <c r="AE11" s="408">
        <v>64.942472045000002</v>
      </c>
      <c r="AF11" s="408">
        <v>8.5228997349999993</v>
      </c>
      <c r="AG11" s="408">
        <v>2.5714656246000001E-2</v>
      </c>
      <c r="AH11" s="408">
        <v>0.15409906509999999</v>
      </c>
      <c r="AI11" s="408">
        <v>9.3056298745999992</v>
      </c>
      <c r="AJ11" s="408">
        <v>110.01393883999999</v>
      </c>
      <c r="AK11" s="408">
        <v>324.58419688999999</v>
      </c>
      <c r="AL11" s="408">
        <v>452.25074554000003</v>
      </c>
      <c r="AM11" s="408">
        <v>572.17402420999997</v>
      </c>
      <c r="AN11" s="408">
        <v>404.04377382000001</v>
      </c>
      <c r="AO11" s="408">
        <v>269.47244711000002</v>
      </c>
      <c r="AP11" s="408">
        <v>111.26390682</v>
      </c>
      <c r="AQ11" s="408">
        <v>24.080683989000001</v>
      </c>
      <c r="AR11" s="408">
        <v>0.61481836301000004</v>
      </c>
      <c r="AS11" s="408">
        <v>2.5346606168999999E-2</v>
      </c>
      <c r="AT11" s="408">
        <v>5.0640702340000003E-2</v>
      </c>
      <c r="AU11" s="408">
        <v>9.8835233342999995</v>
      </c>
      <c r="AV11" s="408">
        <v>109.28215523999999</v>
      </c>
      <c r="AW11" s="408">
        <v>222.95046239000001</v>
      </c>
      <c r="AX11" s="408">
        <v>512.85431212000003</v>
      </c>
      <c r="AY11" s="925">
        <v>722.70350026999995</v>
      </c>
      <c r="AZ11" s="925">
        <v>403.62385052000002</v>
      </c>
      <c r="BA11" s="925">
        <v>287.72170786999999</v>
      </c>
      <c r="BB11" s="380">
        <v>127.9097751</v>
      </c>
      <c r="BC11" s="380">
        <v>41.697510604000001</v>
      </c>
      <c r="BD11" s="380">
        <v>1.9843865347</v>
      </c>
      <c r="BE11" s="380">
        <v>9.3085826061999999E-2</v>
      </c>
      <c r="BF11" s="380">
        <v>0.35993740125000001</v>
      </c>
      <c r="BG11" s="380">
        <v>11.831879926999999</v>
      </c>
      <c r="BH11" s="380">
        <v>117.4383548</v>
      </c>
      <c r="BI11" s="380">
        <v>292.6107604</v>
      </c>
      <c r="BJ11" s="380">
        <v>456.50193804000003</v>
      </c>
      <c r="BK11" s="380">
        <v>525.44223366000006</v>
      </c>
      <c r="BL11" s="380">
        <v>410.47602218999998</v>
      </c>
      <c r="BM11" s="380">
        <v>311.72243406000001</v>
      </c>
      <c r="BN11" s="380">
        <v>131.38693465</v>
      </c>
      <c r="BO11" s="380">
        <v>41.409464333999999</v>
      </c>
      <c r="BP11" s="380">
        <v>1.9689192618</v>
      </c>
      <c r="BQ11" s="380">
        <v>9.1979051251999996E-2</v>
      </c>
      <c r="BR11" s="380">
        <v>0.35638861780999997</v>
      </c>
      <c r="BS11" s="380">
        <v>11.743590387999999</v>
      </c>
      <c r="BT11" s="380">
        <v>116.65038619000001</v>
      </c>
      <c r="BU11" s="380">
        <v>290.58824240000001</v>
      </c>
      <c r="BV11" s="380">
        <v>453.22297017</v>
      </c>
    </row>
    <row r="12" spans="1:74" ht="11.1" customHeight="1" x14ac:dyDescent="0.2">
      <c r="A12" s="6" t="s">
        <v>47</v>
      </c>
      <c r="B12" s="784" t="s">
        <v>1030</v>
      </c>
      <c r="C12" s="408">
        <v>737.74513912999998</v>
      </c>
      <c r="D12" s="408">
        <v>715.91685486999995</v>
      </c>
      <c r="E12" s="408">
        <v>338.43518415</v>
      </c>
      <c r="F12" s="408">
        <v>231.08305736</v>
      </c>
      <c r="G12" s="408">
        <v>82.811722027000002</v>
      </c>
      <c r="H12" s="408">
        <v>0.92581661823000005</v>
      </c>
      <c r="I12" s="408">
        <v>1E-10</v>
      </c>
      <c r="J12" s="408">
        <v>1E-10</v>
      </c>
      <c r="K12" s="408">
        <v>19.683165834</v>
      </c>
      <c r="L12" s="408">
        <v>103.69627196</v>
      </c>
      <c r="M12" s="408">
        <v>522.11087200999998</v>
      </c>
      <c r="N12" s="408">
        <v>414.00105325999999</v>
      </c>
      <c r="O12" s="408">
        <v>846.84227735000002</v>
      </c>
      <c r="P12" s="408">
        <v>591.02649882000003</v>
      </c>
      <c r="Q12" s="408">
        <v>387.57671750999998</v>
      </c>
      <c r="R12" s="408">
        <v>217.06351430999999</v>
      </c>
      <c r="S12" s="408">
        <v>31.849938026</v>
      </c>
      <c r="T12" s="408">
        <v>0.69157178488000004</v>
      </c>
      <c r="U12" s="408">
        <v>1E-10</v>
      </c>
      <c r="V12" s="408">
        <v>1E-10</v>
      </c>
      <c r="W12" s="408">
        <v>22.6155206</v>
      </c>
      <c r="X12" s="408">
        <v>240.36927089</v>
      </c>
      <c r="Y12" s="408">
        <v>429.06111446</v>
      </c>
      <c r="Z12" s="408">
        <v>671.08911574000001</v>
      </c>
      <c r="AA12" s="408">
        <v>577.53576525999995</v>
      </c>
      <c r="AB12" s="408">
        <v>413.48928108000001</v>
      </c>
      <c r="AC12" s="408">
        <v>398.50678723999999</v>
      </c>
      <c r="AD12" s="408">
        <v>187.20014911000001</v>
      </c>
      <c r="AE12" s="408">
        <v>61.881814452</v>
      </c>
      <c r="AF12" s="408">
        <v>6.9414106170999998</v>
      </c>
      <c r="AG12" s="408">
        <v>1E-10</v>
      </c>
      <c r="AH12" s="408">
        <v>1E-10</v>
      </c>
      <c r="AI12" s="408">
        <v>13.760844571</v>
      </c>
      <c r="AJ12" s="408">
        <v>145.58230311</v>
      </c>
      <c r="AK12" s="408">
        <v>414.84239665000001</v>
      </c>
      <c r="AL12" s="408">
        <v>598.15297513999997</v>
      </c>
      <c r="AM12" s="408">
        <v>852.06044442999996</v>
      </c>
      <c r="AN12" s="408">
        <v>449.74516160000002</v>
      </c>
      <c r="AO12" s="408">
        <v>357.68941488000002</v>
      </c>
      <c r="AP12" s="408">
        <v>138.95462129000001</v>
      </c>
      <c r="AQ12" s="408">
        <v>27.871864321</v>
      </c>
      <c r="AR12" s="408">
        <v>0.23037968301</v>
      </c>
      <c r="AS12" s="408">
        <v>1E-10</v>
      </c>
      <c r="AT12" s="408">
        <v>1E-10</v>
      </c>
      <c r="AU12" s="408">
        <v>10.764783447999999</v>
      </c>
      <c r="AV12" s="408">
        <v>132.02356882000001</v>
      </c>
      <c r="AW12" s="408">
        <v>273.63435306000002</v>
      </c>
      <c r="AX12" s="408">
        <v>633.02035250999995</v>
      </c>
      <c r="AY12" s="925">
        <v>939.45288088999996</v>
      </c>
      <c r="AZ12" s="925">
        <v>544.69240322999997</v>
      </c>
      <c r="BA12" s="925">
        <v>354.86510751999998</v>
      </c>
      <c r="BB12" s="380">
        <v>169.99084169</v>
      </c>
      <c r="BC12" s="380">
        <v>53.149704202999999</v>
      </c>
      <c r="BD12" s="380">
        <v>2.1559503399</v>
      </c>
      <c r="BE12" s="380">
        <v>0</v>
      </c>
      <c r="BF12" s="380">
        <v>0.21251824396999999</v>
      </c>
      <c r="BG12" s="380">
        <v>18.716752353</v>
      </c>
      <c r="BH12" s="380">
        <v>164.13245544</v>
      </c>
      <c r="BI12" s="380">
        <v>413.44247309000002</v>
      </c>
      <c r="BJ12" s="380">
        <v>627.38280554999994</v>
      </c>
      <c r="BK12" s="380">
        <v>707.83215184000005</v>
      </c>
      <c r="BL12" s="380">
        <v>541.46255310000004</v>
      </c>
      <c r="BM12" s="380">
        <v>402.69358581</v>
      </c>
      <c r="BN12" s="380">
        <v>173.03029619</v>
      </c>
      <c r="BO12" s="380">
        <v>52.923503433</v>
      </c>
      <c r="BP12" s="380">
        <v>2.1461668254999999</v>
      </c>
      <c r="BQ12" s="380">
        <v>0</v>
      </c>
      <c r="BR12" s="380">
        <v>0.21129356185000001</v>
      </c>
      <c r="BS12" s="380">
        <v>18.637272165999999</v>
      </c>
      <c r="BT12" s="380">
        <v>163.36780622000001</v>
      </c>
      <c r="BU12" s="380">
        <v>411.40729020999999</v>
      </c>
      <c r="BV12" s="380">
        <v>624.24984047999999</v>
      </c>
    </row>
    <row r="13" spans="1:74" ht="11.1" customHeight="1" x14ac:dyDescent="0.2">
      <c r="A13" s="6" t="s">
        <v>48</v>
      </c>
      <c r="B13" s="784" t="s">
        <v>1031</v>
      </c>
      <c r="C13" s="408">
        <v>514.78198999000006</v>
      </c>
      <c r="D13" s="408">
        <v>580.10556183999995</v>
      </c>
      <c r="E13" s="408">
        <v>199.93269864000001</v>
      </c>
      <c r="F13" s="408">
        <v>102.31039215</v>
      </c>
      <c r="G13" s="408">
        <v>18.138117472000001</v>
      </c>
      <c r="H13" s="408">
        <v>7.3405055122999996E-2</v>
      </c>
      <c r="I13" s="408">
        <v>1E-10</v>
      </c>
      <c r="J13" s="408">
        <v>1E-10</v>
      </c>
      <c r="K13" s="408">
        <v>1.1667152572999999</v>
      </c>
      <c r="L13" s="408">
        <v>31.953477473</v>
      </c>
      <c r="M13" s="408">
        <v>258.04886145</v>
      </c>
      <c r="N13" s="408">
        <v>204.56956299000001</v>
      </c>
      <c r="O13" s="408">
        <v>578.02298183000005</v>
      </c>
      <c r="P13" s="408">
        <v>498.30969375000001</v>
      </c>
      <c r="Q13" s="408">
        <v>262.56862364</v>
      </c>
      <c r="R13" s="408">
        <v>51.966639309000001</v>
      </c>
      <c r="S13" s="408">
        <v>3.8472956304000001</v>
      </c>
      <c r="T13" s="408">
        <v>1E-10</v>
      </c>
      <c r="U13" s="408">
        <v>1E-10</v>
      </c>
      <c r="V13" s="408">
        <v>7.2793765900000001E-2</v>
      </c>
      <c r="W13" s="408">
        <v>1.6656536324</v>
      </c>
      <c r="X13" s="408">
        <v>66.198097059000006</v>
      </c>
      <c r="Y13" s="408">
        <v>298.12930046999998</v>
      </c>
      <c r="Z13" s="408">
        <v>438.58758883000002</v>
      </c>
      <c r="AA13" s="408">
        <v>401.90066211999999</v>
      </c>
      <c r="AB13" s="408">
        <v>329.58902311999998</v>
      </c>
      <c r="AC13" s="408">
        <v>199.67460145000001</v>
      </c>
      <c r="AD13" s="408">
        <v>85.823448252000006</v>
      </c>
      <c r="AE13" s="408">
        <v>5.6928778456</v>
      </c>
      <c r="AF13" s="408">
        <v>7.2256895971999996E-2</v>
      </c>
      <c r="AG13" s="408">
        <v>1E-10</v>
      </c>
      <c r="AH13" s="408">
        <v>1E-10</v>
      </c>
      <c r="AI13" s="408">
        <v>1.1733610030999999</v>
      </c>
      <c r="AJ13" s="408">
        <v>47.006406054000003</v>
      </c>
      <c r="AK13" s="408">
        <v>255.61282997999999</v>
      </c>
      <c r="AL13" s="408">
        <v>391.13263818000001</v>
      </c>
      <c r="AM13" s="408">
        <v>634.62419755999997</v>
      </c>
      <c r="AN13" s="408">
        <v>255.28848038999999</v>
      </c>
      <c r="AO13" s="408">
        <v>184.41661572000001</v>
      </c>
      <c r="AP13" s="408">
        <v>45.593595372999999</v>
      </c>
      <c r="AQ13" s="408">
        <v>3.2032621040000002</v>
      </c>
      <c r="AR13" s="408">
        <v>1E-10</v>
      </c>
      <c r="AS13" s="408">
        <v>1E-10</v>
      </c>
      <c r="AT13" s="408">
        <v>1E-10</v>
      </c>
      <c r="AU13" s="408">
        <v>2.0687828461</v>
      </c>
      <c r="AV13" s="408">
        <v>17.656927173</v>
      </c>
      <c r="AW13" s="408">
        <v>152.47478340000001</v>
      </c>
      <c r="AX13" s="408">
        <v>337.48345494</v>
      </c>
      <c r="AY13" s="925">
        <v>661.42302916000006</v>
      </c>
      <c r="AZ13" s="925">
        <v>378.46698279999998</v>
      </c>
      <c r="BA13" s="925">
        <v>158.84920926000001</v>
      </c>
      <c r="BB13" s="380">
        <v>61.103500408000002</v>
      </c>
      <c r="BC13" s="380">
        <v>9.8516904737999997</v>
      </c>
      <c r="BD13" s="380">
        <v>0.22248984150000001</v>
      </c>
      <c r="BE13" s="380">
        <v>0</v>
      </c>
      <c r="BF13" s="380">
        <v>0.22237258993</v>
      </c>
      <c r="BG13" s="380">
        <v>4.5460046893000001</v>
      </c>
      <c r="BH13" s="380">
        <v>59.275317166999997</v>
      </c>
      <c r="BI13" s="380">
        <v>244.81678658000001</v>
      </c>
      <c r="BJ13" s="380">
        <v>440.57095306999997</v>
      </c>
      <c r="BK13" s="380">
        <v>491.85268572000001</v>
      </c>
      <c r="BL13" s="380">
        <v>347.02146555000002</v>
      </c>
      <c r="BM13" s="380">
        <v>222.24634531999999</v>
      </c>
      <c r="BN13" s="380">
        <v>72.289047171000007</v>
      </c>
      <c r="BO13" s="380">
        <v>9.7992421457999992</v>
      </c>
      <c r="BP13" s="380">
        <v>0.22103208536999999</v>
      </c>
      <c r="BQ13" s="380">
        <v>0</v>
      </c>
      <c r="BR13" s="380">
        <v>0.22089316559</v>
      </c>
      <c r="BS13" s="380">
        <v>4.5210359286999999</v>
      </c>
      <c r="BT13" s="380">
        <v>58.963602987999998</v>
      </c>
      <c r="BU13" s="380">
        <v>243.60156517999999</v>
      </c>
      <c r="BV13" s="380">
        <v>438.42584183000002</v>
      </c>
    </row>
    <row r="14" spans="1:74" ht="11.1" customHeight="1" x14ac:dyDescent="0.2">
      <c r="A14" s="6" t="s">
        <v>49</v>
      </c>
      <c r="B14" s="784" t="s">
        <v>1032</v>
      </c>
      <c r="C14" s="408">
        <v>874.70754628999998</v>
      </c>
      <c r="D14" s="408">
        <v>780.15840673000002</v>
      </c>
      <c r="E14" s="408">
        <v>643.09681929999999</v>
      </c>
      <c r="F14" s="408">
        <v>404.01118972</v>
      </c>
      <c r="G14" s="408">
        <v>220.52226472999999</v>
      </c>
      <c r="H14" s="408">
        <v>34.542620649</v>
      </c>
      <c r="I14" s="408">
        <v>4.5646209087000003</v>
      </c>
      <c r="J14" s="408">
        <v>22.887445631999999</v>
      </c>
      <c r="K14" s="408">
        <v>81.915244266000002</v>
      </c>
      <c r="L14" s="408">
        <v>344.00314129999998</v>
      </c>
      <c r="M14" s="408">
        <v>491.08533453000001</v>
      </c>
      <c r="N14" s="408">
        <v>792.33640641</v>
      </c>
      <c r="O14" s="408">
        <v>887.74095731</v>
      </c>
      <c r="P14" s="408">
        <v>806.00292875000002</v>
      </c>
      <c r="Q14" s="408">
        <v>608.34541453999998</v>
      </c>
      <c r="R14" s="408">
        <v>422.16825448999998</v>
      </c>
      <c r="S14" s="408">
        <v>240.42924472000001</v>
      </c>
      <c r="T14" s="408">
        <v>68.967696657999994</v>
      </c>
      <c r="U14" s="408">
        <v>6.8289194723</v>
      </c>
      <c r="V14" s="408">
        <v>11.414958359</v>
      </c>
      <c r="W14" s="408">
        <v>65.72667285</v>
      </c>
      <c r="X14" s="408">
        <v>311.16136963000002</v>
      </c>
      <c r="Y14" s="408">
        <v>769.77160383</v>
      </c>
      <c r="Z14" s="408">
        <v>926.22405447000006</v>
      </c>
      <c r="AA14" s="408">
        <v>967.32524360000002</v>
      </c>
      <c r="AB14" s="408">
        <v>830.57722721000005</v>
      </c>
      <c r="AC14" s="408">
        <v>778.27507537999998</v>
      </c>
      <c r="AD14" s="408">
        <v>451.34274346000001</v>
      </c>
      <c r="AE14" s="408">
        <v>184.09313824</v>
      </c>
      <c r="AF14" s="408">
        <v>101.84160842</v>
      </c>
      <c r="AG14" s="408">
        <v>10.760629846</v>
      </c>
      <c r="AH14" s="408">
        <v>18.742200700000001</v>
      </c>
      <c r="AI14" s="408">
        <v>99.185504291000001</v>
      </c>
      <c r="AJ14" s="408">
        <v>319.4115175</v>
      </c>
      <c r="AK14" s="408">
        <v>578.75818466999999</v>
      </c>
      <c r="AL14" s="408">
        <v>774.06050977999996</v>
      </c>
      <c r="AM14" s="408">
        <v>922.90010447999998</v>
      </c>
      <c r="AN14" s="408">
        <v>675.47835412999996</v>
      </c>
      <c r="AO14" s="408">
        <v>640.06822533000002</v>
      </c>
      <c r="AP14" s="408">
        <v>390.80752468999998</v>
      </c>
      <c r="AQ14" s="408">
        <v>254.0812201</v>
      </c>
      <c r="AR14" s="408">
        <v>45.758083425999999</v>
      </c>
      <c r="AS14" s="408">
        <v>10.40320962</v>
      </c>
      <c r="AT14" s="408">
        <v>17.576159233999999</v>
      </c>
      <c r="AU14" s="408">
        <v>72.102608238000002</v>
      </c>
      <c r="AV14" s="408">
        <v>226.71252436</v>
      </c>
      <c r="AW14" s="408">
        <v>678.38409168999999</v>
      </c>
      <c r="AX14" s="408">
        <v>728.16593097999998</v>
      </c>
      <c r="AY14" s="925">
        <v>1001.7653937</v>
      </c>
      <c r="AZ14" s="925">
        <v>675.04377101</v>
      </c>
      <c r="BA14" s="925">
        <v>591.00991362000002</v>
      </c>
      <c r="BB14" s="380">
        <v>411.56049232999999</v>
      </c>
      <c r="BC14" s="380">
        <v>221.00701276000001</v>
      </c>
      <c r="BD14" s="380">
        <v>79.014691514999996</v>
      </c>
      <c r="BE14" s="380">
        <v>15.567586285999999</v>
      </c>
      <c r="BF14" s="380">
        <v>23.850467135999999</v>
      </c>
      <c r="BG14" s="380">
        <v>112.37597067</v>
      </c>
      <c r="BH14" s="380">
        <v>337.65635168</v>
      </c>
      <c r="BI14" s="380">
        <v>612.86525699000003</v>
      </c>
      <c r="BJ14" s="380">
        <v>877.81422785999996</v>
      </c>
      <c r="BK14" s="380">
        <v>865.01620734000005</v>
      </c>
      <c r="BL14" s="380">
        <v>705.26873691000003</v>
      </c>
      <c r="BM14" s="380">
        <v>580.88150531999997</v>
      </c>
      <c r="BN14" s="380">
        <v>403.58616208000001</v>
      </c>
      <c r="BO14" s="380">
        <v>220.67963399000001</v>
      </c>
      <c r="BP14" s="380">
        <v>78.921018545999999</v>
      </c>
      <c r="BQ14" s="380">
        <v>15.546582221</v>
      </c>
      <c r="BR14" s="380">
        <v>23.809998412999999</v>
      </c>
      <c r="BS14" s="380">
        <v>112.19281449</v>
      </c>
      <c r="BT14" s="380">
        <v>337.08332875999997</v>
      </c>
      <c r="BU14" s="380">
        <v>611.85206985000002</v>
      </c>
      <c r="BV14" s="380">
        <v>876.41432452000004</v>
      </c>
    </row>
    <row r="15" spans="1:74" ht="11.1" customHeight="1" x14ac:dyDescent="0.2">
      <c r="A15" s="6" t="s">
        <v>50</v>
      </c>
      <c r="B15" s="784" t="s">
        <v>1035</v>
      </c>
      <c r="C15" s="408">
        <v>549.85056181000004</v>
      </c>
      <c r="D15" s="408">
        <v>493.07451252999999</v>
      </c>
      <c r="E15" s="408">
        <v>524.46505925999998</v>
      </c>
      <c r="F15" s="408">
        <v>286.04975676999999</v>
      </c>
      <c r="G15" s="408">
        <v>174.59238110999999</v>
      </c>
      <c r="H15" s="408">
        <v>28.363417404</v>
      </c>
      <c r="I15" s="408">
        <v>10.477750456000001</v>
      </c>
      <c r="J15" s="408">
        <v>14.307961639</v>
      </c>
      <c r="K15" s="408">
        <v>52.655645507000003</v>
      </c>
      <c r="L15" s="408">
        <v>245.96447301000001</v>
      </c>
      <c r="M15" s="408">
        <v>323.77480953999998</v>
      </c>
      <c r="N15" s="408">
        <v>634.13201472000003</v>
      </c>
      <c r="O15" s="408">
        <v>548.51421306999998</v>
      </c>
      <c r="P15" s="408">
        <v>478.15250515000002</v>
      </c>
      <c r="Q15" s="408">
        <v>401.09914665999997</v>
      </c>
      <c r="R15" s="408">
        <v>336.74604871999998</v>
      </c>
      <c r="S15" s="408">
        <v>212.4618767</v>
      </c>
      <c r="T15" s="408">
        <v>56.212862405000003</v>
      </c>
      <c r="U15" s="408">
        <v>10.480675864</v>
      </c>
      <c r="V15" s="408">
        <v>7.7150534259999999</v>
      </c>
      <c r="W15" s="408">
        <v>30.829634426999998</v>
      </c>
      <c r="X15" s="408">
        <v>140.00051683000001</v>
      </c>
      <c r="Y15" s="408">
        <v>516.29722618999995</v>
      </c>
      <c r="Z15" s="408">
        <v>626.60648621999997</v>
      </c>
      <c r="AA15" s="408">
        <v>629.32227725999996</v>
      </c>
      <c r="AB15" s="408">
        <v>590.91708662999997</v>
      </c>
      <c r="AC15" s="408">
        <v>606.59632952000004</v>
      </c>
      <c r="AD15" s="408">
        <v>354.68216225999998</v>
      </c>
      <c r="AE15" s="408">
        <v>190.48299408</v>
      </c>
      <c r="AF15" s="408">
        <v>105.48227669000001</v>
      </c>
      <c r="AG15" s="408">
        <v>11.047827368</v>
      </c>
      <c r="AH15" s="408">
        <v>9.6808072146999997</v>
      </c>
      <c r="AI15" s="408">
        <v>74.789464746999997</v>
      </c>
      <c r="AJ15" s="408">
        <v>172.20756023000001</v>
      </c>
      <c r="AK15" s="408">
        <v>383.29894687000001</v>
      </c>
      <c r="AL15" s="408">
        <v>479.01782371000002</v>
      </c>
      <c r="AM15" s="408">
        <v>577.48237745999995</v>
      </c>
      <c r="AN15" s="408">
        <v>500.41882798</v>
      </c>
      <c r="AO15" s="408">
        <v>493.29834516</v>
      </c>
      <c r="AP15" s="408">
        <v>349.75515896000002</v>
      </c>
      <c r="AQ15" s="408">
        <v>208.22681908999999</v>
      </c>
      <c r="AR15" s="408">
        <v>57.304918356999998</v>
      </c>
      <c r="AS15" s="408">
        <v>8.1166673055</v>
      </c>
      <c r="AT15" s="408">
        <v>17.918823442000001</v>
      </c>
      <c r="AU15" s="408">
        <v>41.828575852999997</v>
      </c>
      <c r="AV15" s="408">
        <v>144.04702395000001</v>
      </c>
      <c r="AW15" s="408">
        <v>459.26639562000003</v>
      </c>
      <c r="AX15" s="408">
        <v>482.81518564999999</v>
      </c>
      <c r="AY15" s="925">
        <v>593.36925641000005</v>
      </c>
      <c r="AZ15" s="925">
        <v>457.84826378000002</v>
      </c>
      <c r="BA15" s="925">
        <v>461.04583930000001</v>
      </c>
      <c r="BB15" s="380">
        <v>335.72151310999999</v>
      </c>
      <c r="BC15" s="380">
        <v>188.38933729999999</v>
      </c>
      <c r="BD15" s="380">
        <v>75.987810343999996</v>
      </c>
      <c r="BE15" s="380">
        <v>19.534841928999999</v>
      </c>
      <c r="BF15" s="380">
        <v>18.574796133</v>
      </c>
      <c r="BG15" s="380">
        <v>56.309205945999999</v>
      </c>
      <c r="BH15" s="380">
        <v>196.42929755</v>
      </c>
      <c r="BI15" s="380">
        <v>395.95356136999999</v>
      </c>
      <c r="BJ15" s="380">
        <v>569.93875362000006</v>
      </c>
      <c r="BK15" s="380">
        <v>548.57889078000005</v>
      </c>
      <c r="BL15" s="380">
        <v>466.38293874999999</v>
      </c>
      <c r="BM15" s="380">
        <v>430.16497908999997</v>
      </c>
      <c r="BN15" s="380">
        <v>320.26085154999998</v>
      </c>
      <c r="BO15" s="380">
        <v>188.02430652999999</v>
      </c>
      <c r="BP15" s="380">
        <v>75.935014870000003</v>
      </c>
      <c r="BQ15" s="380">
        <v>19.563514991000002</v>
      </c>
      <c r="BR15" s="380">
        <v>18.603793651</v>
      </c>
      <c r="BS15" s="380">
        <v>56.337632523000003</v>
      </c>
      <c r="BT15" s="380">
        <v>196.24600323000001</v>
      </c>
      <c r="BU15" s="380">
        <v>395.18750569999997</v>
      </c>
      <c r="BV15" s="380">
        <v>568.60990096</v>
      </c>
    </row>
    <row r="16" spans="1:74" ht="11.1" customHeight="1" x14ac:dyDescent="0.2">
      <c r="A16" s="6"/>
      <c r="B16" s="784"/>
      <c r="C16" s="408"/>
      <c r="D16" s="408"/>
      <c r="E16" s="408"/>
      <c r="F16" s="408"/>
      <c r="G16" s="408"/>
      <c r="H16" s="408"/>
      <c r="I16" s="408"/>
      <c r="J16" s="408"/>
      <c r="K16" s="408"/>
      <c r="L16" s="408"/>
      <c r="M16" s="408"/>
      <c r="N16" s="408"/>
      <c r="O16" s="408"/>
      <c r="P16" s="408"/>
      <c r="Q16" s="408"/>
      <c r="R16" s="408"/>
      <c r="S16" s="408"/>
      <c r="T16" s="408"/>
      <c r="U16" s="408"/>
      <c r="V16" s="408"/>
      <c r="W16" s="408"/>
      <c r="X16" s="408"/>
      <c r="Y16" s="408"/>
      <c r="Z16" s="408"/>
      <c r="AA16" s="408"/>
      <c r="AB16" s="408"/>
      <c r="AC16" s="408"/>
      <c r="AD16" s="408"/>
      <c r="AE16" s="408"/>
      <c r="AF16" s="408"/>
      <c r="AG16" s="408"/>
      <c r="AH16" s="408"/>
      <c r="AI16" s="408"/>
      <c r="AJ16" s="408"/>
      <c r="AK16" s="408"/>
      <c r="AL16" s="408"/>
      <c r="AM16" s="408"/>
      <c r="AN16" s="408"/>
      <c r="AO16" s="408"/>
      <c r="AP16" s="408"/>
      <c r="AQ16" s="408"/>
      <c r="AR16" s="408"/>
      <c r="AS16" s="408"/>
      <c r="AT16" s="408"/>
      <c r="AU16" s="408"/>
      <c r="AV16" s="408"/>
      <c r="AW16" s="408"/>
      <c r="AX16" s="408"/>
      <c r="AY16" s="925"/>
      <c r="AZ16" s="925"/>
      <c r="BA16" s="925"/>
      <c r="BB16" s="380"/>
      <c r="BC16" s="380"/>
      <c r="BD16" s="380"/>
      <c r="BE16" s="380"/>
      <c r="BF16" s="380"/>
      <c r="BG16" s="380"/>
      <c r="BH16" s="380"/>
      <c r="BI16" s="380"/>
      <c r="BJ16" s="380"/>
      <c r="BK16" s="380"/>
      <c r="BL16" s="380"/>
      <c r="BM16" s="380"/>
      <c r="BN16" s="380"/>
      <c r="BO16" s="380"/>
      <c r="BP16" s="380"/>
      <c r="BQ16" s="380"/>
      <c r="BR16" s="380"/>
      <c r="BS16" s="380"/>
      <c r="BT16" s="380"/>
      <c r="BU16" s="380"/>
      <c r="BV16" s="380"/>
    </row>
    <row r="17" spans="1:74" ht="11.1" customHeight="1" x14ac:dyDescent="0.2">
      <c r="A17" s="6"/>
      <c r="B17" s="98" t="s">
        <v>1433</v>
      </c>
      <c r="C17" s="554"/>
      <c r="D17" s="554"/>
      <c r="E17" s="554"/>
      <c r="F17" s="554"/>
      <c r="G17" s="554"/>
      <c r="H17" s="554"/>
      <c r="I17" s="554"/>
      <c r="J17" s="554"/>
      <c r="K17" s="554"/>
      <c r="L17" s="554"/>
      <c r="M17" s="554"/>
      <c r="N17" s="554"/>
      <c r="O17" s="554"/>
      <c r="P17" s="554"/>
      <c r="Q17" s="554"/>
      <c r="R17" s="554"/>
      <c r="S17" s="554"/>
      <c r="T17" s="554"/>
      <c r="U17" s="554"/>
      <c r="V17" s="554"/>
      <c r="W17" s="554"/>
      <c r="X17" s="554"/>
      <c r="Y17" s="554"/>
      <c r="Z17" s="554"/>
      <c r="AA17" s="554"/>
      <c r="AB17" s="554"/>
      <c r="AC17" s="554"/>
      <c r="AD17" s="554"/>
      <c r="AE17" s="554"/>
      <c r="AF17" s="554"/>
      <c r="AG17" s="554"/>
      <c r="AH17" s="554"/>
      <c r="AI17" s="554"/>
      <c r="AJ17" s="554"/>
      <c r="AK17" s="554"/>
      <c r="AL17" s="554"/>
      <c r="AM17" s="554"/>
      <c r="AN17" s="554"/>
      <c r="AO17" s="554"/>
      <c r="AP17" s="554"/>
      <c r="AQ17" s="554"/>
      <c r="AR17" s="554"/>
      <c r="AS17" s="554"/>
      <c r="AT17" s="554"/>
      <c r="AU17" s="554"/>
      <c r="AV17" s="554"/>
      <c r="AW17" s="554"/>
      <c r="AX17" s="554"/>
      <c r="AY17" s="992"/>
      <c r="AZ17" s="992"/>
      <c r="BA17" s="992"/>
      <c r="BB17" s="557"/>
      <c r="BC17" s="557"/>
      <c r="BD17" s="557"/>
      <c r="BE17" s="557"/>
      <c r="BF17" s="557"/>
      <c r="BG17" s="557"/>
      <c r="BH17" s="557"/>
      <c r="BI17" s="557"/>
      <c r="BJ17" s="557"/>
      <c r="BK17" s="557"/>
      <c r="BL17" s="557"/>
      <c r="BM17" s="557"/>
      <c r="BN17" s="557"/>
      <c r="BO17" s="557"/>
      <c r="BP17" s="557"/>
      <c r="BQ17" s="557"/>
      <c r="BR17" s="557"/>
      <c r="BS17" s="557"/>
      <c r="BT17" s="557"/>
      <c r="BU17" s="557"/>
      <c r="BV17" s="557"/>
    </row>
    <row r="18" spans="1:74" ht="11.1" customHeight="1" x14ac:dyDescent="0.2">
      <c r="A18" s="6" t="s">
        <v>80</v>
      </c>
      <c r="B18" s="559" t="s">
        <v>1174</v>
      </c>
      <c r="C18" s="408">
        <v>854.95310375999998</v>
      </c>
      <c r="D18" s="408">
        <v>695.32514725999999</v>
      </c>
      <c r="E18" s="408">
        <v>561.73732718999997</v>
      </c>
      <c r="F18" s="408">
        <v>319.89464371999998</v>
      </c>
      <c r="G18" s="408">
        <v>134.35334334000001</v>
      </c>
      <c r="H18" s="408">
        <v>27.979660368000001</v>
      </c>
      <c r="I18" s="408">
        <v>5.7572452060000003</v>
      </c>
      <c r="J18" s="408">
        <v>9.9186934753999996</v>
      </c>
      <c r="K18" s="408">
        <v>48.703737091999997</v>
      </c>
      <c r="L18" s="408">
        <v>237.25508575000001</v>
      </c>
      <c r="M18" s="408">
        <v>516.73413971000002</v>
      </c>
      <c r="N18" s="408">
        <v>732.81079972999999</v>
      </c>
      <c r="O18" s="408">
        <v>840.06625263000001</v>
      </c>
      <c r="P18" s="408">
        <v>700.59077165999997</v>
      </c>
      <c r="Q18" s="408">
        <v>554.48633556000004</v>
      </c>
      <c r="R18" s="408">
        <v>319.32214819000001</v>
      </c>
      <c r="S18" s="408">
        <v>133.73234006000001</v>
      </c>
      <c r="T18" s="408">
        <v>25.331247078000001</v>
      </c>
      <c r="U18" s="408">
        <v>5.5177386864000004</v>
      </c>
      <c r="V18" s="408">
        <v>9.5868449113</v>
      </c>
      <c r="W18" s="408">
        <v>46.97317657</v>
      </c>
      <c r="X18" s="408">
        <v>229.65093585</v>
      </c>
      <c r="Y18" s="408">
        <v>520.37739139999996</v>
      </c>
      <c r="Z18" s="408">
        <v>721.99866534</v>
      </c>
      <c r="AA18" s="408">
        <v>855.21847347000005</v>
      </c>
      <c r="AB18" s="408">
        <v>708.86712136999995</v>
      </c>
      <c r="AC18" s="408">
        <v>568.83622166999999</v>
      </c>
      <c r="AD18" s="408">
        <v>324.28533564999998</v>
      </c>
      <c r="AE18" s="408">
        <v>136.08966283999999</v>
      </c>
      <c r="AF18" s="408">
        <v>24.772855143000001</v>
      </c>
      <c r="AG18" s="408">
        <v>5.3850006543999998</v>
      </c>
      <c r="AH18" s="408">
        <v>9.3013178790000008</v>
      </c>
      <c r="AI18" s="408">
        <v>45.339395314000001</v>
      </c>
      <c r="AJ18" s="408">
        <v>229.19700051000001</v>
      </c>
      <c r="AK18" s="408">
        <v>517.40455272999998</v>
      </c>
      <c r="AL18" s="408">
        <v>730.17485407000004</v>
      </c>
      <c r="AM18" s="408">
        <v>843.85029485999996</v>
      </c>
      <c r="AN18" s="408">
        <v>697.61017033999997</v>
      </c>
      <c r="AO18" s="408">
        <v>561.32089377</v>
      </c>
      <c r="AP18" s="408">
        <v>319.20451020000002</v>
      </c>
      <c r="AQ18" s="408">
        <v>136.95657605</v>
      </c>
      <c r="AR18" s="408">
        <v>26.435557401000001</v>
      </c>
      <c r="AS18" s="408">
        <v>5.3417681033999997</v>
      </c>
      <c r="AT18" s="408">
        <v>9.1138806771999992</v>
      </c>
      <c r="AU18" s="408">
        <v>43.9743262</v>
      </c>
      <c r="AV18" s="408">
        <v>224.10162557000001</v>
      </c>
      <c r="AW18" s="408">
        <v>510.58609489000003</v>
      </c>
      <c r="AX18" s="408">
        <v>709.54636542000003</v>
      </c>
      <c r="AY18" s="925">
        <v>830.68831751000005</v>
      </c>
      <c r="AZ18" s="925">
        <v>675.10716792000005</v>
      </c>
      <c r="BA18" s="925">
        <v>541.83151027999997</v>
      </c>
      <c r="BB18" s="380">
        <v>314.78399999999999</v>
      </c>
      <c r="BC18" s="380">
        <v>135.61099999999999</v>
      </c>
      <c r="BD18" s="380">
        <v>25.633679999999998</v>
      </c>
      <c r="BE18" s="380">
        <v>4.7500580000000001</v>
      </c>
      <c r="BF18" s="380">
        <v>8.7369400000000006</v>
      </c>
      <c r="BG18" s="380">
        <v>41.928310000000003</v>
      </c>
      <c r="BH18" s="380">
        <v>220.6164</v>
      </c>
      <c r="BI18" s="380">
        <v>492.08749999999998</v>
      </c>
      <c r="BJ18" s="380">
        <v>709.25710000000004</v>
      </c>
      <c r="BK18" s="380">
        <v>836.14689999999996</v>
      </c>
      <c r="BL18" s="380">
        <v>656.60770000000002</v>
      </c>
      <c r="BM18" s="380">
        <v>531.15700000000004</v>
      </c>
      <c r="BN18" s="380">
        <v>315.3827</v>
      </c>
      <c r="BO18" s="380">
        <v>137.26439999999999</v>
      </c>
      <c r="BP18" s="380">
        <v>26.313780000000001</v>
      </c>
      <c r="BQ18" s="380">
        <v>4.8445460000000002</v>
      </c>
      <c r="BR18" s="380">
        <v>8.7586820000000003</v>
      </c>
      <c r="BS18" s="380">
        <v>44.265120000000003</v>
      </c>
      <c r="BT18" s="380">
        <v>221.51169999999999</v>
      </c>
      <c r="BU18" s="380">
        <v>495.40699999999998</v>
      </c>
      <c r="BV18" s="380">
        <v>722.48479999999995</v>
      </c>
    </row>
    <row r="19" spans="1:74" ht="11.1" customHeight="1" x14ac:dyDescent="0.2">
      <c r="A19" s="6" t="s">
        <v>71</v>
      </c>
      <c r="B19" s="784" t="s">
        <v>1025</v>
      </c>
      <c r="C19" s="408">
        <v>1187.9971029000001</v>
      </c>
      <c r="D19" s="408">
        <v>1025.8181179999999</v>
      </c>
      <c r="E19" s="408">
        <v>918.73211877000006</v>
      </c>
      <c r="F19" s="408">
        <v>566.94873602999996</v>
      </c>
      <c r="G19" s="408">
        <v>237.42330238</v>
      </c>
      <c r="H19" s="408">
        <v>51.505100243000001</v>
      </c>
      <c r="I19" s="408">
        <v>3.5889565575</v>
      </c>
      <c r="J19" s="408">
        <v>14.891695003000001</v>
      </c>
      <c r="K19" s="408">
        <v>88.683290271000004</v>
      </c>
      <c r="L19" s="408">
        <v>381.67173603999998</v>
      </c>
      <c r="M19" s="408">
        <v>722.96204094999996</v>
      </c>
      <c r="N19" s="408">
        <v>994.26281416999996</v>
      </c>
      <c r="O19" s="408">
        <v>1168.6420876</v>
      </c>
      <c r="P19" s="408">
        <v>1020.5355397</v>
      </c>
      <c r="Q19" s="408">
        <v>910.67898894999996</v>
      </c>
      <c r="R19" s="408">
        <v>565.87102632999995</v>
      </c>
      <c r="S19" s="408">
        <v>239.65364109999999</v>
      </c>
      <c r="T19" s="408">
        <v>47.521806491</v>
      </c>
      <c r="U19" s="408">
        <v>4.5781075003999998</v>
      </c>
      <c r="V19" s="408">
        <v>13.824356259</v>
      </c>
      <c r="W19" s="408">
        <v>89.024292877999997</v>
      </c>
      <c r="X19" s="408">
        <v>371.47401165000002</v>
      </c>
      <c r="Y19" s="408">
        <v>736.54323003000002</v>
      </c>
      <c r="Z19" s="408">
        <v>994.72652316000006</v>
      </c>
      <c r="AA19" s="408">
        <v>1190.9216699999999</v>
      </c>
      <c r="AB19" s="408">
        <v>1030.8912941999999</v>
      </c>
      <c r="AC19" s="408">
        <v>928.76769296999998</v>
      </c>
      <c r="AD19" s="408">
        <v>571.21779360000005</v>
      </c>
      <c r="AE19" s="408">
        <v>240.48437698999999</v>
      </c>
      <c r="AF19" s="408">
        <v>47.004521302000001</v>
      </c>
      <c r="AG19" s="408">
        <v>4.5830404734999997</v>
      </c>
      <c r="AH19" s="408">
        <v>13.458832159</v>
      </c>
      <c r="AI19" s="408">
        <v>87.866617415999997</v>
      </c>
      <c r="AJ19" s="408">
        <v>374.74495595000002</v>
      </c>
      <c r="AK19" s="408">
        <v>719.86445269000001</v>
      </c>
      <c r="AL19" s="408">
        <v>998.73662096999999</v>
      </c>
      <c r="AM19" s="408">
        <v>1166.5289654999999</v>
      </c>
      <c r="AN19" s="408">
        <v>1022.2643378</v>
      </c>
      <c r="AO19" s="408">
        <v>921.71465040999999</v>
      </c>
      <c r="AP19" s="408">
        <v>561.42832140999997</v>
      </c>
      <c r="AQ19" s="408">
        <v>244.32900477000001</v>
      </c>
      <c r="AR19" s="408">
        <v>50.333443502999998</v>
      </c>
      <c r="AS19" s="408">
        <v>4.5474174956000004</v>
      </c>
      <c r="AT19" s="408">
        <v>13.26990814</v>
      </c>
      <c r="AU19" s="408">
        <v>80.528841702999998</v>
      </c>
      <c r="AV19" s="408">
        <v>363.88613284000002</v>
      </c>
      <c r="AW19" s="408">
        <v>720.18078258000003</v>
      </c>
      <c r="AX19" s="408">
        <v>972.80469244000005</v>
      </c>
      <c r="AY19" s="925">
        <v>1144.8916392000001</v>
      </c>
      <c r="AZ19" s="925">
        <v>999.56701334000002</v>
      </c>
      <c r="BA19" s="925">
        <v>886.32263628999999</v>
      </c>
      <c r="BB19" s="380">
        <v>557.60550000000001</v>
      </c>
      <c r="BC19" s="380">
        <v>238.04159999999999</v>
      </c>
      <c r="BD19" s="380">
        <v>47.46302</v>
      </c>
      <c r="BE19" s="380">
        <v>4.1895680000000004</v>
      </c>
      <c r="BF19" s="380">
        <v>11.68641</v>
      </c>
      <c r="BG19" s="380">
        <v>79.049279999999996</v>
      </c>
      <c r="BH19" s="380">
        <v>366.38080000000002</v>
      </c>
      <c r="BI19" s="380">
        <v>702.41129999999998</v>
      </c>
      <c r="BJ19" s="380">
        <v>984.83879999999999</v>
      </c>
      <c r="BK19" s="380">
        <v>1136.249</v>
      </c>
      <c r="BL19" s="380">
        <v>966.04219999999998</v>
      </c>
      <c r="BM19" s="380">
        <v>855.63639999999998</v>
      </c>
      <c r="BN19" s="380">
        <v>553.30319999999995</v>
      </c>
      <c r="BO19" s="380">
        <v>247.84460000000001</v>
      </c>
      <c r="BP19" s="380">
        <v>43.796340000000001</v>
      </c>
      <c r="BQ19" s="380">
        <v>4.271109</v>
      </c>
      <c r="BR19" s="380">
        <v>12.609310000000001</v>
      </c>
      <c r="BS19" s="380">
        <v>85.166790000000006</v>
      </c>
      <c r="BT19" s="380">
        <v>360.28539999999998</v>
      </c>
      <c r="BU19" s="380">
        <v>708.05</v>
      </c>
      <c r="BV19" s="380">
        <v>1008.0359999999999</v>
      </c>
    </row>
    <row r="20" spans="1:74" ht="11.1" customHeight="1" x14ac:dyDescent="0.2">
      <c r="A20" s="6" t="s">
        <v>72</v>
      </c>
      <c r="B20" s="784" t="s">
        <v>1026</v>
      </c>
      <c r="C20" s="408">
        <v>1129.0510457</v>
      </c>
      <c r="D20" s="408">
        <v>946.43757558000004</v>
      </c>
      <c r="E20" s="408">
        <v>830.96416882000005</v>
      </c>
      <c r="F20" s="408">
        <v>479.79835684</v>
      </c>
      <c r="G20" s="408">
        <v>170.99864461000001</v>
      </c>
      <c r="H20" s="408">
        <v>23.458617467</v>
      </c>
      <c r="I20" s="408">
        <v>1.8061674804000001</v>
      </c>
      <c r="J20" s="408">
        <v>9.1672776935000009</v>
      </c>
      <c r="K20" s="408">
        <v>59.201623697000002</v>
      </c>
      <c r="L20" s="408">
        <v>321.48856232000003</v>
      </c>
      <c r="M20" s="408">
        <v>673.18275463999998</v>
      </c>
      <c r="N20" s="408">
        <v>911.47649406000005</v>
      </c>
      <c r="O20" s="408">
        <v>1109.8515961000001</v>
      </c>
      <c r="P20" s="408">
        <v>950.23094026000001</v>
      </c>
      <c r="Q20" s="408">
        <v>821.03974003999997</v>
      </c>
      <c r="R20" s="408">
        <v>480.60186893000002</v>
      </c>
      <c r="S20" s="408">
        <v>177.99769033000001</v>
      </c>
      <c r="T20" s="408">
        <v>22.628274645000001</v>
      </c>
      <c r="U20" s="408">
        <v>2.1337628913</v>
      </c>
      <c r="V20" s="408">
        <v>8.5379406206000006</v>
      </c>
      <c r="W20" s="408">
        <v>59.465630703999999</v>
      </c>
      <c r="X20" s="408">
        <v>306.32907562999998</v>
      </c>
      <c r="Y20" s="408">
        <v>689.62845721999997</v>
      </c>
      <c r="Z20" s="408">
        <v>907.64316113999996</v>
      </c>
      <c r="AA20" s="408">
        <v>1133.4026432999999</v>
      </c>
      <c r="AB20" s="408">
        <v>962.10707495999998</v>
      </c>
      <c r="AC20" s="408">
        <v>843.23898596000004</v>
      </c>
      <c r="AD20" s="408">
        <v>484.41274807999997</v>
      </c>
      <c r="AE20" s="408">
        <v>181.72162610000001</v>
      </c>
      <c r="AF20" s="408">
        <v>22.900492053000001</v>
      </c>
      <c r="AG20" s="408">
        <v>2.2578173592000002</v>
      </c>
      <c r="AH20" s="408">
        <v>8.2524154375999998</v>
      </c>
      <c r="AI20" s="408">
        <v>58.417085692999997</v>
      </c>
      <c r="AJ20" s="408">
        <v>313.28800465</v>
      </c>
      <c r="AK20" s="408">
        <v>672.92483442000002</v>
      </c>
      <c r="AL20" s="408">
        <v>920.67697071999999</v>
      </c>
      <c r="AM20" s="408">
        <v>1111.5177747</v>
      </c>
      <c r="AN20" s="408">
        <v>944.62969349000002</v>
      </c>
      <c r="AO20" s="408">
        <v>833.17208912000001</v>
      </c>
      <c r="AP20" s="408">
        <v>473.18561999000002</v>
      </c>
      <c r="AQ20" s="408">
        <v>186.76427125000001</v>
      </c>
      <c r="AR20" s="408">
        <v>25.132615405999999</v>
      </c>
      <c r="AS20" s="408">
        <v>2.3039122918000001</v>
      </c>
      <c r="AT20" s="408">
        <v>7.8728330661000001</v>
      </c>
      <c r="AU20" s="408">
        <v>53.157847046999997</v>
      </c>
      <c r="AV20" s="408">
        <v>309.09939809999997</v>
      </c>
      <c r="AW20" s="408">
        <v>669.73794681000004</v>
      </c>
      <c r="AX20" s="408">
        <v>899.50812631999997</v>
      </c>
      <c r="AY20" s="925">
        <v>1083.0815892999999</v>
      </c>
      <c r="AZ20" s="925">
        <v>917.30111060000002</v>
      </c>
      <c r="BA20" s="925">
        <v>797.58096522999995</v>
      </c>
      <c r="BB20" s="380">
        <v>465.71030000000002</v>
      </c>
      <c r="BC20" s="380">
        <v>181.67949999999999</v>
      </c>
      <c r="BD20" s="380">
        <v>24.096340000000001</v>
      </c>
      <c r="BE20" s="380">
        <v>1.723285</v>
      </c>
      <c r="BF20" s="380">
        <v>6.7653480000000004</v>
      </c>
      <c r="BG20" s="380">
        <v>51.957160000000002</v>
      </c>
      <c r="BH20" s="380">
        <v>308.57479999999998</v>
      </c>
      <c r="BI20" s="380">
        <v>649.1816</v>
      </c>
      <c r="BJ20" s="380">
        <v>909.85080000000005</v>
      </c>
      <c r="BK20" s="380">
        <v>1078.9549999999999</v>
      </c>
      <c r="BL20" s="380">
        <v>882.79870000000005</v>
      </c>
      <c r="BM20" s="380">
        <v>764.45510000000002</v>
      </c>
      <c r="BN20" s="380">
        <v>462.7122</v>
      </c>
      <c r="BO20" s="380">
        <v>190.47370000000001</v>
      </c>
      <c r="BP20" s="380">
        <v>23.522189999999998</v>
      </c>
      <c r="BQ20" s="380">
        <v>1.706494</v>
      </c>
      <c r="BR20" s="380">
        <v>6.9347760000000003</v>
      </c>
      <c r="BS20" s="380">
        <v>56.479039999999998</v>
      </c>
      <c r="BT20" s="380">
        <v>303.5401</v>
      </c>
      <c r="BU20" s="380">
        <v>657.83749999999998</v>
      </c>
      <c r="BV20" s="380">
        <v>936.81320000000005</v>
      </c>
    </row>
    <row r="21" spans="1:74" ht="11.1" customHeight="1" x14ac:dyDescent="0.2">
      <c r="A21" s="6" t="s">
        <v>73</v>
      </c>
      <c r="B21" s="784" t="s">
        <v>1027</v>
      </c>
      <c r="C21" s="408">
        <v>1249.0250536999999</v>
      </c>
      <c r="D21" s="408">
        <v>1056.6696623</v>
      </c>
      <c r="E21" s="408">
        <v>851.15401359999998</v>
      </c>
      <c r="F21" s="408">
        <v>505.35128392000001</v>
      </c>
      <c r="G21" s="408">
        <v>193.70023484999999</v>
      </c>
      <c r="H21" s="408">
        <v>31.245137962000001</v>
      </c>
      <c r="I21" s="408">
        <v>6.5373941281999999</v>
      </c>
      <c r="J21" s="408">
        <v>17.708539199000001</v>
      </c>
      <c r="K21" s="408">
        <v>80.133122305000001</v>
      </c>
      <c r="L21" s="408">
        <v>385.89712084000001</v>
      </c>
      <c r="M21" s="408">
        <v>756.48490790999995</v>
      </c>
      <c r="N21" s="408">
        <v>1027.5861723</v>
      </c>
      <c r="O21" s="408">
        <v>1226.5920331</v>
      </c>
      <c r="P21" s="408">
        <v>1074.3501077999999</v>
      </c>
      <c r="Q21" s="408">
        <v>832.01253936000001</v>
      </c>
      <c r="R21" s="408">
        <v>500.88610519999997</v>
      </c>
      <c r="S21" s="408">
        <v>196.50853319999999</v>
      </c>
      <c r="T21" s="408">
        <v>29.484430415999999</v>
      </c>
      <c r="U21" s="408">
        <v>7.1583272894999999</v>
      </c>
      <c r="V21" s="408">
        <v>16.894355161</v>
      </c>
      <c r="W21" s="408">
        <v>73.049701913000007</v>
      </c>
      <c r="X21" s="408">
        <v>369.81309922999998</v>
      </c>
      <c r="Y21" s="408">
        <v>772.06174779000003</v>
      </c>
      <c r="Z21" s="408">
        <v>1020.1055732999999</v>
      </c>
      <c r="AA21" s="408">
        <v>1255.3494664</v>
      </c>
      <c r="AB21" s="408">
        <v>1092.6978016999999</v>
      </c>
      <c r="AC21" s="408">
        <v>866.80952957</v>
      </c>
      <c r="AD21" s="408">
        <v>510.86893649000001</v>
      </c>
      <c r="AE21" s="408">
        <v>200.22914671999999</v>
      </c>
      <c r="AF21" s="408">
        <v>29.859607648000001</v>
      </c>
      <c r="AG21" s="408">
        <v>7.4673200788000003</v>
      </c>
      <c r="AH21" s="408">
        <v>16.454088249000002</v>
      </c>
      <c r="AI21" s="408">
        <v>69.258262208999994</v>
      </c>
      <c r="AJ21" s="408">
        <v>367.87701673999999</v>
      </c>
      <c r="AK21" s="408">
        <v>763.30660042</v>
      </c>
      <c r="AL21" s="408">
        <v>1037.5131610000001</v>
      </c>
      <c r="AM21" s="408">
        <v>1237.4003009999999</v>
      </c>
      <c r="AN21" s="408">
        <v>1071.803007</v>
      </c>
      <c r="AO21" s="408">
        <v>849.54255969999997</v>
      </c>
      <c r="AP21" s="408">
        <v>500.70037824000002</v>
      </c>
      <c r="AQ21" s="408">
        <v>204.39525433</v>
      </c>
      <c r="AR21" s="408">
        <v>30.197996329999999</v>
      </c>
      <c r="AS21" s="408">
        <v>7.2146316610000003</v>
      </c>
      <c r="AT21" s="408">
        <v>16.380979468</v>
      </c>
      <c r="AU21" s="408">
        <v>67.152241946999993</v>
      </c>
      <c r="AV21" s="408">
        <v>362.34702493999998</v>
      </c>
      <c r="AW21" s="408">
        <v>753.17110681999998</v>
      </c>
      <c r="AX21" s="408">
        <v>997.27453729000001</v>
      </c>
      <c r="AY21" s="925">
        <v>1204.7216771999999</v>
      </c>
      <c r="AZ21" s="925">
        <v>1016.9862718000001</v>
      </c>
      <c r="BA21" s="925">
        <v>809.15134869999997</v>
      </c>
      <c r="BB21" s="380">
        <v>490.42399999999998</v>
      </c>
      <c r="BC21" s="380">
        <v>197.3629</v>
      </c>
      <c r="BD21" s="380">
        <v>29.497489999999999</v>
      </c>
      <c r="BE21" s="380">
        <v>4.9440229999999996</v>
      </c>
      <c r="BF21" s="380">
        <v>15.75831</v>
      </c>
      <c r="BG21" s="380">
        <v>59.89669</v>
      </c>
      <c r="BH21" s="380">
        <v>349.74430000000001</v>
      </c>
      <c r="BI21" s="380">
        <v>718.80970000000002</v>
      </c>
      <c r="BJ21" s="380">
        <v>999.30280000000005</v>
      </c>
      <c r="BK21" s="380">
        <v>1207.059</v>
      </c>
      <c r="BL21" s="380">
        <v>983.98130000000003</v>
      </c>
      <c r="BM21" s="380">
        <v>783.66909999999996</v>
      </c>
      <c r="BN21" s="380">
        <v>492.21089999999998</v>
      </c>
      <c r="BO21" s="380">
        <v>201.72559999999999</v>
      </c>
      <c r="BP21" s="380">
        <v>28.39883</v>
      </c>
      <c r="BQ21" s="380">
        <v>4.6085989999999999</v>
      </c>
      <c r="BR21" s="380">
        <v>15.22119</v>
      </c>
      <c r="BS21" s="380">
        <v>65.150090000000006</v>
      </c>
      <c r="BT21" s="380">
        <v>350.67970000000003</v>
      </c>
      <c r="BU21" s="380">
        <v>728.40909999999997</v>
      </c>
      <c r="BV21" s="380">
        <v>1023.905</v>
      </c>
    </row>
    <row r="22" spans="1:74" ht="11.1" customHeight="1" x14ac:dyDescent="0.2">
      <c r="A22" s="6" t="s">
        <v>74</v>
      </c>
      <c r="B22" s="784" t="s">
        <v>1028</v>
      </c>
      <c r="C22" s="408">
        <v>1308.90606</v>
      </c>
      <c r="D22" s="408">
        <v>1111.7947359</v>
      </c>
      <c r="E22" s="408">
        <v>829.02454122999995</v>
      </c>
      <c r="F22" s="408">
        <v>489.71542570999998</v>
      </c>
      <c r="G22" s="408">
        <v>203.62909866000001</v>
      </c>
      <c r="H22" s="408">
        <v>35.205699176000003</v>
      </c>
      <c r="I22" s="408">
        <v>10.596507643000001</v>
      </c>
      <c r="J22" s="408">
        <v>24.620351198000002</v>
      </c>
      <c r="K22" s="408">
        <v>97.902078824</v>
      </c>
      <c r="L22" s="408">
        <v>425.21996325999999</v>
      </c>
      <c r="M22" s="408">
        <v>800.93611539999995</v>
      </c>
      <c r="N22" s="408">
        <v>1143.299133</v>
      </c>
      <c r="O22" s="408">
        <v>1279.8664669</v>
      </c>
      <c r="P22" s="408">
        <v>1134.9828858000001</v>
      </c>
      <c r="Q22" s="408">
        <v>806.44325318999995</v>
      </c>
      <c r="R22" s="408">
        <v>490.80116988999998</v>
      </c>
      <c r="S22" s="408">
        <v>203.04960057</v>
      </c>
      <c r="T22" s="408">
        <v>32.034360755000002</v>
      </c>
      <c r="U22" s="408">
        <v>11.110223767000001</v>
      </c>
      <c r="V22" s="408">
        <v>24.279269923000001</v>
      </c>
      <c r="W22" s="408">
        <v>89.332653344999997</v>
      </c>
      <c r="X22" s="408">
        <v>420.46715344</v>
      </c>
      <c r="Y22" s="408">
        <v>801.56071526999995</v>
      </c>
      <c r="Z22" s="408">
        <v>1136.1282214</v>
      </c>
      <c r="AA22" s="408">
        <v>1311.769198</v>
      </c>
      <c r="AB22" s="408">
        <v>1161.5660914</v>
      </c>
      <c r="AC22" s="408">
        <v>845.86711241</v>
      </c>
      <c r="AD22" s="408">
        <v>512.70352562999994</v>
      </c>
      <c r="AE22" s="408">
        <v>209.08037929</v>
      </c>
      <c r="AF22" s="408">
        <v>32.509445665000001</v>
      </c>
      <c r="AG22" s="408">
        <v>11.954021752999999</v>
      </c>
      <c r="AH22" s="408">
        <v>23.881695574999998</v>
      </c>
      <c r="AI22" s="408">
        <v>84.865120763999997</v>
      </c>
      <c r="AJ22" s="408">
        <v>412.92457159000003</v>
      </c>
      <c r="AK22" s="408">
        <v>808.37586864000002</v>
      </c>
      <c r="AL22" s="408">
        <v>1153.1554408</v>
      </c>
      <c r="AM22" s="408">
        <v>1303.6217933999999</v>
      </c>
      <c r="AN22" s="408">
        <v>1154.9240685</v>
      </c>
      <c r="AO22" s="408">
        <v>836.5452378</v>
      </c>
      <c r="AP22" s="408">
        <v>498.49369365000001</v>
      </c>
      <c r="AQ22" s="408">
        <v>200.86196846000001</v>
      </c>
      <c r="AR22" s="408">
        <v>29.970552925</v>
      </c>
      <c r="AS22" s="408">
        <v>12.190494493999999</v>
      </c>
      <c r="AT22" s="408">
        <v>23.662811910999999</v>
      </c>
      <c r="AU22" s="408">
        <v>83.917502229999997</v>
      </c>
      <c r="AV22" s="408">
        <v>405.02625890000002</v>
      </c>
      <c r="AW22" s="408">
        <v>794.82873617999996</v>
      </c>
      <c r="AX22" s="408">
        <v>1102.9551718</v>
      </c>
      <c r="AY22" s="925">
        <v>1289.1402052000001</v>
      </c>
      <c r="AZ22" s="925">
        <v>1096.0370816</v>
      </c>
      <c r="BA22" s="925">
        <v>807.12038581000002</v>
      </c>
      <c r="BB22" s="380">
        <v>486.95580000000001</v>
      </c>
      <c r="BC22" s="380">
        <v>197.27529999999999</v>
      </c>
      <c r="BD22" s="380">
        <v>29.43337</v>
      </c>
      <c r="BE22" s="380">
        <v>10.454549999999999</v>
      </c>
      <c r="BF22" s="380">
        <v>23.716460000000001</v>
      </c>
      <c r="BG22" s="380">
        <v>76.618049999999997</v>
      </c>
      <c r="BH22" s="380">
        <v>392.76929999999999</v>
      </c>
      <c r="BI22" s="380">
        <v>762.56209999999999</v>
      </c>
      <c r="BJ22" s="380">
        <v>1100.8240000000001</v>
      </c>
      <c r="BK22" s="380">
        <v>1302.8599999999999</v>
      </c>
      <c r="BL22" s="380">
        <v>1084.944</v>
      </c>
      <c r="BM22" s="380">
        <v>794.54859999999996</v>
      </c>
      <c r="BN22" s="380">
        <v>495.22579999999999</v>
      </c>
      <c r="BO22" s="380">
        <v>195.7089</v>
      </c>
      <c r="BP22" s="380">
        <v>29.630289999999999</v>
      </c>
      <c r="BQ22" s="380">
        <v>10.642110000000001</v>
      </c>
      <c r="BR22" s="380">
        <v>22.895019999999999</v>
      </c>
      <c r="BS22" s="380">
        <v>82.857969999999995</v>
      </c>
      <c r="BT22" s="380">
        <v>397.60700000000003</v>
      </c>
      <c r="BU22" s="380">
        <v>774.71349999999995</v>
      </c>
      <c r="BV22" s="380">
        <v>1118.19</v>
      </c>
    </row>
    <row r="23" spans="1:74" ht="11.1" customHeight="1" x14ac:dyDescent="0.2">
      <c r="A23" s="6" t="s">
        <v>75</v>
      </c>
      <c r="B23" s="784" t="s">
        <v>1087</v>
      </c>
      <c r="C23" s="408">
        <v>607.38952878999999</v>
      </c>
      <c r="D23" s="408">
        <v>440.58933955999998</v>
      </c>
      <c r="E23" s="408">
        <v>349.01524972999999</v>
      </c>
      <c r="F23" s="408">
        <v>141.37086657</v>
      </c>
      <c r="G23" s="408">
        <v>38.121937789999997</v>
      </c>
      <c r="H23" s="408">
        <v>1.463549362</v>
      </c>
      <c r="I23" s="408">
        <v>8.7494309014000002E-2</v>
      </c>
      <c r="J23" s="408">
        <v>0.39344102203999998</v>
      </c>
      <c r="K23" s="408">
        <v>10.328152316000001</v>
      </c>
      <c r="L23" s="408">
        <v>115.12871622</v>
      </c>
      <c r="M23" s="408">
        <v>338.65464845000002</v>
      </c>
      <c r="N23" s="408">
        <v>463.57402631000002</v>
      </c>
      <c r="O23" s="408">
        <v>593.65948448999995</v>
      </c>
      <c r="P23" s="408">
        <v>445.20903616999999</v>
      </c>
      <c r="Q23" s="408">
        <v>342.72043545000002</v>
      </c>
      <c r="R23" s="408">
        <v>145.64237582000001</v>
      </c>
      <c r="S23" s="408">
        <v>40.258306511999997</v>
      </c>
      <c r="T23" s="408">
        <v>1.4974845197</v>
      </c>
      <c r="U23" s="408">
        <v>9.2834318774000002E-2</v>
      </c>
      <c r="V23" s="408">
        <v>0.38998051391999999</v>
      </c>
      <c r="W23" s="408">
        <v>10.139694615</v>
      </c>
      <c r="X23" s="408">
        <v>105.11074383</v>
      </c>
      <c r="Y23" s="408">
        <v>347.56115669000002</v>
      </c>
      <c r="Z23" s="408">
        <v>453.97277853999998</v>
      </c>
      <c r="AA23" s="408">
        <v>604.21375169999999</v>
      </c>
      <c r="AB23" s="408">
        <v>445.69166697000003</v>
      </c>
      <c r="AC23" s="408">
        <v>352.82282521000002</v>
      </c>
      <c r="AD23" s="408">
        <v>147.17853965</v>
      </c>
      <c r="AE23" s="408">
        <v>41.410797174999999</v>
      </c>
      <c r="AF23" s="408">
        <v>1.2767571339999999</v>
      </c>
      <c r="AG23" s="408">
        <v>9.5448248863000004E-2</v>
      </c>
      <c r="AH23" s="408">
        <v>0.37699931943999998</v>
      </c>
      <c r="AI23" s="408">
        <v>9.8904779290999993</v>
      </c>
      <c r="AJ23" s="408">
        <v>108.64817469</v>
      </c>
      <c r="AK23" s="408">
        <v>332.49246369000002</v>
      </c>
      <c r="AL23" s="408">
        <v>463.73438121999999</v>
      </c>
      <c r="AM23" s="408">
        <v>598.48265798</v>
      </c>
      <c r="AN23" s="408">
        <v>425.77174859000002</v>
      </c>
      <c r="AO23" s="408">
        <v>332.36207576999999</v>
      </c>
      <c r="AP23" s="408">
        <v>143.75550494999999</v>
      </c>
      <c r="AQ23" s="408">
        <v>41.890316194999997</v>
      </c>
      <c r="AR23" s="408">
        <v>2.0066700501999999</v>
      </c>
      <c r="AS23" s="408">
        <v>9.2012229543999999E-2</v>
      </c>
      <c r="AT23" s="408">
        <v>0.28466286761999998</v>
      </c>
      <c r="AU23" s="408">
        <v>8.9132488376999994</v>
      </c>
      <c r="AV23" s="408">
        <v>107.20642783</v>
      </c>
      <c r="AW23" s="408">
        <v>326.45027061000002</v>
      </c>
      <c r="AX23" s="408">
        <v>461.26110756000003</v>
      </c>
      <c r="AY23" s="925">
        <v>579.67752230999997</v>
      </c>
      <c r="AZ23" s="925">
        <v>416.82044569999999</v>
      </c>
      <c r="BA23" s="925">
        <v>313.15635458999998</v>
      </c>
      <c r="BB23" s="380">
        <v>139.15719999999999</v>
      </c>
      <c r="BC23" s="380">
        <v>40.63017</v>
      </c>
      <c r="BD23" s="380">
        <v>2.0003310000000001</v>
      </c>
      <c r="BE23" s="380">
        <v>3.5686900000000001E-2</v>
      </c>
      <c r="BF23" s="380">
        <v>0.143429</v>
      </c>
      <c r="BG23" s="380">
        <v>8.7580299999999998</v>
      </c>
      <c r="BH23" s="380">
        <v>106.34610000000001</v>
      </c>
      <c r="BI23" s="380">
        <v>304.62650000000002</v>
      </c>
      <c r="BJ23" s="380">
        <v>464.6497</v>
      </c>
      <c r="BK23" s="380">
        <v>587.40639999999996</v>
      </c>
      <c r="BL23" s="380">
        <v>390.40190000000001</v>
      </c>
      <c r="BM23" s="380">
        <v>306.01420000000002</v>
      </c>
      <c r="BN23" s="380">
        <v>138.7311</v>
      </c>
      <c r="BO23" s="380">
        <v>42.599939999999997</v>
      </c>
      <c r="BP23" s="380">
        <v>2.1244960000000002</v>
      </c>
      <c r="BQ23" s="380">
        <v>3.9155700000000002E-2</v>
      </c>
      <c r="BR23" s="380">
        <v>0.13989299999999999</v>
      </c>
      <c r="BS23" s="380">
        <v>9.1627949999999991</v>
      </c>
      <c r="BT23" s="380">
        <v>103.71899999999999</v>
      </c>
      <c r="BU23" s="380">
        <v>310.11169999999998</v>
      </c>
      <c r="BV23" s="380">
        <v>482.315</v>
      </c>
    </row>
    <row r="24" spans="1:74" ht="11.1" customHeight="1" x14ac:dyDescent="0.2">
      <c r="A24" s="6" t="s">
        <v>76</v>
      </c>
      <c r="B24" s="784" t="s">
        <v>1030</v>
      </c>
      <c r="C24" s="408">
        <v>782.26661315000001</v>
      </c>
      <c r="D24" s="408">
        <v>567.36449082000001</v>
      </c>
      <c r="E24" s="408">
        <v>422.57307579000002</v>
      </c>
      <c r="F24" s="408">
        <v>180.97351194000001</v>
      </c>
      <c r="G24" s="408">
        <v>49.328619042</v>
      </c>
      <c r="H24" s="408">
        <v>1.5343645809999999</v>
      </c>
      <c r="I24" s="408">
        <v>7.0419343085999994E-2</v>
      </c>
      <c r="J24" s="408">
        <v>0.18725295136</v>
      </c>
      <c r="K24" s="408">
        <v>15.727863761</v>
      </c>
      <c r="L24" s="408">
        <v>162.20752175000001</v>
      </c>
      <c r="M24" s="408">
        <v>462.14356941</v>
      </c>
      <c r="N24" s="408">
        <v>625.04715960999999</v>
      </c>
      <c r="O24" s="408">
        <v>766.04959967000002</v>
      </c>
      <c r="P24" s="408">
        <v>581.78386121999995</v>
      </c>
      <c r="Q24" s="408">
        <v>416.24943553000003</v>
      </c>
      <c r="R24" s="408">
        <v>190.96961908</v>
      </c>
      <c r="S24" s="408">
        <v>51.265532473</v>
      </c>
      <c r="T24" s="408">
        <v>1.5562813206999999</v>
      </c>
      <c r="U24" s="408">
        <v>7.0419343085999994E-2</v>
      </c>
      <c r="V24" s="408">
        <v>0.18725295136</v>
      </c>
      <c r="W24" s="408">
        <v>14.489123184</v>
      </c>
      <c r="X24" s="408">
        <v>148.67668215</v>
      </c>
      <c r="Y24" s="408">
        <v>476.43765103999999</v>
      </c>
      <c r="Z24" s="408">
        <v>603.61134512000001</v>
      </c>
      <c r="AA24" s="408">
        <v>786.52547052</v>
      </c>
      <c r="AB24" s="408">
        <v>589.08997961</v>
      </c>
      <c r="AC24" s="408">
        <v>434.99272692</v>
      </c>
      <c r="AD24" s="408">
        <v>197.51137016000001</v>
      </c>
      <c r="AE24" s="408">
        <v>52.249610418000003</v>
      </c>
      <c r="AF24" s="408">
        <v>1.3915688526000001</v>
      </c>
      <c r="AG24" s="408">
        <v>7.0419343085999994E-2</v>
      </c>
      <c r="AH24" s="408">
        <v>0.18725295136</v>
      </c>
      <c r="AI24" s="408">
        <v>14.118947886999999</v>
      </c>
      <c r="AJ24" s="408">
        <v>149.66405785000001</v>
      </c>
      <c r="AK24" s="408">
        <v>466.55323256000003</v>
      </c>
      <c r="AL24" s="408">
        <v>614.79464349</v>
      </c>
      <c r="AM24" s="408">
        <v>776.15426507999996</v>
      </c>
      <c r="AN24" s="408">
        <v>568.08046664000005</v>
      </c>
      <c r="AO24" s="408">
        <v>412.02407769000001</v>
      </c>
      <c r="AP24" s="408">
        <v>194.61246291</v>
      </c>
      <c r="AQ24" s="408">
        <v>51.460736455000003</v>
      </c>
      <c r="AR24" s="408">
        <v>1.9446075235</v>
      </c>
      <c r="AS24" s="408">
        <v>7.0419343085999994E-2</v>
      </c>
      <c r="AT24" s="408">
        <v>0.18725295136</v>
      </c>
      <c r="AU24" s="408">
        <v>13.94053364</v>
      </c>
      <c r="AV24" s="408">
        <v>147.23590440000001</v>
      </c>
      <c r="AW24" s="408">
        <v>453.61651871999999</v>
      </c>
      <c r="AX24" s="408">
        <v>604.48864126000001</v>
      </c>
      <c r="AY24" s="925">
        <v>759.80368569999996</v>
      </c>
      <c r="AZ24" s="925">
        <v>544.00956874999997</v>
      </c>
      <c r="BA24" s="925">
        <v>391.28644443000002</v>
      </c>
      <c r="BB24" s="380">
        <v>190.29230000000001</v>
      </c>
      <c r="BC24" s="380">
        <v>49.381799999999998</v>
      </c>
      <c r="BD24" s="380">
        <v>1.8972199999999999</v>
      </c>
      <c r="BE24" s="380">
        <v>0</v>
      </c>
      <c r="BF24" s="380">
        <v>0.187253</v>
      </c>
      <c r="BG24" s="380">
        <v>13.300230000000001</v>
      </c>
      <c r="BH24" s="380">
        <v>144.2627</v>
      </c>
      <c r="BI24" s="380">
        <v>418.3956</v>
      </c>
      <c r="BJ24" s="380">
        <v>605.05719999999997</v>
      </c>
      <c r="BK24" s="380">
        <v>770.15840000000003</v>
      </c>
      <c r="BL24" s="380">
        <v>512.05970000000002</v>
      </c>
      <c r="BM24" s="380">
        <v>382.24829999999997</v>
      </c>
      <c r="BN24" s="380">
        <v>192.61590000000001</v>
      </c>
      <c r="BO24" s="380">
        <v>50.957099999999997</v>
      </c>
      <c r="BP24" s="380">
        <v>2.0424799999999999</v>
      </c>
      <c r="BQ24" s="380">
        <v>0</v>
      </c>
      <c r="BR24" s="380">
        <v>9.1319700000000004E-2</v>
      </c>
      <c r="BS24" s="380">
        <v>13.854509999999999</v>
      </c>
      <c r="BT24" s="380">
        <v>144.21430000000001</v>
      </c>
      <c r="BU24" s="380">
        <v>428.39170000000001</v>
      </c>
      <c r="BV24" s="380">
        <v>627.64509999999996</v>
      </c>
    </row>
    <row r="25" spans="1:74" ht="11.1" customHeight="1" x14ac:dyDescent="0.2">
      <c r="A25" s="6" t="s">
        <v>77</v>
      </c>
      <c r="B25" s="784" t="s">
        <v>1031</v>
      </c>
      <c r="C25" s="408">
        <v>543.67224483999996</v>
      </c>
      <c r="D25" s="408">
        <v>374.29149654000003</v>
      </c>
      <c r="E25" s="408">
        <v>221.21603834000001</v>
      </c>
      <c r="F25" s="408">
        <v>74.763767701000006</v>
      </c>
      <c r="G25" s="408">
        <v>10.839713713</v>
      </c>
      <c r="H25" s="408">
        <v>7.0191264842000001E-2</v>
      </c>
      <c r="I25" s="408">
        <v>1.5399425159E-2</v>
      </c>
      <c r="J25" s="408">
        <v>0.17011374222</v>
      </c>
      <c r="K25" s="408">
        <v>3.0815129755999999</v>
      </c>
      <c r="L25" s="408">
        <v>61.360355585999997</v>
      </c>
      <c r="M25" s="408">
        <v>264.76062983999998</v>
      </c>
      <c r="N25" s="408">
        <v>458.83989645000003</v>
      </c>
      <c r="O25" s="408">
        <v>533.04599006000001</v>
      </c>
      <c r="P25" s="408">
        <v>389.24636292999998</v>
      </c>
      <c r="Q25" s="408">
        <v>221.77165579000001</v>
      </c>
      <c r="R25" s="408">
        <v>81.334446344</v>
      </c>
      <c r="S25" s="408">
        <v>11.494081381999999</v>
      </c>
      <c r="T25" s="408">
        <v>7.7531770345000001E-2</v>
      </c>
      <c r="U25" s="408">
        <v>1.5399425159E-2</v>
      </c>
      <c r="V25" s="408">
        <v>0.17011374222</v>
      </c>
      <c r="W25" s="408">
        <v>2.5156931047</v>
      </c>
      <c r="X25" s="408">
        <v>57.798979678999999</v>
      </c>
      <c r="Y25" s="408">
        <v>266.76512358999997</v>
      </c>
      <c r="Z25" s="408">
        <v>428.62601840000002</v>
      </c>
      <c r="AA25" s="408">
        <v>547.80373894000002</v>
      </c>
      <c r="AB25" s="408">
        <v>404.69188799</v>
      </c>
      <c r="AC25" s="408">
        <v>235.75308358999999</v>
      </c>
      <c r="AD25" s="408">
        <v>83.286730270999996</v>
      </c>
      <c r="AE25" s="408">
        <v>11.638627641999999</v>
      </c>
      <c r="AF25" s="408">
        <v>7.7531770345000001E-2</v>
      </c>
      <c r="AG25" s="408">
        <v>1.5399425159E-2</v>
      </c>
      <c r="AH25" s="408">
        <v>0.1773931188</v>
      </c>
      <c r="AI25" s="408">
        <v>2.3961083000999999</v>
      </c>
      <c r="AJ25" s="408">
        <v>56.060243460999999</v>
      </c>
      <c r="AK25" s="408">
        <v>273.53300688000002</v>
      </c>
      <c r="AL25" s="408">
        <v>432.53100684999998</v>
      </c>
      <c r="AM25" s="408">
        <v>538.30447302000005</v>
      </c>
      <c r="AN25" s="408">
        <v>400.8861359</v>
      </c>
      <c r="AO25" s="408">
        <v>224.58590107000001</v>
      </c>
      <c r="AP25" s="408">
        <v>79.561242346</v>
      </c>
      <c r="AQ25" s="408">
        <v>10.750712425</v>
      </c>
      <c r="AR25" s="408">
        <v>7.6961476710000004E-2</v>
      </c>
      <c r="AS25" s="408">
        <v>1.5399425159E-2</v>
      </c>
      <c r="AT25" s="408">
        <v>0.16183203799000001</v>
      </c>
      <c r="AU25" s="408">
        <v>2.3779397555999999</v>
      </c>
      <c r="AV25" s="408">
        <v>54.140610662999997</v>
      </c>
      <c r="AW25" s="408">
        <v>264.36500488000001</v>
      </c>
      <c r="AX25" s="408">
        <v>411.95376711</v>
      </c>
      <c r="AY25" s="925">
        <v>536.77263104999997</v>
      </c>
      <c r="AZ25" s="925">
        <v>378.57405692999998</v>
      </c>
      <c r="BA25" s="925">
        <v>207.96876888</v>
      </c>
      <c r="BB25" s="380">
        <v>76.025180000000006</v>
      </c>
      <c r="BC25" s="380">
        <v>9.9943720000000003</v>
      </c>
      <c r="BD25" s="380">
        <v>6.1547600000000001E-2</v>
      </c>
      <c r="BE25" s="380">
        <v>0</v>
      </c>
      <c r="BF25" s="380">
        <v>0.15413950000000001</v>
      </c>
      <c r="BG25" s="380">
        <v>2.2152910000000001</v>
      </c>
      <c r="BH25" s="380">
        <v>52.24418</v>
      </c>
      <c r="BI25" s="380">
        <v>240.68219999999999</v>
      </c>
      <c r="BJ25" s="380">
        <v>403.65989999999999</v>
      </c>
      <c r="BK25" s="380">
        <v>540.68039999999996</v>
      </c>
      <c r="BL25" s="380">
        <v>366.62189999999998</v>
      </c>
      <c r="BM25" s="380">
        <v>196.06549999999999</v>
      </c>
      <c r="BN25" s="380">
        <v>76.67295</v>
      </c>
      <c r="BO25" s="380">
        <v>9.5313289999999995</v>
      </c>
      <c r="BP25" s="380">
        <v>8.3796599999999999E-2</v>
      </c>
      <c r="BQ25" s="380">
        <v>0</v>
      </c>
      <c r="BR25" s="380">
        <v>0.1335441</v>
      </c>
      <c r="BS25" s="380">
        <v>2.5390980000000001</v>
      </c>
      <c r="BT25" s="380">
        <v>53.978769999999997</v>
      </c>
      <c r="BU25" s="380">
        <v>243.41900000000001</v>
      </c>
      <c r="BV25" s="380">
        <v>412.0729</v>
      </c>
    </row>
    <row r="26" spans="1:74" ht="11.1" customHeight="1" x14ac:dyDescent="0.2">
      <c r="A26" s="6" t="s">
        <v>78</v>
      </c>
      <c r="B26" s="784" t="s">
        <v>1032</v>
      </c>
      <c r="C26" s="408">
        <v>881.45374819999995</v>
      </c>
      <c r="D26" s="408">
        <v>733.01789636000001</v>
      </c>
      <c r="E26" s="408">
        <v>565.55479564999996</v>
      </c>
      <c r="F26" s="408">
        <v>398.02802044999999</v>
      </c>
      <c r="G26" s="408">
        <v>235.81967237999999</v>
      </c>
      <c r="H26" s="408">
        <v>66.326253890000004</v>
      </c>
      <c r="I26" s="408">
        <v>12.826568495</v>
      </c>
      <c r="J26" s="408">
        <v>20.859216410999998</v>
      </c>
      <c r="K26" s="408">
        <v>99.601410818999994</v>
      </c>
      <c r="L26" s="408">
        <v>341.84348677999998</v>
      </c>
      <c r="M26" s="408">
        <v>601.32138779000002</v>
      </c>
      <c r="N26" s="408">
        <v>899.65910528999996</v>
      </c>
      <c r="O26" s="408">
        <v>875.18679737000002</v>
      </c>
      <c r="P26" s="408">
        <v>726.58896500000003</v>
      </c>
      <c r="Q26" s="408">
        <v>571.16909090000001</v>
      </c>
      <c r="R26" s="408">
        <v>394.25828569999999</v>
      </c>
      <c r="S26" s="408">
        <v>227.01976567</v>
      </c>
      <c r="T26" s="408">
        <v>59.946766277000002</v>
      </c>
      <c r="U26" s="408">
        <v>11.637169151</v>
      </c>
      <c r="V26" s="408">
        <v>21.796954549999999</v>
      </c>
      <c r="W26" s="408">
        <v>97.557305170999996</v>
      </c>
      <c r="X26" s="408">
        <v>343.30448339999998</v>
      </c>
      <c r="Y26" s="408">
        <v>584.07867298999997</v>
      </c>
      <c r="Z26" s="408">
        <v>882.65443046999997</v>
      </c>
      <c r="AA26" s="408">
        <v>882.54635326000005</v>
      </c>
      <c r="AB26" s="408">
        <v>732.38650930999995</v>
      </c>
      <c r="AC26" s="408">
        <v>578.84089327000004</v>
      </c>
      <c r="AD26" s="408">
        <v>403.67738707000001</v>
      </c>
      <c r="AE26" s="408">
        <v>231.27737200999999</v>
      </c>
      <c r="AF26" s="408">
        <v>61.539898018999999</v>
      </c>
      <c r="AG26" s="408">
        <v>11.583846599999999</v>
      </c>
      <c r="AH26" s="408">
        <v>21.569682962000002</v>
      </c>
      <c r="AI26" s="408">
        <v>94.681625535999999</v>
      </c>
      <c r="AJ26" s="408">
        <v>340.02514314000001</v>
      </c>
      <c r="AK26" s="408">
        <v>607.68708077999997</v>
      </c>
      <c r="AL26" s="408">
        <v>885.74385928000004</v>
      </c>
      <c r="AM26" s="408">
        <v>877.65519458000006</v>
      </c>
      <c r="AN26" s="408">
        <v>734.76839840000002</v>
      </c>
      <c r="AO26" s="408">
        <v>597.60169985000005</v>
      </c>
      <c r="AP26" s="408">
        <v>403.05511442</v>
      </c>
      <c r="AQ26" s="408">
        <v>228.01323396000001</v>
      </c>
      <c r="AR26" s="408">
        <v>66.080435969000007</v>
      </c>
      <c r="AS26" s="408">
        <v>11.613547883000001</v>
      </c>
      <c r="AT26" s="408">
        <v>21.803286075999999</v>
      </c>
      <c r="AU26" s="408">
        <v>94.771005115999998</v>
      </c>
      <c r="AV26" s="408">
        <v>330.70657126999998</v>
      </c>
      <c r="AW26" s="408">
        <v>604.29711201999999</v>
      </c>
      <c r="AX26" s="408">
        <v>866.29807717000006</v>
      </c>
      <c r="AY26" s="925">
        <v>886.53346028999999</v>
      </c>
      <c r="AZ26" s="925">
        <v>731.81835632000002</v>
      </c>
      <c r="BA26" s="925">
        <v>603.39649109000004</v>
      </c>
      <c r="BB26" s="380">
        <v>401.71480000000003</v>
      </c>
      <c r="BC26" s="380">
        <v>231.7107</v>
      </c>
      <c r="BD26" s="380">
        <v>62.045470000000002</v>
      </c>
      <c r="BE26" s="380">
        <v>11.53082</v>
      </c>
      <c r="BF26" s="380">
        <v>19.84891</v>
      </c>
      <c r="BG26" s="380">
        <v>91.959270000000004</v>
      </c>
      <c r="BH26" s="380">
        <v>326.12029999999999</v>
      </c>
      <c r="BI26" s="380">
        <v>606.8143</v>
      </c>
      <c r="BJ26" s="380">
        <v>855.48739999999998</v>
      </c>
      <c r="BK26" s="380">
        <v>904.92129999999997</v>
      </c>
      <c r="BL26" s="380">
        <v>739.28610000000003</v>
      </c>
      <c r="BM26" s="380">
        <v>614.16869999999994</v>
      </c>
      <c r="BN26" s="380">
        <v>403.32870000000003</v>
      </c>
      <c r="BO26" s="380">
        <v>227.142</v>
      </c>
      <c r="BP26" s="380">
        <v>65.784880000000001</v>
      </c>
      <c r="BQ26" s="380">
        <v>10.70693</v>
      </c>
      <c r="BR26" s="380">
        <v>20.194310000000002</v>
      </c>
      <c r="BS26" s="380">
        <v>95.414490000000001</v>
      </c>
      <c r="BT26" s="380">
        <v>335.18669999999997</v>
      </c>
      <c r="BU26" s="380">
        <v>599.45090000000005</v>
      </c>
      <c r="BV26" s="380">
        <v>849.62199999999996</v>
      </c>
    </row>
    <row r="27" spans="1:74" ht="11.1" customHeight="1" x14ac:dyDescent="0.2">
      <c r="A27" s="6" t="s">
        <v>79</v>
      </c>
      <c r="B27" s="784" t="s">
        <v>1035</v>
      </c>
      <c r="C27" s="408">
        <v>546.17865604999997</v>
      </c>
      <c r="D27" s="408">
        <v>481.73847076999999</v>
      </c>
      <c r="E27" s="408">
        <v>435.34031064999999</v>
      </c>
      <c r="F27" s="408">
        <v>300.03305053000003</v>
      </c>
      <c r="G27" s="408">
        <v>188.48018696</v>
      </c>
      <c r="H27" s="408">
        <v>64.302005493999999</v>
      </c>
      <c r="I27" s="408">
        <v>16.894047694000001</v>
      </c>
      <c r="J27" s="408">
        <v>13.566562509000001</v>
      </c>
      <c r="K27" s="408">
        <v>50.000702705999998</v>
      </c>
      <c r="L27" s="408">
        <v>178.66287392000001</v>
      </c>
      <c r="M27" s="408">
        <v>389.10572503999998</v>
      </c>
      <c r="N27" s="408">
        <v>580.67779708</v>
      </c>
      <c r="O27" s="408">
        <v>545.46921379000003</v>
      </c>
      <c r="P27" s="408">
        <v>473.05469611000001</v>
      </c>
      <c r="Q27" s="408">
        <v>438.32246383</v>
      </c>
      <c r="R27" s="408">
        <v>290.24822114</v>
      </c>
      <c r="S27" s="408">
        <v>177.45445121</v>
      </c>
      <c r="T27" s="408">
        <v>55.494969853999997</v>
      </c>
      <c r="U27" s="408">
        <v>14.651242076999999</v>
      </c>
      <c r="V27" s="408">
        <v>12.806054353</v>
      </c>
      <c r="W27" s="408">
        <v>51.331681650999997</v>
      </c>
      <c r="X27" s="408">
        <v>183.75370006</v>
      </c>
      <c r="Y27" s="408">
        <v>373.52387392000003</v>
      </c>
      <c r="Z27" s="408">
        <v>580.30343519999997</v>
      </c>
      <c r="AA27" s="408">
        <v>545.79572181000003</v>
      </c>
      <c r="AB27" s="408">
        <v>471.26136270000001</v>
      </c>
      <c r="AC27" s="408">
        <v>427.10415131000002</v>
      </c>
      <c r="AD27" s="408">
        <v>291.90023510999998</v>
      </c>
      <c r="AE27" s="408">
        <v>180.10801290000001</v>
      </c>
      <c r="AF27" s="408">
        <v>51.213771784000002</v>
      </c>
      <c r="AG27" s="408">
        <v>13.148792836</v>
      </c>
      <c r="AH27" s="408">
        <v>12.126781357</v>
      </c>
      <c r="AI27" s="408">
        <v>50.103658062000001</v>
      </c>
      <c r="AJ27" s="408">
        <v>179.64546136999999</v>
      </c>
      <c r="AK27" s="408">
        <v>387.87244342000002</v>
      </c>
      <c r="AL27" s="408">
        <v>580.81336863000001</v>
      </c>
      <c r="AM27" s="408">
        <v>544.09815119999996</v>
      </c>
      <c r="AN27" s="408">
        <v>478.31514922000002</v>
      </c>
      <c r="AO27" s="408">
        <v>448.45316836000001</v>
      </c>
      <c r="AP27" s="408">
        <v>298.46424050000002</v>
      </c>
      <c r="AQ27" s="408">
        <v>183.39450015</v>
      </c>
      <c r="AR27" s="408">
        <v>56.654948238999999</v>
      </c>
      <c r="AS27" s="408">
        <v>13.018460678</v>
      </c>
      <c r="AT27" s="408">
        <v>11.650579011</v>
      </c>
      <c r="AU27" s="408">
        <v>52.02826829</v>
      </c>
      <c r="AV27" s="408">
        <v>172.97607116</v>
      </c>
      <c r="AW27" s="408">
        <v>387.12789458999998</v>
      </c>
      <c r="AX27" s="408">
        <v>568.95124166000005</v>
      </c>
      <c r="AY27" s="925">
        <v>557.93135315999996</v>
      </c>
      <c r="AZ27" s="925">
        <v>483.40653199000002</v>
      </c>
      <c r="BA27" s="925">
        <v>460.32940028000002</v>
      </c>
      <c r="BB27" s="380">
        <v>305.81970000000001</v>
      </c>
      <c r="BC27" s="380">
        <v>191.04910000000001</v>
      </c>
      <c r="BD27" s="380">
        <v>56.233080000000001</v>
      </c>
      <c r="BE27" s="380">
        <v>12.88125</v>
      </c>
      <c r="BF27" s="380">
        <v>12.377050000000001</v>
      </c>
      <c r="BG27" s="380">
        <v>52.530279999999998</v>
      </c>
      <c r="BH27" s="380">
        <v>175.15020000000001</v>
      </c>
      <c r="BI27" s="380">
        <v>397.66849999999999</v>
      </c>
      <c r="BJ27" s="380">
        <v>566.08050000000003</v>
      </c>
      <c r="BK27" s="380">
        <v>570.11040000000003</v>
      </c>
      <c r="BL27" s="380">
        <v>495.69869999999997</v>
      </c>
      <c r="BM27" s="380">
        <v>477.96960000000001</v>
      </c>
      <c r="BN27" s="380">
        <v>309.94060000000002</v>
      </c>
      <c r="BO27" s="380">
        <v>189.0436</v>
      </c>
      <c r="BP27" s="380">
        <v>61.214500000000001</v>
      </c>
      <c r="BQ27" s="380">
        <v>14.12157</v>
      </c>
      <c r="BR27" s="380">
        <v>12.95631</v>
      </c>
      <c r="BS27" s="380">
        <v>52.389060000000001</v>
      </c>
      <c r="BT27" s="380">
        <v>183.58619999999999</v>
      </c>
      <c r="BU27" s="380">
        <v>390.12909999999999</v>
      </c>
      <c r="BV27" s="380">
        <v>561.02080000000001</v>
      </c>
    </row>
    <row r="28" spans="1:74" ht="11.1" customHeight="1" x14ac:dyDescent="0.2">
      <c r="A28" s="6"/>
      <c r="B28" s="784"/>
      <c r="C28" s="408"/>
      <c r="D28" s="408"/>
      <c r="E28" s="408"/>
      <c r="F28" s="408"/>
      <c r="G28" s="408"/>
      <c r="H28" s="408"/>
      <c r="I28" s="408"/>
      <c r="J28" s="408"/>
      <c r="K28" s="408"/>
      <c r="L28" s="408"/>
      <c r="M28" s="408"/>
      <c r="N28" s="408"/>
      <c r="O28" s="408"/>
      <c r="P28" s="408"/>
      <c r="Q28" s="408"/>
      <c r="R28" s="408"/>
      <c r="S28" s="408"/>
      <c r="T28" s="408"/>
      <c r="U28" s="408"/>
      <c r="V28" s="408"/>
      <c r="W28" s="408"/>
      <c r="X28" s="408"/>
      <c r="Y28" s="408"/>
      <c r="Z28" s="408"/>
      <c r="AA28" s="408"/>
      <c r="AB28" s="408"/>
      <c r="AC28" s="408"/>
      <c r="AD28" s="408"/>
      <c r="AE28" s="408"/>
      <c r="AF28" s="408"/>
      <c r="AG28" s="408"/>
      <c r="AH28" s="408"/>
      <c r="AI28" s="408"/>
      <c r="AJ28" s="408"/>
      <c r="AK28" s="408"/>
      <c r="AL28" s="408"/>
      <c r="AM28" s="408"/>
      <c r="AN28" s="408"/>
      <c r="AO28" s="408"/>
      <c r="AP28" s="408"/>
      <c r="AQ28" s="408"/>
      <c r="AR28" s="408"/>
      <c r="AS28" s="408"/>
      <c r="AT28" s="408"/>
      <c r="AU28" s="408"/>
      <c r="AV28" s="408"/>
      <c r="AW28" s="408"/>
      <c r="AX28" s="408"/>
      <c r="AY28" s="925"/>
      <c r="AZ28" s="925"/>
      <c r="BA28" s="925"/>
      <c r="BB28" s="380"/>
      <c r="BC28" s="380"/>
      <c r="BD28" s="380"/>
      <c r="BE28" s="380"/>
      <c r="BF28" s="380"/>
      <c r="BG28" s="380"/>
      <c r="BH28" s="380"/>
      <c r="BI28" s="380"/>
      <c r="BJ28" s="380"/>
      <c r="BK28" s="380"/>
      <c r="BL28" s="380"/>
      <c r="BM28" s="380"/>
      <c r="BN28" s="380"/>
      <c r="BO28" s="380"/>
      <c r="BP28" s="380"/>
      <c r="BQ28" s="380"/>
      <c r="BR28" s="380"/>
      <c r="BS28" s="380"/>
      <c r="BT28" s="380"/>
      <c r="BU28" s="380"/>
      <c r="BV28" s="380"/>
    </row>
    <row r="29" spans="1:74" ht="11.1" customHeight="1" x14ac:dyDescent="0.2">
      <c r="A29" s="6"/>
      <c r="B29" s="98" t="s">
        <v>92</v>
      </c>
      <c r="C29" s="555"/>
      <c r="D29" s="555"/>
      <c r="E29" s="555"/>
      <c r="F29" s="555"/>
      <c r="G29" s="555"/>
      <c r="H29" s="555"/>
      <c r="I29" s="555"/>
      <c r="J29" s="555"/>
      <c r="K29" s="555"/>
      <c r="L29" s="555"/>
      <c r="M29" s="555"/>
      <c r="N29" s="555"/>
      <c r="O29" s="555"/>
      <c r="P29" s="555"/>
      <c r="Q29" s="555"/>
      <c r="R29" s="555"/>
      <c r="S29" s="555"/>
      <c r="T29" s="555"/>
      <c r="U29" s="555"/>
      <c r="V29" s="555"/>
      <c r="W29" s="555"/>
      <c r="X29" s="555"/>
      <c r="Y29" s="555"/>
      <c r="Z29" s="555"/>
      <c r="AA29" s="555"/>
      <c r="AB29" s="555"/>
      <c r="AC29" s="555"/>
      <c r="AD29" s="555"/>
      <c r="AE29" s="555"/>
      <c r="AF29" s="555"/>
      <c r="AG29" s="555"/>
      <c r="AH29" s="555"/>
      <c r="AI29" s="555"/>
      <c r="AJ29" s="555"/>
      <c r="AK29" s="555"/>
      <c r="AL29" s="555"/>
      <c r="AM29" s="555"/>
      <c r="AN29" s="555"/>
      <c r="AO29" s="555"/>
      <c r="AP29" s="555"/>
      <c r="AQ29" s="555"/>
      <c r="AR29" s="555"/>
      <c r="AS29" s="555"/>
      <c r="AT29" s="555"/>
      <c r="AU29" s="555"/>
      <c r="AV29" s="555"/>
      <c r="AW29" s="555"/>
      <c r="AX29" s="555"/>
      <c r="AY29" s="993"/>
      <c r="AZ29" s="993"/>
      <c r="BA29" s="993"/>
      <c r="BB29" s="558"/>
      <c r="BC29" s="558"/>
      <c r="BD29" s="558"/>
      <c r="BE29" s="558"/>
      <c r="BF29" s="558"/>
      <c r="BG29" s="558"/>
      <c r="BH29" s="558"/>
      <c r="BI29" s="558"/>
      <c r="BJ29" s="558"/>
      <c r="BK29" s="558"/>
      <c r="BL29" s="558"/>
      <c r="BM29" s="558"/>
      <c r="BN29" s="558"/>
      <c r="BO29" s="558"/>
      <c r="BP29" s="558"/>
      <c r="BQ29" s="558"/>
      <c r="BR29" s="558"/>
      <c r="BS29" s="558"/>
      <c r="BT29" s="558"/>
      <c r="BU29" s="558"/>
      <c r="BV29" s="558"/>
    </row>
    <row r="30" spans="1:74" ht="11.1" customHeight="1" x14ac:dyDescent="0.2">
      <c r="A30" s="6" t="s">
        <v>287</v>
      </c>
      <c r="B30" s="559" t="s">
        <v>1174</v>
      </c>
      <c r="C30" s="408">
        <v>9.7533668937000009</v>
      </c>
      <c r="D30" s="408">
        <v>12.053517133</v>
      </c>
      <c r="E30" s="408">
        <v>28.018806227999999</v>
      </c>
      <c r="F30" s="408">
        <v>36.150201129999999</v>
      </c>
      <c r="G30" s="408">
        <v>100.46820628</v>
      </c>
      <c r="H30" s="408">
        <v>273.91995735</v>
      </c>
      <c r="I30" s="408">
        <v>346.86482196999998</v>
      </c>
      <c r="J30" s="408">
        <v>357.36381684000003</v>
      </c>
      <c r="K30" s="408">
        <v>200.03026156999999</v>
      </c>
      <c r="L30" s="408">
        <v>84.115665094999997</v>
      </c>
      <c r="M30" s="408">
        <v>18.011209508</v>
      </c>
      <c r="N30" s="408">
        <v>25.562956359000001</v>
      </c>
      <c r="O30" s="408">
        <v>8.4358499403000007</v>
      </c>
      <c r="P30" s="408">
        <v>11.282330011999999</v>
      </c>
      <c r="Q30" s="408">
        <v>26.931083659999999</v>
      </c>
      <c r="R30" s="408">
        <v>48.813402511</v>
      </c>
      <c r="S30" s="408">
        <v>147.35461670000001</v>
      </c>
      <c r="T30" s="408">
        <v>269.86332525</v>
      </c>
      <c r="U30" s="408">
        <v>393.80841488999999</v>
      </c>
      <c r="V30" s="408">
        <v>358.90886461999997</v>
      </c>
      <c r="W30" s="408">
        <v>201.98145048999999</v>
      </c>
      <c r="X30" s="408">
        <v>55.186368698000003</v>
      </c>
      <c r="Y30" s="408">
        <v>23.288638936000002</v>
      </c>
      <c r="Z30" s="408">
        <v>10.862580508000001</v>
      </c>
      <c r="AA30" s="408">
        <v>16.792463298000001</v>
      </c>
      <c r="AB30" s="408">
        <v>19.845096843</v>
      </c>
      <c r="AC30" s="408">
        <v>31.574900508999999</v>
      </c>
      <c r="AD30" s="408">
        <v>43.885533580000001</v>
      </c>
      <c r="AE30" s="408">
        <v>109.4518521</v>
      </c>
      <c r="AF30" s="408">
        <v>210.01536669999999</v>
      </c>
      <c r="AG30" s="408">
        <v>390.28876510999999</v>
      </c>
      <c r="AH30" s="408">
        <v>349.78780595000001</v>
      </c>
      <c r="AI30" s="408">
        <v>203.66013819</v>
      </c>
      <c r="AJ30" s="408">
        <v>72.786426805999994</v>
      </c>
      <c r="AK30" s="408">
        <v>20.43297291</v>
      </c>
      <c r="AL30" s="408">
        <v>11.089150764999999</v>
      </c>
      <c r="AM30" s="408">
        <v>9.4446776882000005</v>
      </c>
      <c r="AN30" s="408">
        <v>12.700441338999999</v>
      </c>
      <c r="AO30" s="408">
        <v>31.337074775000001</v>
      </c>
      <c r="AP30" s="408">
        <v>46.325426473</v>
      </c>
      <c r="AQ30" s="408">
        <v>157.36695940999999</v>
      </c>
      <c r="AR30" s="408">
        <v>292.96361646999998</v>
      </c>
      <c r="AS30" s="408">
        <v>390.45614510000001</v>
      </c>
      <c r="AT30" s="408">
        <v>342.18307281</v>
      </c>
      <c r="AU30" s="408">
        <v>210.73517061999999</v>
      </c>
      <c r="AV30" s="408">
        <v>96.802727379000004</v>
      </c>
      <c r="AW30" s="408">
        <v>32.224265013999997</v>
      </c>
      <c r="AX30" s="408">
        <v>12.564592576000001</v>
      </c>
      <c r="AY30" s="925">
        <v>5.3464751423000001</v>
      </c>
      <c r="AZ30" s="925">
        <v>17.373481662</v>
      </c>
      <c r="BA30" s="925">
        <v>24.326508658000002</v>
      </c>
      <c r="BB30" s="380">
        <v>48.975237577000001</v>
      </c>
      <c r="BC30" s="380">
        <v>133.42281265</v>
      </c>
      <c r="BD30" s="380">
        <v>269.65308986999997</v>
      </c>
      <c r="BE30" s="380">
        <v>398.26338527000001</v>
      </c>
      <c r="BF30" s="380">
        <v>366.92403704999998</v>
      </c>
      <c r="BG30" s="380">
        <v>207.16399955</v>
      </c>
      <c r="BH30" s="380">
        <v>72.589632123000001</v>
      </c>
      <c r="BI30" s="380">
        <v>21.880162543000001</v>
      </c>
      <c r="BJ30" s="380">
        <v>11.838132474</v>
      </c>
      <c r="BK30" s="380">
        <v>11.400589958999999</v>
      </c>
      <c r="BL30" s="380">
        <v>12.972265902</v>
      </c>
      <c r="BM30" s="380">
        <v>26.927522144000001</v>
      </c>
      <c r="BN30" s="380">
        <v>45.141889995</v>
      </c>
      <c r="BO30" s="380">
        <v>134.44782025999999</v>
      </c>
      <c r="BP30" s="380">
        <v>271.62619031000003</v>
      </c>
      <c r="BQ30" s="380">
        <v>401.13132236000001</v>
      </c>
      <c r="BR30" s="380">
        <v>369.60187175999999</v>
      </c>
      <c r="BS30" s="380">
        <v>208.74635795</v>
      </c>
      <c r="BT30" s="380">
        <v>73.185832653999995</v>
      </c>
      <c r="BU30" s="380">
        <v>22.057061997000002</v>
      </c>
      <c r="BV30" s="380">
        <v>11.92666479</v>
      </c>
    </row>
    <row r="31" spans="1:74" ht="11.1" customHeight="1" x14ac:dyDescent="0.2">
      <c r="A31" s="6" t="s">
        <v>26</v>
      </c>
      <c r="B31" s="784" t="s">
        <v>1025</v>
      </c>
      <c r="C31" s="408">
        <v>1E-10</v>
      </c>
      <c r="D31" s="408">
        <v>1E-10</v>
      </c>
      <c r="E31" s="408">
        <v>1E-10</v>
      </c>
      <c r="F31" s="408">
        <v>1E-10</v>
      </c>
      <c r="G31" s="408">
        <v>7.8128792452000004</v>
      </c>
      <c r="H31" s="408">
        <v>132.83834551999999</v>
      </c>
      <c r="I31" s="408">
        <v>159.07222081</v>
      </c>
      <c r="J31" s="408">
        <v>237.67820979999999</v>
      </c>
      <c r="K31" s="408">
        <v>59.887699910000002</v>
      </c>
      <c r="L31" s="408">
        <v>6.8863756289999998</v>
      </c>
      <c r="M31" s="408">
        <v>1E-10</v>
      </c>
      <c r="N31" s="408">
        <v>1E-10</v>
      </c>
      <c r="O31" s="408">
        <v>1E-10</v>
      </c>
      <c r="P31" s="408">
        <v>1E-10</v>
      </c>
      <c r="Q31" s="408">
        <v>1E-10</v>
      </c>
      <c r="R31" s="408">
        <v>1E-10</v>
      </c>
      <c r="S31" s="408">
        <v>18.034024606999999</v>
      </c>
      <c r="T31" s="408">
        <v>62.910688319999998</v>
      </c>
      <c r="U31" s="408">
        <v>260.23414544000002</v>
      </c>
      <c r="V31" s="408">
        <v>273.10236865000002</v>
      </c>
      <c r="W31" s="408">
        <v>32.918771370000002</v>
      </c>
      <c r="X31" s="408">
        <v>1E-10</v>
      </c>
      <c r="Y31" s="408">
        <v>1E-10</v>
      </c>
      <c r="Z31" s="408">
        <v>1E-10</v>
      </c>
      <c r="AA31" s="408">
        <v>1E-10</v>
      </c>
      <c r="AB31" s="408">
        <v>1E-10</v>
      </c>
      <c r="AC31" s="408">
        <v>1E-10</v>
      </c>
      <c r="AD31" s="408">
        <v>1E-10</v>
      </c>
      <c r="AE31" s="408">
        <v>3.5226002131</v>
      </c>
      <c r="AF31" s="408">
        <v>47.162194675000002</v>
      </c>
      <c r="AG31" s="408">
        <v>273.32691047999998</v>
      </c>
      <c r="AH31" s="408">
        <v>134.00156862</v>
      </c>
      <c r="AI31" s="408">
        <v>57.417617386000003</v>
      </c>
      <c r="AJ31" s="408">
        <v>5.4202704964999997</v>
      </c>
      <c r="AK31" s="408">
        <v>1E-10</v>
      </c>
      <c r="AL31" s="408">
        <v>1E-10</v>
      </c>
      <c r="AM31" s="408">
        <v>1E-10</v>
      </c>
      <c r="AN31" s="408">
        <v>1E-10</v>
      </c>
      <c r="AO31" s="408">
        <v>1E-10</v>
      </c>
      <c r="AP31" s="408">
        <v>1E-10</v>
      </c>
      <c r="AQ31" s="408">
        <v>17.893796709</v>
      </c>
      <c r="AR31" s="408">
        <v>127.15368141</v>
      </c>
      <c r="AS31" s="408">
        <v>280.97726906000003</v>
      </c>
      <c r="AT31" s="408">
        <v>153.43612150999999</v>
      </c>
      <c r="AU31" s="408">
        <v>34.298367710000001</v>
      </c>
      <c r="AV31" s="408">
        <v>1E-10</v>
      </c>
      <c r="AW31" s="408">
        <v>1E-10</v>
      </c>
      <c r="AX31" s="408">
        <v>1E-10</v>
      </c>
      <c r="AY31" s="925">
        <v>1E-10</v>
      </c>
      <c r="AZ31" s="925">
        <v>1E-10</v>
      </c>
      <c r="BA31" s="925">
        <v>0</v>
      </c>
      <c r="BB31" s="380">
        <v>0</v>
      </c>
      <c r="BC31" s="380">
        <v>10.745306926</v>
      </c>
      <c r="BD31" s="380">
        <v>89.748631778999993</v>
      </c>
      <c r="BE31" s="380">
        <v>260.63658093999999</v>
      </c>
      <c r="BF31" s="380">
        <v>211.35620320000001</v>
      </c>
      <c r="BG31" s="380">
        <v>44.414533812999998</v>
      </c>
      <c r="BH31" s="380">
        <v>0.98746224014999995</v>
      </c>
      <c r="BI31" s="380">
        <v>0</v>
      </c>
      <c r="BJ31" s="380">
        <v>0</v>
      </c>
      <c r="BK31" s="380">
        <v>0</v>
      </c>
      <c r="BL31" s="380">
        <v>0</v>
      </c>
      <c r="BM31" s="380">
        <v>0</v>
      </c>
      <c r="BN31" s="380">
        <v>0</v>
      </c>
      <c r="BO31" s="380">
        <v>10.864658575</v>
      </c>
      <c r="BP31" s="380">
        <v>90.759706780000002</v>
      </c>
      <c r="BQ31" s="380">
        <v>263.60893562000001</v>
      </c>
      <c r="BR31" s="380">
        <v>213.76316471000001</v>
      </c>
      <c r="BS31" s="380">
        <v>44.908431942</v>
      </c>
      <c r="BT31" s="380">
        <v>0.99836978654999997</v>
      </c>
      <c r="BU31" s="380">
        <v>0</v>
      </c>
      <c r="BV31" s="380">
        <v>0</v>
      </c>
    </row>
    <row r="32" spans="1:74" ht="11.1" customHeight="1" x14ac:dyDescent="0.2">
      <c r="A32" s="6" t="s">
        <v>27</v>
      </c>
      <c r="B32" s="784" t="s">
        <v>1026</v>
      </c>
      <c r="C32" s="408">
        <v>1E-10</v>
      </c>
      <c r="D32" s="408">
        <v>1E-10</v>
      </c>
      <c r="E32" s="408">
        <v>1E-10</v>
      </c>
      <c r="F32" s="408">
        <v>1E-10</v>
      </c>
      <c r="G32" s="408">
        <v>17.258351860000001</v>
      </c>
      <c r="H32" s="408">
        <v>165.32112323000001</v>
      </c>
      <c r="I32" s="408">
        <v>250.47521531999999</v>
      </c>
      <c r="J32" s="408">
        <v>286.34557255999999</v>
      </c>
      <c r="K32" s="408">
        <v>94.305567812000007</v>
      </c>
      <c r="L32" s="408">
        <v>23.164427684</v>
      </c>
      <c r="M32" s="408">
        <v>1E-10</v>
      </c>
      <c r="N32" s="408">
        <v>1E-10</v>
      </c>
      <c r="O32" s="408">
        <v>1E-10</v>
      </c>
      <c r="P32" s="408">
        <v>1E-10</v>
      </c>
      <c r="Q32" s="408">
        <v>1E-10</v>
      </c>
      <c r="R32" s="408">
        <v>1E-10</v>
      </c>
      <c r="S32" s="408">
        <v>39.923009055999998</v>
      </c>
      <c r="T32" s="408">
        <v>113.625938</v>
      </c>
      <c r="U32" s="408">
        <v>310.87126078</v>
      </c>
      <c r="V32" s="408">
        <v>301.82399607999997</v>
      </c>
      <c r="W32" s="408">
        <v>71.577758689999996</v>
      </c>
      <c r="X32" s="408">
        <v>0.66566643424000005</v>
      </c>
      <c r="Y32" s="408">
        <v>1E-10</v>
      </c>
      <c r="Z32" s="408">
        <v>1E-10</v>
      </c>
      <c r="AA32" s="408">
        <v>1E-10</v>
      </c>
      <c r="AB32" s="408">
        <v>1E-10</v>
      </c>
      <c r="AC32" s="408">
        <v>1E-10</v>
      </c>
      <c r="AD32" s="408">
        <v>0.44501794450999999</v>
      </c>
      <c r="AE32" s="408">
        <v>12.275750954999999</v>
      </c>
      <c r="AF32" s="408">
        <v>78.398268783999995</v>
      </c>
      <c r="AG32" s="408">
        <v>308.37134968999999</v>
      </c>
      <c r="AH32" s="408">
        <v>192.46028129999999</v>
      </c>
      <c r="AI32" s="408">
        <v>82.582353244999993</v>
      </c>
      <c r="AJ32" s="408">
        <v>10.253153327</v>
      </c>
      <c r="AK32" s="408">
        <v>1E-10</v>
      </c>
      <c r="AL32" s="408">
        <v>1E-10</v>
      </c>
      <c r="AM32" s="408">
        <v>1E-10</v>
      </c>
      <c r="AN32" s="408">
        <v>1E-10</v>
      </c>
      <c r="AO32" s="408">
        <v>1E-10</v>
      </c>
      <c r="AP32" s="408">
        <v>1E-10</v>
      </c>
      <c r="AQ32" s="408">
        <v>49.740567546000001</v>
      </c>
      <c r="AR32" s="408">
        <v>192.94341821</v>
      </c>
      <c r="AS32" s="408">
        <v>330.52079386000003</v>
      </c>
      <c r="AT32" s="408">
        <v>215.92596015000001</v>
      </c>
      <c r="AU32" s="408">
        <v>71.599488158</v>
      </c>
      <c r="AV32" s="408">
        <v>6.8775605766999997</v>
      </c>
      <c r="AW32" s="408">
        <v>1E-10</v>
      </c>
      <c r="AX32" s="408">
        <v>1E-10</v>
      </c>
      <c r="AY32" s="925">
        <v>1E-10</v>
      </c>
      <c r="AZ32" s="925">
        <v>1E-10</v>
      </c>
      <c r="BA32" s="925">
        <v>0</v>
      </c>
      <c r="BB32" s="380">
        <v>0</v>
      </c>
      <c r="BC32" s="380">
        <v>33.642888646999999</v>
      </c>
      <c r="BD32" s="380">
        <v>150.43956087000001</v>
      </c>
      <c r="BE32" s="380">
        <v>317.52014634</v>
      </c>
      <c r="BF32" s="380">
        <v>261.47568030999997</v>
      </c>
      <c r="BG32" s="380">
        <v>82.887864296000004</v>
      </c>
      <c r="BH32" s="380">
        <v>5.1195181755999997</v>
      </c>
      <c r="BI32" s="380">
        <v>0</v>
      </c>
      <c r="BJ32" s="380">
        <v>0</v>
      </c>
      <c r="BK32" s="380">
        <v>0</v>
      </c>
      <c r="BL32" s="380">
        <v>0</v>
      </c>
      <c r="BM32" s="380">
        <v>0</v>
      </c>
      <c r="BN32" s="380">
        <v>0</v>
      </c>
      <c r="BO32" s="380">
        <v>33.973199618999999</v>
      </c>
      <c r="BP32" s="380">
        <v>151.90361236000001</v>
      </c>
      <c r="BQ32" s="380">
        <v>320.57679555999999</v>
      </c>
      <c r="BR32" s="380">
        <v>263.99196240999999</v>
      </c>
      <c r="BS32" s="380">
        <v>83.695558641999995</v>
      </c>
      <c r="BT32" s="380">
        <v>5.1706229473</v>
      </c>
      <c r="BU32" s="380">
        <v>0</v>
      </c>
      <c r="BV32" s="380">
        <v>0</v>
      </c>
    </row>
    <row r="33" spans="1:74" ht="11.1" customHeight="1" x14ac:dyDescent="0.2">
      <c r="A33" s="6" t="s">
        <v>28</v>
      </c>
      <c r="B33" s="784" t="s">
        <v>1027</v>
      </c>
      <c r="C33" s="408">
        <v>1E-10</v>
      </c>
      <c r="D33" s="408">
        <v>1E-10</v>
      </c>
      <c r="E33" s="408">
        <v>2.1716559928999999</v>
      </c>
      <c r="F33" s="408">
        <v>0.26917569491999999</v>
      </c>
      <c r="G33" s="408">
        <v>35.174926839000001</v>
      </c>
      <c r="H33" s="408">
        <v>214.94149228000001</v>
      </c>
      <c r="I33" s="408">
        <v>238.12359857000001</v>
      </c>
      <c r="J33" s="408">
        <v>285.40851385000002</v>
      </c>
      <c r="K33" s="408">
        <v>105.46736304</v>
      </c>
      <c r="L33" s="408">
        <v>29.278947732999999</v>
      </c>
      <c r="M33" s="408">
        <v>1E-10</v>
      </c>
      <c r="N33" s="408">
        <v>0.41287271661000002</v>
      </c>
      <c r="O33" s="408">
        <v>1E-10</v>
      </c>
      <c r="P33" s="408">
        <v>1E-10</v>
      </c>
      <c r="Q33" s="408">
        <v>1.0565008377</v>
      </c>
      <c r="R33" s="408">
        <v>1E-10</v>
      </c>
      <c r="S33" s="408">
        <v>79.484627591000006</v>
      </c>
      <c r="T33" s="408">
        <v>177.33800596</v>
      </c>
      <c r="U33" s="408">
        <v>263.63098289999999</v>
      </c>
      <c r="V33" s="408">
        <v>218.87889870999999</v>
      </c>
      <c r="W33" s="408">
        <v>74.245468360999993</v>
      </c>
      <c r="X33" s="408">
        <v>1.6139900049</v>
      </c>
      <c r="Y33" s="408">
        <v>1E-10</v>
      </c>
      <c r="Z33" s="408">
        <v>1E-10</v>
      </c>
      <c r="AA33" s="408">
        <v>1E-10</v>
      </c>
      <c r="AB33" s="408">
        <v>1E-10</v>
      </c>
      <c r="AC33" s="408">
        <v>0.14524704997999999</v>
      </c>
      <c r="AD33" s="408">
        <v>0.67914513568000001</v>
      </c>
      <c r="AE33" s="408">
        <v>48.563106048000002</v>
      </c>
      <c r="AF33" s="408">
        <v>129.87748563</v>
      </c>
      <c r="AG33" s="408">
        <v>246.35938286000001</v>
      </c>
      <c r="AH33" s="408">
        <v>188.25465566</v>
      </c>
      <c r="AI33" s="408">
        <v>88.619569306000002</v>
      </c>
      <c r="AJ33" s="408">
        <v>9.9072538869999995</v>
      </c>
      <c r="AK33" s="408">
        <v>1E-10</v>
      </c>
      <c r="AL33" s="408">
        <v>1E-10</v>
      </c>
      <c r="AM33" s="408">
        <v>1E-10</v>
      </c>
      <c r="AN33" s="408">
        <v>1E-10</v>
      </c>
      <c r="AO33" s="408">
        <v>2.6713701847000002</v>
      </c>
      <c r="AP33" s="408">
        <v>3.1704814785000002</v>
      </c>
      <c r="AQ33" s="408">
        <v>102.08940939999999</v>
      </c>
      <c r="AR33" s="408">
        <v>205.81016423</v>
      </c>
      <c r="AS33" s="408">
        <v>233.76985461000001</v>
      </c>
      <c r="AT33" s="408">
        <v>223.32529858999999</v>
      </c>
      <c r="AU33" s="408">
        <v>113.45061056999999</v>
      </c>
      <c r="AV33" s="408">
        <v>15.479976604000001</v>
      </c>
      <c r="AW33" s="408">
        <v>1E-10</v>
      </c>
      <c r="AX33" s="408">
        <v>1E-10</v>
      </c>
      <c r="AY33" s="925">
        <v>1E-10</v>
      </c>
      <c r="AZ33" s="925">
        <v>1E-10</v>
      </c>
      <c r="BA33" s="925">
        <v>0.14259648339</v>
      </c>
      <c r="BB33" s="380">
        <v>1.9245418612</v>
      </c>
      <c r="BC33" s="380">
        <v>64.409278490999995</v>
      </c>
      <c r="BD33" s="380">
        <v>179.42323970000001</v>
      </c>
      <c r="BE33" s="380">
        <v>282.83113558999997</v>
      </c>
      <c r="BF33" s="380">
        <v>235.74635165999999</v>
      </c>
      <c r="BG33" s="380">
        <v>80.612576668000003</v>
      </c>
      <c r="BH33" s="380">
        <v>6.9951596832999998</v>
      </c>
      <c r="BI33" s="380">
        <v>0</v>
      </c>
      <c r="BJ33" s="380">
        <v>0</v>
      </c>
      <c r="BK33" s="380">
        <v>0</v>
      </c>
      <c r="BL33" s="380">
        <v>0</v>
      </c>
      <c r="BM33" s="380">
        <v>1.1994908492</v>
      </c>
      <c r="BN33" s="380">
        <v>1.3601062462</v>
      </c>
      <c r="BO33" s="380">
        <v>64.756900649000002</v>
      </c>
      <c r="BP33" s="380">
        <v>180.40148733000001</v>
      </c>
      <c r="BQ33" s="380">
        <v>284.38860799999998</v>
      </c>
      <c r="BR33" s="380">
        <v>237.04280908000001</v>
      </c>
      <c r="BS33" s="380">
        <v>81.049593453</v>
      </c>
      <c r="BT33" s="380">
        <v>7.0325822759000003</v>
      </c>
      <c r="BU33" s="380">
        <v>0</v>
      </c>
      <c r="BV33" s="380">
        <v>0</v>
      </c>
    </row>
    <row r="34" spans="1:74" ht="11.1" customHeight="1" x14ac:dyDescent="0.2">
      <c r="A34" s="6" t="s">
        <v>29</v>
      </c>
      <c r="B34" s="784" t="s">
        <v>1028</v>
      </c>
      <c r="C34" s="408">
        <v>1E-10</v>
      </c>
      <c r="D34" s="408">
        <v>1E-10</v>
      </c>
      <c r="E34" s="408">
        <v>8.3604330768999997</v>
      </c>
      <c r="F34" s="408">
        <v>2.9433154296000001</v>
      </c>
      <c r="G34" s="408">
        <v>43.055505556999996</v>
      </c>
      <c r="H34" s="408">
        <v>266.5493209</v>
      </c>
      <c r="I34" s="408">
        <v>302.30822998000002</v>
      </c>
      <c r="J34" s="408">
        <v>299.71495284999997</v>
      </c>
      <c r="K34" s="408">
        <v>147.14628346000001</v>
      </c>
      <c r="L34" s="408">
        <v>21.872091375</v>
      </c>
      <c r="M34" s="408">
        <v>1E-10</v>
      </c>
      <c r="N34" s="408">
        <v>1.2747352941000001</v>
      </c>
      <c r="O34" s="408">
        <v>1E-10</v>
      </c>
      <c r="P34" s="408">
        <v>1E-10</v>
      </c>
      <c r="Q34" s="408">
        <v>2.8055018603000001</v>
      </c>
      <c r="R34" s="408">
        <v>2.2076697950000002</v>
      </c>
      <c r="S34" s="408">
        <v>71.489563708999995</v>
      </c>
      <c r="T34" s="408">
        <v>232.14384429</v>
      </c>
      <c r="U34" s="408">
        <v>337.77171943000002</v>
      </c>
      <c r="V34" s="408">
        <v>275.56199691</v>
      </c>
      <c r="W34" s="408">
        <v>120.89898728</v>
      </c>
      <c r="X34" s="408">
        <v>7.4248455313999999</v>
      </c>
      <c r="Y34" s="408">
        <v>1E-10</v>
      </c>
      <c r="Z34" s="408">
        <v>1E-10</v>
      </c>
      <c r="AA34" s="408">
        <v>1E-10</v>
      </c>
      <c r="AB34" s="408">
        <v>1E-10</v>
      </c>
      <c r="AC34" s="408">
        <v>0.98869930035999998</v>
      </c>
      <c r="AD34" s="408">
        <v>5.2513161289000001</v>
      </c>
      <c r="AE34" s="408">
        <v>89.343044116000002</v>
      </c>
      <c r="AF34" s="408">
        <v>226.05932371</v>
      </c>
      <c r="AG34" s="408">
        <v>283.11860776999998</v>
      </c>
      <c r="AH34" s="408">
        <v>280.40476465</v>
      </c>
      <c r="AI34" s="408">
        <v>147.53204783000001</v>
      </c>
      <c r="AJ34" s="408">
        <v>13.916006699</v>
      </c>
      <c r="AK34" s="408">
        <v>1E-10</v>
      </c>
      <c r="AL34" s="408">
        <v>1E-10</v>
      </c>
      <c r="AM34" s="408">
        <v>1E-10</v>
      </c>
      <c r="AN34" s="408">
        <v>4.1254987147</v>
      </c>
      <c r="AO34" s="408">
        <v>7.0435165896000003</v>
      </c>
      <c r="AP34" s="408">
        <v>10.189833374000001</v>
      </c>
      <c r="AQ34" s="408">
        <v>87.021473310999994</v>
      </c>
      <c r="AR34" s="408">
        <v>235.02161143000001</v>
      </c>
      <c r="AS34" s="408">
        <v>279.06685185999999</v>
      </c>
      <c r="AT34" s="408">
        <v>251.54845882000001</v>
      </c>
      <c r="AU34" s="408">
        <v>143.62738376999999</v>
      </c>
      <c r="AV34" s="408">
        <v>31.715456774</v>
      </c>
      <c r="AW34" s="408">
        <v>1E-10</v>
      </c>
      <c r="AX34" s="408">
        <v>1E-10</v>
      </c>
      <c r="AY34" s="925">
        <v>1E-10</v>
      </c>
      <c r="AZ34" s="925">
        <v>1E-10</v>
      </c>
      <c r="BA34" s="925">
        <v>0.36519980430999999</v>
      </c>
      <c r="BB34" s="380">
        <v>5.9612596489999996</v>
      </c>
      <c r="BC34" s="380">
        <v>71.723928059000002</v>
      </c>
      <c r="BD34" s="380">
        <v>218.49576755999999</v>
      </c>
      <c r="BE34" s="380">
        <v>340.38362798000003</v>
      </c>
      <c r="BF34" s="380">
        <v>282.41577144000001</v>
      </c>
      <c r="BG34" s="380">
        <v>108.55059462</v>
      </c>
      <c r="BH34" s="380">
        <v>10.431696183</v>
      </c>
      <c r="BI34" s="380">
        <v>0.31427112481000002</v>
      </c>
      <c r="BJ34" s="380">
        <v>0</v>
      </c>
      <c r="BK34" s="380">
        <v>0</v>
      </c>
      <c r="BL34" s="380">
        <v>0.14912885479999999</v>
      </c>
      <c r="BM34" s="380">
        <v>4.5567695524999996</v>
      </c>
      <c r="BN34" s="380">
        <v>6.4553486505000004</v>
      </c>
      <c r="BO34" s="380">
        <v>72.039765274000004</v>
      </c>
      <c r="BP34" s="380">
        <v>219.4845052</v>
      </c>
      <c r="BQ34" s="380">
        <v>341.95719980000001</v>
      </c>
      <c r="BR34" s="380">
        <v>283.69457863000002</v>
      </c>
      <c r="BS34" s="380">
        <v>109.01510539</v>
      </c>
      <c r="BT34" s="380">
        <v>10.471804572</v>
      </c>
      <c r="BU34" s="380">
        <v>0.31563658741</v>
      </c>
      <c r="BV34" s="380">
        <v>0</v>
      </c>
    </row>
    <row r="35" spans="1:74" ht="11.1" customHeight="1" x14ac:dyDescent="0.2">
      <c r="A35" s="6" t="s">
        <v>192</v>
      </c>
      <c r="B35" s="784" t="s">
        <v>1087</v>
      </c>
      <c r="C35" s="408">
        <v>30.028428415</v>
      </c>
      <c r="D35" s="408">
        <v>50.347402664999997</v>
      </c>
      <c r="E35" s="408">
        <v>73.389583164000001</v>
      </c>
      <c r="F35" s="408">
        <v>80.595721272999995</v>
      </c>
      <c r="G35" s="408">
        <v>187.49953758000001</v>
      </c>
      <c r="H35" s="408">
        <v>346.79804637000001</v>
      </c>
      <c r="I35" s="408">
        <v>437.1343584</v>
      </c>
      <c r="J35" s="408">
        <v>455.57009259</v>
      </c>
      <c r="K35" s="408">
        <v>280.26375863999999</v>
      </c>
      <c r="L35" s="408">
        <v>177.82561462999999</v>
      </c>
      <c r="M35" s="408">
        <v>40.610591602</v>
      </c>
      <c r="N35" s="408">
        <v>66.062806008999999</v>
      </c>
      <c r="O35" s="408">
        <v>27.893783066000001</v>
      </c>
      <c r="P35" s="408">
        <v>45.206415094999997</v>
      </c>
      <c r="Q35" s="408">
        <v>83.801355126000004</v>
      </c>
      <c r="R35" s="408">
        <v>97.757495917</v>
      </c>
      <c r="S35" s="408">
        <v>240.67957165000001</v>
      </c>
      <c r="T35" s="408">
        <v>375.77416547000001</v>
      </c>
      <c r="U35" s="408">
        <v>482.25944020999998</v>
      </c>
      <c r="V35" s="408">
        <v>440.41072858000001</v>
      </c>
      <c r="W35" s="408">
        <v>278.36766531000001</v>
      </c>
      <c r="X35" s="408">
        <v>106.86144381</v>
      </c>
      <c r="Y35" s="408">
        <v>88.528984020999999</v>
      </c>
      <c r="Z35" s="408">
        <v>37.551249210000002</v>
      </c>
      <c r="AA35" s="408">
        <v>49.588287983000001</v>
      </c>
      <c r="AB35" s="408">
        <v>69.265860196999995</v>
      </c>
      <c r="AC35" s="408">
        <v>83.752984722999997</v>
      </c>
      <c r="AD35" s="408">
        <v>117.82180846999999</v>
      </c>
      <c r="AE35" s="408">
        <v>175.73604424000001</v>
      </c>
      <c r="AF35" s="408">
        <v>294.55692245</v>
      </c>
      <c r="AG35" s="408">
        <v>488.39912620000001</v>
      </c>
      <c r="AH35" s="408">
        <v>461.77200704000001</v>
      </c>
      <c r="AI35" s="408">
        <v>291.05230227999999</v>
      </c>
      <c r="AJ35" s="408">
        <v>137.74740973999999</v>
      </c>
      <c r="AK35" s="408">
        <v>65.153467913</v>
      </c>
      <c r="AL35" s="408">
        <v>37.736463854</v>
      </c>
      <c r="AM35" s="408">
        <v>35.726999460000002</v>
      </c>
      <c r="AN35" s="408">
        <v>29.062241002</v>
      </c>
      <c r="AO35" s="408">
        <v>83.018063812999998</v>
      </c>
      <c r="AP35" s="408">
        <v>89.696596436999997</v>
      </c>
      <c r="AQ35" s="408">
        <v>273.39754221999999</v>
      </c>
      <c r="AR35" s="408">
        <v>401.15536070000002</v>
      </c>
      <c r="AS35" s="408">
        <v>503.58103736999999</v>
      </c>
      <c r="AT35" s="408">
        <v>438.93508360999999</v>
      </c>
      <c r="AU35" s="408">
        <v>308.79726683000001</v>
      </c>
      <c r="AV35" s="408">
        <v>148.6256851</v>
      </c>
      <c r="AW35" s="408">
        <v>84.512388135999998</v>
      </c>
      <c r="AX35" s="408">
        <v>36.075333937000003</v>
      </c>
      <c r="AY35" s="925">
        <v>17.297749008</v>
      </c>
      <c r="AZ35" s="925">
        <v>59.024772876</v>
      </c>
      <c r="BA35" s="925">
        <v>53.964829684000001</v>
      </c>
      <c r="BB35" s="380">
        <v>106.82483199000001</v>
      </c>
      <c r="BC35" s="380">
        <v>230.30915894</v>
      </c>
      <c r="BD35" s="380">
        <v>389.91367695999998</v>
      </c>
      <c r="BE35" s="380">
        <v>502.64795828000001</v>
      </c>
      <c r="BF35" s="380">
        <v>470.72454052000001</v>
      </c>
      <c r="BG35" s="380">
        <v>318.36628711999998</v>
      </c>
      <c r="BH35" s="380">
        <v>153.60472670999999</v>
      </c>
      <c r="BI35" s="380">
        <v>64.086459998999999</v>
      </c>
      <c r="BJ35" s="380">
        <v>43.275864486000003</v>
      </c>
      <c r="BK35" s="380">
        <v>36.404030636000002</v>
      </c>
      <c r="BL35" s="380">
        <v>40.618947732999999</v>
      </c>
      <c r="BM35" s="380">
        <v>64.491703072000007</v>
      </c>
      <c r="BN35" s="380">
        <v>97.959954066999998</v>
      </c>
      <c r="BO35" s="380">
        <v>231.67753081000001</v>
      </c>
      <c r="BP35" s="380">
        <v>392.21774448000002</v>
      </c>
      <c r="BQ35" s="380">
        <v>505.58742329</v>
      </c>
      <c r="BR35" s="380">
        <v>473.49039572999999</v>
      </c>
      <c r="BS35" s="380">
        <v>320.27615029999998</v>
      </c>
      <c r="BT35" s="380">
        <v>154.54812347000001</v>
      </c>
      <c r="BU35" s="380">
        <v>64.483894820000003</v>
      </c>
      <c r="BV35" s="380">
        <v>43.547660618000002</v>
      </c>
    </row>
    <row r="36" spans="1:74" ht="11.1" customHeight="1" x14ac:dyDescent="0.2">
      <c r="A36" s="6" t="s">
        <v>30</v>
      </c>
      <c r="B36" s="784" t="s">
        <v>1030</v>
      </c>
      <c r="C36" s="408">
        <v>5.4947848783</v>
      </c>
      <c r="D36" s="408">
        <v>1.0812205151000001</v>
      </c>
      <c r="E36" s="408">
        <v>33.594583708000002</v>
      </c>
      <c r="F36" s="408">
        <v>17.268472277000001</v>
      </c>
      <c r="G36" s="408">
        <v>108.08058714000001</v>
      </c>
      <c r="H36" s="408">
        <v>306.44259832</v>
      </c>
      <c r="I36" s="408">
        <v>396.65652920999997</v>
      </c>
      <c r="J36" s="408">
        <v>410.41815611999999</v>
      </c>
      <c r="K36" s="408">
        <v>206.83349444000001</v>
      </c>
      <c r="L36" s="408">
        <v>97.794789107</v>
      </c>
      <c r="M36" s="408">
        <v>1.941324987</v>
      </c>
      <c r="N36" s="408">
        <v>25.185483802</v>
      </c>
      <c r="O36" s="408">
        <v>2.7589843584999998</v>
      </c>
      <c r="P36" s="408">
        <v>3.0169806917000002</v>
      </c>
      <c r="Q36" s="408">
        <v>22.308704105</v>
      </c>
      <c r="R36" s="408">
        <v>24.665882237999998</v>
      </c>
      <c r="S36" s="408">
        <v>205.93800077</v>
      </c>
      <c r="T36" s="408">
        <v>367.04226488</v>
      </c>
      <c r="U36" s="408">
        <v>480.04858722</v>
      </c>
      <c r="V36" s="408">
        <v>384.76048871</v>
      </c>
      <c r="W36" s="408">
        <v>200.12233997000001</v>
      </c>
      <c r="X36" s="408">
        <v>29.170139705</v>
      </c>
      <c r="Y36" s="408">
        <v>4.6425646301999999</v>
      </c>
      <c r="Z36" s="408">
        <v>3.0478239995999998</v>
      </c>
      <c r="AA36" s="408">
        <v>19.117021076</v>
      </c>
      <c r="AB36" s="408">
        <v>16.949274410000001</v>
      </c>
      <c r="AC36" s="408">
        <v>27.006310686999999</v>
      </c>
      <c r="AD36" s="408">
        <v>29.801356849000001</v>
      </c>
      <c r="AE36" s="408">
        <v>141.65720719000001</v>
      </c>
      <c r="AF36" s="408">
        <v>270.46776957999998</v>
      </c>
      <c r="AG36" s="408">
        <v>430.96513319000002</v>
      </c>
      <c r="AH36" s="408">
        <v>418.69040819000003</v>
      </c>
      <c r="AI36" s="408">
        <v>247.26713679</v>
      </c>
      <c r="AJ36" s="408">
        <v>65.483228206000007</v>
      </c>
      <c r="AK36" s="408">
        <v>4.4080357522</v>
      </c>
      <c r="AL36" s="408">
        <v>2.7776039303000002</v>
      </c>
      <c r="AM36" s="408">
        <v>2.3320879682000002</v>
      </c>
      <c r="AN36" s="408">
        <v>10.519537373</v>
      </c>
      <c r="AO36" s="408">
        <v>27.691003849000001</v>
      </c>
      <c r="AP36" s="408">
        <v>46.010967125999997</v>
      </c>
      <c r="AQ36" s="408">
        <v>218.97201576000001</v>
      </c>
      <c r="AR36" s="408">
        <v>355.91175363000002</v>
      </c>
      <c r="AS36" s="408">
        <v>444.15224203000002</v>
      </c>
      <c r="AT36" s="408">
        <v>412.26453641000001</v>
      </c>
      <c r="AU36" s="408">
        <v>249.77287107999999</v>
      </c>
      <c r="AV36" s="408">
        <v>78.413111102000002</v>
      </c>
      <c r="AW36" s="408">
        <v>27.098538858000001</v>
      </c>
      <c r="AX36" s="408">
        <v>2.9136926061000001</v>
      </c>
      <c r="AY36" s="925">
        <v>1.1063149945999999</v>
      </c>
      <c r="AZ36" s="925">
        <v>6.6778711319999999</v>
      </c>
      <c r="BA36" s="925">
        <v>12.599638238000001</v>
      </c>
      <c r="BB36" s="380">
        <v>49.202694327000003</v>
      </c>
      <c r="BC36" s="380">
        <v>167.75807632999999</v>
      </c>
      <c r="BD36" s="380">
        <v>341.91072430000003</v>
      </c>
      <c r="BE36" s="380">
        <v>456.67440719000001</v>
      </c>
      <c r="BF36" s="380">
        <v>426.17671582000003</v>
      </c>
      <c r="BG36" s="380">
        <v>246.27668846</v>
      </c>
      <c r="BH36" s="380">
        <v>59.098799640000003</v>
      </c>
      <c r="BI36" s="380">
        <v>5.4892641675</v>
      </c>
      <c r="BJ36" s="380">
        <v>3.2262682044000002</v>
      </c>
      <c r="BK36" s="380">
        <v>6.2864541146999997</v>
      </c>
      <c r="BL36" s="380">
        <v>4.9021393506999997</v>
      </c>
      <c r="BM36" s="380">
        <v>22.771401920999999</v>
      </c>
      <c r="BN36" s="380">
        <v>36.265654584000004</v>
      </c>
      <c r="BO36" s="380">
        <v>168.40913148999999</v>
      </c>
      <c r="BP36" s="380">
        <v>343.301402</v>
      </c>
      <c r="BQ36" s="380">
        <v>458.57958163000001</v>
      </c>
      <c r="BR36" s="380">
        <v>427.93740558000002</v>
      </c>
      <c r="BS36" s="380">
        <v>247.24853579000001</v>
      </c>
      <c r="BT36" s="380">
        <v>59.307159274</v>
      </c>
      <c r="BU36" s="380">
        <v>5.5031717773000004</v>
      </c>
      <c r="BV36" s="380">
        <v>3.2357641147999998</v>
      </c>
    </row>
    <row r="37" spans="1:74" ht="11.1" customHeight="1" x14ac:dyDescent="0.2">
      <c r="A37" s="6" t="s">
        <v>31</v>
      </c>
      <c r="B37" s="784" t="s">
        <v>1031</v>
      </c>
      <c r="C37" s="408">
        <v>15.118343291</v>
      </c>
      <c r="D37" s="408">
        <v>4.3734364592999997</v>
      </c>
      <c r="E37" s="408">
        <v>70.362857696000006</v>
      </c>
      <c r="F37" s="408">
        <v>84.035652231</v>
      </c>
      <c r="G37" s="408">
        <v>228.93493436</v>
      </c>
      <c r="H37" s="408">
        <v>456.63647659999998</v>
      </c>
      <c r="I37" s="408">
        <v>514.11009227</v>
      </c>
      <c r="J37" s="408">
        <v>554.53181471000005</v>
      </c>
      <c r="K37" s="408">
        <v>401.41638373000001</v>
      </c>
      <c r="L37" s="408">
        <v>208.65384061</v>
      </c>
      <c r="M37" s="408">
        <v>31.495167209000002</v>
      </c>
      <c r="N37" s="408">
        <v>74.588654210000001</v>
      </c>
      <c r="O37" s="408">
        <v>9.0783741033999998</v>
      </c>
      <c r="P37" s="408">
        <v>5.1468791215999996</v>
      </c>
      <c r="Q37" s="408">
        <v>40.993087758000001</v>
      </c>
      <c r="R37" s="408">
        <v>157.59469390999999</v>
      </c>
      <c r="S37" s="408">
        <v>386.44900310999998</v>
      </c>
      <c r="T37" s="408">
        <v>554.31149662999997</v>
      </c>
      <c r="U37" s="408">
        <v>681.583482</v>
      </c>
      <c r="V37" s="408">
        <v>582.90913017000003</v>
      </c>
      <c r="W37" s="408">
        <v>404.43923710000001</v>
      </c>
      <c r="X37" s="408">
        <v>130.81745402999999</v>
      </c>
      <c r="Y37" s="408">
        <v>25.592814617999998</v>
      </c>
      <c r="Z37" s="408">
        <v>13.232619005</v>
      </c>
      <c r="AA37" s="408">
        <v>34.531320237000003</v>
      </c>
      <c r="AB37" s="408">
        <v>27.287478484000001</v>
      </c>
      <c r="AC37" s="408">
        <v>87.846567222999994</v>
      </c>
      <c r="AD37" s="408">
        <v>93.488824997999998</v>
      </c>
      <c r="AE37" s="408">
        <v>290.56616989999998</v>
      </c>
      <c r="AF37" s="408">
        <v>514.00258059999999</v>
      </c>
      <c r="AG37" s="408">
        <v>647.95693486000005</v>
      </c>
      <c r="AH37" s="408">
        <v>709.84424277999995</v>
      </c>
      <c r="AI37" s="408">
        <v>509.42441217999999</v>
      </c>
      <c r="AJ37" s="408">
        <v>171.19915741</v>
      </c>
      <c r="AK37" s="408">
        <v>28.368106982</v>
      </c>
      <c r="AL37" s="408">
        <v>15.571394884</v>
      </c>
      <c r="AM37" s="408">
        <v>7.5196911219000002</v>
      </c>
      <c r="AN37" s="408">
        <v>37.213088919</v>
      </c>
      <c r="AO37" s="408">
        <v>80.589382592999996</v>
      </c>
      <c r="AP37" s="408">
        <v>151.64538985999999</v>
      </c>
      <c r="AQ37" s="408">
        <v>371.09737495000002</v>
      </c>
      <c r="AR37" s="408">
        <v>526.51802912999995</v>
      </c>
      <c r="AS37" s="408">
        <v>550.47316310999997</v>
      </c>
      <c r="AT37" s="408">
        <v>629.06720412000004</v>
      </c>
      <c r="AU37" s="408">
        <v>401.59341783999997</v>
      </c>
      <c r="AV37" s="408">
        <v>264.89294826999998</v>
      </c>
      <c r="AW37" s="408">
        <v>90.699401441999996</v>
      </c>
      <c r="AX37" s="408">
        <v>28.707588474000001</v>
      </c>
      <c r="AY37" s="925">
        <v>5.4271444877999997</v>
      </c>
      <c r="AZ37" s="925">
        <v>19.418944715999999</v>
      </c>
      <c r="BA37" s="925">
        <v>80.416674627000006</v>
      </c>
      <c r="BB37" s="380">
        <v>142.30336785</v>
      </c>
      <c r="BC37" s="380">
        <v>311.61536702000001</v>
      </c>
      <c r="BD37" s="380">
        <v>512.59009621999996</v>
      </c>
      <c r="BE37" s="380">
        <v>627.07047462000003</v>
      </c>
      <c r="BF37" s="380">
        <v>623.27821109000001</v>
      </c>
      <c r="BG37" s="380">
        <v>413.22316010999998</v>
      </c>
      <c r="BH37" s="380">
        <v>163.78415559999999</v>
      </c>
      <c r="BI37" s="380">
        <v>40.958376080999997</v>
      </c>
      <c r="BJ37" s="380">
        <v>10.796556216999999</v>
      </c>
      <c r="BK37" s="380">
        <v>17.104168182999999</v>
      </c>
      <c r="BL37" s="380">
        <v>22.105666421999999</v>
      </c>
      <c r="BM37" s="380">
        <v>67.819244667000007</v>
      </c>
      <c r="BN37" s="380">
        <v>121.23460115</v>
      </c>
      <c r="BO37" s="380">
        <v>313.17216428</v>
      </c>
      <c r="BP37" s="380">
        <v>515.06028293999998</v>
      </c>
      <c r="BQ37" s="380">
        <v>630.05562908000002</v>
      </c>
      <c r="BR37" s="380">
        <v>626.27408247000005</v>
      </c>
      <c r="BS37" s="380">
        <v>415.23282970999998</v>
      </c>
      <c r="BT37" s="380">
        <v>164.63393189000001</v>
      </c>
      <c r="BU37" s="380">
        <v>41.183625857999999</v>
      </c>
      <c r="BV37" s="380">
        <v>10.850639008</v>
      </c>
    </row>
    <row r="38" spans="1:74" ht="11.1" customHeight="1" x14ac:dyDescent="0.2">
      <c r="A38" s="6" t="s">
        <v>33</v>
      </c>
      <c r="B38" s="784" t="s">
        <v>1032</v>
      </c>
      <c r="C38" s="408">
        <v>4.3652394544000002E-2</v>
      </c>
      <c r="D38" s="408">
        <v>2.8759796526999999</v>
      </c>
      <c r="E38" s="408">
        <v>7.0748906299999996</v>
      </c>
      <c r="F38" s="408">
        <v>59.438159397</v>
      </c>
      <c r="G38" s="408">
        <v>125.5532134</v>
      </c>
      <c r="H38" s="408">
        <v>347.56801383999999</v>
      </c>
      <c r="I38" s="408">
        <v>417.50719520000001</v>
      </c>
      <c r="J38" s="408">
        <v>331.00635025999998</v>
      </c>
      <c r="K38" s="408">
        <v>222.34172748</v>
      </c>
      <c r="L38" s="408">
        <v>45.120905446000002</v>
      </c>
      <c r="M38" s="408">
        <v>24.309357506000001</v>
      </c>
      <c r="N38" s="408">
        <v>1E-10</v>
      </c>
      <c r="O38" s="408">
        <v>1E-10</v>
      </c>
      <c r="P38" s="408">
        <v>1.7305192418999999</v>
      </c>
      <c r="Q38" s="408">
        <v>13.404452042999999</v>
      </c>
      <c r="R38" s="408">
        <v>52.204859710999997</v>
      </c>
      <c r="S38" s="408">
        <v>126.84172476000001</v>
      </c>
      <c r="T38" s="408">
        <v>290.19136226000001</v>
      </c>
      <c r="U38" s="408">
        <v>430.83693505999997</v>
      </c>
      <c r="V38" s="408">
        <v>357.91907492000001</v>
      </c>
      <c r="W38" s="408">
        <v>244.60519120000001</v>
      </c>
      <c r="X38" s="408">
        <v>66.664766835999998</v>
      </c>
      <c r="Y38" s="408">
        <v>1.4449793586999999</v>
      </c>
      <c r="Z38" s="408">
        <v>1E-10</v>
      </c>
      <c r="AA38" s="408">
        <v>1E-10</v>
      </c>
      <c r="AB38" s="408">
        <v>1E-10</v>
      </c>
      <c r="AC38" s="408">
        <v>3.1805122270999999</v>
      </c>
      <c r="AD38" s="408">
        <v>40.346453193999999</v>
      </c>
      <c r="AE38" s="408">
        <v>117.13194349</v>
      </c>
      <c r="AF38" s="408">
        <v>194.19096866000001</v>
      </c>
      <c r="AG38" s="408">
        <v>461.07845599000001</v>
      </c>
      <c r="AH38" s="408">
        <v>363.11232339999998</v>
      </c>
      <c r="AI38" s="408">
        <v>203.57093624999999</v>
      </c>
      <c r="AJ38" s="408">
        <v>85.905317491000005</v>
      </c>
      <c r="AK38" s="408">
        <v>13.070807064</v>
      </c>
      <c r="AL38" s="408">
        <v>1E-10</v>
      </c>
      <c r="AM38" s="408">
        <v>1E-10</v>
      </c>
      <c r="AN38" s="408">
        <v>2.3169824558999998</v>
      </c>
      <c r="AO38" s="408">
        <v>6.3771570210000004</v>
      </c>
      <c r="AP38" s="408">
        <v>35.339177016999997</v>
      </c>
      <c r="AQ38" s="408">
        <v>115.03645183</v>
      </c>
      <c r="AR38" s="408">
        <v>340.59571774</v>
      </c>
      <c r="AS38" s="408">
        <v>446.94055233</v>
      </c>
      <c r="AT38" s="408">
        <v>382.97500411999999</v>
      </c>
      <c r="AU38" s="408">
        <v>255.00074770000001</v>
      </c>
      <c r="AV38" s="408">
        <v>122.77248951</v>
      </c>
      <c r="AW38" s="408">
        <v>2.8997934663999998</v>
      </c>
      <c r="AX38" s="408">
        <v>1.4500611504000001</v>
      </c>
      <c r="AY38" s="925">
        <v>1E-10</v>
      </c>
      <c r="AZ38" s="925">
        <v>9.9929742952999998</v>
      </c>
      <c r="BA38" s="925">
        <v>9.9890424834000004</v>
      </c>
      <c r="BB38" s="380">
        <v>37.362062326</v>
      </c>
      <c r="BC38" s="380">
        <v>127.77229376</v>
      </c>
      <c r="BD38" s="380">
        <v>287.16013700000002</v>
      </c>
      <c r="BE38" s="380">
        <v>432.05112348</v>
      </c>
      <c r="BF38" s="380">
        <v>381.86452621000001</v>
      </c>
      <c r="BG38" s="380">
        <v>221.38339243999999</v>
      </c>
      <c r="BH38" s="380">
        <v>73.979118392000004</v>
      </c>
      <c r="BI38" s="380">
        <v>10.381574675</v>
      </c>
      <c r="BJ38" s="380">
        <v>0</v>
      </c>
      <c r="BK38" s="380">
        <v>1.0802043733</v>
      </c>
      <c r="BL38" s="380">
        <v>3.8685781247</v>
      </c>
      <c r="BM38" s="380">
        <v>15.857713793</v>
      </c>
      <c r="BN38" s="380">
        <v>44.548611246</v>
      </c>
      <c r="BO38" s="380">
        <v>128.41903766999999</v>
      </c>
      <c r="BP38" s="380">
        <v>288.69287217999999</v>
      </c>
      <c r="BQ38" s="380">
        <v>434.59424743</v>
      </c>
      <c r="BR38" s="380">
        <v>384.08681614</v>
      </c>
      <c r="BS38" s="380">
        <v>222.57670449</v>
      </c>
      <c r="BT38" s="380">
        <v>74.366897785000006</v>
      </c>
      <c r="BU38" s="380">
        <v>10.437251098999999</v>
      </c>
      <c r="BV38" s="380">
        <v>0</v>
      </c>
    </row>
    <row r="39" spans="1:74" ht="11.1" customHeight="1" x14ac:dyDescent="0.2">
      <c r="A39" s="6" t="s">
        <v>34</v>
      </c>
      <c r="B39" s="784" t="s">
        <v>1035</v>
      </c>
      <c r="C39" s="408">
        <v>9.5697234839000007</v>
      </c>
      <c r="D39" s="408">
        <v>7.0785084965999996</v>
      </c>
      <c r="E39" s="408">
        <v>7.5690420516000003</v>
      </c>
      <c r="F39" s="408">
        <v>23.584840372999999</v>
      </c>
      <c r="G39" s="408">
        <v>50.811645364999997</v>
      </c>
      <c r="H39" s="408">
        <v>175.47319884999999</v>
      </c>
      <c r="I39" s="408">
        <v>296.2295378</v>
      </c>
      <c r="J39" s="408">
        <v>251.56905587</v>
      </c>
      <c r="K39" s="408">
        <v>158.25695110999999</v>
      </c>
      <c r="L39" s="408">
        <v>26.894496649000001</v>
      </c>
      <c r="M39" s="408">
        <v>24.529342263</v>
      </c>
      <c r="N39" s="408">
        <v>8.2008218137999993</v>
      </c>
      <c r="O39" s="408">
        <v>9.4233853002999997</v>
      </c>
      <c r="P39" s="408">
        <v>7.4618217359000001</v>
      </c>
      <c r="Q39" s="408">
        <v>13.724188396000001</v>
      </c>
      <c r="R39" s="408">
        <v>23.412945668999999</v>
      </c>
      <c r="S39" s="408">
        <v>42.313960323000003</v>
      </c>
      <c r="T39" s="408">
        <v>145.948746</v>
      </c>
      <c r="U39" s="408">
        <v>247.26942317000001</v>
      </c>
      <c r="V39" s="408">
        <v>297.29369408999997</v>
      </c>
      <c r="W39" s="408">
        <v>222.35946909</v>
      </c>
      <c r="X39" s="408">
        <v>59.246707721999996</v>
      </c>
      <c r="Y39" s="408">
        <v>10.621650321000001</v>
      </c>
      <c r="Z39" s="408">
        <v>8.6798682576000008</v>
      </c>
      <c r="AA39" s="408">
        <v>7.7630806236999996</v>
      </c>
      <c r="AB39" s="408">
        <v>8.2477301533999992</v>
      </c>
      <c r="AC39" s="408">
        <v>9.6756234524</v>
      </c>
      <c r="AD39" s="408">
        <v>17.355169017000001</v>
      </c>
      <c r="AE39" s="408">
        <v>33.884686494999997</v>
      </c>
      <c r="AF39" s="408">
        <v>59.798093960000003</v>
      </c>
      <c r="AG39" s="408">
        <v>279.12460870000001</v>
      </c>
      <c r="AH39" s="408">
        <v>244.23113175</v>
      </c>
      <c r="AI39" s="408">
        <v>93.540417520000005</v>
      </c>
      <c r="AJ39" s="408">
        <v>55.228255281000003</v>
      </c>
      <c r="AK39" s="408">
        <v>14.298510779000001</v>
      </c>
      <c r="AL39" s="408">
        <v>7.8287474595999997</v>
      </c>
      <c r="AM39" s="408">
        <v>6.6157267891</v>
      </c>
      <c r="AN39" s="408">
        <v>6.2102345883999996</v>
      </c>
      <c r="AO39" s="408">
        <v>7.5787284794999996</v>
      </c>
      <c r="AP39" s="408">
        <v>14.160241763</v>
      </c>
      <c r="AQ39" s="408">
        <v>36.338864825999998</v>
      </c>
      <c r="AR39" s="408">
        <v>146.46586235000001</v>
      </c>
      <c r="AS39" s="408">
        <v>330.96589689000001</v>
      </c>
      <c r="AT39" s="408">
        <v>236.68277262999999</v>
      </c>
      <c r="AU39" s="408">
        <v>168.05816616999999</v>
      </c>
      <c r="AV39" s="408">
        <v>85.885535920999999</v>
      </c>
      <c r="AW39" s="408">
        <v>9.8543629833999997</v>
      </c>
      <c r="AX39" s="408">
        <v>7.7887459829000001</v>
      </c>
      <c r="AY39" s="925">
        <v>6.5813169584000004</v>
      </c>
      <c r="AZ39" s="925">
        <v>10.254697488</v>
      </c>
      <c r="BA39" s="925">
        <v>9.2873436216999998</v>
      </c>
      <c r="BB39" s="380">
        <v>15.913950914000001</v>
      </c>
      <c r="BC39" s="380">
        <v>53.703780754999997</v>
      </c>
      <c r="BD39" s="380">
        <v>127.89351635</v>
      </c>
      <c r="BE39" s="380">
        <v>268.16993565000001</v>
      </c>
      <c r="BF39" s="380">
        <v>273.47457924999998</v>
      </c>
      <c r="BG39" s="380">
        <v>170.83519613000001</v>
      </c>
      <c r="BH39" s="380">
        <v>54.519184273</v>
      </c>
      <c r="BI39" s="380">
        <v>14.730399579</v>
      </c>
      <c r="BJ39" s="380">
        <v>8.6402574099000002</v>
      </c>
      <c r="BK39" s="380">
        <v>8.0569157620999992</v>
      </c>
      <c r="BL39" s="380">
        <v>7.5396458136</v>
      </c>
      <c r="BM39" s="380">
        <v>12.439945051</v>
      </c>
      <c r="BN39" s="380">
        <v>20.886529383999999</v>
      </c>
      <c r="BO39" s="380">
        <v>54.048864921000003</v>
      </c>
      <c r="BP39" s="380">
        <v>128.8968137</v>
      </c>
      <c r="BQ39" s="380">
        <v>270.5611146</v>
      </c>
      <c r="BR39" s="380">
        <v>275.8992068</v>
      </c>
      <c r="BS39" s="380">
        <v>172.20769369000001</v>
      </c>
      <c r="BT39" s="380">
        <v>54.841589075999998</v>
      </c>
      <c r="BU39" s="380">
        <v>14.740369176</v>
      </c>
      <c r="BV39" s="380">
        <v>8.6169148435</v>
      </c>
    </row>
    <row r="40" spans="1:74" ht="11.1" customHeight="1" x14ac:dyDescent="0.2">
      <c r="A40" s="6"/>
      <c r="B40" s="784"/>
      <c r="C40" s="408"/>
      <c r="D40" s="408"/>
      <c r="E40" s="408"/>
      <c r="F40" s="408"/>
      <c r="G40" s="408"/>
      <c r="H40" s="408"/>
      <c r="I40" s="408"/>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8"/>
      <c r="AG40" s="408"/>
      <c r="AH40" s="408"/>
      <c r="AI40" s="408"/>
      <c r="AJ40" s="408"/>
      <c r="AK40" s="408"/>
      <c r="AL40" s="408"/>
      <c r="AM40" s="408"/>
      <c r="AN40" s="408"/>
      <c r="AO40" s="408"/>
      <c r="AP40" s="408"/>
      <c r="AQ40" s="408"/>
      <c r="AR40" s="408"/>
      <c r="AS40" s="408"/>
      <c r="AT40" s="408"/>
      <c r="AU40" s="408"/>
      <c r="AV40" s="408"/>
      <c r="AW40" s="408"/>
      <c r="AX40" s="408"/>
      <c r="AY40" s="925"/>
      <c r="AZ40" s="925"/>
      <c r="BA40" s="925"/>
      <c r="BB40" s="380"/>
      <c r="BC40" s="380"/>
      <c r="BD40" s="380"/>
      <c r="BE40" s="380"/>
      <c r="BF40" s="380"/>
      <c r="BG40" s="380"/>
      <c r="BH40" s="380"/>
      <c r="BI40" s="380"/>
      <c r="BJ40" s="380"/>
      <c r="BK40" s="380"/>
      <c r="BL40" s="380"/>
      <c r="BM40" s="380"/>
      <c r="BN40" s="380"/>
      <c r="BO40" s="380"/>
      <c r="BP40" s="380"/>
      <c r="BQ40" s="380"/>
      <c r="BR40" s="380"/>
      <c r="BS40" s="380"/>
      <c r="BT40" s="380"/>
      <c r="BU40" s="380"/>
      <c r="BV40" s="380"/>
    </row>
    <row r="41" spans="1:74" ht="11.1" customHeight="1" x14ac:dyDescent="0.2">
      <c r="A41" s="6"/>
      <c r="B41" s="98" t="s">
        <v>1434</v>
      </c>
      <c r="C41" s="554"/>
      <c r="D41" s="554"/>
      <c r="E41" s="554"/>
      <c r="F41" s="554"/>
      <c r="G41" s="554"/>
      <c r="H41" s="554"/>
      <c r="I41" s="554"/>
      <c r="J41" s="554"/>
      <c r="K41" s="554"/>
      <c r="L41" s="554"/>
      <c r="M41" s="554"/>
      <c r="N41" s="554"/>
      <c r="O41" s="554"/>
      <c r="P41" s="554"/>
      <c r="Q41" s="554"/>
      <c r="R41" s="554"/>
      <c r="S41" s="554"/>
      <c r="T41" s="554"/>
      <c r="U41" s="554"/>
      <c r="V41" s="554"/>
      <c r="W41" s="554"/>
      <c r="X41" s="554"/>
      <c r="Y41" s="554"/>
      <c r="Z41" s="554"/>
      <c r="AA41" s="554"/>
      <c r="AB41" s="554"/>
      <c r="AC41" s="554"/>
      <c r="AD41" s="554"/>
      <c r="AE41" s="554"/>
      <c r="AF41" s="554"/>
      <c r="AG41" s="554"/>
      <c r="AH41" s="554"/>
      <c r="AI41" s="554"/>
      <c r="AJ41" s="554"/>
      <c r="AK41" s="554"/>
      <c r="AL41" s="554"/>
      <c r="AM41" s="554"/>
      <c r="AN41" s="554"/>
      <c r="AO41" s="554"/>
      <c r="AP41" s="554"/>
      <c r="AQ41" s="554"/>
      <c r="AR41" s="554"/>
      <c r="AS41" s="554"/>
      <c r="AT41" s="554"/>
      <c r="AU41" s="554"/>
      <c r="AV41" s="554"/>
      <c r="AW41" s="554"/>
      <c r="AX41" s="554"/>
      <c r="AY41" s="992"/>
      <c r="AZ41" s="992"/>
      <c r="BA41" s="992"/>
      <c r="BB41" s="557"/>
      <c r="BC41" s="557"/>
      <c r="BD41" s="557"/>
      <c r="BE41" s="557"/>
      <c r="BF41" s="557"/>
      <c r="BG41" s="557"/>
      <c r="BH41" s="557"/>
      <c r="BI41" s="557"/>
      <c r="BJ41" s="557"/>
      <c r="BK41" s="557"/>
      <c r="BL41" s="557"/>
      <c r="BM41" s="557"/>
      <c r="BN41" s="557"/>
      <c r="BO41" s="557"/>
      <c r="BP41" s="557"/>
      <c r="BQ41" s="557"/>
      <c r="BR41" s="557"/>
      <c r="BS41" s="557"/>
      <c r="BT41" s="557"/>
      <c r="BU41" s="557"/>
      <c r="BV41" s="557"/>
    </row>
    <row r="42" spans="1:74" ht="11.1" customHeight="1" x14ac:dyDescent="0.2">
      <c r="A42" s="6" t="s">
        <v>90</v>
      </c>
      <c r="B42" s="559" t="s">
        <v>1174</v>
      </c>
      <c r="C42" s="408">
        <v>10.410691039</v>
      </c>
      <c r="D42" s="408">
        <v>13.800921472000001</v>
      </c>
      <c r="E42" s="408">
        <v>27.707736671999999</v>
      </c>
      <c r="F42" s="408">
        <v>44.035889681999997</v>
      </c>
      <c r="G42" s="408">
        <v>120.85717631</v>
      </c>
      <c r="H42" s="408">
        <v>248.56142162</v>
      </c>
      <c r="I42" s="408">
        <v>367.30301968999999</v>
      </c>
      <c r="J42" s="408">
        <v>326.82278728</v>
      </c>
      <c r="K42" s="408">
        <v>198.59485054999999</v>
      </c>
      <c r="L42" s="408">
        <v>69.953428693000006</v>
      </c>
      <c r="M42" s="408">
        <v>20.779934101999999</v>
      </c>
      <c r="N42" s="408">
        <v>12.957772306000001</v>
      </c>
      <c r="O42" s="408">
        <v>10.797702598000001</v>
      </c>
      <c r="P42" s="408">
        <v>14.056868309</v>
      </c>
      <c r="Q42" s="408">
        <v>27.996361200999999</v>
      </c>
      <c r="R42" s="408">
        <v>42.241001595</v>
      </c>
      <c r="S42" s="408">
        <v>120.23050778</v>
      </c>
      <c r="T42" s="408">
        <v>250.0162866</v>
      </c>
      <c r="U42" s="408">
        <v>361.53589698000002</v>
      </c>
      <c r="V42" s="408">
        <v>327.56997747999998</v>
      </c>
      <c r="W42" s="408">
        <v>201.05454139</v>
      </c>
      <c r="X42" s="408">
        <v>73.410902414999995</v>
      </c>
      <c r="Y42" s="408">
        <v>20.756181868999999</v>
      </c>
      <c r="Z42" s="408">
        <v>14.395571885000001</v>
      </c>
      <c r="AA42" s="408">
        <v>10.446972592</v>
      </c>
      <c r="AB42" s="408">
        <v>13.862267006</v>
      </c>
      <c r="AC42" s="408">
        <v>25.821053702</v>
      </c>
      <c r="AD42" s="408">
        <v>42.268406259000002</v>
      </c>
      <c r="AE42" s="408">
        <v>119.48735101</v>
      </c>
      <c r="AF42" s="408">
        <v>253.70023265</v>
      </c>
      <c r="AG42" s="408">
        <v>360.75909075999999</v>
      </c>
      <c r="AH42" s="408">
        <v>330.63405511000002</v>
      </c>
      <c r="AI42" s="408">
        <v>203.88879695</v>
      </c>
      <c r="AJ42" s="408">
        <v>73.412508822999996</v>
      </c>
      <c r="AK42" s="408">
        <v>21.701472197000001</v>
      </c>
      <c r="AL42" s="408">
        <v>14.343455498999999</v>
      </c>
      <c r="AM42" s="408">
        <v>10.643125489999999</v>
      </c>
      <c r="AN42" s="408">
        <v>14.771990892</v>
      </c>
      <c r="AO42" s="408">
        <v>27.882572148000001</v>
      </c>
      <c r="AP42" s="408">
        <v>43.252272431000002</v>
      </c>
      <c r="AQ42" s="408">
        <v>120.48895336</v>
      </c>
      <c r="AR42" s="408">
        <v>250.28187887000001</v>
      </c>
      <c r="AS42" s="408">
        <v>365.94120220999997</v>
      </c>
      <c r="AT42" s="408">
        <v>336.78805204999998</v>
      </c>
      <c r="AU42" s="408">
        <v>206.55679631999999</v>
      </c>
      <c r="AV42" s="408">
        <v>75.113431872999996</v>
      </c>
      <c r="AW42" s="408">
        <v>21.992037853999999</v>
      </c>
      <c r="AX42" s="408">
        <v>14.128370500000001</v>
      </c>
      <c r="AY42" s="925">
        <v>10.887287903000001</v>
      </c>
      <c r="AZ42" s="925">
        <v>14.861356298</v>
      </c>
      <c r="BA42" s="925">
        <v>29.511395762999999</v>
      </c>
      <c r="BB42" s="380">
        <v>44.176430000000003</v>
      </c>
      <c r="BC42" s="380">
        <v>124.9452</v>
      </c>
      <c r="BD42" s="380">
        <v>255.35570000000001</v>
      </c>
      <c r="BE42" s="380">
        <v>374.9194</v>
      </c>
      <c r="BF42" s="380">
        <v>341.85270000000003</v>
      </c>
      <c r="BG42" s="380">
        <v>209.41990000000001</v>
      </c>
      <c r="BH42" s="380">
        <v>77.410390000000007</v>
      </c>
      <c r="BI42" s="380">
        <v>24.117550000000001</v>
      </c>
      <c r="BJ42" s="380">
        <v>14.36584</v>
      </c>
      <c r="BK42" s="380">
        <v>10.51093</v>
      </c>
      <c r="BL42" s="380">
        <v>15.88017</v>
      </c>
      <c r="BM42" s="380">
        <v>29.017869999999998</v>
      </c>
      <c r="BN42" s="380">
        <v>43.779649999999997</v>
      </c>
      <c r="BO42" s="380">
        <v>125.7295</v>
      </c>
      <c r="BP42" s="380">
        <v>256.8766</v>
      </c>
      <c r="BQ42" s="380">
        <v>381.14760000000001</v>
      </c>
      <c r="BR42" s="380">
        <v>347.05349999999999</v>
      </c>
      <c r="BS42" s="380">
        <v>207.85120000000001</v>
      </c>
      <c r="BT42" s="380">
        <v>77.026139999999998</v>
      </c>
      <c r="BU42" s="380">
        <v>23.353829999999999</v>
      </c>
      <c r="BV42" s="380">
        <v>12.93759</v>
      </c>
    </row>
    <row r="43" spans="1:74" ht="11.1" customHeight="1" x14ac:dyDescent="0.2">
      <c r="A43" s="6" t="s">
        <v>81</v>
      </c>
      <c r="B43" s="784" t="s">
        <v>1025</v>
      </c>
      <c r="C43" s="408">
        <v>1E-10</v>
      </c>
      <c r="D43" s="408">
        <v>1E-10</v>
      </c>
      <c r="E43" s="408">
        <v>1E-10</v>
      </c>
      <c r="F43" s="408">
        <v>1E-10</v>
      </c>
      <c r="G43" s="408">
        <v>12.085617312</v>
      </c>
      <c r="H43" s="408">
        <v>68.377465598000001</v>
      </c>
      <c r="I43" s="408">
        <v>242.45275311</v>
      </c>
      <c r="J43" s="408">
        <v>183.44589293000001</v>
      </c>
      <c r="K43" s="408">
        <v>48.174421332999998</v>
      </c>
      <c r="L43" s="408">
        <v>1.2106764619999999</v>
      </c>
      <c r="M43" s="408">
        <v>1E-10</v>
      </c>
      <c r="N43" s="408">
        <v>1E-10</v>
      </c>
      <c r="O43" s="408">
        <v>1E-10</v>
      </c>
      <c r="P43" s="408">
        <v>1E-10</v>
      </c>
      <c r="Q43" s="408">
        <v>1E-10</v>
      </c>
      <c r="R43" s="408">
        <v>1E-10</v>
      </c>
      <c r="S43" s="408">
        <v>11.697170079999999</v>
      </c>
      <c r="T43" s="408">
        <v>75.378805701000005</v>
      </c>
      <c r="U43" s="408">
        <v>233.63060916000001</v>
      </c>
      <c r="V43" s="408">
        <v>190.30937412</v>
      </c>
      <c r="W43" s="408">
        <v>47.917399463000002</v>
      </c>
      <c r="X43" s="408">
        <v>1.8993140249</v>
      </c>
      <c r="Y43" s="408">
        <v>1E-10</v>
      </c>
      <c r="Z43" s="408">
        <v>1E-10</v>
      </c>
      <c r="AA43" s="408">
        <v>1E-10</v>
      </c>
      <c r="AB43" s="408">
        <v>1E-10</v>
      </c>
      <c r="AC43" s="408">
        <v>1E-10</v>
      </c>
      <c r="AD43" s="408">
        <v>1E-10</v>
      </c>
      <c r="AE43" s="408">
        <v>11.405027085</v>
      </c>
      <c r="AF43" s="408">
        <v>75.873313623000001</v>
      </c>
      <c r="AG43" s="408">
        <v>235.09921754999999</v>
      </c>
      <c r="AH43" s="408">
        <v>196.51737815999999</v>
      </c>
      <c r="AI43" s="408">
        <v>48.498833693000002</v>
      </c>
      <c r="AJ43" s="408">
        <v>1.8501875333</v>
      </c>
      <c r="AK43" s="408">
        <v>1E-10</v>
      </c>
      <c r="AL43" s="408">
        <v>1E-10</v>
      </c>
      <c r="AM43" s="408">
        <v>1E-10</v>
      </c>
      <c r="AN43" s="408">
        <v>1E-10</v>
      </c>
      <c r="AO43" s="408">
        <v>1E-10</v>
      </c>
      <c r="AP43" s="408">
        <v>1E-10</v>
      </c>
      <c r="AQ43" s="408">
        <v>10.921085804000001</v>
      </c>
      <c r="AR43" s="408">
        <v>71.818852856999996</v>
      </c>
      <c r="AS43" s="408">
        <v>232.09189821999999</v>
      </c>
      <c r="AT43" s="408">
        <v>197.60638743999999</v>
      </c>
      <c r="AU43" s="408">
        <v>52.520275202000001</v>
      </c>
      <c r="AV43" s="408">
        <v>2.3922145828999999</v>
      </c>
      <c r="AW43" s="408">
        <v>1E-10</v>
      </c>
      <c r="AX43" s="408">
        <v>1E-10</v>
      </c>
      <c r="AY43" s="925">
        <v>1E-10</v>
      </c>
      <c r="AZ43" s="925">
        <v>1E-10</v>
      </c>
      <c r="BA43" s="925">
        <v>1E-10</v>
      </c>
      <c r="BB43" s="380">
        <v>0</v>
      </c>
      <c r="BC43" s="380">
        <v>11.954359999999999</v>
      </c>
      <c r="BD43" s="380">
        <v>77.663290000000003</v>
      </c>
      <c r="BE43" s="380">
        <v>240.0318</v>
      </c>
      <c r="BF43" s="380">
        <v>202.00749999999999</v>
      </c>
      <c r="BG43" s="380">
        <v>52.700479999999999</v>
      </c>
      <c r="BH43" s="380">
        <v>2.343518</v>
      </c>
      <c r="BI43" s="380">
        <v>0</v>
      </c>
      <c r="BJ43" s="380">
        <v>0</v>
      </c>
      <c r="BK43" s="380">
        <v>0</v>
      </c>
      <c r="BL43" s="380">
        <v>0</v>
      </c>
      <c r="BM43" s="380">
        <v>0</v>
      </c>
      <c r="BN43" s="380">
        <v>0</v>
      </c>
      <c r="BO43" s="380">
        <v>9.9448139999999992</v>
      </c>
      <c r="BP43" s="380">
        <v>82.679190000000006</v>
      </c>
      <c r="BQ43" s="380">
        <v>246.70689999999999</v>
      </c>
      <c r="BR43" s="380">
        <v>202.6011</v>
      </c>
      <c r="BS43" s="380">
        <v>48.476129999999998</v>
      </c>
      <c r="BT43" s="380">
        <v>2.4422640000000002</v>
      </c>
      <c r="BU43" s="380">
        <v>0</v>
      </c>
      <c r="BV43" s="380">
        <v>0</v>
      </c>
    </row>
    <row r="44" spans="1:74" ht="11.1" customHeight="1" x14ac:dyDescent="0.2">
      <c r="A44" s="6" t="s">
        <v>82</v>
      </c>
      <c r="B44" s="784" t="s">
        <v>1026</v>
      </c>
      <c r="C44" s="408">
        <v>1E-10</v>
      </c>
      <c r="D44" s="408">
        <v>1E-10</v>
      </c>
      <c r="E44" s="408">
        <v>0.19749571231999999</v>
      </c>
      <c r="F44" s="408">
        <v>0.26163669428000003</v>
      </c>
      <c r="G44" s="408">
        <v>36.608133271</v>
      </c>
      <c r="H44" s="408">
        <v>126.61868239</v>
      </c>
      <c r="I44" s="408">
        <v>301.71620052999998</v>
      </c>
      <c r="J44" s="408">
        <v>225.03571858999999</v>
      </c>
      <c r="K44" s="408">
        <v>86.611837316999996</v>
      </c>
      <c r="L44" s="408">
        <v>6.3680718541000001</v>
      </c>
      <c r="M44" s="408">
        <v>1E-10</v>
      </c>
      <c r="N44" s="408">
        <v>8.6425264347E-2</v>
      </c>
      <c r="O44" s="408">
        <v>1E-10</v>
      </c>
      <c r="P44" s="408">
        <v>1E-10</v>
      </c>
      <c r="Q44" s="408">
        <v>0.19749571231999999</v>
      </c>
      <c r="R44" s="408">
        <v>0.26163669428000003</v>
      </c>
      <c r="S44" s="408">
        <v>34.171540471999997</v>
      </c>
      <c r="T44" s="408">
        <v>128.38408835999999</v>
      </c>
      <c r="U44" s="408">
        <v>292.71751483999998</v>
      </c>
      <c r="V44" s="408">
        <v>232.40132410999999</v>
      </c>
      <c r="W44" s="408">
        <v>86.638440830999997</v>
      </c>
      <c r="X44" s="408">
        <v>8.3723942369</v>
      </c>
      <c r="Y44" s="408">
        <v>1E-10</v>
      </c>
      <c r="Z44" s="408">
        <v>8.6425264347E-2</v>
      </c>
      <c r="AA44" s="408">
        <v>1E-10</v>
      </c>
      <c r="AB44" s="408">
        <v>1E-10</v>
      </c>
      <c r="AC44" s="408">
        <v>1E-10</v>
      </c>
      <c r="AD44" s="408">
        <v>0.26163669428000003</v>
      </c>
      <c r="AE44" s="408">
        <v>31.707193949000001</v>
      </c>
      <c r="AF44" s="408">
        <v>128.16975669000001</v>
      </c>
      <c r="AG44" s="408">
        <v>290.54992933</v>
      </c>
      <c r="AH44" s="408">
        <v>238.73138460000001</v>
      </c>
      <c r="AI44" s="408">
        <v>87.733172250999999</v>
      </c>
      <c r="AJ44" s="408">
        <v>7.9406148328999997</v>
      </c>
      <c r="AK44" s="408">
        <v>1E-10</v>
      </c>
      <c r="AL44" s="408">
        <v>8.6425264347E-2</v>
      </c>
      <c r="AM44" s="408">
        <v>1E-10</v>
      </c>
      <c r="AN44" s="408">
        <v>1E-10</v>
      </c>
      <c r="AO44" s="408">
        <v>1E-10</v>
      </c>
      <c r="AP44" s="408">
        <v>0.30613848871999999</v>
      </c>
      <c r="AQ44" s="408">
        <v>30.683751628</v>
      </c>
      <c r="AR44" s="408">
        <v>122.67046755</v>
      </c>
      <c r="AS44" s="408">
        <v>288.67163787999999</v>
      </c>
      <c r="AT44" s="408">
        <v>242.01725221000001</v>
      </c>
      <c r="AU44" s="408">
        <v>92.322065039999998</v>
      </c>
      <c r="AV44" s="408">
        <v>8.4228176546999993</v>
      </c>
      <c r="AW44" s="408">
        <v>1E-10</v>
      </c>
      <c r="AX44" s="408">
        <v>8.6425264347E-2</v>
      </c>
      <c r="AY44" s="925">
        <v>1E-10</v>
      </c>
      <c r="AZ44" s="925">
        <v>1E-10</v>
      </c>
      <c r="BA44" s="925">
        <v>1E-10</v>
      </c>
      <c r="BB44" s="380">
        <v>0.30613849999999998</v>
      </c>
      <c r="BC44" s="380">
        <v>33.051969999999997</v>
      </c>
      <c r="BD44" s="380">
        <v>128.79589999999999</v>
      </c>
      <c r="BE44" s="380">
        <v>299.67579999999998</v>
      </c>
      <c r="BF44" s="380">
        <v>248.5361</v>
      </c>
      <c r="BG44" s="380">
        <v>92.921350000000004</v>
      </c>
      <c r="BH44" s="380">
        <v>8.5595970000000001</v>
      </c>
      <c r="BI44" s="380">
        <v>0</v>
      </c>
      <c r="BJ44" s="380">
        <v>8.6425299999999997E-2</v>
      </c>
      <c r="BK44" s="380">
        <v>0</v>
      </c>
      <c r="BL44" s="380">
        <v>0</v>
      </c>
      <c r="BM44" s="380">
        <v>0</v>
      </c>
      <c r="BN44" s="380">
        <v>0.30613849999999998</v>
      </c>
      <c r="BO44" s="380">
        <v>29.169509999999999</v>
      </c>
      <c r="BP44" s="380">
        <v>132.3938</v>
      </c>
      <c r="BQ44" s="380">
        <v>306.19490000000002</v>
      </c>
      <c r="BR44" s="380">
        <v>251.511</v>
      </c>
      <c r="BS44" s="380">
        <v>87.517629999999997</v>
      </c>
      <c r="BT44" s="380">
        <v>9.0067489999999992</v>
      </c>
      <c r="BU44" s="380">
        <v>0</v>
      </c>
      <c r="BV44" s="380">
        <v>0</v>
      </c>
    </row>
    <row r="45" spans="1:74" ht="11.1" customHeight="1" x14ac:dyDescent="0.2">
      <c r="A45" s="6" t="s">
        <v>83</v>
      </c>
      <c r="B45" s="784" t="s">
        <v>1027</v>
      </c>
      <c r="C45" s="408">
        <v>1E-10</v>
      </c>
      <c r="D45" s="408">
        <v>1E-10</v>
      </c>
      <c r="E45" s="408">
        <v>2.8506960726999999</v>
      </c>
      <c r="F45" s="408">
        <v>1.1764683202999999</v>
      </c>
      <c r="G45" s="408">
        <v>66.504194346999995</v>
      </c>
      <c r="H45" s="408">
        <v>166.51221326000001</v>
      </c>
      <c r="I45" s="408">
        <v>276.83048595999998</v>
      </c>
      <c r="J45" s="408">
        <v>208.15327146999999</v>
      </c>
      <c r="K45" s="408">
        <v>86.8953925</v>
      </c>
      <c r="L45" s="408">
        <v>6.8038001967000001</v>
      </c>
      <c r="M45" s="408">
        <v>1E-10</v>
      </c>
      <c r="N45" s="408">
        <v>0.15500826253</v>
      </c>
      <c r="O45" s="408">
        <v>1E-10</v>
      </c>
      <c r="P45" s="408">
        <v>1E-10</v>
      </c>
      <c r="Q45" s="408">
        <v>3.0261922796</v>
      </c>
      <c r="R45" s="408">
        <v>1.0704051192999999</v>
      </c>
      <c r="S45" s="408">
        <v>65.181443310999995</v>
      </c>
      <c r="T45" s="408">
        <v>171.40340502999999</v>
      </c>
      <c r="U45" s="408">
        <v>263.14966922000002</v>
      </c>
      <c r="V45" s="408">
        <v>214.72441726</v>
      </c>
      <c r="W45" s="408">
        <v>93.237466143000006</v>
      </c>
      <c r="X45" s="408">
        <v>9.2467884746000006</v>
      </c>
      <c r="Y45" s="408">
        <v>1E-10</v>
      </c>
      <c r="Z45" s="408">
        <v>0.19629553418000001</v>
      </c>
      <c r="AA45" s="408">
        <v>1E-10</v>
      </c>
      <c r="AB45" s="408">
        <v>1E-10</v>
      </c>
      <c r="AC45" s="408">
        <v>0.91180199489000002</v>
      </c>
      <c r="AD45" s="408">
        <v>0.95933115849999995</v>
      </c>
      <c r="AE45" s="408">
        <v>61.925809993999998</v>
      </c>
      <c r="AF45" s="408">
        <v>171.00989795999999</v>
      </c>
      <c r="AG45" s="408">
        <v>248.46385484999999</v>
      </c>
      <c r="AH45" s="408">
        <v>216.57411318000001</v>
      </c>
      <c r="AI45" s="408">
        <v>96.081249837000001</v>
      </c>
      <c r="AJ45" s="408">
        <v>9.3140359316999994</v>
      </c>
      <c r="AK45" s="408">
        <v>1E-10</v>
      </c>
      <c r="AL45" s="408">
        <v>0.19629553418000001</v>
      </c>
      <c r="AM45" s="408">
        <v>1E-10</v>
      </c>
      <c r="AN45" s="408">
        <v>1E-10</v>
      </c>
      <c r="AO45" s="408">
        <v>0.92632669988000005</v>
      </c>
      <c r="AP45" s="408">
        <v>1.0272456721000001</v>
      </c>
      <c r="AQ45" s="408">
        <v>59.695007666999999</v>
      </c>
      <c r="AR45" s="408">
        <v>169.78721138</v>
      </c>
      <c r="AS45" s="408">
        <v>251.37811697999999</v>
      </c>
      <c r="AT45" s="408">
        <v>217.29414758999999</v>
      </c>
      <c r="AU45" s="408">
        <v>97.704504635000006</v>
      </c>
      <c r="AV45" s="408">
        <v>9.7616738408000003</v>
      </c>
      <c r="AW45" s="408">
        <v>1E-10</v>
      </c>
      <c r="AX45" s="408">
        <v>0.19629553418000001</v>
      </c>
      <c r="AY45" s="925">
        <v>1E-10</v>
      </c>
      <c r="AZ45" s="925">
        <v>1E-10</v>
      </c>
      <c r="BA45" s="925">
        <v>1.1934637183000001</v>
      </c>
      <c r="BB45" s="380">
        <v>1.2885500000000001</v>
      </c>
      <c r="BC45" s="380">
        <v>64.545910000000006</v>
      </c>
      <c r="BD45" s="380">
        <v>172.79499999999999</v>
      </c>
      <c r="BE45" s="380">
        <v>261.4717</v>
      </c>
      <c r="BF45" s="380">
        <v>219.91990000000001</v>
      </c>
      <c r="BG45" s="380">
        <v>104.44280000000001</v>
      </c>
      <c r="BH45" s="380">
        <v>11.04325</v>
      </c>
      <c r="BI45" s="380">
        <v>0</v>
      </c>
      <c r="BJ45" s="380">
        <v>0.19629550000000001</v>
      </c>
      <c r="BK45" s="380">
        <v>0</v>
      </c>
      <c r="BL45" s="380">
        <v>0</v>
      </c>
      <c r="BM45" s="380">
        <v>1.2077230000000001</v>
      </c>
      <c r="BN45" s="380">
        <v>1.397713</v>
      </c>
      <c r="BO45" s="380">
        <v>62.795960000000001</v>
      </c>
      <c r="BP45" s="380">
        <v>176.88319999999999</v>
      </c>
      <c r="BQ45" s="380">
        <v>269.55880000000002</v>
      </c>
      <c r="BR45" s="380">
        <v>226.53899999999999</v>
      </c>
      <c r="BS45" s="380">
        <v>99.762469999999993</v>
      </c>
      <c r="BT45" s="380">
        <v>11.021240000000001</v>
      </c>
      <c r="BU45" s="380">
        <v>0</v>
      </c>
      <c r="BV45" s="380">
        <v>4.1287299999999999E-2</v>
      </c>
    </row>
    <row r="46" spans="1:74" ht="11.1" customHeight="1" x14ac:dyDescent="0.2">
      <c r="A46" s="6" t="s">
        <v>84</v>
      </c>
      <c r="B46" s="784" t="s">
        <v>1028</v>
      </c>
      <c r="C46" s="408">
        <v>1E-10</v>
      </c>
      <c r="D46" s="408">
        <v>0.30383601869999999</v>
      </c>
      <c r="E46" s="408">
        <v>6.5678441127999996</v>
      </c>
      <c r="F46" s="408">
        <v>5.6881270476000001</v>
      </c>
      <c r="G46" s="408">
        <v>68.445090308999994</v>
      </c>
      <c r="H46" s="408">
        <v>219.87602908</v>
      </c>
      <c r="I46" s="408">
        <v>326.88923867</v>
      </c>
      <c r="J46" s="408">
        <v>242.41229504</v>
      </c>
      <c r="K46" s="408">
        <v>116.63222886</v>
      </c>
      <c r="L46" s="408">
        <v>9.9941773087999994</v>
      </c>
      <c r="M46" s="408">
        <v>0.22646074588000001</v>
      </c>
      <c r="N46" s="408">
        <v>1E-10</v>
      </c>
      <c r="O46" s="408">
        <v>1E-10</v>
      </c>
      <c r="P46" s="408">
        <v>0.30383601869999999</v>
      </c>
      <c r="Q46" s="408">
        <v>7.1748959185999999</v>
      </c>
      <c r="R46" s="408">
        <v>5.3803559854999996</v>
      </c>
      <c r="S46" s="408">
        <v>68.097339590000004</v>
      </c>
      <c r="T46" s="408">
        <v>225.23390341000001</v>
      </c>
      <c r="U46" s="408">
        <v>313.16956427000002</v>
      </c>
      <c r="V46" s="408">
        <v>242.70419831999999</v>
      </c>
      <c r="W46" s="408">
        <v>125.62285688999999</v>
      </c>
      <c r="X46" s="408">
        <v>10.968135776</v>
      </c>
      <c r="Y46" s="408">
        <v>0.22646074588000001</v>
      </c>
      <c r="Z46" s="408">
        <v>0.12747352949999999</v>
      </c>
      <c r="AA46" s="408">
        <v>1E-10</v>
      </c>
      <c r="AB46" s="408">
        <v>0.30383601869999999</v>
      </c>
      <c r="AC46" s="408">
        <v>3.7191723767</v>
      </c>
      <c r="AD46" s="408">
        <v>4.1682164641000004</v>
      </c>
      <c r="AE46" s="408">
        <v>62.958799462999998</v>
      </c>
      <c r="AF46" s="408">
        <v>224.70112696999999</v>
      </c>
      <c r="AG46" s="408">
        <v>299.44742166999998</v>
      </c>
      <c r="AH46" s="408">
        <v>245.17677148000001</v>
      </c>
      <c r="AI46" s="408">
        <v>129.77587825000001</v>
      </c>
      <c r="AJ46" s="408">
        <v>11.311380646</v>
      </c>
      <c r="AK46" s="408">
        <v>0.22646074588000001</v>
      </c>
      <c r="AL46" s="408">
        <v>0.12747352949999999</v>
      </c>
      <c r="AM46" s="408">
        <v>1E-10</v>
      </c>
      <c r="AN46" s="408">
        <v>0.30383601869999999</v>
      </c>
      <c r="AO46" s="408">
        <v>3.8180423067000002</v>
      </c>
      <c r="AP46" s="408">
        <v>4.6355540876000001</v>
      </c>
      <c r="AQ46" s="408">
        <v>66.979189235999996</v>
      </c>
      <c r="AR46" s="408">
        <v>229.23342589999999</v>
      </c>
      <c r="AS46" s="408">
        <v>301.51864234999999</v>
      </c>
      <c r="AT46" s="408">
        <v>248.07851502</v>
      </c>
      <c r="AU46" s="408">
        <v>130.43288756999999</v>
      </c>
      <c r="AV46" s="408">
        <v>12.038835710000001</v>
      </c>
      <c r="AW46" s="408">
        <v>0.22646074588000001</v>
      </c>
      <c r="AX46" s="408">
        <v>0.12747352949999999</v>
      </c>
      <c r="AY46" s="925">
        <v>1E-10</v>
      </c>
      <c r="AZ46" s="925">
        <v>0.71638589015999998</v>
      </c>
      <c r="BA46" s="925">
        <v>4.5223939657000001</v>
      </c>
      <c r="BB46" s="380">
        <v>5.2996499999999997</v>
      </c>
      <c r="BC46" s="380">
        <v>69.18535</v>
      </c>
      <c r="BD46" s="380">
        <v>233.3477</v>
      </c>
      <c r="BE46" s="380">
        <v>309.50349999999997</v>
      </c>
      <c r="BF46" s="380">
        <v>247.12119999999999</v>
      </c>
      <c r="BG46" s="380">
        <v>137.0026</v>
      </c>
      <c r="BH46" s="380">
        <v>14.038930000000001</v>
      </c>
      <c r="BI46" s="380">
        <v>0.22646069999999999</v>
      </c>
      <c r="BJ46" s="380">
        <v>0.12747349999999999</v>
      </c>
      <c r="BK46" s="380">
        <v>0</v>
      </c>
      <c r="BL46" s="380">
        <v>0.71638590000000002</v>
      </c>
      <c r="BM46" s="380">
        <v>4.2707030000000001</v>
      </c>
      <c r="BN46" s="380">
        <v>5.0494770000000004</v>
      </c>
      <c r="BO46" s="380">
        <v>70.817239999999998</v>
      </c>
      <c r="BP46" s="380">
        <v>234.94710000000001</v>
      </c>
      <c r="BQ46" s="380">
        <v>314.64229999999998</v>
      </c>
      <c r="BR46" s="380">
        <v>255.1669</v>
      </c>
      <c r="BS46" s="380">
        <v>131.0395</v>
      </c>
      <c r="BT46" s="380">
        <v>13.819559999999999</v>
      </c>
      <c r="BU46" s="380">
        <v>0.2578879</v>
      </c>
      <c r="BV46" s="380">
        <v>0.12747349999999999</v>
      </c>
    </row>
    <row r="47" spans="1:74" ht="11.1" customHeight="1" x14ac:dyDescent="0.2">
      <c r="A47" s="6" t="s">
        <v>85</v>
      </c>
      <c r="B47" s="784" t="s">
        <v>1087</v>
      </c>
      <c r="C47" s="408">
        <v>33.054351947999997</v>
      </c>
      <c r="D47" s="408">
        <v>44.927643539000002</v>
      </c>
      <c r="E47" s="408">
        <v>63.861872636999998</v>
      </c>
      <c r="F47" s="408">
        <v>100.26399656</v>
      </c>
      <c r="G47" s="408">
        <v>218.06537141999999</v>
      </c>
      <c r="H47" s="408">
        <v>359.66227622999997</v>
      </c>
      <c r="I47" s="408">
        <v>466.38958573999997</v>
      </c>
      <c r="J47" s="408">
        <v>423.94303618999999</v>
      </c>
      <c r="K47" s="408">
        <v>303.24942716999999</v>
      </c>
      <c r="L47" s="408">
        <v>148.17482837</v>
      </c>
      <c r="M47" s="408">
        <v>61.608748454000001</v>
      </c>
      <c r="N47" s="408">
        <v>49.009253868999998</v>
      </c>
      <c r="O47" s="408">
        <v>34.137977450999998</v>
      </c>
      <c r="P47" s="408">
        <v>46.389720898</v>
      </c>
      <c r="Q47" s="408">
        <v>65.590661448999995</v>
      </c>
      <c r="R47" s="408">
        <v>96.779943037999999</v>
      </c>
      <c r="S47" s="408">
        <v>215.82569269999999</v>
      </c>
      <c r="T47" s="408">
        <v>354.14000016</v>
      </c>
      <c r="U47" s="408">
        <v>460.44384448</v>
      </c>
      <c r="V47" s="408">
        <v>423.93498589000001</v>
      </c>
      <c r="W47" s="408">
        <v>303.73976570999997</v>
      </c>
      <c r="X47" s="408">
        <v>156.74007784</v>
      </c>
      <c r="Y47" s="408">
        <v>59.989514816000003</v>
      </c>
      <c r="Z47" s="408">
        <v>51.132182174</v>
      </c>
      <c r="AA47" s="408">
        <v>33.8585876</v>
      </c>
      <c r="AB47" s="408">
        <v>46.299487997</v>
      </c>
      <c r="AC47" s="408">
        <v>63.387964367000002</v>
      </c>
      <c r="AD47" s="408">
        <v>97.902505129000005</v>
      </c>
      <c r="AE47" s="408">
        <v>215.16779115</v>
      </c>
      <c r="AF47" s="408">
        <v>361.53962689000002</v>
      </c>
      <c r="AG47" s="408">
        <v>458.92653904999997</v>
      </c>
      <c r="AH47" s="408">
        <v>427.94565781</v>
      </c>
      <c r="AI47" s="408">
        <v>305.6517341</v>
      </c>
      <c r="AJ47" s="408">
        <v>155.25377886000001</v>
      </c>
      <c r="AK47" s="408">
        <v>66.055409603000001</v>
      </c>
      <c r="AL47" s="408">
        <v>51.025570039000002</v>
      </c>
      <c r="AM47" s="408">
        <v>33.126878341999998</v>
      </c>
      <c r="AN47" s="408">
        <v>49.734351801000003</v>
      </c>
      <c r="AO47" s="408">
        <v>70.182369913000002</v>
      </c>
      <c r="AP47" s="408">
        <v>100.60053966</v>
      </c>
      <c r="AQ47" s="408">
        <v>217.25989888999999</v>
      </c>
      <c r="AR47" s="408">
        <v>356.13546710999998</v>
      </c>
      <c r="AS47" s="408">
        <v>466.23684593000002</v>
      </c>
      <c r="AT47" s="408">
        <v>437.03420577000003</v>
      </c>
      <c r="AU47" s="408">
        <v>309.17877054000002</v>
      </c>
      <c r="AV47" s="408">
        <v>155.66198921</v>
      </c>
      <c r="AW47" s="408">
        <v>66.009968263000005</v>
      </c>
      <c r="AX47" s="408">
        <v>49.030038474999998</v>
      </c>
      <c r="AY47" s="925">
        <v>34.702027323000003</v>
      </c>
      <c r="AZ47" s="925">
        <v>48.230888100000001</v>
      </c>
      <c r="BA47" s="925">
        <v>74.286958374999998</v>
      </c>
      <c r="BB47" s="380">
        <v>101.3728</v>
      </c>
      <c r="BC47" s="380">
        <v>223.73429999999999</v>
      </c>
      <c r="BD47" s="380">
        <v>361.20549999999997</v>
      </c>
      <c r="BE47" s="380">
        <v>476.61219999999997</v>
      </c>
      <c r="BF47" s="380">
        <v>442.81119999999999</v>
      </c>
      <c r="BG47" s="380">
        <v>312.11130000000003</v>
      </c>
      <c r="BH47" s="380">
        <v>157.9288</v>
      </c>
      <c r="BI47" s="380">
        <v>71.387249999999995</v>
      </c>
      <c r="BJ47" s="380">
        <v>49.036850000000001</v>
      </c>
      <c r="BK47" s="380">
        <v>33.10839</v>
      </c>
      <c r="BL47" s="380">
        <v>52.283169999999998</v>
      </c>
      <c r="BM47" s="380">
        <v>71.308220000000006</v>
      </c>
      <c r="BN47" s="380">
        <v>99.059420000000003</v>
      </c>
      <c r="BO47" s="380">
        <v>222.63460000000001</v>
      </c>
      <c r="BP47" s="380">
        <v>360.82190000000003</v>
      </c>
      <c r="BQ47" s="380">
        <v>481.32670000000002</v>
      </c>
      <c r="BR47" s="380">
        <v>448.87740000000002</v>
      </c>
      <c r="BS47" s="380">
        <v>314.48390000000001</v>
      </c>
      <c r="BT47" s="380">
        <v>159.88579999999999</v>
      </c>
      <c r="BU47" s="380">
        <v>67.552329999999998</v>
      </c>
      <c r="BV47" s="380">
        <v>43.391260000000003</v>
      </c>
    </row>
    <row r="48" spans="1:74" ht="11.1" customHeight="1" x14ac:dyDescent="0.2">
      <c r="A48" s="6" t="s">
        <v>86</v>
      </c>
      <c r="B48" s="784" t="s">
        <v>1030</v>
      </c>
      <c r="C48" s="408">
        <v>6.7150078789999998</v>
      </c>
      <c r="D48" s="408">
        <v>7.4461937406000001</v>
      </c>
      <c r="E48" s="408">
        <v>28.163264365</v>
      </c>
      <c r="F48" s="408">
        <v>36.927442042000003</v>
      </c>
      <c r="G48" s="408">
        <v>164.00198999</v>
      </c>
      <c r="H48" s="408">
        <v>330.37382088999999</v>
      </c>
      <c r="I48" s="408">
        <v>429.60624873</v>
      </c>
      <c r="J48" s="408">
        <v>384.15358592000001</v>
      </c>
      <c r="K48" s="408">
        <v>250.38671124999999</v>
      </c>
      <c r="L48" s="408">
        <v>63.373357890000001</v>
      </c>
      <c r="M48" s="408">
        <v>5.6874762917000004</v>
      </c>
      <c r="N48" s="408">
        <v>5.2289649010000003</v>
      </c>
      <c r="O48" s="408">
        <v>7.1064538889</v>
      </c>
      <c r="P48" s="408">
        <v>7.2543499484999998</v>
      </c>
      <c r="Q48" s="408">
        <v>29.257863843999999</v>
      </c>
      <c r="R48" s="408">
        <v>33.139593859999998</v>
      </c>
      <c r="S48" s="408">
        <v>161.82588720000001</v>
      </c>
      <c r="T48" s="408">
        <v>322.16253508</v>
      </c>
      <c r="U48" s="408">
        <v>420.45106711</v>
      </c>
      <c r="V48" s="408">
        <v>381.47400665999999</v>
      </c>
      <c r="W48" s="408">
        <v>254.54591589</v>
      </c>
      <c r="X48" s="408">
        <v>70.597983197000005</v>
      </c>
      <c r="Y48" s="408">
        <v>5.3220041787000003</v>
      </c>
      <c r="Z48" s="408">
        <v>7.4960678860999996</v>
      </c>
      <c r="AA48" s="408">
        <v>6.1312941603000004</v>
      </c>
      <c r="AB48" s="408">
        <v>6.8870004157000002</v>
      </c>
      <c r="AC48" s="408">
        <v>22.718144344999999</v>
      </c>
      <c r="AD48" s="408">
        <v>31.076006259</v>
      </c>
      <c r="AE48" s="408">
        <v>159.99897257000001</v>
      </c>
      <c r="AF48" s="408">
        <v>328.83393775000002</v>
      </c>
      <c r="AG48" s="408">
        <v>418.79687866</v>
      </c>
      <c r="AH48" s="408">
        <v>383.99456384000001</v>
      </c>
      <c r="AI48" s="408">
        <v>255.68420949</v>
      </c>
      <c r="AJ48" s="408">
        <v>70.456220825000003</v>
      </c>
      <c r="AK48" s="408">
        <v>5.6706956580999996</v>
      </c>
      <c r="AL48" s="408">
        <v>7.1542474330000001</v>
      </c>
      <c r="AM48" s="408">
        <v>7.1225785147999998</v>
      </c>
      <c r="AN48" s="408">
        <v>8.3509137113000005</v>
      </c>
      <c r="AO48" s="408">
        <v>25.187799807000001</v>
      </c>
      <c r="AP48" s="408">
        <v>32.051433156000002</v>
      </c>
      <c r="AQ48" s="408">
        <v>162.88647061</v>
      </c>
      <c r="AR48" s="408">
        <v>324.03428803000003</v>
      </c>
      <c r="AS48" s="408">
        <v>428.06743195000001</v>
      </c>
      <c r="AT48" s="408">
        <v>391.72197940000001</v>
      </c>
      <c r="AU48" s="408">
        <v>256.91236609999999</v>
      </c>
      <c r="AV48" s="408">
        <v>71.535888556000003</v>
      </c>
      <c r="AW48" s="408">
        <v>5.9702763869000002</v>
      </c>
      <c r="AX48" s="408">
        <v>7.2648966816999998</v>
      </c>
      <c r="AY48" s="925">
        <v>7.3298760944000003</v>
      </c>
      <c r="AZ48" s="925">
        <v>9.2617135697999995</v>
      </c>
      <c r="BA48" s="925">
        <v>27.497534745999999</v>
      </c>
      <c r="BB48" s="380">
        <v>34.037689999999998</v>
      </c>
      <c r="BC48" s="380">
        <v>170.06559999999999</v>
      </c>
      <c r="BD48" s="380">
        <v>326.77300000000002</v>
      </c>
      <c r="BE48" s="380">
        <v>441.78519999999997</v>
      </c>
      <c r="BF48" s="380">
        <v>395.42959999999999</v>
      </c>
      <c r="BG48" s="380">
        <v>258.27730000000003</v>
      </c>
      <c r="BH48" s="380">
        <v>73.324259999999995</v>
      </c>
      <c r="BI48" s="380">
        <v>8.6384290000000004</v>
      </c>
      <c r="BJ48" s="380">
        <v>7.1753559999999998</v>
      </c>
      <c r="BK48" s="380">
        <v>7.1847399999999997</v>
      </c>
      <c r="BL48" s="380">
        <v>9.9295010000000001</v>
      </c>
      <c r="BM48" s="380">
        <v>26.680599999999998</v>
      </c>
      <c r="BN48" s="380">
        <v>33.742170000000002</v>
      </c>
      <c r="BO48" s="380">
        <v>169.375</v>
      </c>
      <c r="BP48" s="380">
        <v>325.7063</v>
      </c>
      <c r="BQ48" s="380">
        <v>443.20929999999998</v>
      </c>
      <c r="BR48" s="380">
        <v>404.185</v>
      </c>
      <c r="BS48" s="380">
        <v>259.41269999999997</v>
      </c>
      <c r="BT48" s="380">
        <v>73.357150000000004</v>
      </c>
      <c r="BU48" s="380">
        <v>7.6064080000000001</v>
      </c>
      <c r="BV48" s="380">
        <v>5.1282769999999998</v>
      </c>
    </row>
    <row r="49" spans="1:74" ht="11.1" customHeight="1" x14ac:dyDescent="0.2">
      <c r="A49" s="6" t="s">
        <v>87</v>
      </c>
      <c r="B49" s="784" t="s">
        <v>1031</v>
      </c>
      <c r="C49" s="408">
        <v>15.448771211</v>
      </c>
      <c r="D49" s="408">
        <v>23.071074920000001</v>
      </c>
      <c r="E49" s="408">
        <v>75.439686170000002</v>
      </c>
      <c r="F49" s="408">
        <v>118.05080699</v>
      </c>
      <c r="G49" s="408">
        <v>277.57755300999997</v>
      </c>
      <c r="H49" s="408">
        <v>484.11393805</v>
      </c>
      <c r="I49" s="408">
        <v>584.01887080999995</v>
      </c>
      <c r="J49" s="408">
        <v>580.41688534000002</v>
      </c>
      <c r="K49" s="408">
        <v>404.24693841999999</v>
      </c>
      <c r="L49" s="408">
        <v>157.55502641999999</v>
      </c>
      <c r="M49" s="408">
        <v>40.491917121999997</v>
      </c>
      <c r="N49" s="408">
        <v>12.061330010000001</v>
      </c>
      <c r="O49" s="408">
        <v>16.175166716</v>
      </c>
      <c r="P49" s="408">
        <v>22.502457227000001</v>
      </c>
      <c r="Q49" s="408">
        <v>74.134048328000006</v>
      </c>
      <c r="R49" s="408">
        <v>107.93713416999999</v>
      </c>
      <c r="S49" s="408">
        <v>272.80374553000001</v>
      </c>
      <c r="T49" s="408">
        <v>471.58176722000002</v>
      </c>
      <c r="U49" s="408">
        <v>567.19694100000004</v>
      </c>
      <c r="V49" s="408">
        <v>563.94749917000001</v>
      </c>
      <c r="W49" s="408">
        <v>405.84873690000001</v>
      </c>
      <c r="X49" s="408">
        <v>165.22566814000001</v>
      </c>
      <c r="Y49" s="408">
        <v>39.560499741999998</v>
      </c>
      <c r="Z49" s="408">
        <v>18.803547425000001</v>
      </c>
      <c r="AA49" s="408">
        <v>14.253181012000001</v>
      </c>
      <c r="AB49" s="408">
        <v>20.838726476000001</v>
      </c>
      <c r="AC49" s="408">
        <v>65.823429372999996</v>
      </c>
      <c r="AD49" s="408">
        <v>105.89690363</v>
      </c>
      <c r="AE49" s="408">
        <v>277.33273488999998</v>
      </c>
      <c r="AF49" s="408">
        <v>477.51439391999997</v>
      </c>
      <c r="AG49" s="408">
        <v>576.48936117999995</v>
      </c>
      <c r="AH49" s="408">
        <v>564.37527076000003</v>
      </c>
      <c r="AI49" s="408">
        <v>408.58552129999998</v>
      </c>
      <c r="AJ49" s="408">
        <v>166.20172729000001</v>
      </c>
      <c r="AK49" s="408">
        <v>37.952403357999998</v>
      </c>
      <c r="AL49" s="408">
        <v>18.360438900999998</v>
      </c>
      <c r="AM49" s="408">
        <v>15.927860283999999</v>
      </c>
      <c r="AN49" s="408">
        <v>21.332484285</v>
      </c>
      <c r="AO49" s="408">
        <v>71.243218467000005</v>
      </c>
      <c r="AP49" s="408">
        <v>108.86666696</v>
      </c>
      <c r="AQ49" s="408">
        <v>283.53561087000003</v>
      </c>
      <c r="AR49" s="408">
        <v>479.97733679999999</v>
      </c>
      <c r="AS49" s="408">
        <v>589.38089927999999</v>
      </c>
      <c r="AT49" s="408">
        <v>579.05702309000003</v>
      </c>
      <c r="AU49" s="408">
        <v>416.12508552000003</v>
      </c>
      <c r="AV49" s="408">
        <v>168.85616590999999</v>
      </c>
      <c r="AW49" s="408">
        <v>39.323258649000003</v>
      </c>
      <c r="AX49" s="408">
        <v>19.540422027000002</v>
      </c>
      <c r="AY49" s="925">
        <v>16.199105274000001</v>
      </c>
      <c r="AZ49" s="925">
        <v>24.220063604</v>
      </c>
      <c r="BA49" s="925">
        <v>77.174832249999994</v>
      </c>
      <c r="BB49" s="380">
        <v>114.3993</v>
      </c>
      <c r="BC49" s="380">
        <v>298.04669999999999</v>
      </c>
      <c r="BD49" s="380">
        <v>486.95620000000002</v>
      </c>
      <c r="BE49" s="380">
        <v>594.18420000000003</v>
      </c>
      <c r="BF49" s="380">
        <v>586.24720000000002</v>
      </c>
      <c r="BG49" s="380">
        <v>418.20690000000002</v>
      </c>
      <c r="BH49" s="380">
        <v>175.72239999999999</v>
      </c>
      <c r="BI49" s="380">
        <v>47.371810000000004</v>
      </c>
      <c r="BJ49" s="380">
        <v>21.01024</v>
      </c>
      <c r="BK49" s="380">
        <v>16.209969999999998</v>
      </c>
      <c r="BL49" s="380">
        <v>25.59778</v>
      </c>
      <c r="BM49" s="380">
        <v>81.291700000000006</v>
      </c>
      <c r="BN49" s="380">
        <v>114.4922</v>
      </c>
      <c r="BO49" s="380">
        <v>303.17790000000002</v>
      </c>
      <c r="BP49" s="380">
        <v>492.94940000000003</v>
      </c>
      <c r="BQ49" s="380">
        <v>598.27110000000005</v>
      </c>
      <c r="BR49" s="380">
        <v>592.4289</v>
      </c>
      <c r="BS49" s="380">
        <v>417.09690000000001</v>
      </c>
      <c r="BT49" s="380">
        <v>173.22569999999999</v>
      </c>
      <c r="BU49" s="380">
        <v>46.312869999999997</v>
      </c>
      <c r="BV49" s="380">
        <v>19.553799999999999</v>
      </c>
    </row>
    <row r="50" spans="1:74" ht="11.1" customHeight="1" x14ac:dyDescent="0.2">
      <c r="A50" s="6" t="s">
        <v>88</v>
      </c>
      <c r="B50" s="784" t="s">
        <v>1032</v>
      </c>
      <c r="C50" s="408">
        <v>1.0985025465</v>
      </c>
      <c r="D50" s="408">
        <v>4.0670977037</v>
      </c>
      <c r="E50" s="408">
        <v>19.080607614000002</v>
      </c>
      <c r="F50" s="408">
        <v>49.099635808999999</v>
      </c>
      <c r="G50" s="408">
        <v>109.1906833</v>
      </c>
      <c r="H50" s="408">
        <v>287.71882331</v>
      </c>
      <c r="I50" s="408">
        <v>393.26685944000002</v>
      </c>
      <c r="J50" s="408">
        <v>355.94283508000001</v>
      </c>
      <c r="K50" s="408">
        <v>207.89332088</v>
      </c>
      <c r="L50" s="408">
        <v>74.672159570999995</v>
      </c>
      <c r="M50" s="408">
        <v>11.44815515</v>
      </c>
      <c r="N50" s="408">
        <v>0.11442005409</v>
      </c>
      <c r="O50" s="408">
        <v>1.1028677859</v>
      </c>
      <c r="P50" s="408">
        <v>4.3546956689999998</v>
      </c>
      <c r="Q50" s="408">
        <v>18.146460184999999</v>
      </c>
      <c r="R50" s="408">
        <v>50.485898255000002</v>
      </c>
      <c r="S50" s="408">
        <v>114.16862743999999</v>
      </c>
      <c r="T50" s="408">
        <v>298.52987063</v>
      </c>
      <c r="U50" s="408">
        <v>396.8596675</v>
      </c>
      <c r="V50" s="408">
        <v>348.72672331000001</v>
      </c>
      <c r="W50" s="408">
        <v>208.02665680000001</v>
      </c>
      <c r="X50" s="408">
        <v>71.780724355999993</v>
      </c>
      <c r="Y50" s="408">
        <v>13.446507005000001</v>
      </c>
      <c r="Z50" s="408">
        <v>0.11442005409</v>
      </c>
      <c r="AA50" s="408">
        <v>0.9542483531</v>
      </c>
      <c r="AB50" s="408">
        <v>4.2971239958999998</v>
      </c>
      <c r="AC50" s="408">
        <v>18.433931212000001</v>
      </c>
      <c r="AD50" s="408">
        <v>50.474030253000002</v>
      </c>
      <c r="AE50" s="408">
        <v>112.50990041</v>
      </c>
      <c r="AF50" s="408">
        <v>296.88973568</v>
      </c>
      <c r="AG50" s="408">
        <v>400.92599295999997</v>
      </c>
      <c r="AH50" s="408">
        <v>347.04024351999999</v>
      </c>
      <c r="AI50" s="408">
        <v>211.6420803</v>
      </c>
      <c r="AJ50" s="408">
        <v>70.884925866000003</v>
      </c>
      <c r="AK50" s="408">
        <v>12.059400653000001</v>
      </c>
      <c r="AL50" s="408">
        <v>0.11442005409</v>
      </c>
      <c r="AM50" s="408">
        <v>0.9542483531</v>
      </c>
      <c r="AN50" s="408">
        <v>4.2971239958999998</v>
      </c>
      <c r="AO50" s="408">
        <v>16.461206705999999</v>
      </c>
      <c r="AP50" s="408">
        <v>49.758303106</v>
      </c>
      <c r="AQ50" s="408">
        <v>111.90164851999999</v>
      </c>
      <c r="AR50" s="408">
        <v>285.28182328999998</v>
      </c>
      <c r="AS50" s="408">
        <v>407.87191831000001</v>
      </c>
      <c r="AT50" s="408">
        <v>349.45922761999998</v>
      </c>
      <c r="AU50" s="408">
        <v>213.37070790000001</v>
      </c>
      <c r="AV50" s="408">
        <v>75.509679816000002</v>
      </c>
      <c r="AW50" s="408">
        <v>12.398265586999999</v>
      </c>
      <c r="AX50" s="408">
        <v>0.11442005409</v>
      </c>
      <c r="AY50" s="925">
        <v>0.64694763195000005</v>
      </c>
      <c r="AZ50" s="925">
        <v>3.7827768617999999</v>
      </c>
      <c r="BA50" s="925">
        <v>15.021028257999999</v>
      </c>
      <c r="BB50" s="380">
        <v>48.534829999999999</v>
      </c>
      <c r="BC50" s="380">
        <v>111.4156</v>
      </c>
      <c r="BD50" s="380">
        <v>292.13940000000002</v>
      </c>
      <c r="BE50" s="380">
        <v>413.27089999999998</v>
      </c>
      <c r="BF50" s="380">
        <v>360.4477</v>
      </c>
      <c r="BG50" s="380">
        <v>218.24969999999999</v>
      </c>
      <c r="BH50" s="380">
        <v>79.198210000000003</v>
      </c>
      <c r="BI50" s="380">
        <v>11.79913</v>
      </c>
      <c r="BJ50" s="380">
        <v>0.2594262</v>
      </c>
      <c r="BK50" s="380">
        <v>0.4546596</v>
      </c>
      <c r="BL50" s="380">
        <v>3.6930510000000001</v>
      </c>
      <c r="BM50" s="380">
        <v>12.79402</v>
      </c>
      <c r="BN50" s="380">
        <v>48.213999999999999</v>
      </c>
      <c r="BO50" s="380">
        <v>116.62560000000001</v>
      </c>
      <c r="BP50" s="380">
        <v>289.43009999999998</v>
      </c>
      <c r="BQ50" s="380">
        <v>423.82940000000002</v>
      </c>
      <c r="BR50" s="380">
        <v>362.37169999999998</v>
      </c>
      <c r="BS50" s="380">
        <v>217.19139999999999</v>
      </c>
      <c r="BT50" s="380">
        <v>78.182119999999998</v>
      </c>
      <c r="BU50" s="380">
        <v>12.550660000000001</v>
      </c>
      <c r="BV50" s="380">
        <v>0.2594262</v>
      </c>
    </row>
    <row r="51" spans="1:74" ht="11.1" customHeight="1" x14ac:dyDescent="0.2">
      <c r="A51" s="6" t="s">
        <v>89</v>
      </c>
      <c r="B51" s="785" t="s">
        <v>1035</v>
      </c>
      <c r="C51" s="409">
        <v>9.6910375000000002</v>
      </c>
      <c r="D51" s="409">
        <v>8.6954962030999994</v>
      </c>
      <c r="E51" s="409">
        <v>12.915704828999999</v>
      </c>
      <c r="F51" s="409">
        <v>23.065139659</v>
      </c>
      <c r="G51" s="409">
        <v>44.357923329000002</v>
      </c>
      <c r="H51" s="409">
        <v>125.80184962</v>
      </c>
      <c r="I51" s="409">
        <v>236.81660839</v>
      </c>
      <c r="J51" s="409">
        <v>249.31529971000001</v>
      </c>
      <c r="K51" s="409">
        <v>161.36520093999999</v>
      </c>
      <c r="L51" s="409">
        <v>61.058377333000003</v>
      </c>
      <c r="M51" s="409">
        <v>15.549054676000001</v>
      </c>
      <c r="N51" s="409">
        <v>9.2755703721000007</v>
      </c>
      <c r="O51" s="409">
        <v>9.9437452869000005</v>
      </c>
      <c r="P51" s="409">
        <v>8.6631495882999996</v>
      </c>
      <c r="Q51" s="409">
        <v>12.657270084</v>
      </c>
      <c r="R51" s="409">
        <v>23.789038908999999</v>
      </c>
      <c r="S51" s="409">
        <v>47.133495388</v>
      </c>
      <c r="T51" s="409">
        <v>136.68740251</v>
      </c>
      <c r="U51" s="409">
        <v>248.35901059</v>
      </c>
      <c r="V51" s="409">
        <v>254.19606684999999</v>
      </c>
      <c r="W51" s="409">
        <v>161.63532104999999</v>
      </c>
      <c r="X51" s="409">
        <v>59.288220410000001</v>
      </c>
      <c r="Y51" s="409">
        <v>16.934006989</v>
      </c>
      <c r="Z51" s="409">
        <v>9.1841447094999999</v>
      </c>
      <c r="AA51" s="409">
        <v>9.7942564601999997</v>
      </c>
      <c r="AB51" s="409">
        <v>8.7202476707999992</v>
      </c>
      <c r="AC51" s="409">
        <v>13.194003439999999</v>
      </c>
      <c r="AD51" s="409">
        <v>24.291659172999999</v>
      </c>
      <c r="AE51" s="409">
        <v>46.297141404000001</v>
      </c>
      <c r="AF51" s="409">
        <v>142.06521336</v>
      </c>
      <c r="AG51" s="409">
        <v>254.87238715999999</v>
      </c>
      <c r="AH51" s="409">
        <v>255.81496602999999</v>
      </c>
      <c r="AI51" s="409">
        <v>164.88361796999999</v>
      </c>
      <c r="AJ51" s="409">
        <v>59.833896541999998</v>
      </c>
      <c r="AK51" s="409">
        <v>16.594588478999999</v>
      </c>
      <c r="AL51" s="409">
        <v>9.2026990900999994</v>
      </c>
      <c r="AM51" s="409">
        <v>9.9007464739</v>
      </c>
      <c r="AN51" s="409">
        <v>8.8389754585000002</v>
      </c>
      <c r="AO51" s="409">
        <v>12.880876014</v>
      </c>
      <c r="AP51" s="409">
        <v>23.505359788</v>
      </c>
      <c r="AQ51" s="409">
        <v>43.937777599999997</v>
      </c>
      <c r="AR51" s="409">
        <v>134.51363187000001</v>
      </c>
      <c r="AS51" s="409">
        <v>257.77310011999998</v>
      </c>
      <c r="AT51" s="409">
        <v>259.37835546000002</v>
      </c>
      <c r="AU51" s="409">
        <v>160.57171750000001</v>
      </c>
      <c r="AV51" s="409">
        <v>62.685883750000002</v>
      </c>
      <c r="AW51" s="409">
        <v>16.671430404999999</v>
      </c>
      <c r="AX51" s="409">
        <v>9.0995845592000002</v>
      </c>
      <c r="AY51" s="927">
        <v>9.1497577525999993</v>
      </c>
      <c r="AZ51" s="927">
        <v>8.4862932216000004</v>
      </c>
      <c r="BA51" s="927">
        <v>12.079780945</v>
      </c>
      <c r="BB51" s="382">
        <v>22.327059999999999</v>
      </c>
      <c r="BC51" s="382">
        <v>40.427109999999999</v>
      </c>
      <c r="BD51" s="382">
        <v>136.4265</v>
      </c>
      <c r="BE51" s="382">
        <v>263.40120000000002</v>
      </c>
      <c r="BF51" s="382">
        <v>260.23860000000002</v>
      </c>
      <c r="BG51" s="382">
        <v>158.46199999999999</v>
      </c>
      <c r="BH51" s="382">
        <v>62.74944</v>
      </c>
      <c r="BI51" s="382">
        <v>15.775930000000001</v>
      </c>
      <c r="BJ51" s="382">
        <v>9.1210009999999997</v>
      </c>
      <c r="BK51" s="382">
        <v>8.7777080000000005</v>
      </c>
      <c r="BL51" s="382">
        <v>8.2249940000000006</v>
      </c>
      <c r="BM51" s="382">
        <v>10.32396</v>
      </c>
      <c r="BN51" s="382">
        <v>21.644480000000001</v>
      </c>
      <c r="BO51" s="382">
        <v>43.022689999999997</v>
      </c>
      <c r="BP51" s="382">
        <v>131.6686</v>
      </c>
      <c r="BQ51" s="382">
        <v>268.38940000000002</v>
      </c>
      <c r="BR51" s="382">
        <v>261.5197</v>
      </c>
      <c r="BS51" s="382">
        <v>156.24289999999999</v>
      </c>
      <c r="BT51" s="382">
        <v>58.557589999999998</v>
      </c>
      <c r="BU51" s="382">
        <v>16.009679999999999</v>
      </c>
      <c r="BV51" s="382">
        <v>8.9253219999999995</v>
      </c>
    </row>
    <row r="52" spans="1:74" s="310" customFormat="1" ht="12" customHeight="1" x14ac:dyDescent="0.3">
      <c r="A52" s="312"/>
      <c r="B52" s="799" t="s">
        <v>826</v>
      </c>
      <c r="C52" s="799"/>
      <c r="D52" s="799"/>
      <c r="E52" s="799"/>
      <c r="F52" s="799"/>
      <c r="G52" s="799"/>
      <c r="H52" s="800"/>
      <c r="I52" s="799"/>
      <c r="J52" s="799"/>
      <c r="K52" s="799"/>
      <c r="L52" s="799"/>
      <c r="M52" s="799"/>
      <c r="N52" s="799"/>
      <c r="O52" s="799"/>
      <c r="P52" s="799"/>
      <c r="Q52" s="799"/>
      <c r="R52" s="801"/>
      <c r="S52" s="322"/>
      <c r="T52" s="322"/>
      <c r="U52" s="322"/>
      <c r="V52" s="322"/>
      <c r="W52" s="322"/>
      <c r="X52" s="322"/>
      <c r="Y52" s="322"/>
      <c r="Z52" s="322"/>
      <c r="AA52" s="322"/>
      <c r="AB52" s="322"/>
      <c r="AC52" s="323"/>
      <c r="AD52" s="323"/>
      <c r="AE52" s="323"/>
      <c r="AF52" s="323"/>
      <c r="AG52" s="323"/>
      <c r="AH52" s="323"/>
      <c r="AI52" s="323"/>
      <c r="AJ52" s="323"/>
      <c r="AK52" s="323"/>
      <c r="AL52" s="323"/>
      <c r="AM52" s="323"/>
      <c r="AN52" s="323"/>
      <c r="AO52" s="323"/>
      <c r="AP52" s="323"/>
      <c r="AQ52" s="323"/>
      <c r="AR52" s="323"/>
      <c r="AS52" s="323"/>
      <c r="AT52" s="323"/>
      <c r="AU52" s="323"/>
      <c r="AV52" s="323"/>
      <c r="AW52" s="323"/>
      <c r="AX52" s="323"/>
      <c r="AY52" s="719"/>
      <c r="AZ52" s="719"/>
      <c r="BA52" s="719"/>
      <c r="BB52" s="323"/>
      <c r="BC52" s="323"/>
      <c r="BD52" s="719"/>
      <c r="BE52" s="719"/>
      <c r="BF52" s="719"/>
      <c r="BG52" s="719"/>
      <c r="BH52" s="719"/>
      <c r="BI52" s="719"/>
      <c r="BJ52" s="323"/>
      <c r="BK52" s="323"/>
      <c r="BL52" s="323"/>
      <c r="BM52" s="323"/>
      <c r="BN52" s="323"/>
      <c r="BO52" s="323"/>
      <c r="BP52" s="323"/>
      <c r="BQ52" s="323"/>
      <c r="BR52" s="323"/>
      <c r="BS52" s="323"/>
      <c r="BT52" s="323"/>
      <c r="BU52" s="323"/>
      <c r="BV52" s="323"/>
    </row>
    <row r="53" spans="1:74" s="193" customFormat="1" ht="12" customHeight="1" x14ac:dyDescent="0.25">
      <c r="A53" s="191"/>
      <c r="B53" s="1018" t="str">
        <f>Dates!$G$2</f>
        <v>EIA completed modeling and analysis for this report on Monday, April 7, 2025.</v>
      </c>
      <c r="C53" s="1005"/>
      <c r="D53" s="1005"/>
      <c r="E53" s="1005"/>
      <c r="F53" s="1005"/>
      <c r="G53" s="1005"/>
      <c r="H53" s="1005"/>
      <c r="I53" s="1005"/>
      <c r="J53" s="1005"/>
      <c r="K53" s="1005"/>
      <c r="L53" s="1005"/>
      <c r="M53" s="1005"/>
      <c r="N53" s="1005"/>
      <c r="O53" s="1005"/>
      <c r="P53" s="1005"/>
      <c r="Q53" s="1005"/>
      <c r="R53" s="802"/>
      <c r="AY53" s="871"/>
      <c r="AZ53" s="871"/>
      <c r="BA53" s="871"/>
      <c r="BB53" s="202"/>
      <c r="BC53" s="306"/>
      <c r="BD53" s="740"/>
      <c r="BE53" s="740"/>
      <c r="BF53" s="740"/>
      <c r="BG53" s="871"/>
      <c r="BH53" s="871"/>
      <c r="BI53" s="871"/>
      <c r="BJ53" s="202"/>
    </row>
    <row r="54" spans="1:74" s="193" customFormat="1" ht="12" customHeight="1" x14ac:dyDescent="0.25">
      <c r="A54" s="191"/>
      <c r="B54" s="1013" t="s">
        <v>483</v>
      </c>
      <c r="C54" s="1014"/>
      <c r="D54" s="1014"/>
      <c r="E54" s="1014"/>
      <c r="F54" s="1014"/>
      <c r="G54" s="1014"/>
      <c r="H54" s="1014"/>
      <c r="I54" s="1014"/>
      <c r="J54" s="1014"/>
      <c r="K54" s="1014"/>
      <c r="L54" s="1014"/>
      <c r="M54" s="1014"/>
      <c r="N54" s="1014"/>
      <c r="O54" s="1014"/>
      <c r="P54" s="1014"/>
      <c r="Q54" s="1014"/>
      <c r="R54" s="96"/>
      <c r="AY54" s="871"/>
      <c r="AZ54" s="871"/>
      <c r="BA54" s="871"/>
      <c r="BB54" s="202"/>
      <c r="BC54" s="306"/>
      <c r="BD54" s="740"/>
      <c r="BE54" s="740"/>
      <c r="BF54" s="740"/>
      <c r="BG54" s="871"/>
      <c r="BH54" s="871"/>
      <c r="BI54" s="871"/>
      <c r="BJ54" s="202"/>
    </row>
    <row r="55" spans="1:74" s="193" customFormat="1" ht="12" customHeight="1" x14ac:dyDescent="0.25">
      <c r="A55" s="194"/>
      <c r="B55" s="1027" t="s">
        <v>1435</v>
      </c>
      <c r="C55" s="1014"/>
      <c r="D55" s="1014"/>
      <c r="E55" s="1014"/>
      <c r="F55" s="1014"/>
      <c r="G55" s="1014"/>
      <c r="H55" s="1014"/>
      <c r="I55" s="1014"/>
      <c r="J55" s="1014"/>
      <c r="K55" s="1014"/>
      <c r="L55" s="1014"/>
      <c r="M55" s="1014"/>
      <c r="N55" s="1014"/>
      <c r="O55" s="1014"/>
      <c r="P55" s="1014"/>
      <c r="Q55" s="1014"/>
      <c r="R55" s="96"/>
      <c r="AY55" s="871"/>
      <c r="AZ55" s="871"/>
      <c r="BA55" s="871"/>
      <c r="BB55" s="202"/>
      <c r="BC55" s="202"/>
      <c r="BD55" s="740"/>
      <c r="BE55" s="740"/>
      <c r="BF55" s="740"/>
      <c r="BG55" s="871"/>
      <c r="BH55" s="871"/>
      <c r="BI55" s="871"/>
      <c r="BJ55" s="202"/>
    </row>
    <row r="56" spans="1:74" s="193" customFormat="1" ht="13.2" x14ac:dyDescent="0.25">
      <c r="A56" s="194"/>
      <c r="B56" s="803" t="s">
        <v>764</v>
      </c>
      <c r="C56" s="835"/>
      <c r="D56" s="835"/>
      <c r="E56" s="835"/>
      <c r="F56" s="835"/>
      <c r="G56" s="835"/>
      <c r="H56" s="835"/>
      <c r="I56" s="835"/>
      <c r="J56" s="835"/>
      <c r="K56" s="835"/>
      <c r="L56" s="835"/>
      <c r="M56" s="835"/>
      <c r="N56" s="835"/>
      <c r="O56" s="835"/>
      <c r="P56" s="835"/>
      <c r="Q56" s="331"/>
      <c r="R56" s="96"/>
      <c r="AY56" s="871"/>
      <c r="AZ56" s="871"/>
      <c r="BA56" s="871"/>
      <c r="BB56" s="202"/>
      <c r="BC56" s="202"/>
      <c r="BD56" s="740"/>
      <c r="BE56" s="740"/>
      <c r="BF56" s="740"/>
      <c r="BG56" s="871"/>
      <c r="BH56" s="871"/>
      <c r="BI56" s="871"/>
      <c r="BJ56" s="202"/>
    </row>
    <row r="57" spans="1:74" s="193" customFormat="1" ht="12" customHeight="1" x14ac:dyDescent="0.25">
      <c r="A57" s="194"/>
      <c r="B57" s="1022" t="s">
        <v>93</v>
      </c>
      <c r="C57" s="1023"/>
      <c r="D57" s="1023"/>
      <c r="E57" s="1023"/>
      <c r="F57" s="1023"/>
      <c r="G57" s="1023"/>
      <c r="H57" s="1023"/>
      <c r="I57" s="1023"/>
      <c r="J57" s="1023"/>
      <c r="K57" s="1023"/>
      <c r="L57" s="1023"/>
      <c r="M57" s="1023"/>
      <c r="N57" s="1023"/>
      <c r="O57" s="1023"/>
      <c r="P57" s="1023"/>
      <c r="Q57" s="1024"/>
      <c r="R57" s="96"/>
      <c r="AY57" s="871"/>
      <c r="AZ57" s="871"/>
      <c r="BA57" s="871"/>
      <c r="BB57" s="202"/>
      <c r="BC57" s="202"/>
      <c r="BD57" s="740"/>
      <c r="BE57" s="740"/>
      <c r="BF57" s="740"/>
      <c r="BG57" s="871"/>
      <c r="BH57" s="871"/>
      <c r="BI57" s="871"/>
      <c r="BJ57" s="202"/>
    </row>
    <row r="58" spans="1:74" s="193" customFormat="1" ht="12" customHeight="1" x14ac:dyDescent="0.25">
      <c r="A58" s="194"/>
      <c r="B58" s="1022" t="s">
        <v>198</v>
      </c>
      <c r="C58" s="1023"/>
      <c r="D58" s="1023"/>
      <c r="E58" s="1023"/>
      <c r="F58" s="1023"/>
      <c r="G58" s="1023"/>
      <c r="H58" s="1023"/>
      <c r="I58" s="1023"/>
      <c r="J58" s="1023"/>
      <c r="K58" s="1023"/>
      <c r="L58" s="1023"/>
      <c r="M58" s="1023"/>
      <c r="N58" s="1023"/>
      <c r="O58" s="1023"/>
      <c r="P58" s="1023"/>
      <c r="Q58" s="1024"/>
      <c r="R58" s="96"/>
      <c r="AY58" s="871"/>
      <c r="AZ58" s="871"/>
      <c r="BA58" s="871"/>
      <c r="BB58" s="202"/>
      <c r="BC58" s="202"/>
      <c r="BD58" s="740"/>
      <c r="BE58" s="740"/>
      <c r="BF58" s="740"/>
      <c r="BG58" s="871"/>
      <c r="BH58" s="871"/>
      <c r="BI58" s="871"/>
      <c r="BJ58" s="202"/>
    </row>
    <row r="59" spans="1:74" s="193" customFormat="1" ht="12" customHeight="1" x14ac:dyDescent="0.25">
      <c r="A59" s="194"/>
      <c r="B59" s="1022" t="s">
        <v>94</v>
      </c>
      <c r="C59" s="1023"/>
      <c r="D59" s="1023"/>
      <c r="E59" s="1023"/>
      <c r="F59" s="1023"/>
      <c r="G59" s="1023"/>
      <c r="H59" s="1023"/>
      <c r="I59" s="1023"/>
      <c r="J59" s="1023"/>
      <c r="K59" s="1023"/>
      <c r="L59" s="1023"/>
      <c r="M59" s="1023"/>
      <c r="N59" s="1023"/>
      <c r="O59" s="1023"/>
      <c r="P59" s="1023"/>
      <c r="Q59" s="1024"/>
      <c r="R59" s="96"/>
      <c r="AY59" s="871"/>
      <c r="AZ59" s="871"/>
      <c r="BA59" s="871"/>
      <c r="BB59" s="202"/>
      <c r="BC59" s="202"/>
      <c r="BD59" s="740"/>
      <c r="BE59" s="740"/>
      <c r="BF59" s="740"/>
      <c r="BG59" s="871"/>
      <c r="BH59" s="871"/>
      <c r="BI59" s="871"/>
      <c r="BJ59" s="202"/>
    </row>
    <row r="60" spans="1:74" s="193" customFormat="1" ht="12" customHeight="1" x14ac:dyDescent="0.2">
      <c r="A60" s="160"/>
      <c r="B60" s="1019" t="s">
        <v>840</v>
      </c>
      <c r="C60" s="1019"/>
      <c r="D60" s="1019"/>
      <c r="E60" s="1019"/>
      <c r="F60" s="1019"/>
      <c r="G60" s="1019"/>
      <c r="H60" s="1019"/>
      <c r="I60" s="1019"/>
      <c r="J60" s="1019"/>
      <c r="K60" s="1019"/>
      <c r="L60" s="1019"/>
      <c r="M60" s="1019"/>
      <c r="N60" s="1019"/>
      <c r="O60" s="1019"/>
      <c r="P60" s="1019"/>
      <c r="Q60" s="1019"/>
      <c r="R60" s="1019"/>
      <c r="AY60" s="871"/>
      <c r="AZ60" s="871"/>
      <c r="BA60" s="871"/>
      <c r="BB60" s="202"/>
      <c r="BC60" s="202"/>
      <c r="BD60" s="740"/>
      <c r="BE60" s="740"/>
      <c r="BF60" s="740"/>
      <c r="BG60" s="871"/>
      <c r="BH60" s="871"/>
      <c r="BI60" s="871"/>
      <c r="BJ60" s="202"/>
    </row>
    <row r="61" spans="1:74" ht="13.2" x14ac:dyDescent="0.25">
      <c r="A61" s="160"/>
      <c r="B61" s="1022" t="s">
        <v>1486</v>
      </c>
      <c r="C61" s="1023"/>
      <c r="D61" s="1023"/>
      <c r="E61" s="1023"/>
      <c r="F61" s="1023"/>
      <c r="G61" s="1023"/>
      <c r="H61" s="1023"/>
      <c r="I61" s="1023"/>
      <c r="J61" s="1023"/>
      <c r="K61" s="1023"/>
      <c r="L61" s="1023"/>
      <c r="M61" s="1023"/>
      <c r="N61" s="1023"/>
      <c r="O61" s="1023"/>
      <c r="P61" s="1023"/>
      <c r="Q61" s="1024"/>
      <c r="BK61" s="133"/>
      <c r="BL61" s="133"/>
      <c r="BM61" s="133"/>
      <c r="BN61" s="133"/>
      <c r="BO61" s="133"/>
      <c r="BP61" s="133"/>
      <c r="BQ61" s="133"/>
      <c r="BR61" s="133"/>
      <c r="BS61" s="133"/>
      <c r="BT61" s="133"/>
      <c r="BU61" s="133"/>
      <c r="BV61" s="133"/>
    </row>
    <row r="62" spans="1:74" ht="13.2" x14ac:dyDescent="0.25">
      <c r="A62" s="160"/>
      <c r="B62" s="1029" t="s">
        <v>1487</v>
      </c>
      <c r="C62" s="1024"/>
      <c r="D62" s="1024"/>
      <c r="E62" s="1024"/>
      <c r="F62" s="1024"/>
      <c r="G62" s="1024"/>
      <c r="H62" s="1024"/>
      <c r="I62" s="1024"/>
      <c r="J62" s="1024"/>
      <c r="K62" s="1024"/>
      <c r="L62" s="1024"/>
      <c r="M62" s="1024"/>
      <c r="N62" s="1024"/>
      <c r="O62" s="1024"/>
      <c r="P62" s="1024"/>
      <c r="Q62" s="1024"/>
      <c r="BK62" s="133"/>
      <c r="BL62" s="133"/>
      <c r="BM62" s="133"/>
      <c r="BN62" s="133"/>
      <c r="BO62" s="133"/>
      <c r="BP62" s="133"/>
      <c r="BQ62" s="133"/>
      <c r="BR62" s="133"/>
      <c r="BS62" s="133"/>
      <c r="BT62" s="133"/>
      <c r="BU62" s="133"/>
      <c r="BV62" s="133"/>
    </row>
    <row r="63" spans="1:74" x14ac:dyDescent="0.15">
      <c r="BK63" s="133"/>
      <c r="BL63" s="133"/>
      <c r="BM63" s="133"/>
      <c r="BN63" s="133"/>
      <c r="BO63" s="133"/>
      <c r="BP63" s="133"/>
      <c r="BQ63" s="133"/>
      <c r="BR63" s="133"/>
      <c r="BS63" s="133"/>
      <c r="BT63" s="133"/>
      <c r="BU63" s="133"/>
      <c r="BV63" s="133"/>
    </row>
    <row r="64" spans="1:74" x14ac:dyDescent="0.15">
      <c r="BK64" s="133"/>
      <c r="BL64" s="133"/>
      <c r="BM64" s="133"/>
      <c r="BN64" s="133"/>
      <c r="BO64" s="133"/>
      <c r="BP64" s="133"/>
      <c r="BQ64" s="133"/>
      <c r="BR64" s="133"/>
      <c r="BS64" s="133"/>
      <c r="BT64" s="133"/>
      <c r="BU64" s="133"/>
      <c r="BV64" s="133"/>
    </row>
    <row r="65" spans="63:74" x14ac:dyDescent="0.15">
      <c r="BK65" s="133"/>
      <c r="BL65" s="133"/>
      <c r="BM65" s="133"/>
      <c r="BN65" s="133"/>
      <c r="BO65" s="133"/>
      <c r="BP65" s="133"/>
      <c r="BQ65" s="133"/>
      <c r="BR65" s="133"/>
      <c r="BS65" s="133"/>
      <c r="BT65" s="133"/>
      <c r="BU65" s="133"/>
      <c r="BV65" s="133"/>
    </row>
    <row r="66" spans="63:74" x14ac:dyDescent="0.15">
      <c r="BK66" s="133"/>
      <c r="BL66" s="133"/>
      <c r="BM66" s="133"/>
      <c r="BN66" s="133"/>
      <c r="BO66" s="133"/>
      <c r="BP66" s="133"/>
      <c r="BQ66" s="133"/>
      <c r="BR66" s="133"/>
      <c r="BS66" s="133"/>
      <c r="BT66" s="133"/>
      <c r="BU66" s="133"/>
      <c r="BV66" s="133"/>
    </row>
    <row r="67" spans="63:74" x14ac:dyDescent="0.15">
      <c r="BK67" s="133"/>
      <c r="BL67" s="133"/>
      <c r="BM67" s="133"/>
      <c r="BN67" s="133"/>
      <c r="BO67" s="133"/>
      <c r="BP67" s="133"/>
      <c r="BQ67" s="133"/>
      <c r="BR67" s="133"/>
      <c r="BS67" s="133"/>
      <c r="BT67" s="133"/>
      <c r="BU67" s="133"/>
      <c r="BV67" s="133"/>
    </row>
    <row r="68" spans="63:74" x14ac:dyDescent="0.15">
      <c r="BK68" s="133"/>
      <c r="BL68" s="133"/>
      <c r="BM68" s="133"/>
      <c r="BN68" s="133"/>
      <c r="BO68" s="133"/>
      <c r="BP68" s="133"/>
      <c r="BQ68" s="133"/>
      <c r="BR68" s="133"/>
      <c r="BS68" s="133"/>
      <c r="BT68" s="133"/>
      <c r="BU68" s="133"/>
      <c r="BV68" s="133"/>
    </row>
    <row r="69" spans="63:74" x14ac:dyDescent="0.15">
      <c r="BK69" s="133"/>
      <c r="BL69" s="133"/>
      <c r="BM69" s="133"/>
      <c r="BN69" s="133"/>
      <c r="BO69" s="133"/>
      <c r="BP69" s="133"/>
      <c r="BQ69" s="133"/>
      <c r="BR69" s="133"/>
      <c r="BS69" s="133"/>
      <c r="BT69" s="133"/>
      <c r="BU69" s="133"/>
      <c r="BV69" s="133"/>
    </row>
    <row r="70" spans="63:74" x14ac:dyDescent="0.15">
      <c r="BK70" s="133"/>
      <c r="BL70" s="133"/>
      <c r="BM70" s="133"/>
      <c r="BN70" s="133"/>
      <c r="BO70" s="133"/>
      <c r="BP70" s="133"/>
      <c r="BQ70" s="133"/>
      <c r="BR70" s="133"/>
      <c r="BS70" s="133"/>
      <c r="BT70" s="133"/>
      <c r="BU70" s="133"/>
      <c r="BV70" s="133"/>
    </row>
    <row r="71" spans="63:74" x14ac:dyDescent="0.15">
      <c r="BK71" s="133"/>
      <c r="BL71" s="133"/>
      <c r="BM71" s="133"/>
      <c r="BN71" s="133"/>
      <c r="BO71" s="133"/>
      <c r="BP71" s="133"/>
      <c r="BQ71" s="133"/>
      <c r="BR71" s="133"/>
      <c r="BS71" s="133"/>
      <c r="BT71" s="133"/>
      <c r="BU71" s="133"/>
      <c r="BV71" s="133"/>
    </row>
    <row r="72" spans="63:74" x14ac:dyDescent="0.15">
      <c r="BK72" s="133"/>
      <c r="BL72" s="133"/>
      <c r="BM72" s="133"/>
      <c r="BN72" s="133"/>
      <c r="BO72" s="133"/>
      <c r="BP72" s="133"/>
      <c r="BQ72" s="133"/>
      <c r="BR72" s="133"/>
      <c r="BS72" s="133"/>
      <c r="BT72" s="133"/>
      <c r="BU72" s="133"/>
      <c r="BV72" s="133"/>
    </row>
    <row r="73" spans="63:74" x14ac:dyDescent="0.15">
      <c r="BK73" s="133"/>
      <c r="BL73" s="133"/>
      <c r="BM73" s="133"/>
      <c r="BN73" s="133"/>
      <c r="BO73" s="133"/>
      <c r="BP73" s="133"/>
      <c r="BQ73" s="133"/>
      <c r="BR73" s="133"/>
      <c r="BS73" s="133"/>
      <c r="BT73" s="133"/>
      <c r="BU73" s="133"/>
      <c r="BV73" s="133"/>
    </row>
    <row r="74" spans="63:74" x14ac:dyDescent="0.15">
      <c r="BK74" s="133"/>
      <c r="BL74" s="133"/>
      <c r="BM74" s="133"/>
      <c r="BN74" s="133"/>
      <c r="BO74" s="133"/>
      <c r="BP74" s="133"/>
      <c r="BQ74" s="133"/>
      <c r="BR74" s="133"/>
      <c r="BS74" s="133"/>
      <c r="BT74" s="133"/>
      <c r="BU74" s="133"/>
      <c r="BV74" s="133"/>
    </row>
    <row r="75" spans="63:74" x14ac:dyDescent="0.15">
      <c r="BK75" s="133"/>
      <c r="BL75" s="133"/>
      <c r="BM75" s="133"/>
      <c r="BN75" s="133"/>
      <c r="BO75" s="133"/>
      <c r="BP75" s="133"/>
      <c r="BQ75" s="133"/>
      <c r="BR75" s="133"/>
      <c r="BS75" s="133"/>
      <c r="BT75" s="133"/>
      <c r="BU75" s="133"/>
      <c r="BV75" s="133"/>
    </row>
    <row r="76" spans="63:74" x14ac:dyDescent="0.15">
      <c r="BK76" s="133"/>
      <c r="BL76" s="133"/>
      <c r="BM76" s="133"/>
      <c r="BN76" s="133"/>
      <c r="BO76" s="133"/>
      <c r="BP76" s="133"/>
      <c r="BQ76" s="133"/>
      <c r="BR76" s="133"/>
      <c r="BS76" s="133"/>
      <c r="BT76" s="133"/>
      <c r="BU76" s="133"/>
      <c r="BV76" s="133"/>
    </row>
    <row r="77" spans="63:74" x14ac:dyDescent="0.15">
      <c r="BK77" s="133"/>
      <c r="BL77" s="133"/>
      <c r="BM77" s="133"/>
      <c r="BN77" s="133"/>
      <c r="BO77" s="133"/>
      <c r="BP77" s="133"/>
      <c r="BQ77" s="133"/>
      <c r="BR77" s="133"/>
      <c r="BS77" s="133"/>
      <c r="BT77" s="133"/>
      <c r="BU77" s="133"/>
      <c r="BV77" s="133"/>
    </row>
    <row r="78" spans="63:74" x14ac:dyDescent="0.15">
      <c r="BK78" s="133"/>
      <c r="BL78" s="133"/>
      <c r="BM78" s="133"/>
      <c r="BN78" s="133"/>
      <c r="BO78" s="133"/>
      <c r="BP78" s="133"/>
      <c r="BQ78" s="133"/>
      <c r="BR78" s="133"/>
      <c r="BS78" s="133"/>
      <c r="BT78" s="133"/>
      <c r="BU78" s="133"/>
      <c r="BV78" s="133"/>
    </row>
    <row r="79" spans="63:74" x14ac:dyDescent="0.15">
      <c r="BK79" s="133"/>
      <c r="BL79" s="133"/>
      <c r="BM79" s="133"/>
      <c r="BN79" s="133"/>
      <c r="BO79" s="133"/>
      <c r="BP79" s="133"/>
      <c r="BQ79" s="133"/>
      <c r="BR79" s="133"/>
      <c r="BS79" s="133"/>
      <c r="BT79" s="133"/>
      <c r="BU79" s="133"/>
      <c r="BV79" s="133"/>
    </row>
    <row r="80" spans="63:74" x14ac:dyDescent="0.15">
      <c r="BK80" s="133"/>
      <c r="BL80" s="133"/>
      <c r="BM80" s="133"/>
      <c r="BN80" s="133"/>
      <c r="BO80" s="133"/>
      <c r="BP80" s="133"/>
      <c r="BQ80" s="133"/>
      <c r="BR80" s="133"/>
      <c r="BS80" s="133"/>
      <c r="BT80" s="133"/>
      <c r="BU80" s="133"/>
      <c r="BV80" s="133"/>
    </row>
    <row r="81" spans="63:74" x14ac:dyDescent="0.15">
      <c r="BK81" s="133"/>
      <c r="BL81" s="133"/>
      <c r="BM81" s="133"/>
      <c r="BN81" s="133"/>
      <c r="BO81" s="133"/>
      <c r="BP81" s="133"/>
      <c r="BQ81" s="133"/>
      <c r="BR81" s="133"/>
      <c r="BS81" s="133"/>
      <c r="BT81" s="133"/>
      <c r="BU81" s="133"/>
      <c r="BV81" s="133"/>
    </row>
    <row r="82" spans="63:74" x14ac:dyDescent="0.15">
      <c r="BK82" s="133"/>
      <c r="BL82" s="133"/>
      <c r="BM82" s="133"/>
      <c r="BN82" s="133"/>
      <c r="BO82" s="133"/>
      <c r="BP82" s="133"/>
      <c r="BQ82" s="133"/>
      <c r="BR82" s="133"/>
      <c r="BS82" s="133"/>
      <c r="BT82" s="133"/>
      <c r="BU82" s="133"/>
      <c r="BV82" s="133"/>
    </row>
    <row r="83" spans="63:74" x14ac:dyDescent="0.15">
      <c r="BK83" s="133"/>
      <c r="BL83" s="133"/>
      <c r="BM83" s="133"/>
      <c r="BN83" s="133"/>
      <c r="BO83" s="133"/>
      <c r="BP83" s="133"/>
      <c r="BQ83" s="133"/>
      <c r="BR83" s="133"/>
      <c r="BS83" s="133"/>
      <c r="BT83" s="133"/>
      <c r="BU83" s="133"/>
      <c r="BV83" s="133"/>
    </row>
    <row r="84" spans="63:74" x14ac:dyDescent="0.15">
      <c r="BK84" s="133"/>
      <c r="BL84" s="133"/>
      <c r="BM84" s="133"/>
      <c r="BN84" s="133"/>
      <c r="BO84" s="133"/>
      <c r="BP84" s="133"/>
      <c r="BQ84" s="133"/>
      <c r="BR84" s="133"/>
      <c r="BS84" s="133"/>
      <c r="BT84" s="133"/>
      <c r="BU84" s="133"/>
      <c r="BV84" s="133"/>
    </row>
    <row r="85" spans="63:74" x14ac:dyDescent="0.15">
      <c r="BK85" s="133"/>
      <c r="BL85" s="133"/>
      <c r="BM85" s="133"/>
      <c r="BN85" s="133"/>
      <c r="BO85" s="133"/>
      <c r="BP85" s="133"/>
      <c r="BQ85" s="133"/>
      <c r="BR85" s="133"/>
      <c r="BS85" s="133"/>
      <c r="BT85" s="133"/>
      <c r="BU85" s="133"/>
      <c r="BV85" s="133"/>
    </row>
    <row r="86" spans="63:74" x14ac:dyDescent="0.15">
      <c r="BK86" s="133"/>
      <c r="BL86" s="133"/>
      <c r="BM86" s="133"/>
      <c r="BN86" s="133"/>
      <c r="BO86" s="133"/>
      <c r="BP86" s="133"/>
      <c r="BQ86" s="133"/>
      <c r="BR86" s="133"/>
      <c r="BS86" s="133"/>
      <c r="BT86" s="133"/>
      <c r="BU86" s="133"/>
      <c r="BV86" s="133"/>
    </row>
    <row r="87" spans="63:74" x14ac:dyDescent="0.15">
      <c r="BK87" s="133"/>
      <c r="BL87" s="133"/>
      <c r="BM87" s="133"/>
      <c r="BN87" s="133"/>
      <c r="BO87" s="133"/>
      <c r="BP87" s="133"/>
      <c r="BQ87" s="133"/>
      <c r="BR87" s="133"/>
      <c r="BS87" s="133"/>
      <c r="BT87" s="133"/>
      <c r="BU87" s="133"/>
      <c r="BV87" s="133"/>
    </row>
    <row r="88" spans="63:74" x14ac:dyDescent="0.15">
      <c r="BK88" s="133"/>
      <c r="BL88" s="133"/>
      <c r="BM88" s="133"/>
      <c r="BN88" s="133"/>
      <c r="BO88" s="133"/>
      <c r="BP88" s="133"/>
      <c r="BQ88" s="133"/>
      <c r="BR88" s="133"/>
      <c r="BS88" s="133"/>
      <c r="BT88" s="133"/>
      <c r="BU88" s="133"/>
      <c r="BV88" s="133"/>
    </row>
    <row r="89" spans="63:74" x14ac:dyDescent="0.15">
      <c r="BK89" s="133"/>
      <c r="BL89" s="133"/>
      <c r="BM89" s="133"/>
      <c r="BN89" s="133"/>
      <c r="BO89" s="133"/>
      <c r="BP89" s="133"/>
      <c r="BQ89" s="133"/>
      <c r="BR89" s="133"/>
      <c r="BS89" s="133"/>
      <c r="BT89" s="133"/>
      <c r="BU89" s="133"/>
      <c r="BV89" s="133"/>
    </row>
    <row r="90" spans="63:74" x14ac:dyDescent="0.15">
      <c r="BK90" s="133"/>
      <c r="BL90" s="133"/>
      <c r="BM90" s="133"/>
      <c r="BN90" s="133"/>
      <c r="BO90" s="133"/>
      <c r="BP90" s="133"/>
      <c r="BQ90" s="133"/>
      <c r="BR90" s="133"/>
      <c r="BS90" s="133"/>
      <c r="BT90" s="133"/>
      <c r="BU90" s="133"/>
      <c r="BV90" s="133"/>
    </row>
    <row r="91" spans="63:74" x14ac:dyDescent="0.15">
      <c r="BK91" s="133"/>
      <c r="BL91" s="133"/>
      <c r="BM91" s="133"/>
      <c r="BN91" s="133"/>
      <c r="BO91" s="133"/>
      <c r="BP91" s="133"/>
      <c r="BQ91" s="133"/>
      <c r="BR91" s="133"/>
      <c r="BS91" s="133"/>
      <c r="BT91" s="133"/>
      <c r="BU91" s="133"/>
      <c r="BV91" s="133"/>
    </row>
    <row r="92" spans="63:74" x14ac:dyDescent="0.15">
      <c r="BK92" s="133"/>
      <c r="BL92" s="133"/>
      <c r="BM92" s="133"/>
      <c r="BN92" s="133"/>
      <c r="BO92" s="133"/>
      <c r="BP92" s="133"/>
      <c r="BQ92" s="133"/>
      <c r="BR92" s="133"/>
      <c r="BS92" s="133"/>
      <c r="BT92" s="133"/>
      <c r="BU92" s="133"/>
      <c r="BV92" s="133"/>
    </row>
    <row r="93" spans="63:74" x14ac:dyDescent="0.15">
      <c r="BK93" s="133"/>
      <c r="BL93" s="133"/>
      <c r="BM93" s="133"/>
      <c r="BN93" s="133"/>
      <c r="BO93" s="133"/>
      <c r="BP93" s="133"/>
      <c r="BQ93" s="133"/>
      <c r="BR93" s="133"/>
      <c r="BS93" s="133"/>
      <c r="BT93" s="133"/>
      <c r="BU93" s="133"/>
      <c r="BV93" s="133"/>
    </row>
    <row r="94" spans="63:74" x14ac:dyDescent="0.15">
      <c r="BK94" s="133"/>
      <c r="BL94" s="133"/>
      <c r="BM94" s="133"/>
      <c r="BN94" s="133"/>
      <c r="BO94" s="133"/>
      <c r="BP94" s="133"/>
      <c r="BQ94" s="133"/>
      <c r="BR94" s="133"/>
      <c r="BS94" s="133"/>
      <c r="BT94" s="133"/>
      <c r="BU94" s="133"/>
      <c r="BV94" s="133"/>
    </row>
    <row r="95" spans="63:74" x14ac:dyDescent="0.15">
      <c r="BK95" s="133"/>
      <c r="BL95" s="133"/>
      <c r="BM95" s="133"/>
      <c r="BN95" s="133"/>
      <c r="BO95" s="133"/>
      <c r="BP95" s="133"/>
      <c r="BQ95" s="133"/>
      <c r="BR95" s="133"/>
      <c r="BS95" s="133"/>
      <c r="BT95" s="133"/>
      <c r="BU95" s="133"/>
      <c r="BV95" s="133"/>
    </row>
    <row r="96" spans="63:74" x14ac:dyDescent="0.15">
      <c r="BK96" s="133"/>
      <c r="BL96" s="133"/>
      <c r="BM96" s="133"/>
      <c r="BN96" s="133"/>
      <c r="BO96" s="133"/>
      <c r="BP96" s="133"/>
      <c r="BQ96" s="133"/>
      <c r="BR96" s="133"/>
      <c r="BS96" s="133"/>
      <c r="BT96" s="133"/>
      <c r="BU96" s="133"/>
      <c r="BV96" s="133"/>
    </row>
    <row r="97" spans="63:74" x14ac:dyDescent="0.15">
      <c r="BK97" s="133"/>
      <c r="BL97" s="133"/>
      <c r="BM97" s="133"/>
      <c r="BN97" s="133"/>
      <c r="BO97" s="133"/>
      <c r="BP97" s="133"/>
      <c r="BQ97" s="133"/>
      <c r="BR97" s="133"/>
      <c r="BS97" s="133"/>
      <c r="BT97" s="133"/>
      <c r="BU97" s="133"/>
      <c r="BV97" s="133"/>
    </row>
    <row r="98" spans="63:74" x14ac:dyDescent="0.15">
      <c r="BK98" s="133"/>
      <c r="BL98" s="133"/>
      <c r="BM98" s="133"/>
      <c r="BN98" s="133"/>
      <c r="BO98" s="133"/>
      <c r="BP98" s="133"/>
      <c r="BQ98" s="133"/>
      <c r="BR98" s="133"/>
      <c r="BS98" s="133"/>
      <c r="BT98" s="133"/>
      <c r="BU98" s="133"/>
      <c r="BV98" s="133"/>
    </row>
    <row r="99" spans="63:74" x14ac:dyDescent="0.15">
      <c r="BK99" s="133"/>
      <c r="BL99" s="133"/>
      <c r="BM99" s="133"/>
      <c r="BN99" s="133"/>
      <c r="BO99" s="133"/>
      <c r="BP99" s="133"/>
      <c r="BQ99" s="133"/>
      <c r="BR99" s="133"/>
      <c r="BS99" s="133"/>
      <c r="BT99" s="133"/>
      <c r="BU99" s="133"/>
      <c r="BV99" s="133"/>
    </row>
    <row r="100" spans="63:74" x14ac:dyDescent="0.15">
      <c r="BK100" s="133"/>
      <c r="BL100" s="133"/>
      <c r="BM100" s="133"/>
      <c r="BN100" s="133"/>
      <c r="BO100" s="133"/>
      <c r="BP100" s="133"/>
      <c r="BQ100" s="133"/>
      <c r="BR100" s="133"/>
      <c r="BS100" s="133"/>
      <c r="BT100" s="133"/>
      <c r="BU100" s="133"/>
      <c r="BV100" s="133"/>
    </row>
    <row r="101" spans="63:74" x14ac:dyDescent="0.15">
      <c r="BK101" s="133"/>
      <c r="BL101" s="133"/>
      <c r="BM101" s="133"/>
      <c r="BN101" s="133"/>
      <c r="BO101" s="133"/>
      <c r="BP101" s="133"/>
      <c r="BQ101" s="133"/>
      <c r="BR101" s="133"/>
      <c r="BS101" s="133"/>
      <c r="BT101" s="133"/>
      <c r="BU101" s="133"/>
      <c r="BV101" s="133"/>
    </row>
    <row r="102" spans="63:74" x14ac:dyDescent="0.15">
      <c r="BK102" s="133"/>
      <c r="BL102" s="133"/>
      <c r="BM102" s="133"/>
      <c r="BN102" s="133"/>
      <c r="BO102" s="133"/>
      <c r="BP102" s="133"/>
      <c r="BQ102" s="133"/>
      <c r="BR102" s="133"/>
      <c r="BS102" s="133"/>
      <c r="BT102" s="133"/>
      <c r="BU102" s="133"/>
      <c r="BV102" s="133"/>
    </row>
    <row r="103" spans="63:74" x14ac:dyDescent="0.15">
      <c r="BK103" s="133"/>
      <c r="BL103" s="133"/>
      <c r="BM103" s="133"/>
      <c r="BN103" s="133"/>
      <c r="BO103" s="133"/>
      <c r="BP103" s="133"/>
      <c r="BQ103" s="133"/>
      <c r="BR103" s="133"/>
      <c r="BS103" s="133"/>
      <c r="BT103" s="133"/>
      <c r="BU103" s="133"/>
      <c r="BV103" s="133"/>
    </row>
    <row r="104" spans="63:74" x14ac:dyDescent="0.15">
      <c r="BK104" s="133"/>
      <c r="BL104" s="133"/>
      <c r="BM104" s="133"/>
      <c r="BN104" s="133"/>
      <c r="BO104" s="133"/>
      <c r="BP104" s="133"/>
      <c r="BQ104" s="133"/>
      <c r="BR104" s="133"/>
      <c r="BS104" s="133"/>
      <c r="BT104" s="133"/>
      <c r="BU104" s="133"/>
      <c r="BV104" s="133"/>
    </row>
    <row r="105" spans="63:74" x14ac:dyDescent="0.15">
      <c r="BK105" s="133"/>
      <c r="BL105" s="133"/>
      <c r="BM105" s="133"/>
      <c r="BN105" s="133"/>
      <c r="BO105" s="133"/>
      <c r="BP105" s="133"/>
      <c r="BQ105" s="133"/>
      <c r="BR105" s="133"/>
      <c r="BS105" s="133"/>
      <c r="BT105" s="133"/>
      <c r="BU105" s="133"/>
      <c r="BV105" s="133"/>
    </row>
    <row r="106" spans="63:74" x14ac:dyDescent="0.15">
      <c r="BK106" s="133"/>
      <c r="BL106" s="133"/>
      <c r="BM106" s="133"/>
      <c r="BN106" s="133"/>
      <c r="BO106" s="133"/>
      <c r="BP106" s="133"/>
      <c r="BQ106" s="133"/>
      <c r="BR106" s="133"/>
      <c r="BS106" s="133"/>
      <c r="BT106" s="133"/>
      <c r="BU106" s="133"/>
      <c r="BV106" s="133"/>
    </row>
    <row r="107" spans="63:74" x14ac:dyDescent="0.15">
      <c r="BK107" s="133"/>
      <c r="BL107" s="133"/>
      <c r="BM107" s="133"/>
      <c r="BN107" s="133"/>
      <c r="BO107" s="133"/>
      <c r="BP107" s="133"/>
      <c r="BQ107" s="133"/>
      <c r="BR107" s="133"/>
      <c r="BS107" s="133"/>
      <c r="BT107" s="133"/>
      <c r="BU107" s="133"/>
      <c r="BV107" s="133"/>
    </row>
    <row r="108" spans="63:74" x14ac:dyDescent="0.15">
      <c r="BK108" s="133"/>
      <c r="BL108" s="133"/>
      <c r="BM108" s="133"/>
      <c r="BN108" s="133"/>
      <c r="BO108" s="133"/>
      <c r="BP108" s="133"/>
      <c r="BQ108" s="133"/>
      <c r="BR108" s="133"/>
      <c r="BS108" s="133"/>
      <c r="BT108" s="133"/>
      <c r="BU108" s="133"/>
      <c r="BV108" s="133"/>
    </row>
    <row r="109" spans="63:74" x14ac:dyDescent="0.15">
      <c r="BK109" s="133"/>
      <c r="BL109" s="133"/>
      <c r="BM109" s="133"/>
      <c r="BN109" s="133"/>
      <c r="BO109" s="133"/>
      <c r="BP109" s="133"/>
      <c r="BQ109" s="133"/>
      <c r="BR109" s="133"/>
      <c r="BS109" s="133"/>
      <c r="BT109" s="133"/>
      <c r="BU109" s="133"/>
      <c r="BV109" s="133"/>
    </row>
    <row r="110" spans="63:74" x14ac:dyDescent="0.15">
      <c r="BK110" s="133"/>
      <c r="BL110" s="133"/>
      <c r="BM110" s="133"/>
      <c r="BN110" s="133"/>
      <c r="BO110" s="133"/>
      <c r="BP110" s="133"/>
      <c r="BQ110" s="133"/>
      <c r="BR110" s="133"/>
      <c r="BS110" s="133"/>
      <c r="BT110" s="133"/>
      <c r="BU110" s="133"/>
      <c r="BV110" s="133"/>
    </row>
    <row r="111" spans="63:74" x14ac:dyDescent="0.15">
      <c r="BK111" s="133"/>
      <c r="BL111" s="133"/>
      <c r="BM111" s="133"/>
      <c r="BN111" s="133"/>
      <c r="BO111" s="133"/>
      <c r="BP111" s="133"/>
      <c r="BQ111" s="133"/>
      <c r="BR111" s="133"/>
      <c r="BS111" s="133"/>
      <c r="BT111" s="133"/>
      <c r="BU111" s="133"/>
      <c r="BV111" s="133"/>
    </row>
    <row r="112" spans="63:74" x14ac:dyDescent="0.15">
      <c r="BK112" s="133"/>
      <c r="BL112" s="133"/>
      <c r="BM112" s="133"/>
      <c r="BN112" s="133"/>
      <c r="BO112" s="133"/>
      <c r="BP112" s="133"/>
      <c r="BQ112" s="133"/>
      <c r="BR112" s="133"/>
      <c r="BS112" s="133"/>
      <c r="BT112" s="133"/>
      <c r="BU112" s="133"/>
      <c r="BV112" s="133"/>
    </row>
    <row r="113" spans="63:74" x14ac:dyDescent="0.15">
      <c r="BK113" s="133"/>
      <c r="BL113" s="133"/>
      <c r="BM113" s="133"/>
      <c r="BN113" s="133"/>
      <c r="BO113" s="133"/>
      <c r="BP113" s="133"/>
      <c r="BQ113" s="133"/>
      <c r="BR113" s="133"/>
      <c r="BS113" s="133"/>
      <c r="BT113" s="133"/>
      <c r="BU113" s="133"/>
      <c r="BV113" s="133"/>
    </row>
    <row r="114" spans="63:74" x14ac:dyDescent="0.15">
      <c r="BK114" s="133"/>
      <c r="BL114" s="133"/>
      <c r="BM114" s="133"/>
      <c r="BN114" s="133"/>
      <c r="BO114" s="133"/>
      <c r="BP114" s="133"/>
      <c r="BQ114" s="133"/>
      <c r="BR114" s="133"/>
      <c r="BS114" s="133"/>
      <c r="BT114" s="133"/>
      <c r="BU114" s="133"/>
      <c r="BV114" s="133"/>
    </row>
    <row r="115" spans="63:74" x14ac:dyDescent="0.15">
      <c r="BK115" s="133"/>
      <c r="BL115" s="133"/>
      <c r="BM115" s="133"/>
      <c r="BN115" s="133"/>
      <c r="BO115" s="133"/>
      <c r="BP115" s="133"/>
      <c r="BQ115" s="133"/>
      <c r="BR115" s="133"/>
      <c r="BS115" s="133"/>
      <c r="BT115" s="133"/>
      <c r="BU115" s="133"/>
      <c r="BV115" s="133"/>
    </row>
    <row r="116" spans="63:74" x14ac:dyDescent="0.15">
      <c r="BK116" s="133"/>
      <c r="BL116" s="133"/>
      <c r="BM116" s="133"/>
      <c r="BN116" s="133"/>
      <c r="BO116" s="133"/>
      <c r="BP116" s="133"/>
      <c r="BQ116" s="133"/>
      <c r="BR116" s="133"/>
      <c r="BS116" s="133"/>
      <c r="BT116" s="133"/>
      <c r="BU116" s="133"/>
      <c r="BV116" s="133"/>
    </row>
    <row r="117" spans="63:74" x14ac:dyDescent="0.15">
      <c r="BK117" s="133"/>
      <c r="BL117" s="133"/>
      <c r="BM117" s="133"/>
      <c r="BN117" s="133"/>
      <c r="BO117" s="133"/>
      <c r="BP117" s="133"/>
      <c r="BQ117" s="133"/>
      <c r="BR117" s="133"/>
      <c r="BS117" s="133"/>
      <c r="BT117" s="133"/>
      <c r="BU117" s="133"/>
      <c r="BV117" s="133"/>
    </row>
    <row r="118" spans="63:74" x14ac:dyDescent="0.15">
      <c r="BK118" s="133"/>
      <c r="BL118" s="133"/>
      <c r="BM118" s="133"/>
      <c r="BN118" s="133"/>
      <c r="BO118" s="133"/>
      <c r="BP118" s="133"/>
      <c r="BQ118" s="133"/>
      <c r="BR118" s="133"/>
      <c r="BS118" s="133"/>
      <c r="BT118" s="133"/>
      <c r="BU118" s="133"/>
      <c r="BV118" s="133"/>
    </row>
    <row r="119" spans="63:74" x14ac:dyDescent="0.15">
      <c r="BK119" s="133"/>
      <c r="BL119" s="133"/>
      <c r="BM119" s="133"/>
      <c r="BN119" s="133"/>
      <c r="BO119" s="133"/>
      <c r="BP119" s="133"/>
      <c r="BQ119" s="133"/>
      <c r="BR119" s="133"/>
      <c r="BS119" s="133"/>
      <c r="BT119" s="133"/>
      <c r="BU119" s="133"/>
      <c r="BV119" s="133"/>
    </row>
    <row r="120" spans="63:74" x14ac:dyDescent="0.15">
      <c r="BK120" s="133"/>
      <c r="BL120" s="133"/>
      <c r="BM120" s="133"/>
      <c r="BN120" s="133"/>
      <c r="BO120" s="133"/>
      <c r="BP120" s="133"/>
      <c r="BQ120" s="133"/>
      <c r="BR120" s="133"/>
      <c r="BS120" s="133"/>
      <c r="BT120" s="133"/>
      <c r="BU120" s="133"/>
      <c r="BV120" s="133"/>
    </row>
    <row r="121" spans="63:74" x14ac:dyDescent="0.15">
      <c r="BK121" s="133"/>
      <c r="BL121" s="133"/>
      <c r="BM121" s="133"/>
      <c r="BN121" s="133"/>
      <c r="BO121" s="133"/>
      <c r="BP121" s="133"/>
      <c r="BQ121" s="133"/>
      <c r="BR121" s="133"/>
      <c r="BS121" s="133"/>
      <c r="BT121" s="133"/>
      <c r="BU121" s="133"/>
      <c r="BV121" s="133"/>
    </row>
    <row r="122" spans="63:74" x14ac:dyDescent="0.15">
      <c r="BK122" s="133"/>
      <c r="BL122" s="133"/>
      <c r="BM122" s="133"/>
      <c r="BN122" s="133"/>
      <c r="BO122" s="133"/>
      <c r="BP122" s="133"/>
      <c r="BQ122" s="133"/>
      <c r="BR122" s="133"/>
      <c r="BS122" s="133"/>
      <c r="BT122" s="133"/>
      <c r="BU122" s="133"/>
      <c r="BV122" s="133"/>
    </row>
    <row r="123" spans="63:74" x14ac:dyDescent="0.15">
      <c r="BK123" s="133"/>
      <c r="BL123" s="133"/>
      <c r="BM123" s="133"/>
      <c r="BN123" s="133"/>
      <c r="BO123" s="133"/>
      <c r="BP123" s="133"/>
      <c r="BQ123" s="133"/>
      <c r="BR123" s="133"/>
      <c r="BS123" s="133"/>
      <c r="BT123" s="133"/>
      <c r="BU123" s="133"/>
      <c r="BV123" s="133"/>
    </row>
    <row r="124" spans="63:74" x14ac:dyDescent="0.15">
      <c r="BK124" s="133"/>
      <c r="BL124" s="133"/>
      <c r="BM124" s="133"/>
      <c r="BN124" s="133"/>
      <c r="BO124" s="133"/>
      <c r="BP124" s="133"/>
      <c r="BQ124" s="133"/>
      <c r="BR124" s="133"/>
      <c r="BS124" s="133"/>
      <c r="BT124" s="133"/>
      <c r="BU124" s="133"/>
      <c r="BV124" s="133"/>
    </row>
    <row r="125" spans="63:74" x14ac:dyDescent="0.15">
      <c r="BK125" s="133"/>
      <c r="BL125" s="133"/>
      <c r="BM125" s="133"/>
      <c r="BN125" s="133"/>
      <c r="BO125" s="133"/>
      <c r="BP125" s="133"/>
      <c r="BQ125" s="133"/>
      <c r="BR125" s="133"/>
      <c r="BS125" s="133"/>
      <c r="BT125" s="133"/>
      <c r="BU125" s="133"/>
      <c r="BV125" s="133"/>
    </row>
    <row r="126" spans="63:74" x14ac:dyDescent="0.15">
      <c r="BK126" s="133"/>
      <c r="BL126" s="133"/>
      <c r="BM126" s="133"/>
      <c r="BN126" s="133"/>
      <c r="BO126" s="133"/>
      <c r="BP126" s="133"/>
      <c r="BQ126" s="133"/>
      <c r="BR126" s="133"/>
      <c r="BS126" s="133"/>
      <c r="BT126" s="133"/>
      <c r="BU126" s="133"/>
      <c r="BV126" s="133"/>
    </row>
    <row r="127" spans="63:74" x14ac:dyDescent="0.15">
      <c r="BK127" s="133"/>
      <c r="BL127" s="133"/>
      <c r="BM127" s="133"/>
      <c r="BN127" s="133"/>
      <c r="BO127" s="133"/>
      <c r="BP127" s="133"/>
      <c r="BQ127" s="133"/>
      <c r="BR127" s="133"/>
      <c r="BS127" s="133"/>
      <c r="BT127" s="133"/>
      <c r="BU127" s="133"/>
      <c r="BV127" s="133"/>
    </row>
    <row r="128" spans="63:74" x14ac:dyDescent="0.15">
      <c r="BK128" s="133"/>
      <c r="BL128" s="133"/>
      <c r="BM128" s="133"/>
      <c r="BN128" s="133"/>
      <c r="BO128" s="133"/>
      <c r="BP128" s="133"/>
      <c r="BQ128" s="133"/>
      <c r="BR128" s="133"/>
      <c r="BS128" s="133"/>
      <c r="BT128" s="133"/>
      <c r="BU128" s="133"/>
      <c r="BV128" s="133"/>
    </row>
    <row r="129" spans="63:74" x14ac:dyDescent="0.15">
      <c r="BK129" s="133"/>
      <c r="BL129" s="133"/>
      <c r="BM129" s="133"/>
      <c r="BN129" s="133"/>
      <c r="BO129" s="133"/>
      <c r="BP129" s="133"/>
      <c r="BQ129" s="133"/>
      <c r="BR129" s="133"/>
      <c r="BS129" s="133"/>
      <c r="BT129" s="133"/>
      <c r="BU129" s="133"/>
      <c r="BV129" s="133"/>
    </row>
    <row r="130" spans="63:74" x14ac:dyDescent="0.15">
      <c r="BK130" s="133"/>
      <c r="BL130" s="133"/>
      <c r="BM130" s="133"/>
      <c r="BN130" s="133"/>
      <c r="BO130" s="133"/>
      <c r="BP130" s="133"/>
      <c r="BQ130" s="133"/>
      <c r="BR130" s="133"/>
      <c r="BS130" s="133"/>
      <c r="BT130" s="133"/>
      <c r="BU130" s="133"/>
      <c r="BV130" s="133"/>
    </row>
    <row r="131" spans="63:74" x14ac:dyDescent="0.15">
      <c r="BK131" s="133"/>
      <c r="BL131" s="133"/>
      <c r="BM131" s="133"/>
      <c r="BN131" s="133"/>
      <c r="BO131" s="133"/>
      <c r="BP131" s="133"/>
      <c r="BQ131" s="133"/>
      <c r="BR131" s="133"/>
      <c r="BS131" s="133"/>
      <c r="BT131" s="133"/>
      <c r="BU131" s="133"/>
      <c r="BV131" s="133"/>
    </row>
    <row r="132" spans="63:74" x14ac:dyDescent="0.15">
      <c r="BK132" s="133"/>
      <c r="BL132" s="133"/>
      <c r="BM132" s="133"/>
      <c r="BN132" s="133"/>
      <c r="BO132" s="133"/>
      <c r="BP132" s="133"/>
      <c r="BQ132" s="133"/>
      <c r="BR132" s="133"/>
      <c r="BS132" s="133"/>
      <c r="BT132" s="133"/>
      <c r="BU132" s="133"/>
      <c r="BV132" s="133"/>
    </row>
    <row r="133" spans="63:74" x14ac:dyDescent="0.15">
      <c r="BK133" s="133"/>
      <c r="BL133" s="133"/>
      <c r="BM133" s="133"/>
      <c r="BN133" s="133"/>
      <c r="BO133" s="133"/>
      <c r="BP133" s="133"/>
      <c r="BQ133" s="133"/>
      <c r="BR133" s="133"/>
      <c r="BS133" s="133"/>
      <c r="BT133" s="133"/>
      <c r="BU133" s="133"/>
      <c r="BV133" s="133"/>
    </row>
    <row r="134" spans="63:74" x14ac:dyDescent="0.15">
      <c r="BK134" s="133"/>
      <c r="BL134" s="133"/>
      <c r="BM134" s="133"/>
      <c r="BN134" s="133"/>
      <c r="BO134" s="133"/>
      <c r="BP134" s="133"/>
      <c r="BQ134" s="133"/>
      <c r="BR134" s="133"/>
      <c r="BS134" s="133"/>
      <c r="BT134" s="133"/>
      <c r="BU134" s="133"/>
      <c r="BV134" s="133"/>
    </row>
    <row r="135" spans="63:74" x14ac:dyDescent="0.15">
      <c r="BK135" s="133"/>
      <c r="BL135" s="133"/>
      <c r="BM135" s="133"/>
      <c r="BN135" s="133"/>
      <c r="BO135" s="133"/>
      <c r="BP135" s="133"/>
      <c r="BQ135" s="133"/>
      <c r="BR135" s="133"/>
      <c r="BS135" s="133"/>
      <c r="BT135" s="133"/>
      <c r="BU135" s="133"/>
      <c r="BV135" s="133"/>
    </row>
    <row r="136" spans="63:74" x14ac:dyDescent="0.15">
      <c r="BK136" s="133"/>
      <c r="BL136" s="133"/>
      <c r="BM136" s="133"/>
      <c r="BN136" s="133"/>
      <c r="BO136" s="133"/>
      <c r="BP136" s="133"/>
      <c r="BQ136" s="133"/>
      <c r="BR136" s="133"/>
      <c r="BS136" s="133"/>
      <c r="BT136" s="133"/>
      <c r="BU136" s="133"/>
      <c r="BV136" s="133"/>
    </row>
    <row r="137" spans="63:74" x14ac:dyDescent="0.15">
      <c r="BK137" s="133"/>
      <c r="BL137" s="133"/>
      <c r="BM137" s="133"/>
      <c r="BN137" s="133"/>
      <c r="BO137" s="133"/>
      <c r="BP137" s="133"/>
      <c r="BQ137" s="133"/>
      <c r="BR137" s="133"/>
      <c r="BS137" s="133"/>
      <c r="BT137" s="133"/>
      <c r="BU137" s="133"/>
      <c r="BV137" s="133"/>
    </row>
    <row r="138" spans="63:74" x14ac:dyDescent="0.15">
      <c r="BK138" s="133"/>
      <c r="BL138" s="133"/>
      <c r="BM138" s="133"/>
      <c r="BN138" s="133"/>
      <c r="BO138" s="133"/>
      <c r="BP138" s="133"/>
      <c r="BQ138" s="133"/>
      <c r="BR138" s="133"/>
      <c r="BS138" s="133"/>
      <c r="BT138" s="133"/>
      <c r="BU138" s="133"/>
      <c r="BV138" s="133"/>
    </row>
    <row r="139" spans="63:74" x14ac:dyDescent="0.15">
      <c r="BK139" s="133"/>
      <c r="BL139" s="133"/>
      <c r="BM139" s="133"/>
      <c r="BN139" s="133"/>
      <c r="BO139" s="133"/>
      <c r="BP139" s="133"/>
      <c r="BQ139" s="133"/>
      <c r="BR139" s="133"/>
      <c r="BS139" s="133"/>
      <c r="BT139" s="133"/>
      <c r="BU139" s="133"/>
      <c r="BV139" s="133"/>
    </row>
    <row r="140" spans="63:74" x14ac:dyDescent="0.15">
      <c r="BK140" s="133"/>
      <c r="BL140" s="133"/>
      <c r="BM140" s="133"/>
      <c r="BN140" s="133"/>
      <c r="BO140" s="133"/>
      <c r="BP140" s="133"/>
      <c r="BQ140" s="133"/>
      <c r="BR140" s="133"/>
      <c r="BS140" s="133"/>
      <c r="BT140" s="133"/>
      <c r="BU140" s="133"/>
      <c r="BV140" s="133"/>
    </row>
    <row r="141" spans="63:74" x14ac:dyDescent="0.15">
      <c r="BK141" s="133"/>
      <c r="BL141" s="133"/>
      <c r="BM141" s="133"/>
      <c r="BN141" s="133"/>
      <c r="BO141" s="133"/>
      <c r="BP141" s="133"/>
      <c r="BQ141" s="133"/>
      <c r="BR141" s="133"/>
      <c r="BS141" s="133"/>
      <c r="BT141" s="133"/>
      <c r="BU141" s="133"/>
      <c r="BV141" s="133"/>
    </row>
    <row r="142" spans="63:74" x14ac:dyDescent="0.15">
      <c r="BK142" s="133"/>
      <c r="BL142" s="133"/>
      <c r="BM142" s="133"/>
      <c r="BN142" s="133"/>
      <c r="BO142" s="133"/>
      <c r="BP142" s="133"/>
      <c r="BQ142" s="133"/>
      <c r="BR142" s="133"/>
      <c r="BS142" s="133"/>
      <c r="BT142" s="133"/>
      <c r="BU142" s="133"/>
      <c r="BV142" s="133"/>
    </row>
    <row r="143" spans="63:74" x14ac:dyDescent="0.15">
      <c r="BK143" s="133"/>
      <c r="BL143" s="133"/>
      <c r="BM143" s="133"/>
      <c r="BN143" s="133"/>
      <c r="BO143" s="133"/>
      <c r="BP143" s="133"/>
      <c r="BQ143" s="133"/>
      <c r="BR143" s="133"/>
      <c r="BS143" s="133"/>
      <c r="BT143" s="133"/>
      <c r="BU143" s="133"/>
      <c r="BV143" s="133"/>
    </row>
    <row r="144" spans="63:74" x14ac:dyDescent="0.15">
      <c r="BK144" s="133"/>
      <c r="BL144" s="133"/>
      <c r="BM144" s="133"/>
      <c r="BN144" s="133"/>
      <c r="BO144" s="133"/>
      <c r="BP144" s="133"/>
      <c r="BQ144" s="133"/>
      <c r="BR144" s="133"/>
      <c r="BS144" s="133"/>
      <c r="BT144" s="133"/>
      <c r="BU144" s="133"/>
      <c r="BV144" s="133"/>
    </row>
    <row r="145" spans="63:74" x14ac:dyDescent="0.15">
      <c r="BK145" s="133"/>
      <c r="BL145" s="133"/>
      <c r="BM145" s="133"/>
      <c r="BN145" s="133"/>
      <c r="BO145" s="133"/>
      <c r="BP145" s="133"/>
      <c r="BQ145" s="133"/>
      <c r="BR145" s="133"/>
      <c r="BS145" s="133"/>
      <c r="BT145" s="133"/>
      <c r="BU145" s="133"/>
      <c r="BV145" s="133"/>
    </row>
    <row r="146" spans="63:74" x14ac:dyDescent="0.15">
      <c r="BK146" s="133"/>
      <c r="BL146" s="133"/>
      <c r="BM146" s="133"/>
      <c r="BN146" s="133"/>
      <c r="BO146" s="133"/>
      <c r="BP146" s="133"/>
      <c r="BQ146" s="133"/>
      <c r="BR146" s="133"/>
      <c r="BS146" s="133"/>
      <c r="BT146" s="133"/>
      <c r="BU146" s="133"/>
      <c r="BV146" s="133"/>
    </row>
  </sheetData>
  <mergeCells count="17">
    <mergeCell ref="A1:A2"/>
    <mergeCell ref="B53:Q53"/>
    <mergeCell ref="B55:Q55"/>
    <mergeCell ref="B57:Q57"/>
    <mergeCell ref="B58:Q58"/>
    <mergeCell ref="B54:Q54"/>
    <mergeCell ref="B1:AL1"/>
    <mergeCell ref="C3:N3"/>
    <mergeCell ref="O3:Z3"/>
    <mergeCell ref="AA3:AL3"/>
    <mergeCell ref="BK3:BV3"/>
    <mergeCell ref="B60:R60"/>
    <mergeCell ref="B59:Q59"/>
    <mergeCell ref="B61:Q61"/>
    <mergeCell ref="B62:Q62"/>
    <mergeCell ref="AM3:AX3"/>
    <mergeCell ref="AY3:BJ3"/>
  </mergeCells>
  <phoneticPr fontId="4" type="noConversion"/>
  <hyperlinks>
    <hyperlink ref="A1:A2" location="Contents!A1" display="Table of Contents" xr:uid="{00000000-0004-0000-1800-000000000000}"/>
  </hyperlinks>
  <pageMargins left="0.25" right="0.25" top="0.25" bottom="0.25" header="0.5" footer="0.5"/>
  <pageSetup scale="86" orientation="portrait" horizontalDpi="4294967293"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C6956-34F6-4DC7-8584-591C09D57490}">
  <sheetPr transitionEvaluation="1" transitionEntry="1">
    <pageSetUpPr fitToPage="1"/>
  </sheetPr>
  <dimension ref="A1:BV188"/>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1" sqref="B1:AL1"/>
    </sheetView>
  </sheetViews>
  <sheetFormatPr defaultColWidth="9.5546875" defaultRowHeight="10.199999999999999" x14ac:dyDescent="0.2"/>
  <cols>
    <col min="1" max="1" width="10.5546875" style="60" customWidth="1"/>
    <col min="2" max="2" width="33.5546875" style="60" customWidth="1"/>
    <col min="3" max="50" width="6.5546875" style="60" customWidth="1"/>
    <col min="51" max="53" width="6.5546875" style="857" customWidth="1"/>
    <col min="54" max="55" width="6.5546875" style="138" customWidth="1"/>
    <col min="56" max="58" width="6.5546875" style="701" customWidth="1"/>
    <col min="59" max="61" width="6.5546875" style="857" customWidth="1"/>
    <col min="62" max="62" width="6.5546875" style="138" customWidth="1"/>
    <col min="63" max="74" width="6.5546875" style="60" customWidth="1"/>
    <col min="75" max="16384" width="9.5546875" style="60"/>
  </cols>
  <sheetData>
    <row r="1" spans="1:74" ht="13.35" customHeight="1" x14ac:dyDescent="0.25">
      <c r="A1" s="1002" t="s">
        <v>479</v>
      </c>
      <c r="B1" s="1104" t="s">
        <v>1248</v>
      </c>
      <c r="C1" s="1005"/>
      <c r="D1" s="1005"/>
      <c r="E1" s="1005"/>
      <c r="F1" s="1005"/>
      <c r="G1" s="1005"/>
      <c r="H1" s="1005"/>
      <c r="I1" s="1005"/>
      <c r="J1" s="1005"/>
      <c r="K1" s="1005"/>
      <c r="L1" s="1005"/>
      <c r="M1" s="1005"/>
      <c r="N1" s="1005"/>
      <c r="O1" s="1005"/>
      <c r="P1" s="1005"/>
      <c r="Q1" s="1005"/>
      <c r="R1" s="1005"/>
      <c r="S1" s="1005"/>
      <c r="T1" s="1005"/>
      <c r="U1" s="1005"/>
      <c r="V1" s="1005"/>
      <c r="W1" s="1005"/>
      <c r="X1" s="1005"/>
      <c r="Y1" s="1005"/>
      <c r="Z1" s="1005"/>
      <c r="AA1" s="1005"/>
      <c r="AB1" s="1005"/>
      <c r="AC1" s="1005"/>
      <c r="AD1" s="1005"/>
      <c r="AE1" s="1005"/>
      <c r="AF1" s="1005"/>
      <c r="AG1" s="1005"/>
      <c r="AH1" s="1005"/>
      <c r="AI1" s="1005"/>
      <c r="AJ1" s="1005"/>
      <c r="AK1" s="1005"/>
      <c r="AL1" s="1005"/>
    </row>
    <row r="2" spans="1:74" s="56" customFormat="1" ht="13.35" customHeight="1" x14ac:dyDescent="0.25">
      <c r="A2" s="1003"/>
      <c r="B2" s="228" t="str">
        <f>"U.S. Energy Information Administration  |  Short-Term Energy Outlook  - "&amp;Dates!D1</f>
        <v>U.S. Energy Information Administration  |  Short-Term Energy Outlook  - April 2025</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Y2" s="856"/>
      <c r="AZ2" s="856"/>
      <c r="BA2" s="856"/>
      <c r="BB2" s="142"/>
      <c r="BC2" s="142"/>
      <c r="BD2" s="698"/>
      <c r="BE2" s="698"/>
      <c r="BF2" s="698"/>
      <c r="BG2" s="856"/>
      <c r="BH2" s="856"/>
      <c r="BI2" s="856"/>
      <c r="BJ2" s="142"/>
    </row>
    <row r="3" spans="1:74" s="7" customFormat="1" ht="13.2" x14ac:dyDescent="0.25">
      <c r="A3" s="338" t="s">
        <v>777</v>
      </c>
      <c r="B3" s="9"/>
      <c r="C3" s="1006">
        <f>Dates!D3</f>
        <v>2021</v>
      </c>
      <c r="D3" s="1007"/>
      <c r="E3" s="1007"/>
      <c r="F3" s="1007"/>
      <c r="G3" s="1007"/>
      <c r="H3" s="1007"/>
      <c r="I3" s="1007"/>
      <c r="J3" s="1007"/>
      <c r="K3" s="1007"/>
      <c r="L3" s="1007"/>
      <c r="M3" s="1007"/>
      <c r="N3" s="1008"/>
      <c r="O3" s="1006">
        <f>C3+1</f>
        <v>2022</v>
      </c>
      <c r="P3" s="1009"/>
      <c r="Q3" s="1009"/>
      <c r="R3" s="1009"/>
      <c r="S3" s="1009"/>
      <c r="T3" s="1009"/>
      <c r="U3" s="1009"/>
      <c r="V3" s="1009"/>
      <c r="W3" s="1009"/>
      <c r="X3" s="1007"/>
      <c r="Y3" s="1007"/>
      <c r="Z3" s="1008"/>
      <c r="AA3" s="1010">
        <f>O3+1</f>
        <v>2023</v>
      </c>
      <c r="AB3" s="1007"/>
      <c r="AC3" s="1007"/>
      <c r="AD3" s="1007"/>
      <c r="AE3" s="1007"/>
      <c r="AF3" s="1007"/>
      <c r="AG3" s="1007"/>
      <c r="AH3" s="1007"/>
      <c r="AI3" s="1007"/>
      <c r="AJ3" s="1007"/>
      <c r="AK3" s="1007"/>
      <c r="AL3" s="1008"/>
      <c r="AM3" s="1010">
        <f>AA3+1</f>
        <v>2024</v>
      </c>
      <c r="AN3" s="1007"/>
      <c r="AO3" s="1007"/>
      <c r="AP3" s="1007"/>
      <c r="AQ3" s="1007"/>
      <c r="AR3" s="1007"/>
      <c r="AS3" s="1007"/>
      <c r="AT3" s="1007"/>
      <c r="AU3" s="1007"/>
      <c r="AV3" s="1007"/>
      <c r="AW3" s="1007"/>
      <c r="AX3" s="1008"/>
      <c r="AY3" s="1010">
        <f>AM3+1</f>
        <v>2025</v>
      </c>
      <c r="AZ3" s="1011"/>
      <c r="BA3" s="1011"/>
      <c r="BB3" s="1011"/>
      <c r="BC3" s="1011"/>
      <c r="BD3" s="1011"/>
      <c r="BE3" s="1011"/>
      <c r="BF3" s="1011"/>
      <c r="BG3" s="1011"/>
      <c r="BH3" s="1011"/>
      <c r="BI3" s="1011"/>
      <c r="BJ3" s="1012"/>
      <c r="BK3" s="1010">
        <f>AY3+1</f>
        <v>2026</v>
      </c>
      <c r="BL3" s="1007"/>
      <c r="BM3" s="1007"/>
      <c r="BN3" s="1007"/>
      <c r="BO3" s="1007"/>
      <c r="BP3" s="1007"/>
      <c r="BQ3" s="1007"/>
      <c r="BR3" s="1007"/>
      <c r="BS3" s="1007"/>
      <c r="BT3" s="1007"/>
      <c r="BU3" s="1007"/>
      <c r="BV3" s="1008"/>
    </row>
    <row r="4" spans="1:74" s="7" customFormat="1" x14ac:dyDescent="0.2">
      <c r="A4" s="344" t="str">
        <f>TEXT(Dates!$D$2,"dddd, mmmm d, yyyy")</f>
        <v>Monday, April 7,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656"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6"/>
      <c r="B5" s="37" t="s">
        <v>1249</v>
      </c>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969"/>
      <c r="AZ5" s="969"/>
      <c r="BA5" s="969"/>
      <c r="BB5" s="900"/>
      <c r="BC5" s="900"/>
      <c r="BD5" s="901"/>
      <c r="BE5" s="485"/>
      <c r="BF5" s="485"/>
      <c r="BG5" s="485"/>
      <c r="BH5" s="485"/>
      <c r="BI5" s="485"/>
      <c r="BJ5" s="485"/>
      <c r="BK5" s="485"/>
      <c r="BL5" s="485"/>
      <c r="BM5" s="485"/>
      <c r="BN5" s="485"/>
      <c r="BO5" s="485"/>
      <c r="BP5" s="485"/>
      <c r="BQ5" s="485"/>
      <c r="BR5" s="485"/>
      <c r="BS5" s="485"/>
      <c r="BT5" s="485"/>
      <c r="BU5" s="485"/>
      <c r="BV5" s="485"/>
    </row>
    <row r="6" spans="1:74" ht="11.1" customHeight="1" x14ac:dyDescent="0.2">
      <c r="A6" s="275" t="s">
        <v>1250</v>
      </c>
      <c r="B6" s="577" t="s">
        <v>1100</v>
      </c>
      <c r="C6" s="649">
        <v>34</v>
      </c>
      <c r="D6" s="649">
        <v>37.25</v>
      </c>
      <c r="E6" s="649">
        <v>38.75</v>
      </c>
      <c r="F6" s="649">
        <v>39.200000000000003</v>
      </c>
      <c r="G6" s="649">
        <v>39.25</v>
      </c>
      <c r="H6" s="649">
        <v>35.5</v>
      </c>
      <c r="I6" s="649">
        <v>37.4</v>
      </c>
      <c r="J6" s="649">
        <v>40</v>
      </c>
      <c r="K6" s="649">
        <v>38.75</v>
      </c>
      <c r="L6" s="649">
        <v>38</v>
      </c>
      <c r="M6" s="649">
        <v>39.5</v>
      </c>
      <c r="N6" s="649">
        <v>40.200000000000003</v>
      </c>
      <c r="O6" s="649">
        <v>42.75</v>
      </c>
      <c r="P6" s="649">
        <v>46.5</v>
      </c>
      <c r="Q6" s="649">
        <v>47.5</v>
      </c>
      <c r="R6" s="649">
        <v>48.8</v>
      </c>
      <c r="S6" s="649">
        <v>51</v>
      </c>
      <c r="T6" s="649">
        <v>51</v>
      </c>
      <c r="U6" s="649">
        <v>48.8</v>
      </c>
      <c r="V6" s="649">
        <v>47.25</v>
      </c>
      <c r="W6" s="649">
        <v>47.4</v>
      </c>
      <c r="X6" s="649">
        <v>52.25</v>
      </c>
      <c r="Y6" s="649">
        <v>52.25</v>
      </c>
      <c r="Z6" s="649">
        <v>52</v>
      </c>
      <c r="AA6" s="649">
        <v>52</v>
      </c>
      <c r="AB6" s="649">
        <v>51.25</v>
      </c>
      <c r="AC6" s="649">
        <v>50.8</v>
      </c>
      <c r="AD6" s="649">
        <v>51.5</v>
      </c>
      <c r="AE6" s="649">
        <v>50</v>
      </c>
      <c r="AF6" s="649">
        <v>48.4</v>
      </c>
      <c r="AG6" s="649">
        <v>47.5</v>
      </c>
      <c r="AH6" s="649">
        <v>42.5</v>
      </c>
      <c r="AI6" s="649">
        <v>40</v>
      </c>
      <c r="AJ6" s="649">
        <v>39</v>
      </c>
      <c r="AK6" s="649">
        <v>39.75</v>
      </c>
      <c r="AL6" s="649">
        <v>40.6</v>
      </c>
      <c r="AM6" s="649">
        <v>41</v>
      </c>
      <c r="AN6" s="649">
        <v>43.25</v>
      </c>
      <c r="AO6" s="649">
        <v>43</v>
      </c>
      <c r="AP6" s="649">
        <v>41.25</v>
      </c>
      <c r="AQ6" s="649">
        <v>39</v>
      </c>
      <c r="AR6" s="649">
        <v>36</v>
      </c>
      <c r="AS6" s="649">
        <v>36.5</v>
      </c>
      <c r="AT6" s="649">
        <v>35</v>
      </c>
      <c r="AU6" s="649">
        <v>33</v>
      </c>
      <c r="AV6" s="649">
        <v>32.5</v>
      </c>
      <c r="AW6" s="649">
        <v>34.4</v>
      </c>
      <c r="AX6" s="649">
        <v>34.25</v>
      </c>
      <c r="AY6" s="649">
        <v>34</v>
      </c>
      <c r="AZ6" s="649">
        <v>34.5</v>
      </c>
      <c r="BA6" s="649">
        <v>35</v>
      </c>
      <c r="BB6" s="912" t="s">
        <v>1364</v>
      </c>
      <c r="BC6" s="912" t="s">
        <v>1364</v>
      </c>
      <c r="BD6" s="912" t="s">
        <v>1364</v>
      </c>
      <c r="BE6" s="912" t="s">
        <v>1364</v>
      </c>
      <c r="BF6" s="912" t="s">
        <v>1364</v>
      </c>
      <c r="BG6" s="912" t="s">
        <v>1364</v>
      </c>
      <c r="BH6" s="912" t="s">
        <v>1364</v>
      </c>
      <c r="BI6" s="912" t="s">
        <v>1364</v>
      </c>
      <c r="BJ6" s="377" t="s">
        <v>1364</v>
      </c>
      <c r="BK6" s="377" t="s">
        <v>1364</v>
      </c>
      <c r="BL6" s="377" t="s">
        <v>1364</v>
      </c>
      <c r="BM6" s="377" t="s">
        <v>1364</v>
      </c>
      <c r="BN6" s="377" t="s">
        <v>1364</v>
      </c>
      <c r="BO6" s="377" t="s">
        <v>1364</v>
      </c>
      <c r="BP6" s="377" t="s">
        <v>1364</v>
      </c>
      <c r="BQ6" s="377" t="s">
        <v>1364</v>
      </c>
      <c r="BR6" s="377" t="s">
        <v>1364</v>
      </c>
      <c r="BS6" s="377" t="s">
        <v>1364</v>
      </c>
      <c r="BT6" s="377" t="s">
        <v>1364</v>
      </c>
      <c r="BU6" s="377" t="s">
        <v>1364</v>
      </c>
      <c r="BV6" s="377" t="s">
        <v>1364</v>
      </c>
    </row>
    <row r="7" spans="1:74" ht="11.1" customHeight="1" x14ac:dyDescent="0.2">
      <c r="A7" s="275" t="s">
        <v>1251</v>
      </c>
      <c r="B7" s="577" t="s">
        <v>1102</v>
      </c>
      <c r="C7" s="649">
        <v>11</v>
      </c>
      <c r="D7" s="649">
        <v>13.25</v>
      </c>
      <c r="E7" s="649">
        <v>13</v>
      </c>
      <c r="F7" s="649">
        <v>14.6</v>
      </c>
      <c r="G7" s="649">
        <v>15.75</v>
      </c>
      <c r="H7" s="649">
        <v>16.5</v>
      </c>
      <c r="I7" s="649">
        <v>18.2</v>
      </c>
      <c r="J7" s="649">
        <v>21.75</v>
      </c>
      <c r="K7" s="649">
        <v>23</v>
      </c>
      <c r="L7" s="649">
        <v>23.2</v>
      </c>
      <c r="M7" s="649">
        <v>24.75</v>
      </c>
      <c r="N7" s="649">
        <v>27</v>
      </c>
      <c r="O7" s="649">
        <v>27</v>
      </c>
      <c r="P7" s="649">
        <v>33.25</v>
      </c>
      <c r="Q7" s="649">
        <v>33.75</v>
      </c>
      <c r="R7" s="649">
        <v>34.799999999999997</v>
      </c>
      <c r="S7" s="649">
        <v>37.75</v>
      </c>
      <c r="T7" s="649">
        <v>38</v>
      </c>
      <c r="U7" s="649">
        <v>38</v>
      </c>
      <c r="V7" s="649">
        <v>39</v>
      </c>
      <c r="W7" s="649">
        <v>40</v>
      </c>
      <c r="X7" s="649">
        <v>39.25</v>
      </c>
      <c r="Y7" s="649">
        <v>40.5</v>
      </c>
      <c r="Z7" s="649">
        <v>40.799999999999997</v>
      </c>
      <c r="AA7" s="649">
        <v>41</v>
      </c>
      <c r="AB7" s="649">
        <v>41</v>
      </c>
      <c r="AC7" s="649">
        <v>41</v>
      </c>
      <c r="AD7" s="649">
        <v>39.75</v>
      </c>
      <c r="AE7" s="649">
        <v>37.25</v>
      </c>
      <c r="AF7" s="649">
        <v>35.4</v>
      </c>
      <c r="AG7" s="649">
        <v>34.75</v>
      </c>
      <c r="AH7" s="649">
        <v>34</v>
      </c>
      <c r="AI7" s="649">
        <v>32.4</v>
      </c>
      <c r="AJ7" s="649">
        <v>32.75</v>
      </c>
      <c r="AK7" s="649">
        <v>32.5</v>
      </c>
      <c r="AL7" s="649">
        <v>32.4</v>
      </c>
      <c r="AM7" s="649">
        <v>33.5</v>
      </c>
      <c r="AN7" s="649">
        <v>34</v>
      </c>
      <c r="AO7" s="649">
        <v>34</v>
      </c>
      <c r="AP7" s="649">
        <v>34</v>
      </c>
      <c r="AQ7" s="649">
        <v>34</v>
      </c>
      <c r="AR7" s="649">
        <v>34.5</v>
      </c>
      <c r="AS7" s="649">
        <v>35.25</v>
      </c>
      <c r="AT7" s="649">
        <v>35.200000000000003</v>
      </c>
      <c r="AU7" s="649">
        <v>34</v>
      </c>
      <c r="AV7" s="649">
        <v>34</v>
      </c>
      <c r="AW7" s="649">
        <v>35</v>
      </c>
      <c r="AX7" s="649">
        <v>36.25</v>
      </c>
      <c r="AY7" s="649">
        <v>34.799999999999997</v>
      </c>
      <c r="AZ7" s="649">
        <v>33.25</v>
      </c>
      <c r="BA7" s="649">
        <v>33.333333332999999</v>
      </c>
      <c r="BB7" s="912" t="s">
        <v>1364</v>
      </c>
      <c r="BC7" s="912" t="s">
        <v>1364</v>
      </c>
      <c r="BD7" s="912" t="s">
        <v>1364</v>
      </c>
      <c r="BE7" s="912" t="s">
        <v>1364</v>
      </c>
      <c r="BF7" s="912" t="s">
        <v>1364</v>
      </c>
      <c r="BG7" s="912" t="s">
        <v>1364</v>
      </c>
      <c r="BH7" s="912" t="s">
        <v>1364</v>
      </c>
      <c r="BI7" s="912" t="s">
        <v>1364</v>
      </c>
      <c r="BJ7" s="377" t="s">
        <v>1364</v>
      </c>
      <c r="BK7" s="377" t="s">
        <v>1364</v>
      </c>
      <c r="BL7" s="377" t="s">
        <v>1364</v>
      </c>
      <c r="BM7" s="377" t="s">
        <v>1364</v>
      </c>
      <c r="BN7" s="377" t="s">
        <v>1364</v>
      </c>
      <c r="BO7" s="377" t="s">
        <v>1364</v>
      </c>
      <c r="BP7" s="377" t="s">
        <v>1364</v>
      </c>
      <c r="BQ7" s="377" t="s">
        <v>1364</v>
      </c>
      <c r="BR7" s="377" t="s">
        <v>1364</v>
      </c>
      <c r="BS7" s="377" t="s">
        <v>1364</v>
      </c>
      <c r="BT7" s="377" t="s">
        <v>1364</v>
      </c>
      <c r="BU7" s="377" t="s">
        <v>1364</v>
      </c>
      <c r="BV7" s="377" t="s">
        <v>1364</v>
      </c>
    </row>
    <row r="8" spans="1:74" ht="11.1" customHeight="1" x14ac:dyDescent="0.2">
      <c r="A8" s="275" t="s">
        <v>1252</v>
      </c>
      <c r="B8" s="577" t="s">
        <v>1104</v>
      </c>
      <c r="C8" s="649">
        <v>29.6</v>
      </c>
      <c r="D8" s="649">
        <v>30.5</v>
      </c>
      <c r="E8" s="649">
        <v>31.5</v>
      </c>
      <c r="F8" s="649">
        <v>35.200000000000003</v>
      </c>
      <c r="G8" s="649">
        <v>35.25</v>
      </c>
      <c r="H8" s="649">
        <v>36</v>
      </c>
      <c r="I8" s="649">
        <v>36</v>
      </c>
      <c r="J8" s="649">
        <v>38</v>
      </c>
      <c r="K8" s="649">
        <v>38</v>
      </c>
      <c r="L8" s="649">
        <v>40.4</v>
      </c>
      <c r="M8" s="649">
        <v>44</v>
      </c>
      <c r="N8" s="649">
        <v>46.8</v>
      </c>
      <c r="O8" s="649">
        <v>50.75</v>
      </c>
      <c r="P8" s="649">
        <v>56.75</v>
      </c>
      <c r="Q8" s="649">
        <v>61.25</v>
      </c>
      <c r="R8" s="649">
        <v>65.599999999999994</v>
      </c>
      <c r="S8" s="649">
        <v>69.5</v>
      </c>
      <c r="T8" s="649">
        <v>73.25</v>
      </c>
      <c r="U8" s="649">
        <v>75.400000000000006</v>
      </c>
      <c r="V8" s="649">
        <v>77.5</v>
      </c>
      <c r="W8" s="649">
        <v>76</v>
      </c>
      <c r="X8" s="649">
        <v>75.75</v>
      </c>
      <c r="Y8" s="649">
        <v>75.75</v>
      </c>
      <c r="Z8" s="649">
        <v>76.2</v>
      </c>
      <c r="AA8" s="649">
        <v>78</v>
      </c>
      <c r="AB8" s="649">
        <v>78.25</v>
      </c>
      <c r="AC8" s="649">
        <v>77.400000000000006</v>
      </c>
      <c r="AD8" s="649">
        <v>73.25</v>
      </c>
      <c r="AE8" s="649">
        <v>65.75</v>
      </c>
      <c r="AF8" s="649">
        <v>60.6</v>
      </c>
      <c r="AG8" s="649">
        <v>58.25</v>
      </c>
      <c r="AH8" s="649">
        <v>54.75</v>
      </c>
      <c r="AI8" s="649">
        <v>53.2</v>
      </c>
      <c r="AJ8" s="649">
        <v>55.25</v>
      </c>
      <c r="AK8" s="649">
        <v>55</v>
      </c>
      <c r="AL8" s="649">
        <v>55.2</v>
      </c>
      <c r="AM8" s="649">
        <v>57</v>
      </c>
      <c r="AN8" s="649">
        <v>56.25</v>
      </c>
      <c r="AO8" s="649">
        <v>58.2</v>
      </c>
      <c r="AP8" s="649">
        <v>59.25</v>
      </c>
      <c r="AQ8" s="649">
        <v>55.2</v>
      </c>
      <c r="AR8" s="649">
        <v>53.75</v>
      </c>
      <c r="AS8" s="649">
        <v>52</v>
      </c>
      <c r="AT8" s="649">
        <v>52.2</v>
      </c>
      <c r="AU8" s="649">
        <v>51.75</v>
      </c>
      <c r="AV8" s="649">
        <v>51.75</v>
      </c>
      <c r="AW8" s="649">
        <v>51.6</v>
      </c>
      <c r="AX8" s="649">
        <v>51.25</v>
      </c>
      <c r="AY8" s="649">
        <v>49.4</v>
      </c>
      <c r="AZ8" s="649">
        <v>52.5</v>
      </c>
      <c r="BA8" s="649">
        <v>53</v>
      </c>
      <c r="BB8" s="912" t="s">
        <v>1364</v>
      </c>
      <c r="BC8" s="912" t="s">
        <v>1364</v>
      </c>
      <c r="BD8" s="912" t="s">
        <v>1364</v>
      </c>
      <c r="BE8" s="912" t="s">
        <v>1364</v>
      </c>
      <c r="BF8" s="912" t="s">
        <v>1364</v>
      </c>
      <c r="BG8" s="912" t="s">
        <v>1364</v>
      </c>
      <c r="BH8" s="912" t="s">
        <v>1364</v>
      </c>
      <c r="BI8" s="912" t="s">
        <v>1364</v>
      </c>
      <c r="BJ8" s="377" t="s">
        <v>1364</v>
      </c>
      <c r="BK8" s="377" t="s">
        <v>1364</v>
      </c>
      <c r="BL8" s="377" t="s">
        <v>1364</v>
      </c>
      <c r="BM8" s="377" t="s">
        <v>1364</v>
      </c>
      <c r="BN8" s="377" t="s">
        <v>1364</v>
      </c>
      <c r="BO8" s="377" t="s">
        <v>1364</v>
      </c>
      <c r="BP8" s="377" t="s">
        <v>1364</v>
      </c>
      <c r="BQ8" s="377" t="s">
        <v>1364</v>
      </c>
      <c r="BR8" s="377" t="s">
        <v>1364</v>
      </c>
      <c r="BS8" s="377" t="s">
        <v>1364</v>
      </c>
      <c r="BT8" s="377" t="s">
        <v>1364</v>
      </c>
      <c r="BU8" s="377" t="s">
        <v>1364</v>
      </c>
      <c r="BV8" s="377" t="s">
        <v>1364</v>
      </c>
    </row>
    <row r="9" spans="1:74" ht="11.1" customHeight="1" x14ac:dyDescent="0.2">
      <c r="A9" s="275" t="s">
        <v>1253</v>
      </c>
      <c r="B9" s="577" t="s">
        <v>1106</v>
      </c>
      <c r="C9" s="649">
        <v>45</v>
      </c>
      <c r="D9" s="649">
        <v>47.25</v>
      </c>
      <c r="E9" s="649">
        <v>47.25</v>
      </c>
      <c r="F9" s="649">
        <v>46.8</v>
      </c>
      <c r="G9" s="649">
        <v>50.25</v>
      </c>
      <c r="H9" s="649">
        <v>51.75</v>
      </c>
      <c r="I9" s="649">
        <v>51.2</v>
      </c>
      <c r="J9" s="649">
        <v>47</v>
      </c>
      <c r="K9" s="649">
        <v>49.5</v>
      </c>
      <c r="L9" s="649">
        <v>48.4</v>
      </c>
      <c r="M9" s="649">
        <v>49</v>
      </c>
      <c r="N9" s="649">
        <v>50.6</v>
      </c>
      <c r="O9" s="649">
        <v>56</v>
      </c>
      <c r="P9" s="649">
        <v>59.75</v>
      </c>
      <c r="Q9" s="649">
        <v>68</v>
      </c>
      <c r="R9" s="649">
        <v>69.599999999999994</v>
      </c>
      <c r="S9" s="649">
        <v>70.75</v>
      </c>
      <c r="T9" s="649">
        <v>71.5</v>
      </c>
      <c r="U9" s="649">
        <v>72.2</v>
      </c>
      <c r="V9" s="649">
        <v>73.25</v>
      </c>
      <c r="W9" s="649">
        <v>75</v>
      </c>
      <c r="X9" s="649">
        <v>74</v>
      </c>
      <c r="Y9" s="649">
        <v>72.5</v>
      </c>
      <c r="Z9" s="649">
        <v>73.2</v>
      </c>
      <c r="AA9" s="649">
        <v>71.75</v>
      </c>
      <c r="AB9" s="649">
        <v>72.5</v>
      </c>
      <c r="AC9" s="649">
        <v>72.400000000000006</v>
      </c>
      <c r="AD9" s="649">
        <v>70.25</v>
      </c>
      <c r="AE9" s="649">
        <v>64.25</v>
      </c>
      <c r="AF9" s="649">
        <v>55.6</v>
      </c>
      <c r="AG9" s="649">
        <v>50.75</v>
      </c>
      <c r="AH9" s="649">
        <v>50</v>
      </c>
      <c r="AI9" s="649">
        <v>47.2</v>
      </c>
      <c r="AJ9" s="649">
        <v>45.25</v>
      </c>
      <c r="AK9" s="649">
        <v>44</v>
      </c>
      <c r="AL9" s="649">
        <v>47.6</v>
      </c>
      <c r="AM9" s="649">
        <v>46</v>
      </c>
      <c r="AN9" s="649">
        <v>44.5</v>
      </c>
      <c r="AO9" s="649">
        <v>39.6</v>
      </c>
      <c r="AP9" s="649">
        <v>35</v>
      </c>
      <c r="AQ9" s="649">
        <v>36</v>
      </c>
      <c r="AR9" s="649">
        <v>36.75</v>
      </c>
      <c r="AS9" s="649">
        <v>36.5</v>
      </c>
      <c r="AT9" s="649">
        <v>34</v>
      </c>
      <c r="AU9" s="649">
        <v>33</v>
      </c>
      <c r="AV9" s="649">
        <v>33.5</v>
      </c>
      <c r="AW9" s="649">
        <v>32.4</v>
      </c>
      <c r="AX9" s="649">
        <v>31.75</v>
      </c>
      <c r="AY9" s="649">
        <v>30.8</v>
      </c>
      <c r="AZ9" s="649">
        <v>32.25</v>
      </c>
      <c r="BA9" s="649">
        <v>31</v>
      </c>
      <c r="BB9" s="912" t="s">
        <v>1364</v>
      </c>
      <c r="BC9" s="912" t="s">
        <v>1364</v>
      </c>
      <c r="BD9" s="912" t="s">
        <v>1364</v>
      </c>
      <c r="BE9" s="912" t="s">
        <v>1364</v>
      </c>
      <c r="BF9" s="912" t="s">
        <v>1364</v>
      </c>
      <c r="BG9" s="912" t="s">
        <v>1364</v>
      </c>
      <c r="BH9" s="912" t="s">
        <v>1364</v>
      </c>
      <c r="BI9" s="912" t="s">
        <v>1364</v>
      </c>
      <c r="BJ9" s="377" t="s">
        <v>1364</v>
      </c>
      <c r="BK9" s="377" t="s">
        <v>1364</v>
      </c>
      <c r="BL9" s="377" t="s">
        <v>1364</v>
      </c>
      <c r="BM9" s="377" t="s">
        <v>1364</v>
      </c>
      <c r="BN9" s="377" t="s">
        <v>1364</v>
      </c>
      <c r="BO9" s="377" t="s">
        <v>1364</v>
      </c>
      <c r="BP9" s="377" t="s">
        <v>1364</v>
      </c>
      <c r="BQ9" s="377" t="s">
        <v>1364</v>
      </c>
      <c r="BR9" s="377" t="s">
        <v>1364</v>
      </c>
      <c r="BS9" s="377" t="s">
        <v>1364</v>
      </c>
      <c r="BT9" s="377" t="s">
        <v>1364</v>
      </c>
      <c r="BU9" s="377" t="s">
        <v>1364</v>
      </c>
      <c r="BV9" s="377" t="s">
        <v>1364</v>
      </c>
    </row>
    <row r="10" spans="1:74" ht="11.1" customHeight="1" x14ac:dyDescent="0.2">
      <c r="A10" s="275" t="s">
        <v>1254</v>
      </c>
      <c r="B10" s="577" t="s">
        <v>1108</v>
      </c>
      <c r="C10" s="649">
        <v>184.6</v>
      </c>
      <c r="D10" s="649">
        <v>203.25</v>
      </c>
      <c r="E10" s="649">
        <v>215</v>
      </c>
      <c r="F10" s="649">
        <v>225</v>
      </c>
      <c r="G10" s="649">
        <v>231</v>
      </c>
      <c r="H10" s="649">
        <v>235.25</v>
      </c>
      <c r="I10" s="649">
        <v>239.4</v>
      </c>
      <c r="J10" s="649">
        <v>246.25</v>
      </c>
      <c r="K10" s="649">
        <v>255.75</v>
      </c>
      <c r="L10" s="649">
        <v>265.8</v>
      </c>
      <c r="M10" s="649">
        <v>272.75</v>
      </c>
      <c r="N10" s="649">
        <v>287.39999999999998</v>
      </c>
      <c r="O10" s="649">
        <v>292</v>
      </c>
      <c r="P10" s="649">
        <v>301.75</v>
      </c>
      <c r="Q10" s="649">
        <v>313.25</v>
      </c>
      <c r="R10" s="649">
        <v>329.6</v>
      </c>
      <c r="S10" s="649">
        <v>336.75</v>
      </c>
      <c r="T10" s="649">
        <v>344</v>
      </c>
      <c r="U10" s="649">
        <v>348.8</v>
      </c>
      <c r="V10" s="649">
        <v>346.25</v>
      </c>
      <c r="W10" s="649">
        <v>342.6</v>
      </c>
      <c r="X10" s="649">
        <v>345.75</v>
      </c>
      <c r="Y10" s="649">
        <v>349</v>
      </c>
      <c r="Z10" s="649">
        <v>350</v>
      </c>
      <c r="AA10" s="649">
        <v>354.5</v>
      </c>
      <c r="AB10" s="649">
        <v>352.75</v>
      </c>
      <c r="AC10" s="649">
        <v>349.4</v>
      </c>
      <c r="AD10" s="649">
        <v>355.5</v>
      </c>
      <c r="AE10" s="649">
        <v>349.25</v>
      </c>
      <c r="AF10" s="649">
        <v>341.6</v>
      </c>
      <c r="AG10" s="649">
        <v>334.5</v>
      </c>
      <c r="AH10" s="649">
        <v>324.25</v>
      </c>
      <c r="AI10" s="649">
        <v>318</v>
      </c>
      <c r="AJ10" s="649">
        <v>311.25</v>
      </c>
      <c r="AK10" s="649">
        <v>310.5</v>
      </c>
      <c r="AL10" s="649">
        <v>310.60000000000002</v>
      </c>
      <c r="AM10" s="649">
        <v>309.25</v>
      </c>
      <c r="AN10" s="649">
        <v>312.5</v>
      </c>
      <c r="AO10" s="649">
        <v>315</v>
      </c>
      <c r="AP10" s="649">
        <v>317</v>
      </c>
      <c r="AQ10" s="649">
        <v>312.8</v>
      </c>
      <c r="AR10" s="649">
        <v>308</v>
      </c>
      <c r="AS10" s="649">
        <v>304.75</v>
      </c>
      <c r="AT10" s="649">
        <v>304.2</v>
      </c>
      <c r="AU10" s="649">
        <v>306.25</v>
      </c>
      <c r="AV10" s="649">
        <v>304</v>
      </c>
      <c r="AW10" s="649">
        <v>303</v>
      </c>
      <c r="AX10" s="649">
        <v>304</v>
      </c>
      <c r="AY10" s="649">
        <v>302.60000000000002</v>
      </c>
      <c r="AZ10" s="649">
        <v>304</v>
      </c>
      <c r="BA10" s="649">
        <v>301.66666666999998</v>
      </c>
      <c r="BB10" s="912" t="s">
        <v>1364</v>
      </c>
      <c r="BC10" s="912" t="s">
        <v>1364</v>
      </c>
      <c r="BD10" s="912" t="s">
        <v>1364</v>
      </c>
      <c r="BE10" s="912" t="s">
        <v>1364</v>
      </c>
      <c r="BF10" s="912" t="s">
        <v>1364</v>
      </c>
      <c r="BG10" s="912" t="s">
        <v>1364</v>
      </c>
      <c r="BH10" s="912" t="s">
        <v>1364</v>
      </c>
      <c r="BI10" s="912" t="s">
        <v>1364</v>
      </c>
      <c r="BJ10" s="377" t="s">
        <v>1364</v>
      </c>
      <c r="BK10" s="377" t="s">
        <v>1364</v>
      </c>
      <c r="BL10" s="377" t="s">
        <v>1364</v>
      </c>
      <c r="BM10" s="377" t="s">
        <v>1364</v>
      </c>
      <c r="BN10" s="377" t="s">
        <v>1364</v>
      </c>
      <c r="BO10" s="377" t="s">
        <v>1364</v>
      </c>
      <c r="BP10" s="377" t="s">
        <v>1364</v>
      </c>
      <c r="BQ10" s="377" t="s">
        <v>1364</v>
      </c>
      <c r="BR10" s="377" t="s">
        <v>1364</v>
      </c>
      <c r="BS10" s="377" t="s">
        <v>1364</v>
      </c>
      <c r="BT10" s="377" t="s">
        <v>1364</v>
      </c>
      <c r="BU10" s="377" t="s">
        <v>1364</v>
      </c>
      <c r="BV10" s="377" t="s">
        <v>1364</v>
      </c>
    </row>
    <row r="11" spans="1:74" ht="11.1" customHeight="1" x14ac:dyDescent="0.2">
      <c r="A11" s="275" t="s">
        <v>1255</v>
      </c>
      <c r="B11" s="577" t="s">
        <v>1596</v>
      </c>
      <c r="C11" s="649">
        <v>43.2</v>
      </c>
      <c r="D11" s="649">
        <v>44.75</v>
      </c>
      <c r="E11" s="649">
        <v>46.75</v>
      </c>
      <c r="F11" s="649">
        <v>59.2</v>
      </c>
      <c r="G11" s="649">
        <v>63</v>
      </c>
      <c r="H11" s="649">
        <v>70.5</v>
      </c>
      <c r="I11" s="649">
        <v>79.599999999999994</v>
      </c>
      <c r="J11" s="649">
        <v>88.25</v>
      </c>
      <c r="K11" s="649">
        <v>93.75</v>
      </c>
      <c r="L11" s="649">
        <v>103.2</v>
      </c>
      <c r="M11" s="649">
        <v>107</v>
      </c>
      <c r="N11" s="649">
        <v>106.2</v>
      </c>
      <c r="O11" s="649">
        <v>108.5</v>
      </c>
      <c r="P11" s="649">
        <v>114</v>
      </c>
      <c r="Q11" s="649">
        <v>114.75</v>
      </c>
      <c r="R11" s="649">
        <v>119.6</v>
      </c>
      <c r="S11" s="649">
        <v>129.25</v>
      </c>
      <c r="T11" s="649">
        <v>135.5</v>
      </c>
      <c r="U11" s="649">
        <v>146.80000000000001</v>
      </c>
      <c r="V11" s="649">
        <v>152.75</v>
      </c>
      <c r="W11" s="649">
        <v>155</v>
      </c>
      <c r="X11" s="649">
        <v>156</v>
      </c>
      <c r="Y11" s="649">
        <v>160.5</v>
      </c>
      <c r="Z11" s="649">
        <v>160.4</v>
      </c>
      <c r="AA11" s="649">
        <v>149.5</v>
      </c>
      <c r="AB11" s="649">
        <v>137.5</v>
      </c>
      <c r="AC11" s="649">
        <v>136.19999999999999</v>
      </c>
      <c r="AD11" s="649">
        <v>133.25</v>
      </c>
      <c r="AE11" s="649">
        <v>130.5</v>
      </c>
      <c r="AF11" s="649">
        <v>116.4</v>
      </c>
      <c r="AG11" s="649">
        <v>114.5</v>
      </c>
      <c r="AH11" s="649">
        <v>110.75</v>
      </c>
      <c r="AI11" s="649">
        <v>110.6</v>
      </c>
      <c r="AJ11" s="649">
        <v>106.75</v>
      </c>
      <c r="AK11" s="649">
        <v>107.5</v>
      </c>
      <c r="AL11" s="649">
        <v>108.4</v>
      </c>
      <c r="AM11" s="649">
        <v>105.75</v>
      </c>
      <c r="AN11" s="649">
        <v>103.75</v>
      </c>
      <c r="AO11" s="649">
        <v>102</v>
      </c>
      <c r="AP11" s="649">
        <v>99.75</v>
      </c>
      <c r="AQ11" s="649">
        <v>97.4</v>
      </c>
      <c r="AR11" s="649">
        <v>91</v>
      </c>
      <c r="AS11" s="649">
        <v>91.5</v>
      </c>
      <c r="AT11" s="649">
        <v>97.6</v>
      </c>
      <c r="AU11" s="649">
        <v>100</v>
      </c>
      <c r="AV11" s="649">
        <v>103</v>
      </c>
      <c r="AW11" s="649">
        <v>104</v>
      </c>
      <c r="AX11" s="649">
        <v>108.25</v>
      </c>
      <c r="AY11" s="649">
        <v>107.8</v>
      </c>
      <c r="AZ11" s="649">
        <v>110.5</v>
      </c>
      <c r="BA11" s="649">
        <v>115.33333333</v>
      </c>
      <c r="BB11" s="912" t="s">
        <v>1364</v>
      </c>
      <c r="BC11" s="912" t="s">
        <v>1364</v>
      </c>
      <c r="BD11" s="912" t="s">
        <v>1364</v>
      </c>
      <c r="BE11" s="912" t="s">
        <v>1364</v>
      </c>
      <c r="BF11" s="912" t="s">
        <v>1364</v>
      </c>
      <c r="BG11" s="912" t="s">
        <v>1364</v>
      </c>
      <c r="BH11" s="912" t="s">
        <v>1364</v>
      </c>
      <c r="BI11" s="912" t="s">
        <v>1364</v>
      </c>
      <c r="BJ11" s="377" t="s">
        <v>1364</v>
      </c>
      <c r="BK11" s="377" t="s">
        <v>1364</v>
      </c>
      <c r="BL11" s="377" t="s">
        <v>1364</v>
      </c>
      <c r="BM11" s="377" t="s">
        <v>1364</v>
      </c>
      <c r="BN11" s="377" t="s">
        <v>1364</v>
      </c>
      <c r="BO11" s="377" t="s">
        <v>1364</v>
      </c>
      <c r="BP11" s="377" t="s">
        <v>1364</v>
      </c>
      <c r="BQ11" s="377" t="s">
        <v>1364</v>
      </c>
      <c r="BR11" s="377" t="s">
        <v>1364</v>
      </c>
      <c r="BS11" s="377" t="s">
        <v>1364</v>
      </c>
      <c r="BT11" s="377" t="s">
        <v>1364</v>
      </c>
      <c r="BU11" s="377" t="s">
        <v>1364</v>
      </c>
      <c r="BV11" s="377" t="s">
        <v>1364</v>
      </c>
    </row>
    <row r="12" spans="1:74" ht="11.1" customHeight="1" x14ac:dyDescent="0.2">
      <c r="A12" s="275"/>
      <c r="B12" s="279"/>
      <c r="C12" s="650"/>
      <c r="D12" s="650"/>
      <c r="E12" s="650"/>
      <c r="F12" s="650"/>
      <c r="G12" s="650"/>
      <c r="H12" s="650"/>
      <c r="I12" s="650"/>
      <c r="J12" s="650"/>
      <c r="K12" s="650"/>
      <c r="L12" s="650"/>
      <c r="M12" s="650"/>
      <c r="N12" s="650"/>
      <c r="O12" s="650"/>
      <c r="P12" s="650"/>
      <c r="Q12" s="650"/>
      <c r="R12" s="650"/>
      <c r="S12" s="650"/>
      <c r="T12" s="650"/>
      <c r="U12" s="650"/>
      <c r="V12" s="650"/>
      <c r="W12" s="650"/>
      <c r="X12" s="650"/>
      <c r="Y12" s="650"/>
      <c r="Z12" s="650"/>
      <c r="AA12" s="650"/>
      <c r="AB12" s="650"/>
      <c r="AC12" s="650"/>
      <c r="AD12" s="650"/>
      <c r="AE12" s="650"/>
      <c r="AF12" s="650"/>
      <c r="AG12" s="650"/>
      <c r="AH12" s="650"/>
      <c r="AI12" s="650"/>
      <c r="AJ12" s="650"/>
      <c r="AK12" s="650"/>
      <c r="AL12" s="650"/>
      <c r="AM12" s="650"/>
      <c r="AN12" s="650"/>
      <c r="AO12" s="650"/>
      <c r="AP12" s="650"/>
      <c r="AQ12" s="650"/>
      <c r="AR12" s="650"/>
      <c r="AS12" s="650"/>
      <c r="AT12" s="650"/>
      <c r="AU12" s="650"/>
      <c r="AV12" s="650"/>
      <c r="AW12" s="650"/>
      <c r="AX12" s="650"/>
      <c r="AY12" s="650"/>
      <c r="AZ12" s="650"/>
      <c r="BA12" s="650"/>
      <c r="BB12" s="647"/>
      <c r="BC12" s="647"/>
      <c r="BD12" s="647"/>
      <c r="BE12" s="647"/>
      <c r="BF12" s="647"/>
      <c r="BG12" s="647"/>
      <c r="BH12" s="647"/>
      <c r="BI12" s="647"/>
      <c r="BJ12" s="375"/>
      <c r="BK12" s="375"/>
      <c r="BL12" s="375"/>
      <c r="BM12" s="375"/>
      <c r="BN12" s="375"/>
      <c r="BO12" s="375"/>
      <c r="BP12" s="375"/>
      <c r="BQ12" s="375"/>
      <c r="BR12" s="375"/>
      <c r="BS12" s="375"/>
      <c r="BT12" s="375"/>
      <c r="BU12" s="375"/>
      <c r="BV12" s="375"/>
    </row>
    <row r="13" spans="1:74" ht="11.1" customHeight="1" x14ac:dyDescent="0.2">
      <c r="A13" s="275"/>
      <c r="B13" s="37" t="s">
        <v>1256</v>
      </c>
      <c r="C13" s="650"/>
      <c r="D13" s="650"/>
      <c r="E13" s="650"/>
      <c r="F13" s="650"/>
      <c r="G13" s="650"/>
      <c r="H13" s="650"/>
      <c r="I13" s="650"/>
      <c r="J13" s="650"/>
      <c r="K13" s="650"/>
      <c r="L13" s="650"/>
      <c r="M13" s="650"/>
      <c r="N13" s="650"/>
      <c r="O13" s="650"/>
      <c r="P13" s="650"/>
      <c r="Q13" s="650"/>
      <c r="R13" s="650"/>
      <c r="S13" s="650"/>
      <c r="T13" s="650"/>
      <c r="U13" s="650"/>
      <c r="V13" s="650"/>
      <c r="W13" s="650"/>
      <c r="X13" s="650"/>
      <c r="Y13" s="650"/>
      <c r="Z13" s="650"/>
      <c r="AA13" s="650"/>
      <c r="AB13" s="650"/>
      <c r="AC13" s="650"/>
      <c r="AD13" s="650"/>
      <c r="AE13" s="650"/>
      <c r="AF13" s="650"/>
      <c r="AG13" s="650"/>
      <c r="AH13" s="650"/>
      <c r="AI13" s="650"/>
      <c r="AJ13" s="650"/>
      <c r="AK13" s="650"/>
      <c r="AL13" s="650"/>
      <c r="AM13" s="650"/>
      <c r="AN13" s="650"/>
      <c r="AO13" s="650"/>
      <c r="AP13" s="650"/>
      <c r="AQ13" s="650"/>
      <c r="AR13" s="650"/>
      <c r="AS13" s="650"/>
      <c r="AT13" s="650"/>
      <c r="AU13" s="650"/>
      <c r="AV13" s="650"/>
      <c r="AW13" s="650"/>
      <c r="AX13" s="650"/>
      <c r="AY13" s="650"/>
      <c r="AZ13" s="650"/>
      <c r="BA13" s="650"/>
      <c r="BB13" s="647"/>
      <c r="BC13" s="647"/>
      <c r="BD13" s="647"/>
      <c r="BE13" s="647"/>
      <c r="BF13" s="647"/>
      <c r="BG13" s="647"/>
      <c r="BH13" s="647"/>
      <c r="BI13" s="647"/>
      <c r="BJ13" s="375"/>
      <c r="BK13" s="375"/>
      <c r="BL13" s="375"/>
      <c r="BM13" s="375"/>
      <c r="BN13" s="375"/>
      <c r="BO13" s="375"/>
      <c r="BP13" s="375"/>
      <c r="BQ13" s="375"/>
      <c r="BR13" s="375"/>
      <c r="BS13" s="375"/>
      <c r="BT13" s="375"/>
      <c r="BU13" s="375"/>
      <c r="BV13" s="375"/>
    </row>
    <row r="14" spans="1:74" ht="11.1" customHeight="1" x14ac:dyDescent="0.2">
      <c r="A14" s="275" t="s">
        <v>1257</v>
      </c>
      <c r="B14" s="577" t="s">
        <v>1100</v>
      </c>
      <c r="C14" s="408">
        <v>63</v>
      </c>
      <c r="D14" s="408">
        <v>66</v>
      </c>
      <c r="E14" s="408">
        <v>68</v>
      </c>
      <c r="F14" s="408">
        <v>69</v>
      </c>
      <c r="G14" s="408">
        <v>71</v>
      </c>
      <c r="H14" s="408">
        <v>67</v>
      </c>
      <c r="I14" s="408">
        <v>68</v>
      </c>
      <c r="J14" s="408">
        <v>71</v>
      </c>
      <c r="K14" s="408">
        <v>70</v>
      </c>
      <c r="L14" s="408">
        <v>69</v>
      </c>
      <c r="M14" s="408">
        <v>70</v>
      </c>
      <c r="N14" s="408">
        <v>72</v>
      </c>
      <c r="O14" s="408">
        <v>77</v>
      </c>
      <c r="P14" s="408">
        <v>86</v>
      </c>
      <c r="Q14" s="408">
        <v>89</v>
      </c>
      <c r="R14" s="408">
        <v>91</v>
      </c>
      <c r="S14" s="408">
        <v>95</v>
      </c>
      <c r="T14" s="408">
        <v>95</v>
      </c>
      <c r="U14" s="408">
        <v>92</v>
      </c>
      <c r="V14" s="408">
        <v>88</v>
      </c>
      <c r="W14" s="408">
        <v>89</v>
      </c>
      <c r="X14" s="408">
        <v>98</v>
      </c>
      <c r="Y14" s="408">
        <v>98</v>
      </c>
      <c r="Z14" s="408">
        <v>97</v>
      </c>
      <c r="AA14" s="408">
        <v>98</v>
      </c>
      <c r="AB14" s="408">
        <v>97</v>
      </c>
      <c r="AC14" s="408">
        <v>97</v>
      </c>
      <c r="AD14" s="408">
        <v>97</v>
      </c>
      <c r="AE14" s="408">
        <v>96</v>
      </c>
      <c r="AF14" s="408">
        <v>90</v>
      </c>
      <c r="AG14" s="408">
        <v>89</v>
      </c>
      <c r="AH14" s="408">
        <v>80</v>
      </c>
      <c r="AI14" s="408">
        <v>75</v>
      </c>
      <c r="AJ14" s="408">
        <v>74</v>
      </c>
      <c r="AK14" s="408">
        <v>75</v>
      </c>
      <c r="AL14" s="408">
        <v>77</v>
      </c>
      <c r="AM14" s="408">
        <v>77</v>
      </c>
      <c r="AN14" s="408">
        <v>81</v>
      </c>
      <c r="AO14" s="408">
        <v>81</v>
      </c>
      <c r="AP14" s="408">
        <v>78</v>
      </c>
      <c r="AQ14" s="408">
        <v>74</v>
      </c>
      <c r="AR14" s="408">
        <v>68</v>
      </c>
      <c r="AS14" s="408">
        <v>69</v>
      </c>
      <c r="AT14" s="408">
        <v>66</v>
      </c>
      <c r="AU14" s="408">
        <v>62</v>
      </c>
      <c r="AV14" s="408">
        <v>62</v>
      </c>
      <c r="AW14" s="408">
        <v>65</v>
      </c>
      <c r="AX14" s="408">
        <v>65</v>
      </c>
      <c r="AY14" s="408">
        <v>65</v>
      </c>
      <c r="AZ14" s="408">
        <v>67</v>
      </c>
      <c r="BA14" s="408">
        <v>67</v>
      </c>
      <c r="BB14" s="380" t="s">
        <v>1364</v>
      </c>
      <c r="BC14" s="380" t="s">
        <v>1364</v>
      </c>
      <c r="BD14" s="380" t="s">
        <v>1364</v>
      </c>
      <c r="BE14" s="380" t="s">
        <v>1364</v>
      </c>
      <c r="BF14" s="380" t="s">
        <v>1364</v>
      </c>
      <c r="BG14" s="380" t="s">
        <v>1364</v>
      </c>
      <c r="BH14" s="380" t="s">
        <v>1364</v>
      </c>
      <c r="BI14" s="380" t="s">
        <v>1364</v>
      </c>
      <c r="BJ14" s="377" t="s">
        <v>1364</v>
      </c>
      <c r="BK14" s="377" t="s">
        <v>1364</v>
      </c>
      <c r="BL14" s="377" t="s">
        <v>1364</v>
      </c>
      <c r="BM14" s="377" t="s">
        <v>1364</v>
      </c>
      <c r="BN14" s="377" t="s">
        <v>1364</v>
      </c>
      <c r="BO14" s="377" t="s">
        <v>1364</v>
      </c>
      <c r="BP14" s="377" t="s">
        <v>1364</v>
      </c>
      <c r="BQ14" s="377" t="s">
        <v>1364</v>
      </c>
      <c r="BR14" s="377" t="s">
        <v>1364</v>
      </c>
      <c r="BS14" s="377" t="s">
        <v>1364</v>
      </c>
      <c r="BT14" s="377" t="s">
        <v>1364</v>
      </c>
      <c r="BU14" s="377" t="s">
        <v>1364</v>
      </c>
      <c r="BV14" s="377" t="s">
        <v>1364</v>
      </c>
    </row>
    <row r="15" spans="1:74" s="562" customFormat="1" ht="11.1" customHeight="1" x14ac:dyDescent="0.2">
      <c r="A15" s="275" t="s">
        <v>1258</v>
      </c>
      <c r="B15" s="577" t="s">
        <v>1102</v>
      </c>
      <c r="C15" s="408">
        <v>20</v>
      </c>
      <c r="D15" s="408">
        <v>19</v>
      </c>
      <c r="E15" s="408">
        <v>25</v>
      </c>
      <c r="F15" s="408">
        <v>27</v>
      </c>
      <c r="G15" s="408">
        <v>29</v>
      </c>
      <c r="H15" s="408">
        <v>31</v>
      </c>
      <c r="I15" s="408">
        <v>32</v>
      </c>
      <c r="J15" s="408">
        <v>39</v>
      </c>
      <c r="K15" s="408">
        <v>42</v>
      </c>
      <c r="L15" s="408">
        <v>43</v>
      </c>
      <c r="M15" s="408">
        <v>46</v>
      </c>
      <c r="N15" s="408">
        <v>52</v>
      </c>
      <c r="O15" s="408">
        <v>53</v>
      </c>
      <c r="P15" s="408">
        <v>64</v>
      </c>
      <c r="Q15" s="408">
        <v>67</v>
      </c>
      <c r="R15" s="408">
        <v>58</v>
      </c>
      <c r="S15" s="408">
        <v>75</v>
      </c>
      <c r="T15" s="408">
        <v>75</v>
      </c>
      <c r="U15" s="408">
        <v>75</v>
      </c>
      <c r="V15" s="408">
        <v>76</v>
      </c>
      <c r="W15" s="408">
        <v>78</v>
      </c>
      <c r="X15" s="408">
        <v>77</v>
      </c>
      <c r="Y15" s="408">
        <v>79</v>
      </c>
      <c r="Z15" s="408">
        <v>80</v>
      </c>
      <c r="AA15" s="408">
        <v>80</v>
      </c>
      <c r="AB15" s="408">
        <v>80</v>
      </c>
      <c r="AC15" s="408">
        <v>80</v>
      </c>
      <c r="AD15" s="408">
        <v>79</v>
      </c>
      <c r="AE15" s="408">
        <v>74</v>
      </c>
      <c r="AF15" s="408">
        <v>70</v>
      </c>
      <c r="AG15" s="408">
        <v>70</v>
      </c>
      <c r="AH15" s="408">
        <v>68</v>
      </c>
      <c r="AI15" s="408">
        <v>64</v>
      </c>
      <c r="AJ15" s="408">
        <v>67</v>
      </c>
      <c r="AK15" s="408">
        <v>67</v>
      </c>
      <c r="AL15" s="408">
        <v>65</v>
      </c>
      <c r="AM15" s="408">
        <v>68</v>
      </c>
      <c r="AN15" s="408">
        <v>69</v>
      </c>
      <c r="AO15" s="408">
        <v>69</v>
      </c>
      <c r="AP15" s="408">
        <v>69</v>
      </c>
      <c r="AQ15" s="408">
        <v>69</v>
      </c>
      <c r="AR15" s="408">
        <v>70</v>
      </c>
      <c r="AS15" s="408">
        <v>71</v>
      </c>
      <c r="AT15" s="408">
        <v>71</v>
      </c>
      <c r="AU15" s="408">
        <v>69</v>
      </c>
      <c r="AV15" s="408">
        <v>69</v>
      </c>
      <c r="AW15" s="408">
        <v>71</v>
      </c>
      <c r="AX15" s="408">
        <v>74</v>
      </c>
      <c r="AY15" s="408">
        <v>71</v>
      </c>
      <c r="AZ15" s="408">
        <v>68</v>
      </c>
      <c r="BA15" s="408">
        <v>68</v>
      </c>
      <c r="BB15" s="380" t="s">
        <v>1364</v>
      </c>
      <c r="BC15" s="380" t="s">
        <v>1364</v>
      </c>
      <c r="BD15" s="380" t="s">
        <v>1364</v>
      </c>
      <c r="BE15" s="380" t="s">
        <v>1364</v>
      </c>
      <c r="BF15" s="380" t="s">
        <v>1364</v>
      </c>
      <c r="BG15" s="380" t="s">
        <v>1364</v>
      </c>
      <c r="BH15" s="380" t="s">
        <v>1364</v>
      </c>
      <c r="BI15" s="380" t="s">
        <v>1364</v>
      </c>
      <c r="BJ15" s="377" t="s">
        <v>1364</v>
      </c>
      <c r="BK15" s="377" t="s">
        <v>1364</v>
      </c>
      <c r="BL15" s="377" t="s">
        <v>1364</v>
      </c>
      <c r="BM15" s="377" t="s">
        <v>1364</v>
      </c>
      <c r="BN15" s="377" t="s">
        <v>1364</v>
      </c>
      <c r="BO15" s="377" t="s">
        <v>1364</v>
      </c>
      <c r="BP15" s="377" t="s">
        <v>1364</v>
      </c>
      <c r="BQ15" s="377" t="s">
        <v>1364</v>
      </c>
      <c r="BR15" s="377" t="s">
        <v>1364</v>
      </c>
      <c r="BS15" s="377" t="s">
        <v>1364</v>
      </c>
      <c r="BT15" s="377" t="s">
        <v>1364</v>
      </c>
      <c r="BU15" s="377" t="s">
        <v>1364</v>
      </c>
      <c r="BV15" s="377" t="s">
        <v>1364</v>
      </c>
    </row>
    <row r="16" spans="1:74" ht="11.1" customHeight="1" x14ac:dyDescent="0.2">
      <c r="A16" s="275" t="s">
        <v>1259</v>
      </c>
      <c r="B16" s="577" t="s">
        <v>1104</v>
      </c>
      <c r="C16" s="408">
        <v>45</v>
      </c>
      <c r="D16" s="408">
        <v>40</v>
      </c>
      <c r="E16" s="408">
        <v>47</v>
      </c>
      <c r="F16" s="408">
        <v>55</v>
      </c>
      <c r="G16" s="408">
        <v>55</v>
      </c>
      <c r="H16" s="408">
        <v>58</v>
      </c>
      <c r="I16" s="408">
        <v>59</v>
      </c>
      <c r="J16" s="408">
        <v>62</v>
      </c>
      <c r="K16" s="408">
        <v>63</v>
      </c>
      <c r="L16" s="408">
        <v>65</v>
      </c>
      <c r="M16" s="408">
        <v>69</v>
      </c>
      <c r="N16" s="408">
        <v>71</v>
      </c>
      <c r="O16" s="408">
        <v>76</v>
      </c>
      <c r="P16" s="408">
        <v>87</v>
      </c>
      <c r="Q16" s="408">
        <v>95</v>
      </c>
      <c r="R16" s="408">
        <v>100</v>
      </c>
      <c r="S16" s="408">
        <v>107</v>
      </c>
      <c r="T16" s="408">
        <v>112</v>
      </c>
      <c r="U16" s="408">
        <v>116</v>
      </c>
      <c r="V16" s="408">
        <v>119</v>
      </c>
      <c r="W16" s="408">
        <v>116</v>
      </c>
      <c r="X16" s="408">
        <v>116</v>
      </c>
      <c r="Y16" s="408">
        <v>116</v>
      </c>
      <c r="Z16" s="408">
        <v>117</v>
      </c>
      <c r="AA16" s="408">
        <v>120</v>
      </c>
      <c r="AB16" s="408">
        <v>120</v>
      </c>
      <c r="AC16" s="408">
        <v>120</v>
      </c>
      <c r="AD16" s="408">
        <v>113</v>
      </c>
      <c r="AE16" s="408">
        <v>103</v>
      </c>
      <c r="AF16" s="408">
        <v>95</v>
      </c>
      <c r="AG16" s="408">
        <v>95</v>
      </c>
      <c r="AH16" s="408">
        <v>90</v>
      </c>
      <c r="AI16" s="408">
        <v>88</v>
      </c>
      <c r="AJ16" s="408">
        <v>92</v>
      </c>
      <c r="AK16" s="408">
        <v>92</v>
      </c>
      <c r="AL16" s="408">
        <v>92</v>
      </c>
      <c r="AM16" s="408">
        <v>96</v>
      </c>
      <c r="AN16" s="408">
        <v>95</v>
      </c>
      <c r="AO16" s="408">
        <v>99</v>
      </c>
      <c r="AP16" s="408">
        <v>102</v>
      </c>
      <c r="AQ16" s="408">
        <v>98</v>
      </c>
      <c r="AR16" s="408">
        <v>98</v>
      </c>
      <c r="AS16" s="408">
        <v>95</v>
      </c>
      <c r="AT16" s="408">
        <v>96</v>
      </c>
      <c r="AU16" s="408">
        <v>98</v>
      </c>
      <c r="AV16" s="408">
        <v>99</v>
      </c>
      <c r="AW16" s="408">
        <v>100</v>
      </c>
      <c r="AX16" s="408">
        <v>100</v>
      </c>
      <c r="AY16" s="408">
        <v>98</v>
      </c>
      <c r="AZ16" s="408">
        <v>103</v>
      </c>
      <c r="BA16" s="408">
        <v>104</v>
      </c>
      <c r="BB16" s="380" t="s">
        <v>1364</v>
      </c>
      <c r="BC16" s="380" t="s">
        <v>1364</v>
      </c>
      <c r="BD16" s="380" t="s">
        <v>1364</v>
      </c>
      <c r="BE16" s="380" t="s">
        <v>1364</v>
      </c>
      <c r="BF16" s="380" t="s">
        <v>1364</v>
      </c>
      <c r="BG16" s="380" t="s">
        <v>1364</v>
      </c>
      <c r="BH16" s="380" t="s">
        <v>1364</v>
      </c>
      <c r="BI16" s="380" t="s">
        <v>1364</v>
      </c>
      <c r="BJ16" s="377" t="s">
        <v>1364</v>
      </c>
      <c r="BK16" s="377" t="s">
        <v>1364</v>
      </c>
      <c r="BL16" s="377" t="s">
        <v>1364</v>
      </c>
      <c r="BM16" s="377" t="s">
        <v>1364</v>
      </c>
      <c r="BN16" s="377" t="s">
        <v>1364</v>
      </c>
      <c r="BO16" s="377" t="s">
        <v>1364</v>
      </c>
      <c r="BP16" s="377" t="s">
        <v>1364</v>
      </c>
      <c r="BQ16" s="377" t="s">
        <v>1364</v>
      </c>
      <c r="BR16" s="377" t="s">
        <v>1364</v>
      </c>
      <c r="BS16" s="377" t="s">
        <v>1364</v>
      </c>
      <c r="BT16" s="377" t="s">
        <v>1364</v>
      </c>
      <c r="BU16" s="377" t="s">
        <v>1364</v>
      </c>
      <c r="BV16" s="377" t="s">
        <v>1364</v>
      </c>
    </row>
    <row r="17" spans="1:74" ht="11.1" customHeight="1" x14ac:dyDescent="0.2">
      <c r="A17" s="275" t="s">
        <v>1260</v>
      </c>
      <c r="B17" s="577" t="s">
        <v>1106</v>
      </c>
      <c r="C17" s="408">
        <v>42</v>
      </c>
      <c r="D17" s="408">
        <v>43</v>
      </c>
      <c r="E17" s="408">
        <v>46</v>
      </c>
      <c r="F17" s="408">
        <v>46</v>
      </c>
      <c r="G17" s="408">
        <v>47</v>
      </c>
      <c r="H17" s="408">
        <v>48</v>
      </c>
      <c r="I17" s="408">
        <v>49</v>
      </c>
      <c r="J17" s="408">
        <v>47</v>
      </c>
      <c r="K17" s="408">
        <v>49</v>
      </c>
      <c r="L17" s="408">
        <v>48</v>
      </c>
      <c r="M17" s="408">
        <v>49</v>
      </c>
      <c r="N17" s="408">
        <v>51</v>
      </c>
      <c r="O17" s="408">
        <v>55</v>
      </c>
      <c r="P17" s="408">
        <v>59</v>
      </c>
      <c r="Q17" s="408">
        <v>68</v>
      </c>
      <c r="R17" s="408">
        <v>70</v>
      </c>
      <c r="S17" s="408">
        <v>72</v>
      </c>
      <c r="T17" s="408">
        <v>72</v>
      </c>
      <c r="U17" s="408">
        <v>73</v>
      </c>
      <c r="V17" s="408">
        <v>74</v>
      </c>
      <c r="W17" s="408">
        <v>76</v>
      </c>
      <c r="X17" s="408">
        <v>75</v>
      </c>
      <c r="Y17" s="408">
        <v>73</v>
      </c>
      <c r="Z17" s="408">
        <v>74</v>
      </c>
      <c r="AA17" s="408">
        <v>73</v>
      </c>
      <c r="AB17" s="408">
        <v>74</v>
      </c>
      <c r="AC17" s="408">
        <v>74</v>
      </c>
      <c r="AD17" s="408">
        <v>71</v>
      </c>
      <c r="AE17" s="408">
        <v>64</v>
      </c>
      <c r="AF17" s="408">
        <v>56</v>
      </c>
      <c r="AG17" s="408">
        <v>51</v>
      </c>
      <c r="AH17" s="408">
        <v>50</v>
      </c>
      <c r="AI17" s="408">
        <v>47</v>
      </c>
      <c r="AJ17" s="408">
        <v>45</v>
      </c>
      <c r="AK17" s="408">
        <v>43</v>
      </c>
      <c r="AL17" s="408">
        <v>45</v>
      </c>
      <c r="AM17" s="408">
        <v>44</v>
      </c>
      <c r="AN17" s="408">
        <v>42</v>
      </c>
      <c r="AO17" s="408">
        <v>38</v>
      </c>
      <c r="AP17" s="408">
        <v>34</v>
      </c>
      <c r="AQ17" s="408">
        <v>34</v>
      </c>
      <c r="AR17" s="408">
        <v>35</v>
      </c>
      <c r="AS17" s="408">
        <v>35</v>
      </c>
      <c r="AT17" s="408">
        <v>33</v>
      </c>
      <c r="AU17" s="408">
        <v>31</v>
      </c>
      <c r="AV17" s="408">
        <v>31</v>
      </c>
      <c r="AW17" s="408">
        <v>31</v>
      </c>
      <c r="AX17" s="408">
        <v>31</v>
      </c>
      <c r="AY17" s="408">
        <v>30</v>
      </c>
      <c r="AZ17" s="408">
        <v>31</v>
      </c>
      <c r="BA17" s="408">
        <v>30</v>
      </c>
      <c r="BB17" s="380" t="s">
        <v>1364</v>
      </c>
      <c r="BC17" s="380" t="s">
        <v>1364</v>
      </c>
      <c r="BD17" s="380" t="s">
        <v>1364</v>
      </c>
      <c r="BE17" s="380" t="s">
        <v>1364</v>
      </c>
      <c r="BF17" s="380" t="s">
        <v>1364</v>
      </c>
      <c r="BG17" s="380" t="s">
        <v>1364</v>
      </c>
      <c r="BH17" s="380" t="s">
        <v>1364</v>
      </c>
      <c r="BI17" s="380" t="s">
        <v>1364</v>
      </c>
      <c r="BJ17" s="377" t="s">
        <v>1364</v>
      </c>
      <c r="BK17" s="377" t="s">
        <v>1364</v>
      </c>
      <c r="BL17" s="377" t="s">
        <v>1364</v>
      </c>
      <c r="BM17" s="377" t="s">
        <v>1364</v>
      </c>
      <c r="BN17" s="377" t="s">
        <v>1364</v>
      </c>
      <c r="BO17" s="377" t="s">
        <v>1364</v>
      </c>
      <c r="BP17" s="377" t="s">
        <v>1364</v>
      </c>
      <c r="BQ17" s="377" t="s">
        <v>1364</v>
      </c>
      <c r="BR17" s="377" t="s">
        <v>1364</v>
      </c>
      <c r="BS17" s="377" t="s">
        <v>1364</v>
      </c>
      <c r="BT17" s="377" t="s">
        <v>1364</v>
      </c>
      <c r="BU17" s="377" t="s">
        <v>1364</v>
      </c>
      <c r="BV17" s="377" t="s">
        <v>1364</v>
      </c>
    </row>
    <row r="18" spans="1:74" ht="11.1" customHeight="1" x14ac:dyDescent="0.2">
      <c r="A18" s="275" t="s">
        <v>1261</v>
      </c>
      <c r="B18" s="577" t="s">
        <v>1108</v>
      </c>
      <c r="C18" s="408">
        <v>228</v>
      </c>
      <c r="D18" s="408">
        <v>252</v>
      </c>
      <c r="E18" s="408">
        <v>268</v>
      </c>
      <c r="F18" s="408">
        <v>280</v>
      </c>
      <c r="G18" s="408">
        <v>290</v>
      </c>
      <c r="H18" s="408">
        <v>298</v>
      </c>
      <c r="I18" s="408">
        <v>304</v>
      </c>
      <c r="J18" s="408">
        <v>313</v>
      </c>
      <c r="K18" s="408">
        <v>327</v>
      </c>
      <c r="L18" s="408">
        <v>343</v>
      </c>
      <c r="M18" s="408">
        <v>356</v>
      </c>
      <c r="N18" s="408">
        <v>377</v>
      </c>
      <c r="O18" s="408">
        <v>385</v>
      </c>
      <c r="P18" s="408">
        <v>401</v>
      </c>
      <c r="Q18" s="408">
        <v>419</v>
      </c>
      <c r="R18" s="408">
        <v>444</v>
      </c>
      <c r="S18" s="408">
        <v>456</v>
      </c>
      <c r="T18" s="408">
        <v>470</v>
      </c>
      <c r="U18" s="408">
        <v>476</v>
      </c>
      <c r="V18" s="408">
        <v>476</v>
      </c>
      <c r="W18" s="408">
        <v>470</v>
      </c>
      <c r="X18" s="408">
        <v>474</v>
      </c>
      <c r="Y18" s="408">
        <v>478</v>
      </c>
      <c r="Z18" s="408">
        <v>480</v>
      </c>
      <c r="AA18" s="408">
        <v>486</v>
      </c>
      <c r="AB18" s="408">
        <v>486</v>
      </c>
      <c r="AC18" s="408">
        <v>482</v>
      </c>
      <c r="AD18" s="408">
        <v>495</v>
      </c>
      <c r="AE18" s="408">
        <v>489</v>
      </c>
      <c r="AF18" s="408">
        <v>483</v>
      </c>
      <c r="AG18" s="408">
        <v>483</v>
      </c>
      <c r="AH18" s="408">
        <v>472</v>
      </c>
      <c r="AI18" s="408">
        <v>466</v>
      </c>
      <c r="AJ18" s="408">
        <v>458</v>
      </c>
      <c r="AK18" s="408">
        <v>456</v>
      </c>
      <c r="AL18" s="408">
        <v>456</v>
      </c>
      <c r="AM18" s="408">
        <v>460</v>
      </c>
      <c r="AN18" s="408">
        <v>462</v>
      </c>
      <c r="AO18" s="408">
        <v>466</v>
      </c>
      <c r="AP18" s="408">
        <v>469</v>
      </c>
      <c r="AQ18" s="408">
        <v>465</v>
      </c>
      <c r="AR18" s="408">
        <v>459</v>
      </c>
      <c r="AS18" s="408">
        <v>454</v>
      </c>
      <c r="AT18" s="408">
        <v>454</v>
      </c>
      <c r="AU18" s="408">
        <v>456</v>
      </c>
      <c r="AV18" s="408">
        <v>456</v>
      </c>
      <c r="AW18" s="408">
        <v>458</v>
      </c>
      <c r="AX18" s="408">
        <v>460</v>
      </c>
      <c r="AY18" s="408">
        <v>460</v>
      </c>
      <c r="AZ18" s="408">
        <v>466</v>
      </c>
      <c r="BA18" s="408">
        <v>463</v>
      </c>
      <c r="BB18" s="380" t="s">
        <v>1364</v>
      </c>
      <c r="BC18" s="380" t="s">
        <v>1364</v>
      </c>
      <c r="BD18" s="380" t="s">
        <v>1364</v>
      </c>
      <c r="BE18" s="380" t="s">
        <v>1364</v>
      </c>
      <c r="BF18" s="380" t="s">
        <v>1364</v>
      </c>
      <c r="BG18" s="380" t="s">
        <v>1364</v>
      </c>
      <c r="BH18" s="380" t="s">
        <v>1364</v>
      </c>
      <c r="BI18" s="380" t="s">
        <v>1364</v>
      </c>
      <c r="BJ18" s="377" t="s">
        <v>1364</v>
      </c>
      <c r="BK18" s="377" t="s">
        <v>1364</v>
      </c>
      <c r="BL18" s="377" t="s">
        <v>1364</v>
      </c>
      <c r="BM18" s="377" t="s">
        <v>1364</v>
      </c>
      <c r="BN18" s="377" t="s">
        <v>1364</v>
      </c>
      <c r="BO18" s="377" t="s">
        <v>1364</v>
      </c>
      <c r="BP18" s="377" t="s">
        <v>1364</v>
      </c>
      <c r="BQ18" s="377" t="s">
        <v>1364</v>
      </c>
      <c r="BR18" s="377" t="s">
        <v>1364</v>
      </c>
      <c r="BS18" s="377" t="s">
        <v>1364</v>
      </c>
      <c r="BT18" s="377" t="s">
        <v>1364</v>
      </c>
      <c r="BU18" s="377" t="s">
        <v>1364</v>
      </c>
      <c r="BV18" s="377" t="s">
        <v>1364</v>
      </c>
    </row>
    <row r="19" spans="1:74" ht="11.1" customHeight="1" x14ac:dyDescent="0.2">
      <c r="A19" s="275" t="s">
        <v>1262</v>
      </c>
      <c r="B19" s="577" t="s">
        <v>1596</v>
      </c>
      <c r="C19" s="408">
        <v>106</v>
      </c>
      <c r="D19" s="408">
        <v>99</v>
      </c>
      <c r="E19" s="408">
        <v>105</v>
      </c>
      <c r="F19" s="408">
        <v>133</v>
      </c>
      <c r="G19" s="408">
        <v>140</v>
      </c>
      <c r="H19" s="408">
        <v>158</v>
      </c>
      <c r="I19" s="408">
        <v>185</v>
      </c>
      <c r="J19" s="408">
        <v>207</v>
      </c>
      <c r="K19" s="408">
        <v>213</v>
      </c>
      <c r="L19" s="408">
        <v>227</v>
      </c>
      <c r="M19" s="408">
        <v>236</v>
      </c>
      <c r="N19" s="408">
        <v>226</v>
      </c>
      <c r="O19" s="408">
        <v>216</v>
      </c>
      <c r="P19" s="408">
        <v>228</v>
      </c>
      <c r="Q19" s="408">
        <v>232</v>
      </c>
      <c r="R19" s="408">
        <v>242</v>
      </c>
      <c r="S19" s="408">
        <v>259</v>
      </c>
      <c r="T19" s="408">
        <v>279</v>
      </c>
      <c r="U19" s="408">
        <v>304</v>
      </c>
      <c r="V19" s="408">
        <v>316</v>
      </c>
      <c r="W19" s="408">
        <v>324</v>
      </c>
      <c r="X19" s="408">
        <v>330</v>
      </c>
      <c r="Y19" s="408">
        <v>337</v>
      </c>
      <c r="Z19" s="408">
        <v>332</v>
      </c>
      <c r="AA19" s="408">
        <v>296</v>
      </c>
      <c r="AB19" s="408">
        <v>266</v>
      </c>
      <c r="AC19" s="408">
        <v>266</v>
      </c>
      <c r="AD19" s="408">
        <v>267</v>
      </c>
      <c r="AE19" s="408">
        <v>265</v>
      </c>
      <c r="AF19" s="408">
        <v>243</v>
      </c>
      <c r="AG19" s="408">
        <v>243</v>
      </c>
      <c r="AH19" s="408">
        <v>243</v>
      </c>
      <c r="AI19" s="408">
        <v>239</v>
      </c>
      <c r="AJ19" s="408">
        <v>227</v>
      </c>
      <c r="AK19" s="408">
        <v>226</v>
      </c>
      <c r="AL19" s="408">
        <v>220</v>
      </c>
      <c r="AM19" s="408">
        <v>208</v>
      </c>
      <c r="AN19" s="408">
        <v>206</v>
      </c>
      <c r="AO19" s="408">
        <v>199</v>
      </c>
      <c r="AP19" s="408">
        <v>195</v>
      </c>
      <c r="AQ19" s="408">
        <v>188</v>
      </c>
      <c r="AR19" s="408">
        <v>179</v>
      </c>
      <c r="AS19" s="408">
        <v>182</v>
      </c>
      <c r="AT19" s="408">
        <v>193</v>
      </c>
      <c r="AU19" s="408">
        <v>191</v>
      </c>
      <c r="AV19" s="408">
        <v>199</v>
      </c>
      <c r="AW19" s="408">
        <v>198</v>
      </c>
      <c r="AX19" s="408">
        <v>200</v>
      </c>
      <c r="AY19" s="408">
        <v>200</v>
      </c>
      <c r="AZ19" s="408">
        <v>205</v>
      </c>
      <c r="BA19" s="408">
        <v>211</v>
      </c>
      <c r="BB19" s="380" t="s">
        <v>1364</v>
      </c>
      <c r="BC19" s="380" t="s">
        <v>1364</v>
      </c>
      <c r="BD19" s="380" t="s">
        <v>1364</v>
      </c>
      <c r="BE19" s="380" t="s">
        <v>1364</v>
      </c>
      <c r="BF19" s="380" t="s">
        <v>1364</v>
      </c>
      <c r="BG19" s="380" t="s">
        <v>1364</v>
      </c>
      <c r="BH19" s="380" t="s">
        <v>1364</v>
      </c>
      <c r="BI19" s="380" t="s">
        <v>1364</v>
      </c>
      <c r="BJ19" s="377" t="s">
        <v>1364</v>
      </c>
      <c r="BK19" s="377" t="s">
        <v>1364</v>
      </c>
      <c r="BL19" s="377" t="s">
        <v>1364</v>
      </c>
      <c r="BM19" s="377" t="s">
        <v>1364</v>
      </c>
      <c r="BN19" s="377" t="s">
        <v>1364</v>
      </c>
      <c r="BO19" s="377" t="s">
        <v>1364</v>
      </c>
      <c r="BP19" s="377" t="s">
        <v>1364</v>
      </c>
      <c r="BQ19" s="377" t="s">
        <v>1364</v>
      </c>
      <c r="BR19" s="377" t="s">
        <v>1364</v>
      </c>
      <c r="BS19" s="377" t="s">
        <v>1364</v>
      </c>
      <c r="BT19" s="377" t="s">
        <v>1364</v>
      </c>
      <c r="BU19" s="377" t="s">
        <v>1364</v>
      </c>
      <c r="BV19" s="377" t="s">
        <v>1364</v>
      </c>
    </row>
    <row r="20" spans="1:74" ht="11.1" customHeight="1" x14ac:dyDescent="0.2">
      <c r="A20" s="275"/>
      <c r="B20" s="643"/>
      <c r="C20" s="408"/>
      <c r="D20" s="408"/>
      <c r="E20" s="408"/>
      <c r="F20" s="408"/>
      <c r="G20" s="408"/>
      <c r="H20" s="408"/>
      <c r="I20" s="408"/>
      <c r="J20" s="408"/>
      <c r="K20" s="408"/>
      <c r="L20" s="408"/>
      <c r="M20" s="408"/>
      <c r="N20" s="408"/>
      <c r="O20" s="408"/>
      <c r="P20" s="408"/>
      <c r="Q20" s="408"/>
      <c r="R20" s="408"/>
      <c r="S20" s="408"/>
      <c r="T20" s="408"/>
      <c r="U20" s="408"/>
      <c r="V20" s="408"/>
      <c r="W20" s="408"/>
      <c r="X20" s="408"/>
      <c r="Y20" s="408"/>
      <c r="Z20" s="408"/>
      <c r="AA20" s="408"/>
      <c r="AB20" s="408"/>
      <c r="AC20" s="408"/>
      <c r="AD20" s="408"/>
      <c r="AE20" s="408"/>
      <c r="AF20" s="408"/>
      <c r="AG20" s="408"/>
      <c r="AH20" s="408"/>
      <c r="AI20" s="408"/>
      <c r="AJ20" s="408"/>
      <c r="AK20" s="408"/>
      <c r="AL20" s="408"/>
      <c r="AM20" s="408"/>
      <c r="AN20" s="408"/>
      <c r="AO20" s="408"/>
      <c r="AP20" s="408"/>
      <c r="AQ20" s="408"/>
      <c r="AR20" s="408"/>
      <c r="AS20" s="408"/>
      <c r="AT20" s="408"/>
      <c r="AU20" s="408"/>
      <c r="AV20" s="408"/>
      <c r="AW20" s="408"/>
      <c r="AX20" s="408"/>
      <c r="AY20" s="408"/>
      <c r="AZ20" s="408"/>
      <c r="BA20" s="408"/>
      <c r="BB20" s="380"/>
      <c r="BC20" s="380"/>
      <c r="BD20" s="380"/>
      <c r="BE20" s="380"/>
      <c r="BF20" s="380"/>
      <c r="BG20" s="380"/>
      <c r="BH20" s="380"/>
      <c r="BI20" s="380"/>
      <c r="BJ20" s="375"/>
      <c r="BK20" s="375"/>
      <c r="BL20" s="375"/>
      <c r="BM20" s="375"/>
      <c r="BN20" s="375"/>
      <c r="BO20" s="375"/>
      <c r="BP20" s="375"/>
      <c r="BQ20" s="375"/>
      <c r="BR20" s="375"/>
      <c r="BS20" s="375"/>
      <c r="BT20" s="375"/>
      <c r="BU20" s="375"/>
      <c r="BV20" s="375"/>
    </row>
    <row r="21" spans="1:74" ht="11.1" customHeight="1" x14ac:dyDescent="0.2">
      <c r="A21" s="275"/>
      <c r="B21" s="37" t="s">
        <v>1263</v>
      </c>
      <c r="C21" s="408"/>
      <c r="D21" s="408"/>
      <c r="E21" s="408"/>
      <c r="F21" s="408"/>
      <c r="G21" s="408"/>
      <c r="H21" s="408"/>
      <c r="I21" s="408"/>
      <c r="J21" s="408"/>
      <c r="K21" s="408"/>
      <c r="L21" s="408"/>
      <c r="M21" s="408"/>
      <c r="N21" s="408"/>
      <c r="O21" s="408"/>
      <c r="P21" s="408"/>
      <c r="Q21" s="408"/>
      <c r="R21" s="408"/>
      <c r="S21" s="408"/>
      <c r="T21" s="408"/>
      <c r="U21" s="408"/>
      <c r="V21" s="408"/>
      <c r="W21" s="408"/>
      <c r="X21" s="408"/>
      <c r="Y21" s="408"/>
      <c r="Z21" s="408"/>
      <c r="AA21" s="408"/>
      <c r="AB21" s="408"/>
      <c r="AC21" s="408"/>
      <c r="AD21" s="408"/>
      <c r="AE21" s="408"/>
      <c r="AF21" s="408"/>
      <c r="AG21" s="408"/>
      <c r="AH21" s="408"/>
      <c r="AI21" s="408"/>
      <c r="AJ21" s="408"/>
      <c r="AK21" s="408"/>
      <c r="AL21" s="408"/>
      <c r="AM21" s="408"/>
      <c r="AN21" s="408"/>
      <c r="AO21" s="408"/>
      <c r="AP21" s="408"/>
      <c r="AQ21" s="408"/>
      <c r="AR21" s="408"/>
      <c r="AS21" s="408"/>
      <c r="AT21" s="408"/>
      <c r="AU21" s="408"/>
      <c r="AV21" s="408"/>
      <c r="AW21" s="408"/>
      <c r="AX21" s="408"/>
      <c r="AY21" s="408"/>
      <c r="AZ21" s="408"/>
      <c r="BA21" s="408"/>
      <c r="BB21" s="380"/>
      <c r="BC21" s="380"/>
      <c r="BD21" s="380"/>
      <c r="BE21" s="380"/>
      <c r="BF21" s="380"/>
      <c r="BG21" s="380"/>
      <c r="BH21" s="380"/>
      <c r="BI21" s="380"/>
      <c r="BJ21" s="375"/>
      <c r="BK21" s="375"/>
      <c r="BL21" s="375"/>
      <c r="BM21" s="375"/>
      <c r="BN21" s="375"/>
      <c r="BO21" s="375"/>
      <c r="BP21" s="375"/>
      <c r="BQ21" s="375"/>
      <c r="BR21" s="375"/>
      <c r="BS21" s="375"/>
      <c r="BT21" s="375"/>
      <c r="BU21" s="375"/>
      <c r="BV21" s="375"/>
    </row>
    <row r="22" spans="1:74" ht="11.1" customHeight="1" x14ac:dyDescent="0.2">
      <c r="A22" s="275" t="s">
        <v>1264</v>
      </c>
      <c r="B22" s="577" t="s">
        <v>1100</v>
      </c>
      <c r="C22" s="490">
        <v>1.8529</v>
      </c>
      <c r="D22" s="490">
        <v>1.7718</v>
      </c>
      <c r="E22" s="490">
        <v>1.7547999999999999</v>
      </c>
      <c r="F22" s="490">
        <v>1.7602</v>
      </c>
      <c r="G22" s="490">
        <v>1.8089</v>
      </c>
      <c r="H22" s="490">
        <v>1.8873</v>
      </c>
      <c r="I22" s="490">
        <v>1.8182</v>
      </c>
      <c r="J22" s="490">
        <v>1.7749999999999999</v>
      </c>
      <c r="K22" s="490">
        <v>1.8065</v>
      </c>
      <c r="L22" s="490">
        <v>1.8158000000000001</v>
      </c>
      <c r="M22" s="490">
        <v>1.7722</v>
      </c>
      <c r="N22" s="490">
        <v>1.7909999999999999</v>
      </c>
      <c r="O22" s="490">
        <v>1.8011999999999999</v>
      </c>
      <c r="P22" s="490">
        <v>1.8494999999999999</v>
      </c>
      <c r="Q22" s="490">
        <v>1.8736999999999999</v>
      </c>
      <c r="R22" s="490">
        <v>1.8648</v>
      </c>
      <c r="S22" s="490">
        <v>1.8627</v>
      </c>
      <c r="T22" s="490">
        <v>1.8627</v>
      </c>
      <c r="U22" s="490">
        <v>1.8852</v>
      </c>
      <c r="V22" s="490">
        <v>1.8624000000000001</v>
      </c>
      <c r="W22" s="490">
        <v>1.8775999999999999</v>
      </c>
      <c r="X22" s="490">
        <v>1.8755999999999999</v>
      </c>
      <c r="Y22" s="490">
        <v>1.8755999999999999</v>
      </c>
      <c r="Z22" s="490">
        <v>1.8653999999999999</v>
      </c>
      <c r="AA22" s="490">
        <v>1.8846000000000001</v>
      </c>
      <c r="AB22" s="490">
        <v>1.8927</v>
      </c>
      <c r="AC22" s="490">
        <v>1.9094</v>
      </c>
      <c r="AD22" s="490">
        <v>1.8835</v>
      </c>
      <c r="AE22" s="490">
        <v>1.92</v>
      </c>
      <c r="AF22" s="490">
        <v>1.8594999999999999</v>
      </c>
      <c r="AG22" s="490">
        <v>1.8736999999999999</v>
      </c>
      <c r="AH22" s="490">
        <v>1.8824000000000001</v>
      </c>
      <c r="AI22" s="490">
        <v>1.875</v>
      </c>
      <c r="AJ22" s="490">
        <v>1.8974</v>
      </c>
      <c r="AK22" s="490">
        <v>1.8868</v>
      </c>
      <c r="AL22" s="490">
        <v>1.8966000000000001</v>
      </c>
      <c r="AM22" s="490">
        <v>1.8779999999999999</v>
      </c>
      <c r="AN22" s="490">
        <v>1.8728</v>
      </c>
      <c r="AO22" s="490">
        <v>1.8836999999999999</v>
      </c>
      <c r="AP22" s="490">
        <v>1.8909</v>
      </c>
      <c r="AQ22" s="490">
        <v>1.8974</v>
      </c>
      <c r="AR22" s="490">
        <v>1.8889</v>
      </c>
      <c r="AS22" s="490">
        <v>1.8904000000000001</v>
      </c>
      <c r="AT22" s="490">
        <v>1.8856999999999999</v>
      </c>
      <c r="AU22" s="490">
        <v>1.8788</v>
      </c>
      <c r="AV22" s="490">
        <v>1.9077</v>
      </c>
      <c r="AW22" s="490">
        <v>1.8895</v>
      </c>
      <c r="AX22" s="490">
        <v>1.8977999999999999</v>
      </c>
      <c r="AY22" s="490">
        <v>1.9117999999999999</v>
      </c>
      <c r="AZ22" s="490">
        <v>1.9419999999999999</v>
      </c>
      <c r="BA22" s="490">
        <v>1.9142999999999999</v>
      </c>
      <c r="BB22" s="478" t="s">
        <v>1364</v>
      </c>
      <c r="BC22" s="478" t="s">
        <v>1364</v>
      </c>
      <c r="BD22" s="478" t="s">
        <v>1364</v>
      </c>
      <c r="BE22" s="478" t="s">
        <v>1364</v>
      </c>
      <c r="BF22" s="478" t="s">
        <v>1364</v>
      </c>
      <c r="BG22" s="478" t="s">
        <v>1364</v>
      </c>
      <c r="BH22" s="478" t="s">
        <v>1364</v>
      </c>
      <c r="BI22" s="478" t="s">
        <v>1364</v>
      </c>
      <c r="BJ22" s="377" t="s">
        <v>1364</v>
      </c>
      <c r="BK22" s="377" t="s">
        <v>1364</v>
      </c>
      <c r="BL22" s="377" t="s">
        <v>1364</v>
      </c>
      <c r="BM22" s="377" t="s">
        <v>1364</v>
      </c>
      <c r="BN22" s="377" t="s">
        <v>1364</v>
      </c>
      <c r="BO22" s="377" t="s">
        <v>1364</v>
      </c>
      <c r="BP22" s="377" t="s">
        <v>1364</v>
      </c>
      <c r="BQ22" s="377" t="s">
        <v>1364</v>
      </c>
      <c r="BR22" s="377" t="s">
        <v>1364</v>
      </c>
      <c r="BS22" s="377" t="s">
        <v>1364</v>
      </c>
      <c r="BT22" s="377" t="s">
        <v>1364</v>
      </c>
      <c r="BU22" s="377" t="s">
        <v>1364</v>
      </c>
      <c r="BV22" s="377" t="s">
        <v>1364</v>
      </c>
    </row>
    <row r="23" spans="1:74" ht="11.1" customHeight="1" x14ac:dyDescent="0.2">
      <c r="A23" s="275" t="s">
        <v>1265</v>
      </c>
      <c r="B23" s="577" t="s">
        <v>1102</v>
      </c>
      <c r="C23" s="490">
        <v>1.8182</v>
      </c>
      <c r="D23" s="490">
        <v>1.4339999999999999</v>
      </c>
      <c r="E23" s="490">
        <v>1.9231</v>
      </c>
      <c r="F23" s="490">
        <v>1.8492999999999999</v>
      </c>
      <c r="G23" s="490">
        <v>1.8412999999999999</v>
      </c>
      <c r="H23" s="490">
        <v>1.8788</v>
      </c>
      <c r="I23" s="490">
        <v>1.7582</v>
      </c>
      <c r="J23" s="490">
        <v>1.7930999999999999</v>
      </c>
      <c r="K23" s="490">
        <v>1.8261000000000001</v>
      </c>
      <c r="L23" s="490">
        <v>1.8533999999999999</v>
      </c>
      <c r="M23" s="490">
        <v>1.8586</v>
      </c>
      <c r="N23" s="490">
        <v>1.9258999999999999</v>
      </c>
      <c r="O23" s="490">
        <v>1.9630000000000001</v>
      </c>
      <c r="P23" s="490">
        <v>1.9248000000000001</v>
      </c>
      <c r="Q23" s="490">
        <v>1.9852000000000001</v>
      </c>
      <c r="R23" s="490">
        <v>1.6667000000000001</v>
      </c>
      <c r="S23" s="490">
        <v>1.9867999999999999</v>
      </c>
      <c r="T23" s="490">
        <v>1.9737</v>
      </c>
      <c r="U23" s="490">
        <v>1.9737</v>
      </c>
      <c r="V23" s="490">
        <v>1.9487000000000001</v>
      </c>
      <c r="W23" s="490">
        <v>1.95</v>
      </c>
      <c r="X23" s="490">
        <v>1.9618</v>
      </c>
      <c r="Y23" s="490">
        <v>1.9505999999999999</v>
      </c>
      <c r="Z23" s="490">
        <v>1.9608000000000001</v>
      </c>
      <c r="AA23" s="490">
        <v>1.9512</v>
      </c>
      <c r="AB23" s="490">
        <v>1.9512</v>
      </c>
      <c r="AC23" s="490">
        <v>1.9512</v>
      </c>
      <c r="AD23" s="490">
        <v>1.9874000000000001</v>
      </c>
      <c r="AE23" s="490">
        <v>1.9865999999999999</v>
      </c>
      <c r="AF23" s="490">
        <v>1.9774</v>
      </c>
      <c r="AG23" s="490">
        <v>2.0144000000000002</v>
      </c>
      <c r="AH23" s="490">
        <v>2</v>
      </c>
      <c r="AI23" s="490">
        <v>1.9753000000000001</v>
      </c>
      <c r="AJ23" s="490">
        <v>2.0457999999999998</v>
      </c>
      <c r="AK23" s="490">
        <v>2.0615000000000001</v>
      </c>
      <c r="AL23" s="490">
        <v>2.0062000000000002</v>
      </c>
      <c r="AM23" s="490">
        <v>2.0299</v>
      </c>
      <c r="AN23" s="490">
        <v>2.0293999999999999</v>
      </c>
      <c r="AO23" s="490">
        <v>2.0293999999999999</v>
      </c>
      <c r="AP23" s="490">
        <v>2.0293999999999999</v>
      </c>
      <c r="AQ23" s="490">
        <v>2.0293999999999999</v>
      </c>
      <c r="AR23" s="490">
        <v>2.0289999999999999</v>
      </c>
      <c r="AS23" s="490">
        <v>2.0142000000000002</v>
      </c>
      <c r="AT23" s="490">
        <v>2.0169999999999999</v>
      </c>
      <c r="AU23" s="490">
        <v>2.0293999999999999</v>
      </c>
      <c r="AV23" s="490">
        <v>2.0293999999999999</v>
      </c>
      <c r="AW23" s="490">
        <v>2.0286</v>
      </c>
      <c r="AX23" s="490">
        <v>2.0413999999999999</v>
      </c>
      <c r="AY23" s="490">
        <v>2.0402</v>
      </c>
      <c r="AZ23" s="490">
        <v>2.0451000000000001</v>
      </c>
      <c r="BA23" s="490">
        <v>2.04</v>
      </c>
      <c r="BB23" s="478" t="s">
        <v>1364</v>
      </c>
      <c r="BC23" s="478" t="s">
        <v>1364</v>
      </c>
      <c r="BD23" s="478" t="s">
        <v>1364</v>
      </c>
      <c r="BE23" s="478" t="s">
        <v>1364</v>
      </c>
      <c r="BF23" s="478" t="s">
        <v>1364</v>
      </c>
      <c r="BG23" s="478" t="s">
        <v>1364</v>
      </c>
      <c r="BH23" s="478" t="s">
        <v>1364</v>
      </c>
      <c r="BI23" s="478" t="s">
        <v>1364</v>
      </c>
      <c r="BJ23" s="377" t="s">
        <v>1364</v>
      </c>
      <c r="BK23" s="377" t="s">
        <v>1364</v>
      </c>
      <c r="BL23" s="377" t="s">
        <v>1364</v>
      </c>
      <c r="BM23" s="377" t="s">
        <v>1364</v>
      </c>
      <c r="BN23" s="377" t="s">
        <v>1364</v>
      </c>
      <c r="BO23" s="377" t="s">
        <v>1364</v>
      </c>
      <c r="BP23" s="377" t="s">
        <v>1364</v>
      </c>
      <c r="BQ23" s="377" t="s">
        <v>1364</v>
      </c>
      <c r="BR23" s="377" t="s">
        <v>1364</v>
      </c>
      <c r="BS23" s="377" t="s">
        <v>1364</v>
      </c>
      <c r="BT23" s="377" t="s">
        <v>1364</v>
      </c>
      <c r="BU23" s="377" t="s">
        <v>1364</v>
      </c>
      <c r="BV23" s="377" t="s">
        <v>1364</v>
      </c>
    </row>
    <row r="24" spans="1:74" ht="11.1" customHeight="1" x14ac:dyDescent="0.2">
      <c r="A24" s="275" t="s">
        <v>1266</v>
      </c>
      <c r="B24" s="577" t="s">
        <v>1104</v>
      </c>
      <c r="C24" s="490">
        <v>1.5203</v>
      </c>
      <c r="D24" s="490">
        <v>1.3115000000000001</v>
      </c>
      <c r="E24" s="490">
        <v>1.4921</v>
      </c>
      <c r="F24" s="490">
        <v>1.5625</v>
      </c>
      <c r="G24" s="490">
        <v>1.5603</v>
      </c>
      <c r="H24" s="490">
        <v>1.6111</v>
      </c>
      <c r="I24" s="490">
        <v>1.6389</v>
      </c>
      <c r="J24" s="490">
        <v>1.6315999999999999</v>
      </c>
      <c r="K24" s="490">
        <v>1.6578999999999999</v>
      </c>
      <c r="L24" s="490">
        <v>1.6089</v>
      </c>
      <c r="M24" s="490">
        <v>1.5682</v>
      </c>
      <c r="N24" s="490">
        <v>1.5170999999999999</v>
      </c>
      <c r="O24" s="490">
        <v>1.4975000000000001</v>
      </c>
      <c r="P24" s="490">
        <v>1.5329999999999999</v>
      </c>
      <c r="Q24" s="490">
        <v>1.5509999999999999</v>
      </c>
      <c r="R24" s="490">
        <v>1.5244</v>
      </c>
      <c r="S24" s="490">
        <v>1.5396000000000001</v>
      </c>
      <c r="T24" s="490">
        <v>1.5289999999999999</v>
      </c>
      <c r="U24" s="490">
        <v>1.5385</v>
      </c>
      <c r="V24" s="490">
        <v>1.5355000000000001</v>
      </c>
      <c r="W24" s="490">
        <v>1.5263</v>
      </c>
      <c r="X24" s="490">
        <v>1.5314000000000001</v>
      </c>
      <c r="Y24" s="490">
        <v>1.5314000000000001</v>
      </c>
      <c r="Z24" s="490">
        <v>1.5354000000000001</v>
      </c>
      <c r="AA24" s="490">
        <v>1.5385</v>
      </c>
      <c r="AB24" s="490">
        <v>1.5335000000000001</v>
      </c>
      <c r="AC24" s="490">
        <v>1.5504</v>
      </c>
      <c r="AD24" s="490">
        <v>1.5427</v>
      </c>
      <c r="AE24" s="490">
        <v>1.5665</v>
      </c>
      <c r="AF24" s="490">
        <v>1.5677000000000001</v>
      </c>
      <c r="AG24" s="490">
        <v>1.6309</v>
      </c>
      <c r="AH24" s="490">
        <v>1.6437999999999999</v>
      </c>
      <c r="AI24" s="490">
        <v>1.6540999999999999</v>
      </c>
      <c r="AJ24" s="490">
        <v>1.6652</v>
      </c>
      <c r="AK24" s="490">
        <v>1.6727000000000001</v>
      </c>
      <c r="AL24" s="490">
        <v>1.6667000000000001</v>
      </c>
      <c r="AM24" s="490">
        <v>1.6841999999999999</v>
      </c>
      <c r="AN24" s="490">
        <v>1.6889000000000001</v>
      </c>
      <c r="AO24" s="490">
        <v>1.7010000000000001</v>
      </c>
      <c r="AP24" s="490">
        <v>1.7215</v>
      </c>
      <c r="AQ24" s="490">
        <v>1.7754000000000001</v>
      </c>
      <c r="AR24" s="490">
        <v>1.8232999999999999</v>
      </c>
      <c r="AS24" s="490">
        <v>1.8269</v>
      </c>
      <c r="AT24" s="490">
        <v>1.8391</v>
      </c>
      <c r="AU24" s="490">
        <v>1.8936999999999999</v>
      </c>
      <c r="AV24" s="490">
        <v>1.913</v>
      </c>
      <c r="AW24" s="490">
        <v>1.9379999999999999</v>
      </c>
      <c r="AX24" s="490">
        <v>1.9512</v>
      </c>
      <c r="AY24" s="490">
        <v>1.9838</v>
      </c>
      <c r="AZ24" s="490">
        <v>1.9619</v>
      </c>
      <c r="BA24" s="490">
        <v>1.9622999999999999</v>
      </c>
      <c r="BB24" s="478" t="s">
        <v>1364</v>
      </c>
      <c r="BC24" s="478" t="s">
        <v>1364</v>
      </c>
      <c r="BD24" s="478" t="s">
        <v>1364</v>
      </c>
      <c r="BE24" s="478" t="s">
        <v>1364</v>
      </c>
      <c r="BF24" s="478" t="s">
        <v>1364</v>
      </c>
      <c r="BG24" s="478" t="s">
        <v>1364</v>
      </c>
      <c r="BH24" s="478" t="s">
        <v>1364</v>
      </c>
      <c r="BI24" s="478" t="s">
        <v>1364</v>
      </c>
      <c r="BJ24" s="377" t="s">
        <v>1364</v>
      </c>
      <c r="BK24" s="377" t="s">
        <v>1364</v>
      </c>
      <c r="BL24" s="377" t="s">
        <v>1364</v>
      </c>
      <c r="BM24" s="377" t="s">
        <v>1364</v>
      </c>
      <c r="BN24" s="377" t="s">
        <v>1364</v>
      </c>
      <c r="BO24" s="377" t="s">
        <v>1364</v>
      </c>
      <c r="BP24" s="377" t="s">
        <v>1364</v>
      </c>
      <c r="BQ24" s="377" t="s">
        <v>1364</v>
      </c>
      <c r="BR24" s="377" t="s">
        <v>1364</v>
      </c>
      <c r="BS24" s="377" t="s">
        <v>1364</v>
      </c>
      <c r="BT24" s="377" t="s">
        <v>1364</v>
      </c>
      <c r="BU24" s="377" t="s">
        <v>1364</v>
      </c>
      <c r="BV24" s="377" t="s">
        <v>1364</v>
      </c>
    </row>
    <row r="25" spans="1:74" ht="11.1" customHeight="1" x14ac:dyDescent="0.2">
      <c r="A25" s="275" t="s">
        <v>1267</v>
      </c>
      <c r="B25" s="577" t="s">
        <v>1106</v>
      </c>
      <c r="C25" s="490">
        <v>0.93330000000000002</v>
      </c>
      <c r="D25" s="490">
        <v>0.91010000000000002</v>
      </c>
      <c r="E25" s="490">
        <v>0.97350000000000003</v>
      </c>
      <c r="F25" s="490">
        <v>0.9829</v>
      </c>
      <c r="G25" s="490">
        <v>0.93530000000000002</v>
      </c>
      <c r="H25" s="490">
        <v>0.92749999999999999</v>
      </c>
      <c r="I25" s="490">
        <v>0.95699999999999996</v>
      </c>
      <c r="J25" s="490">
        <v>1</v>
      </c>
      <c r="K25" s="490">
        <v>0.9899</v>
      </c>
      <c r="L25" s="490">
        <v>0.99170000000000003</v>
      </c>
      <c r="M25" s="490">
        <v>1</v>
      </c>
      <c r="N25" s="490">
        <v>1.0079</v>
      </c>
      <c r="O25" s="490">
        <v>0.98209999999999997</v>
      </c>
      <c r="P25" s="490">
        <v>0.98740000000000006</v>
      </c>
      <c r="Q25" s="490">
        <v>1</v>
      </c>
      <c r="R25" s="490">
        <v>1.0057</v>
      </c>
      <c r="S25" s="490">
        <v>1.0177</v>
      </c>
      <c r="T25" s="490">
        <v>1.0069999999999999</v>
      </c>
      <c r="U25" s="490">
        <v>1.0111000000000001</v>
      </c>
      <c r="V25" s="490">
        <v>1.0102</v>
      </c>
      <c r="W25" s="490">
        <v>1.0133000000000001</v>
      </c>
      <c r="X25" s="490">
        <v>1.0135000000000001</v>
      </c>
      <c r="Y25" s="490">
        <v>1.0068999999999999</v>
      </c>
      <c r="Z25" s="490">
        <v>1.0108999999999999</v>
      </c>
      <c r="AA25" s="490">
        <v>1.0174000000000001</v>
      </c>
      <c r="AB25" s="490">
        <v>1.0206999999999999</v>
      </c>
      <c r="AC25" s="490">
        <v>1.0221</v>
      </c>
      <c r="AD25" s="490">
        <v>1.0106999999999999</v>
      </c>
      <c r="AE25" s="490">
        <v>0.99609999999999999</v>
      </c>
      <c r="AF25" s="490">
        <v>1.0072000000000001</v>
      </c>
      <c r="AG25" s="490">
        <v>1.0048999999999999</v>
      </c>
      <c r="AH25" s="490">
        <v>1</v>
      </c>
      <c r="AI25" s="490">
        <v>0.99580000000000002</v>
      </c>
      <c r="AJ25" s="490">
        <v>0.99450000000000005</v>
      </c>
      <c r="AK25" s="490">
        <v>0.97729999999999995</v>
      </c>
      <c r="AL25" s="490">
        <v>0.94540000000000002</v>
      </c>
      <c r="AM25" s="490">
        <v>0.95650000000000002</v>
      </c>
      <c r="AN25" s="490">
        <v>0.94379999999999997</v>
      </c>
      <c r="AO25" s="490">
        <v>0.95960000000000001</v>
      </c>
      <c r="AP25" s="490">
        <v>0.97140000000000004</v>
      </c>
      <c r="AQ25" s="490">
        <v>0.94440000000000002</v>
      </c>
      <c r="AR25" s="490">
        <v>0.95240000000000002</v>
      </c>
      <c r="AS25" s="490">
        <v>0.95889999999999997</v>
      </c>
      <c r="AT25" s="490">
        <v>0.97060000000000002</v>
      </c>
      <c r="AU25" s="490">
        <v>0.93940000000000001</v>
      </c>
      <c r="AV25" s="490">
        <v>0.9254</v>
      </c>
      <c r="AW25" s="490">
        <v>0.95679999999999998</v>
      </c>
      <c r="AX25" s="490">
        <v>0.97640000000000005</v>
      </c>
      <c r="AY25" s="490">
        <v>0.97399999999999998</v>
      </c>
      <c r="AZ25" s="490">
        <v>0.96120000000000005</v>
      </c>
      <c r="BA25" s="490">
        <v>0.9677</v>
      </c>
      <c r="BB25" s="478" t="s">
        <v>1364</v>
      </c>
      <c r="BC25" s="478" t="s">
        <v>1364</v>
      </c>
      <c r="BD25" s="478" t="s">
        <v>1364</v>
      </c>
      <c r="BE25" s="478" t="s">
        <v>1364</v>
      </c>
      <c r="BF25" s="478" t="s">
        <v>1364</v>
      </c>
      <c r="BG25" s="478" t="s">
        <v>1364</v>
      </c>
      <c r="BH25" s="478" t="s">
        <v>1364</v>
      </c>
      <c r="BI25" s="478" t="s">
        <v>1364</v>
      </c>
      <c r="BJ25" s="377" t="s">
        <v>1364</v>
      </c>
      <c r="BK25" s="377" t="s">
        <v>1364</v>
      </c>
      <c r="BL25" s="377" t="s">
        <v>1364</v>
      </c>
      <c r="BM25" s="377" t="s">
        <v>1364</v>
      </c>
      <c r="BN25" s="377" t="s">
        <v>1364</v>
      </c>
      <c r="BO25" s="377" t="s">
        <v>1364</v>
      </c>
      <c r="BP25" s="377" t="s">
        <v>1364</v>
      </c>
      <c r="BQ25" s="377" t="s">
        <v>1364</v>
      </c>
      <c r="BR25" s="377" t="s">
        <v>1364</v>
      </c>
      <c r="BS25" s="377" t="s">
        <v>1364</v>
      </c>
      <c r="BT25" s="377" t="s">
        <v>1364</v>
      </c>
      <c r="BU25" s="377" t="s">
        <v>1364</v>
      </c>
      <c r="BV25" s="377" t="s">
        <v>1364</v>
      </c>
    </row>
    <row r="26" spans="1:74" s="562" customFormat="1" ht="11.1" customHeight="1" x14ac:dyDescent="0.2">
      <c r="A26" s="275" t="s">
        <v>1268</v>
      </c>
      <c r="B26" s="577" t="s">
        <v>1108</v>
      </c>
      <c r="C26" s="490">
        <v>1.2351000000000001</v>
      </c>
      <c r="D26" s="490">
        <v>1.2399</v>
      </c>
      <c r="E26" s="490">
        <v>1.2464999999999999</v>
      </c>
      <c r="F26" s="490">
        <v>1.2444</v>
      </c>
      <c r="G26" s="490">
        <v>1.2554000000000001</v>
      </c>
      <c r="H26" s="490">
        <v>1.2666999999999999</v>
      </c>
      <c r="I26" s="490">
        <v>1.2698</v>
      </c>
      <c r="J26" s="490">
        <v>1.2710999999999999</v>
      </c>
      <c r="K26" s="490">
        <v>1.2786</v>
      </c>
      <c r="L26" s="490">
        <v>1.2904</v>
      </c>
      <c r="M26" s="490">
        <v>1.3051999999999999</v>
      </c>
      <c r="N26" s="490">
        <v>1.3118000000000001</v>
      </c>
      <c r="O26" s="490">
        <v>1.3185</v>
      </c>
      <c r="P26" s="490">
        <v>1.3289</v>
      </c>
      <c r="Q26" s="490">
        <v>1.3375999999999999</v>
      </c>
      <c r="R26" s="490">
        <v>1.3471</v>
      </c>
      <c r="S26" s="490">
        <v>1.3541000000000001</v>
      </c>
      <c r="T26" s="490">
        <v>1.3663000000000001</v>
      </c>
      <c r="U26" s="490">
        <v>1.3647</v>
      </c>
      <c r="V26" s="490">
        <v>1.3747</v>
      </c>
      <c r="W26" s="490">
        <v>1.3718999999999999</v>
      </c>
      <c r="X26" s="490">
        <v>1.3709</v>
      </c>
      <c r="Y26" s="490">
        <v>1.3695999999999999</v>
      </c>
      <c r="Z26" s="490">
        <v>1.3714</v>
      </c>
      <c r="AA26" s="490">
        <v>1.3709</v>
      </c>
      <c r="AB26" s="490">
        <v>1.3776999999999999</v>
      </c>
      <c r="AC26" s="490">
        <v>1.3794999999999999</v>
      </c>
      <c r="AD26" s="490">
        <v>1.3924000000000001</v>
      </c>
      <c r="AE26" s="490">
        <v>1.4000999999999999</v>
      </c>
      <c r="AF26" s="490">
        <v>1.4138999999999999</v>
      </c>
      <c r="AG26" s="490">
        <v>1.4439</v>
      </c>
      <c r="AH26" s="490">
        <v>1.4557</v>
      </c>
      <c r="AI26" s="490">
        <v>1.4654</v>
      </c>
      <c r="AJ26" s="490">
        <v>1.4715</v>
      </c>
      <c r="AK26" s="490">
        <v>1.4685999999999999</v>
      </c>
      <c r="AL26" s="490">
        <v>1.4681</v>
      </c>
      <c r="AM26" s="490">
        <v>1.4875</v>
      </c>
      <c r="AN26" s="490">
        <v>1.4783999999999999</v>
      </c>
      <c r="AO26" s="490">
        <v>1.4794</v>
      </c>
      <c r="AP26" s="490">
        <v>1.4795</v>
      </c>
      <c r="AQ26" s="490">
        <v>1.4865999999999999</v>
      </c>
      <c r="AR26" s="490">
        <v>1.4903</v>
      </c>
      <c r="AS26" s="490">
        <v>1.4897</v>
      </c>
      <c r="AT26" s="490">
        <v>1.4923999999999999</v>
      </c>
      <c r="AU26" s="490">
        <v>1.4890000000000001</v>
      </c>
      <c r="AV26" s="490">
        <v>1.5</v>
      </c>
      <c r="AW26" s="490">
        <v>1.5116000000000001</v>
      </c>
      <c r="AX26" s="490">
        <v>1.5132000000000001</v>
      </c>
      <c r="AY26" s="490">
        <v>1.5202</v>
      </c>
      <c r="AZ26" s="490">
        <v>1.5328999999999999</v>
      </c>
      <c r="BA26" s="490">
        <v>1.5347999999999999</v>
      </c>
      <c r="BB26" s="478" t="s">
        <v>1364</v>
      </c>
      <c r="BC26" s="478" t="s">
        <v>1364</v>
      </c>
      <c r="BD26" s="478" t="s">
        <v>1364</v>
      </c>
      <c r="BE26" s="478" t="s">
        <v>1364</v>
      </c>
      <c r="BF26" s="478" t="s">
        <v>1364</v>
      </c>
      <c r="BG26" s="478" t="s">
        <v>1364</v>
      </c>
      <c r="BH26" s="478" t="s">
        <v>1364</v>
      </c>
      <c r="BI26" s="478" t="s">
        <v>1364</v>
      </c>
      <c r="BJ26" s="377" t="s">
        <v>1364</v>
      </c>
      <c r="BK26" s="377" t="s">
        <v>1364</v>
      </c>
      <c r="BL26" s="377" t="s">
        <v>1364</v>
      </c>
      <c r="BM26" s="377" t="s">
        <v>1364</v>
      </c>
      <c r="BN26" s="377" t="s">
        <v>1364</v>
      </c>
      <c r="BO26" s="377" t="s">
        <v>1364</v>
      </c>
      <c r="BP26" s="377" t="s">
        <v>1364</v>
      </c>
      <c r="BQ26" s="377" t="s">
        <v>1364</v>
      </c>
      <c r="BR26" s="377" t="s">
        <v>1364</v>
      </c>
      <c r="BS26" s="377" t="s">
        <v>1364</v>
      </c>
      <c r="BT26" s="377" t="s">
        <v>1364</v>
      </c>
      <c r="BU26" s="377" t="s">
        <v>1364</v>
      </c>
      <c r="BV26" s="377" t="s">
        <v>1364</v>
      </c>
    </row>
    <row r="27" spans="1:74" ht="11.1" customHeight="1" x14ac:dyDescent="0.2">
      <c r="A27" s="275" t="s">
        <v>1269</v>
      </c>
      <c r="B27" s="577" t="s">
        <v>1596</v>
      </c>
      <c r="C27" s="490">
        <v>2.4537</v>
      </c>
      <c r="D27" s="490">
        <v>2.2122999999999999</v>
      </c>
      <c r="E27" s="490">
        <v>2.246</v>
      </c>
      <c r="F27" s="490">
        <v>2.2465999999999999</v>
      </c>
      <c r="G27" s="490">
        <v>2.2222</v>
      </c>
      <c r="H27" s="490">
        <v>2.2410999999999999</v>
      </c>
      <c r="I27" s="490">
        <v>2.3241000000000001</v>
      </c>
      <c r="J27" s="490">
        <v>2.3456000000000001</v>
      </c>
      <c r="K27" s="490">
        <v>2.2719999999999998</v>
      </c>
      <c r="L27" s="490">
        <v>2.1996000000000002</v>
      </c>
      <c r="M27" s="490">
        <v>2.2056</v>
      </c>
      <c r="N27" s="490">
        <v>2.1280999999999999</v>
      </c>
      <c r="O27" s="490">
        <v>1.9907999999999999</v>
      </c>
      <c r="P27" s="490">
        <v>2</v>
      </c>
      <c r="Q27" s="490">
        <v>2.0217999999999998</v>
      </c>
      <c r="R27" s="490">
        <v>2.0234000000000001</v>
      </c>
      <c r="S27" s="490">
        <v>2.0038999999999998</v>
      </c>
      <c r="T27" s="490">
        <v>2.0590000000000002</v>
      </c>
      <c r="U27" s="490">
        <v>2.0708000000000002</v>
      </c>
      <c r="V27" s="490">
        <v>2.0687000000000002</v>
      </c>
      <c r="W27" s="490">
        <v>2.0903</v>
      </c>
      <c r="X27" s="490">
        <v>2.1154000000000002</v>
      </c>
      <c r="Y27" s="490">
        <v>2.0996999999999999</v>
      </c>
      <c r="Z27" s="490">
        <v>2.0697999999999999</v>
      </c>
      <c r="AA27" s="490">
        <v>1.9799</v>
      </c>
      <c r="AB27" s="490">
        <v>1.9345000000000001</v>
      </c>
      <c r="AC27" s="490">
        <v>1.9530000000000001</v>
      </c>
      <c r="AD27" s="490">
        <v>2.0038</v>
      </c>
      <c r="AE27" s="490">
        <v>2.0306999999999999</v>
      </c>
      <c r="AF27" s="490">
        <v>2.0876000000000001</v>
      </c>
      <c r="AG27" s="490">
        <v>2.1223000000000001</v>
      </c>
      <c r="AH27" s="490">
        <v>2.1941000000000002</v>
      </c>
      <c r="AI27" s="490">
        <v>2.1608999999999998</v>
      </c>
      <c r="AJ27" s="490">
        <v>2.1265000000000001</v>
      </c>
      <c r="AK27" s="490">
        <v>2.1023000000000001</v>
      </c>
      <c r="AL27" s="490">
        <v>2.0295000000000001</v>
      </c>
      <c r="AM27" s="490">
        <v>1.9669000000000001</v>
      </c>
      <c r="AN27" s="490">
        <v>1.9855</v>
      </c>
      <c r="AO27" s="490">
        <v>1.9510000000000001</v>
      </c>
      <c r="AP27" s="490">
        <v>1.9549000000000001</v>
      </c>
      <c r="AQ27" s="490">
        <v>1.9301999999999999</v>
      </c>
      <c r="AR27" s="490">
        <v>1.9670000000000001</v>
      </c>
      <c r="AS27" s="490">
        <v>1.9891000000000001</v>
      </c>
      <c r="AT27" s="490">
        <v>1.9775</v>
      </c>
      <c r="AU27" s="490">
        <v>1.91</v>
      </c>
      <c r="AV27" s="490">
        <v>1.9319999999999999</v>
      </c>
      <c r="AW27" s="490">
        <v>1.9037999999999999</v>
      </c>
      <c r="AX27" s="490">
        <v>1.8475999999999999</v>
      </c>
      <c r="AY27" s="490">
        <v>1.8552999999999999</v>
      </c>
      <c r="AZ27" s="490">
        <v>1.8552</v>
      </c>
      <c r="BA27" s="490">
        <v>1.8294999999999999</v>
      </c>
      <c r="BB27" s="478" t="s">
        <v>1364</v>
      </c>
      <c r="BC27" s="478" t="s">
        <v>1364</v>
      </c>
      <c r="BD27" s="478" t="s">
        <v>1364</v>
      </c>
      <c r="BE27" s="478" t="s">
        <v>1364</v>
      </c>
      <c r="BF27" s="478" t="s">
        <v>1364</v>
      </c>
      <c r="BG27" s="478" t="s">
        <v>1364</v>
      </c>
      <c r="BH27" s="478" t="s">
        <v>1364</v>
      </c>
      <c r="BI27" s="478" t="s">
        <v>1364</v>
      </c>
      <c r="BJ27" s="377" t="s">
        <v>1364</v>
      </c>
      <c r="BK27" s="377" t="s">
        <v>1364</v>
      </c>
      <c r="BL27" s="377" t="s">
        <v>1364</v>
      </c>
      <c r="BM27" s="377" t="s">
        <v>1364</v>
      </c>
      <c r="BN27" s="377" t="s">
        <v>1364</v>
      </c>
      <c r="BO27" s="377" t="s">
        <v>1364</v>
      </c>
      <c r="BP27" s="377" t="s">
        <v>1364</v>
      </c>
      <c r="BQ27" s="377" t="s">
        <v>1364</v>
      </c>
      <c r="BR27" s="377" t="s">
        <v>1364</v>
      </c>
      <c r="BS27" s="377" t="s">
        <v>1364</v>
      </c>
      <c r="BT27" s="377" t="s">
        <v>1364</v>
      </c>
      <c r="BU27" s="377" t="s">
        <v>1364</v>
      </c>
      <c r="BV27" s="377" t="s">
        <v>1364</v>
      </c>
    </row>
    <row r="28" spans="1:74" ht="11.1" customHeight="1" x14ac:dyDescent="0.2">
      <c r="A28" s="275"/>
      <c r="B28" s="279"/>
      <c r="C28" s="650"/>
      <c r="D28" s="650"/>
      <c r="E28" s="650"/>
      <c r="F28" s="650"/>
      <c r="G28" s="650"/>
      <c r="H28" s="650"/>
      <c r="I28" s="650"/>
      <c r="J28" s="650"/>
      <c r="K28" s="650"/>
      <c r="L28" s="650"/>
      <c r="M28" s="650"/>
      <c r="N28" s="650"/>
      <c r="O28" s="650"/>
      <c r="P28" s="650"/>
      <c r="Q28" s="650"/>
      <c r="R28" s="650"/>
      <c r="S28" s="650"/>
      <c r="T28" s="650"/>
      <c r="U28" s="650"/>
      <c r="V28" s="650"/>
      <c r="W28" s="650"/>
      <c r="X28" s="650"/>
      <c r="Y28" s="650"/>
      <c r="Z28" s="650"/>
      <c r="AA28" s="650"/>
      <c r="AB28" s="650"/>
      <c r="AC28" s="650"/>
      <c r="AD28" s="650"/>
      <c r="AE28" s="650"/>
      <c r="AF28" s="650"/>
      <c r="AG28" s="650"/>
      <c r="AH28" s="650"/>
      <c r="AI28" s="650"/>
      <c r="AJ28" s="650"/>
      <c r="AK28" s="650"/>
      <c r="AL28" s="650"/>
      <c r="AM28" s="650"/>
      <c r="AN28" s="650"/>
      <c r="AO28" s="650"/>
      <c r="AP28" s="650"/>
      <c r="AQ28" s="650"/>
      <c r="AR28" s="650"/>
      <c r="AS28" s="650"/>
      <c r="AT28" s="650"/>
      <c r="AU28" s="650"/>
      <c r="AV28" s="650"/>
      <c r="AW28" s="650"/>
      <c r="AX28" s="650"/>
      <c r="AY28" s="650"/>
      <c r="AZ28" s="650"/>
      <c r="BA28" s="650"/>
      <c r="BB28" s="647"/>
      <c r="BC28" s="647"/>
      <c r="BD28" s="647"/>
      <c r="BE28" s="647"/>
      <c r="BF28" s="647"/>
      <c r="BG28" s="647"/>
      <c r="BH28" s="647"/>
      <c r="BI28" s="647"/>
      <c r="BJ28" s="375"/>
      <c r="BK28" s="375"/>
      <c r="BL28" s="375"/>
      <c r="BM28" s="375"/>
      <c r="BN28" s="375"/>
      <c r="BO28" s="375"/>
      <c r="BP28" s="375"/>
      <c r="BQ28" s="375"/>
      <c r="BR28" s="375"/>
      <c r="BS28" s="375"/>
      <c r="BT28" s="375"/>
      <c r="BU28" s="375"/>
      <c r="BV28" s="375"/>
    </row>
    <row r="29" spans="1:74" ht="11.1" customHeight="1" x14ac:dyDescent="0.2">
      <c r="A29" s="625"/>
      <c r="B29" s="37" t="s">
        <v>1270</v>
      </c>
      <c r="C29" s="651"/>
      <c r="D29" s="651"/>
      <c r="E29" s="651"/>
      <c r="F29" s="651"/>
      <c r="G29" s="651"/>
      <c r="H29" s="651"/>
      <c r="I29" s="651"/>
      <c r="J29" s="651"/>
      <c r="K29" s="651"/>
      <c r="L29" s="651"/>
      <c r="M29" s="651"/>
      <c r="N29" s="651"/>
      <c r="O29" s="651"/>
      <c r="P29" s="651"/>
      <c r="Q29" s="651"/>
      <c r="R29" s="651"/>
      <c r="S29" s="651"/>
      <c r="T29" s="651"/>
      <c r="U29" s="651"/>
      <c r="V29" s="651"/>
      <c r="W29" s="651"/>
      <c r="X29" s="651"/>
      <c r="Y29" s="651"/>
      <c r="Z29" s="651"/>
      <c r="AA29" s="651"/>
      <c r="AB29" s="651"/>
      <c r="AC29" s="651"/>
      <c r="AD29" s="651"/>
      <c r="AE29" s="651"/>
      <c r="AF29" s="651"/>
      <c r="AG29" s="651"/>
      <c r="AH29" s="651"/>
      <c r="AI29" s="651"/>
      <c r="AJ29" s="651"/>
      <c r="AK29" s="651"/>
      <c r="AL29" s="651"/>
      <c r="AM29" s="651"/>
      <c r="AN29" s="651"/>
      <c r="AO29" s="651"/>
      <c r="AP29" s="651"/>
      <c r="AQ29" s="651"/>
      <c r="AR29" s="651"/>
      <c r="AS29" s="651"/>
      <c r="AT29" s="651"/>
      <c r="AU29" s="651"/>
      <c r="AV29" s="651"/>
      <c r="AW29" s="651"/>
      <c r="AX29" s="651"/>
      <c r="AY29" s="651"/>
      <c r="AZ29" s="651"/>
      <c r="BA29" s="651"/>
      <c r="BB29" s="913"/>
      <c r="BC29" s="913"/>
      <c r="BD29" s="913"/>
      <c r="BE29" s="375"/>
      <c r="BF29" s="375"/>
      <c r="BG29" s="375"/>
      <c r="BH29" s="375"/>
      <c r="BI29" s="375"/>
      <c r="BJ29" s="375"/>
      <c r="BK29" s="375"/>
      <c r="BL29" s="375"/>
      <c r="BM29" s="375"/>
      <c r="BN29" s="375"/>
      <c r="BO29" s="375"/>
      <c r="BP29" s="375"/>
      <c r="BQ29" s="375"/>
      <c r="BR29" s="375"/>
      <c r="BS29" s="375"/>
      <c r="BT29" s="375"/>
      <c r="BU29" s="375"/>
      <c r="BV29" s="375"/>
    </row>
    <row r="30" spans="1:74" ht="11.1" customHeight="1" x14ac:dyDescent="0.2">
      <c r="A30" s="275" t="s">
        <v>1271</v>
      </c>
      <c r="B30" s="577" t="s">
        <v>1100</v>
      </c>
      <c r="C30" s="408">
        <v>72</v>
      </c>
      <c r="D30" s="408">
        <v>53</v>
      </c>
      <c r="E30" s="408">
        <v>94</v>
      </c>
      <c r="F30" s="408">
        <v>72</v>
      </c>
      <c r="G30" s="408">
        <v>87</v>
      </c>
      <c r="H30" s="408">
        <v>71</v>
      </c>
      <c r="I30" s="408">
        <v>72</v>
      </c>
      <c r="J30" s="408">
        <v>60</v>
      </c>
      <c r="K30" s="408">
        <v>87</v>
      </c>
      <c r="L30" s="408">
        <v>99</v>
      </c>
      <c r="M30" s="408">
        <v>63</v>
      </c>
      <c r="N30" s="408">
        <v>58</v>
      </c>
      <c r="O30" s="408">
        <v>59</v>
      </c>
      <c r="P30" s="408">
        <v>61</v>
      </c>
      <c r="Q30" s="408">
        <v>86</v>
      </c>
      <c r="R30" s="408">
        <v>62</v>
      </c>
      <c r="S30" s="408">
        <v>96</v>
      </c>
      <c r="T30" s="408">
        <v>68</v>
      </c>
      <c r="U30" s="408">
        <v>76</v>
      </c>
      <c r="V30" s="408">
        <v>90</v>
      </c>
      <c r="W30" s="408">
        <v>98</v>
      </c>
      <c r="X30" s="408">
        <v>71</v>
      </c>
      <c r="Y30" s="408">
        <v>86</v>
      </c>
      <c r="Z30" s="408">
        <v>59</v>
      </c>
      <c r="AA30" s="408">
        <v>95</v>
      </c>
      <c r="AB30" s="408">
        <v>80</v>
      </c>
      <c r="AC30" s="408">
        <v>90</v>
      </c>
      <c r="AD30" s="408">
        <v>87</v>
      </c>
      <c r="AE30" s="408">
        <v>79</v>
      </c>
      <c r="AF30" s="408">
        <v>78</v>
      </c>
      <c r="AG30" s="408">
        <v>89</v>
      </c>
      <c r="AH30" s="408">
        <v>50</v>
      </c>
      <c r="AI30" s="408">
        <v>80</v>
      </c>
      <c r="AJ30" s="408">
        <v>74</v>
      </c>
      <c r="AK30" s="408">
        <v>65</v>
      </c>
      <c r="AL30" s="408">
        <v>49</v>
      </c>
      <c r="AM30" s="408">
        <v>61</v>
      </c>
      <c r="AN30" s="408">
        <v>73</v>
      </c>
      <c r="AO30" s="408">
        <v>76</v>
      </c>
      <c r="AP30" s="408">
        <v>76</v>
      </c>
      <c r="AQ30" s="408">
        <v>76</v>
      </c>
      <c r="AR30" s="408">
        <v>72</v>
      </c>
      <c r="AS30" s="408">
        <v>84</v>
      </c>
      <c r="AT30" s="408">
        <v>73</v>
      </c>
      <c r="AU30" s="408">
        <v>73</v>
      </c>
      <c r="AV30" s="408">
        <v>73</v>
      </c>
      <c r="AW30" s="408">
        <v>77</v>
      </c>
      <c r="AX30" s="408">
        <v>72</v>
      </c>
      <c r="AY30" s="408">
        <v>71</v>
      </c>
      <c r="AZ30" s="408">
        <v>71</v>
      </c>
      <c r="BA30" s="408">
        <v>71</v>
      </c>
      <c r="BB30" s="380" t="s">
        <v>1364</v>
      </c>
      <c r="BC30" s="380" t="s">
        <v>1364</v>
      </c>
      <c r="BD30" s="380" t="s">
        <v>1364</v>
      </c>
      <c r="BE30" s="380" t="s">
        <v>1364</v>
      </c>
      <c r="BF30" s="380" t="s">
        <v>1364</v>
      </c>
      <c r="BG30" s="380" t="s">
        <v>1364</v>
      </c>
      <c r="BH30" s="380" t="s">
        <v>1364</v>
      </c>
      <c r="BI30" s="380" t="s">
        <v>1364</v>
      </c>
      <c r="BJ30" s="377" t="s">
        <v>1364</v>
      </c>
      <c r="BK30" s="377" t="s">
        <v>1364</v>
      </c>
      <c r="BL30" s="377" t="s">
        <v>1364</v>
      </c>
      <c r="BM30" s="377" t="s">
        <v>1364</v>
      </c>
      <c r="BN30" s="377" t="s">
        <v>1364</v>
      </c>
      <c r="BO30" s="377" t="s">
        <v>1364</v>
      </c>
      <c r="BP30" s="377" t="s">
        <v>1364</v>
      </c>
      <c r="BQ30" s="377" t="s">
        <v>1364</v>
      </c>
      <c r="BR30" s="377" t="s">
        <v>1364</v>
      </c>
      <c r="BS30" s="377" t="s">
        <v>1364</v>
      </c>
      <c r="BT30" s="377" t="s">
        <v>1364</v>
      </c>
      <c r="BU30" s="377" t="s">
        <v>1364</v>
      </c>
      <c r="BV30" s="377" t="s">
        <v>1364</v>
      </c>
    </row>
    <row r="31" spans="1:74" ht="11.1" customHeight="1" x14ac:dyDescent="0.2">
      <c r="A31" s="275" t="s">
        <v>1272</v>
      </c>
      <c r="B31" s="577" t="s">
        <v>1102</v>
      </c>
      <c r="C31" s="408">
        <v>41</v>
      </c>
      <c r="D31" s="408">
        <v>24</v>
      </c>
      <c r="E31" s="408">
        <v>45</v>
      </c>
      <c r="F31" s="408">
        <v>47</v>
      </c>
      <c r="G31" s="408">
        <v>62</v>
      </c>
      <c r="H31" s="408">
        <v>33</v>
      </c>
      <c r="I31" s="408">
        <v>66</v>
      </c>
      <c r="J31" s="408">
        <v>69</v>
      </c>
      <c r="K31" s="408">
        <v>79</v>
      </c>
      <c r="L31" s="408">
        <v>78</v>
      </c>
      <c r="M31" s="408">
        <v>68</v>
      </c>
      <c r="N31" s="408">
        <v>50</v>
      </c>
      <c r="O31" s="408">
        <v>35</v>
      </c>
      <c r="P31" s="408">
        <v>49</v>
      </c>
      <c r="Q31" s="408">
        <v>68</v>
      </c>
      <c r="R31" s="408">
        <v>39</v>
      </c>
      <c r="S31" s="408">
        <v>61</v>
      </c>
      <c r="T31" s="408">
        <v>81</v>
      </c>
      <c r="U31" s="408">
        <v>89</v>
      </c>
      <c r="V31" s="408">
        <v>93</v>
      </c>
      <c r="W31" s="408">
        <v>82</v>
      </c>
      <c r="X31" s="408">
        <v>95</v>
      </c>
      <c r="Y31" s="408">
        <v>78</v>
      </c>
      <c r="Z31" s="408">
        <v>40</v>
      </c>
      <c r="AA31" s="408">
        <v>89</v>
      </c>
      <c r="AB31" s="408">
        <v>83</v>
      </c>
      <c r="AC31" s="408">
        <v>86</v>
      </c>
      <c r="AD31" s="408">
        <v>100</v>
      </c>
      <c r="AE31" s="408">
        <v>99</v>
      </c>
      <c r="AF31" s="408">
        <v>112</v>
      </c>
      <c r="AG31" s="408">
        <v>115</v>
      </c>
      <c r="AH31" s="408">
        <v>104</v>
      </c>
      <c r="AI31" s="408">
        <v>87</v>
      </c>
      <c r="AJ31" s="408">
        <v>60</v>
      </c>
      <c r="AK31" s="408">
        <v>79</v>
      </c>
      <c r="AL31" s="408">
        <v>75</v>
      </c>
      <c r="AM31" s="408">
        <v>36</v>
      </c>
      <c r="AN31" s="408">
        <v>61</v>
      </c>
      <c r="AO31" s="408">
        <v>53</v>
      </c>
      <c r="AP31" s="408">
        <v>69</v>
      </c>
      <c r="AQ31" s="408">
        <v>85</v>
      </c>
      <c r="AR31" s="408">
        <v>73</v>
      </c>
      <c r="AS31" s="408">
        <v>80</v>
      </c>
      <c r="AT31" s="408">
        <v>88</v>
      </c>
      <c r="AU31" s="408">
        <v>79</v>
      </c>
      <c r="AV31" s="408">
        <v>79</v>
      </c>
      <c r="AW31" s="408">
        <v>80</v>
      </c>
      <c r="AX31" s="408">
        <v>81</v>
      </c>
      <c r="AY31" s="408">
        <v>80</v>
      </c>
      <c r="AZ31" s="408">
        <v>80</v>
      </c>
      <c r="BA31" s="408">
        <v>80</v>
      </c>
      <c r="BB31" s="380" t="s">
        <v>1364</v>
      </c>
      <c r="BC31" s="380" t="s">
        <v>1364</v>
      </c>
      <c r="BD31" s="380" t="s">
        <v>1364</v>
      </c>
      <c r="BE31" s="380" t="s">
        <v>1364</v>
      </c>
      <c r="BF31" s="380" t="s">
        <v>1364</v>
      </c>
      <c r="BG31" s="380" t="s">
        <v>1364</v>
      </c>
      <c r="BH31" s="380" t="s">
        <v>1364</v>
      </c>
      <c r="BI31" s="380" t="s">
        <v>1364</v>
      </c>
      <c r="BJ31" s="377" t="s">
        <v>1364</v>
      </c>
      <c r="BK31" s="377" t="s">
        <v>1364</v>
      </c>
      <c r="BL31" s="377" t="s">
        <v>1364</v>
      </c>
      <c r="BM31" s="377" t="s">
        <v>1364</v>
      </c>
      <c r="BN31" s="377" t="s">
        <v>1364</v>
      </c>
      <c r="BO31" s="377" t="s">
        <v>1364</v>
      </c>
      <c r="BP31" s="377" t="s">
        <v>1364</v>
      </c>
      <c r="BQ31" s="377" t="s">
        <v>1364</v>
      </c>
      <c r="BR31" s="377" t="s">
        <v>1364</v>
      </c>
      <c r="BS31" s="377" t="s">
        <v>1364</v>
      </c>
      <c r="BT31" s="377" t="s">
        <v>1364</v>
      </c>
      <c r="BU31" s="377" t="s">
        <v>1364</v>
      </c>
      <c r="BV31" s="377" t="s">
        <v>1364</v>
      </c>
    </row>
    <row r="32" spans="1:74" ht="11.1" customHeight="1" x14ac:dyDescent="0.2">
      <c r="A32" s="275" t="s">
        <v>1273</v>
      </c>
      <c r="B32" s="577" t="s">
        <v>1104</v>
      </c>
      <c r="C32" s="408">
        <v>87</v>
      </c>
      <c r="D32" s="408">
        <v>75</v>
      </c>
      <c r="E32" s="408">
        <v>113</v>
      </c>
      <c r="F32" s="408">
        <v>85</v>
      </c>
      <c r="G32" s="408">
        <v>109</v>
      </c>
      <c r="H32" s="408">
        <v>105</v>
      </c>
      <c r="I32" s="408">
        <v>97</v>
      </c>
      <c r="J32" s="408">
        <v>89</v>
      </c>
      <c r="K32" s="408">
        <v>77</v>
      </c>
      <c r="L32" s="408">
        <v>110</v>
      </c>
      <c r="M32" s="408">
        <v>101</v>
      </c>
      <c r="N32" s="408">
        <v>103</v>
      </c>
      <c r="O32" s="408">
        <v>97</v>
      </c>
      <c r="P32" s="408">
        <v>112</v>
      </c>
      <c r="Q32" s="408">
        <v>109</v>
      </c>
      <c r="R32" s="408">
        <v>149</v>
      </c>
      <c r="S32" s="408">
        <v>130</v>
      </c>
      <c r="T32" s="408">
        <v>112</v>
      </c>
      <c r="U32" s="408">
        <v>135</v>
      </c>
      <c r="V32" s="408">
        <v>161</v>
      </c>
      <c r="W32" s="408">
        <v>144</v>
      </c>
      <c r="X32" s="408">
        <v>131</v>
      </c>
      <c r="Y32" s="408">
        <v>142</v>
      </c>
      <c r="Z32" s="408">
        <v>142</v>
      </c>
      <c r="AA32" s="408">
        <v>152</v>
      </c>
      <c r="AB32" s="408">
        <v>146</v>
      </c>
      <c r="AC32" s="408">
        <v>162</v>
      </c>
      <c r="AD32" s="408">
        <v>146</v>
      </c>
      <c r="AE32" s="408">
        <v>128</v>
      </c>
      <c r="AF32" s="408">
        <v>146</v>
      </c>
      <c r="AG32" s="408">
        <v>135</v>
      </c>
      <c r="AH32" s="408">
        <v>125</v>
      </c>
      <c r="AI32" s="408">
        <v>111</v>
      </c>
      <c r="AJ32" s="408">
        <v>124</v>
      </c>
      <c r="AK32" s="408">
        <v>117</v>
      </c>
      <c r="AL32" s="408">
        <v>65</v>
      </c>
      <c r="AM32" s="408">
        <v>132</v>
      </c>
      <c r="AN32" s="408">
        <v>131</v>
      </c>
      <c r="AO32" s="408">
        <v>127</v>
      </c>
      <c r="AP32" s="408">
        <v>130</v>
      </c>
      <c r="AQ32" s="408">
        <v>127</v>
      </c>
      <c r="AR32" s="408">
        <v>120</v>
      </c>
      <c r="AS32" s="408">
        <v>130</v>
      </c>
      <c r="AT32" s="408">
        <v>110</v>
      </c>
      <c r="AU32" s="408">
        <v>115</v>
      </c>
      <c r="AV32" s="408">
        <v>105</v>
      </c>
      <c r="AW32" s="408">
        <v>105</v>
      </c>
      <c r="AX32" s="408">
        <v>106</v>
      </c>
      <c r="AY32" s="408">
        <v>107</v>
      </c>
      <c r="AZ32" s="408">
        <v>107</v>
      </c>
      <c r="BA32" s="408">
        <v>107</v>
      </c>
      <c r="BB32" s="380" t="s">
        <v>1364</v>
      </c>
      <c r="BC32" s="380" t="s">
        <v>1364</v>
      </c>
      <c r="BD32" s="380" t="s">
        <v>1364</v>
      </c>
      <c r="BE32" s="380" t="s">
        <v>1364</v>
      </c>
      <c r="BF32" s="380" t="s">
        <v>1364</v>
      </c>
      <c r="BG32" s="380" t="s">
        <v>1364</v>
      </c>
      <c r="BH32" s="380" t="s">
        <v>1364</v>
      </c>
      <c r="BI32" s="380" t="s">
        <v>1364</v>
      </c>
      <c r="BJ32" s="377" t="s">
        <v>1364</v>
      </c>
      <c r="BK32" s="377" t="s">
        <v>1364</v>
      </c>
      <c r="BL32" s="377" t="s">
        <v>1364</v>
      </c>
      <c r="BM32" s="377" t="s">
        <v>1364</v>
      </c>
      <c r="BN32" s="377" t="s">
        <v>1364</v>
      </c>
      <c r="BO32" s="377" t="s">
        <v>1364</v>
      </c>
      <c r="BP32" s="377" t="s">
        <v>1364</v>
      </c>
      <c r="BQ32" s="377" t="s">
        <v>1364</v>
      </c>
      <c r="BR32" s="377" t="s">
        <v>1364</v>
      </c>
      <c r="BS32" s="377" t="s">
        <v>1364</v>
      </c>
      <c r="BT32" s="377" t="s">
        <v>1364</v>
      </c>
      <c r="BU32" s="377" t="s">
        <v>1364</v>
      </c>
      <c r="BV32" s="377" t="s">
        <v>1364</v>
      </c>
    </row>
    <row r="33" spans="1:74" ht="11.1" customHeight="1" x14ac:dyDescent="0.2">
      <c r="A33" s="275" t="s">
        <v>1274</v>
      </c>
      <c r="B33" s="577" t="s">
        <v>1106</v>
      </c>
      <c r="C33" s="408">
        <v>47</v>
      </c>
      <c r="D33" s="408">
        <v>29</v>
      </c>
      <c r="E33" s="408">
        <v>40</v>
      </c>
      <c r="F33" s="408">
        <v>49</v>
      </c>
      <c r="G33" s="408">
        <v>45</v>
      </c>
      <c r="H33" s="408">
        <v>45</v>
      </c>
      <c r="I33" s="408">
        <v>39</v>
      </c>
      <c r="J33" s="408">
        <v>60</v>
      </c>
      <c r="K33" s="408">
        <v>55</v>
      </c>
      <c r="L33" s="408">
        <v>48</v>
      </c>
      <c r="M33" s="408">
        <v>43</v>
      </c>
      <c r="N33" s="408">
        <v>54</v>
      </c>
      <c r="O33" s="408">
        <v>43</v>
      </c>
      <c r="P33" s="408">
        <v>38</v>
      </c>
      <c r="Q33" s="408">
        <v>56</v>
      </c>
      <c r="R33" s="408">
        <v>40</v>
      </c>
      <c r="S33" s="408">
        <v>57</v>
      </c>
      <c r="T33" s="408">
        <v>53</v>
      </c>
      <c r="U33" s="408">
        <v>61</v>
      </c>
      <c r="V33" s="408">
        <v>46</v>
      </c>
      <c r="W33" s="408">
        <v>59</v>
      </c>
      <c r="X33" s="408">
        <v>62</v>
      </c>
      <c r="Y33" s="408">
        <v>47</v>
      </c>
      <c r="Z33" s="408">
        <v>59</v>
      </c>
      <c r="AA33" s="408">
        <v>54</v>
      </c>
      <c r="AB33" s="408">
        <v>55</v>
      </c>
      <c r="AC33" s="408">
        <v>64</v>
      </c>
      <c r="AD33" s="408">
        <v>54</v>
      </c>
      <c r="AE33" s="408">
        <v>41</v>
      </c>
      <c r="AF33" s="408">
        <v>30</v>
      </c>
      <c r="AG33" s="408">
        <v>45</v>
      </c>
      <c r="AH33" s="408">
        <v>37</v>
      </c>
      <c r="AI33" s="408">
        <v>47</v>
      </c>
      <c r="AJ33" s="408">
        <v>43</v>
      </c>
      <c r="AK33" s="408">
        <v>46</v>
      </c>
      <c r="AL33" s="408">
        <v>35</v>
      </c>
      <c r="AM33" s="408">
        <v>34</v>
      </c>
      <c r="AN33" s="408">
        <v>38</v>
      </c>
      <c r="AO33" s="408">
        <v>36</v>
      </c>
      <c r="AP33" s="408">
        <v>42</v>
      </c>
      <c r="AQ33" s="408">
        <v>40</v>
      </c>
      <c r="AR33" s="408">
        <v>35</v>
      </c>
      <c r="AS33" s="408">
        <v>31</v>
      </c>
      <c r="AT33" s="408">
        <v>35</v>
      </c>
      <c r="AU33" s="408">
        <v>33</v>
      </c>
      <c r="AV33" s="408">
        <v>32</v>
      </c>
      <c r="AW33" s="408">
        <v>32</v>
      </c>
      <c r="AX33" s="408">
        <v>29</v>
      </c>
      <c r="AY33" s="408">
        <v>29</v>
      </c>
      <c r="AZ33" s="408">
        <v>29</v>
      </c>
      <c r="BA33" s="408">
        <v>29</v>
      </c>
      <c r="BB33" s="380" t="s">
        <v>1364</v>
      </c>
      <c r="BC33" s="380" t="s">
        <v>1364</v>
      </c>
      <c r="BD33" s="380" t="s">
        <v>1364</v>
      </c>
      <c r="BE33" s="380" t="s">
        <v>1364</v>
      </c>
      <c r="BF33" s="380" t="s">
        <v>1364</v>
      </c>
      <c r="BG33" s="380" t="s">
        <v>1364</v>
      </c>
      <c r="BH33" s="380" t="s">
        <v>1364</v>
      </c>
      <c r="BI33" s="380" t="s">
        <v>1364</v>
      </c>
      <c r="BJ33" s="377" t="s">
        <v>1364</v>
      </c>
      <c r="BK33" s="377" t="s">
        <v>1364</v>
      </c>
      <c r="BL33" s="377" t="s">
        <v>1364</v>
      </c>
      <c r="BM33" s="377" t="s">
        <v>1364</v>
      </c>
      <c r="BN33" s="377" t="s">
        <v>1364</v>
      </c>
      <c r="BO33" s="377" t="s">
        <v>1364</v>
      </c>
      <c r="BP33" s="377" t="s">
        <v>1364</v>
      </c>
      <c r="BQ33" s="377" t="s">
        <v>1364</v>
      </c>
      <c r="BR33" s="377" t="s">
        <v>1364</v>
      </c>
      <c r="BS33" s="377" t="s">
        <v>1364</v>
      </c>
      <c r="BT33" s="377" t="s">
        <v>1364</v>
      </c>
      <c r="BU33" s="377" t="s">
        <v>1364</v>
      </c>
      <c r="BV33" s="377" t="s">
        <v>1364</v>
      </c>
    </row>
    <row r="34" spans="1:74" ht="11.1" customHeight="1" x14ac:dyDescent="0.2">
      <c r="A34" s="275" t="s">
        <v>1275</v>
      </c>
      <c r="B34" s="577" t="s">
        <v>1108</v>
      </c>
      <c r="C34" s="408">
        <v>382</v>
      </c>
      <c r="D34" s="408">
        <v>275</v>
      </c>
      <c r="E34" s="408">
        <v>475</v>
      </c>
      <c r="F34" s="408">
        <v>450</v>
      </c>
      <c r="G34" s="408">
        <v>426</v>
      </c>
      <c r="H34" s="408">
        <v>408</v>
      </c>
      <c r="I34" s="408">
        <v>443</v>
      </c>
      <c r="J34" s="408">
        <v>430</v>
      </c>
      <c r="K34" s="408">
        <v>440</v>
      </c>
      <c r="L34" s="408">
        <v>540</v>
      </c>
      <c r="M34" s="408">
        <v>445</v>
      </c>
      <c r="N34" s="408">
        <v>484</v>
      </c>
      <c r="O34" s="408">
        <v>448</v>
      </c>
      <c r="P34" s="408">
        <v>433</v>
      </c>
      <c r="Q34" s="408">
        <v>477</v>
      </c>
      <c r="R34" s="408">
        <v>501</v>
      </c>
      <c r="S34" s="408">
        <v>502</v>
      </c>
      <c r="T34" s="408">
        <v>535</v>
      </c>
      <c r="U34" s="408">
        <v>549</v>
      </c>
      <c r="V34" s="408">
        <v>560</v>
      </c>
      <c r="W34" s="408">
        <v>516</v>
      </c>
      <c r="X34" s="408">
        <v>574</v>
      </c>
      <c r="Y34" s="408">
        <v>527</v>
      </c>
      <c r="Z34" s="408">
        <v>500</v>
      </c>
      <c r="AA34" s="408">
        <v>536</v>
      </c>
      <c r="AB34" s="408">
        <v>436</v>
      </c>
      <c r="AC34" s="408">
        <v>568</v>
      </c>
      <c r="AD34" s="408">
        <v>513</v>
      </c>
      <c r="AE34" s="408">
        <v>533</v>
      </c>
      <c r="AF34" s="408">
        <v>440</v>
      </c>
      <c r="AG34" s="408">
        <v>506</v>
      </c>
      <c r="AH34" s="408">
        <v>502</v>
      </c>
      <c r="AI34" s="408">
        <v>460</v>
      </c>
      <c r="AJ34" s="408">
        <v>551</v>
      </c>
      <c r="AK34" s="408">
        <v>446</v>
      </c>
      <c r="AL34" s="408">
        <v>427</v>
      </c>
      <c r="AM34" s="408">
        <v>464</v>
      </c>
      <c r="AN34" s="408">
        <v>500</v>
      </c>
      <c r="AO34" s="408">
        <v>478</v>
      </c>
      <c r="AP34" s="408">
        <v>532</v>
      </c>
      <c r="AQ34" s="408">
        <v>495</v>
      </c>
      <c r="AR34" s="408">
        <v>465</v>
      </c>
      <c r="AS34" s="408">
        <v>540</v>
      </c>
      <c r="AT34" s="408">
        <v>505</v>
      </c>
      <c r="AU34" s="408">
        <v>452</v>
      </c>
      <c r="AV34" s="408">
        <v>470</v>
      </c>
      <c r="AW34" s="408">
        <v>444</v>
      </c>
      <c r="AX34" s="408">
        <v>443</v>
      </c>
      <c r="AY34" s="408">
        <v>443</v>
      </c>
      <c r="AZ34" s="408">
        <v>443</v>
      </c>
      <c r="BA34" s="408">
        <v>443</v>
      </c>
      <c r="BB34" s="380" t="s">
        <v>1364</v>
      </c>
      <c r="BC34" s="380" t="s">
        <v>1364</v>
      </c>
      <c r="BD34" s="380" t="s">
        <v>1364</v>
      </c>
      <c r="BE34" s="380" t="s">
        <v>1364</v>
      </c>
      <c r="BF34" s="380" t="s">
        <v>1364</v>
      </c>
      <c r="BG34" s="380" t="s">
        <v>1364</v>
      </c>
      <c r="BH34" s="380" t="s">
        <v>1364</v>
      </c>
      <c r="BI34" s="380" t="s">
        <v>1364</v>
      </c>
      <c r="BJ34" s="377" t="s">
        <v>1364</v>
      </c>
      <c r="BK34" s="377" t="s">
        <v>1364</v>
      </c>
      <c r="BL34" s="377" t="s">
        <v>1364</v>
      </c>
      <c r="BM34" s="377" t="s">
        <v>1364</v>
      </c>
      <c r="BN34" s="377" t="s">
        <v>1364</v>
      </c>
      <c r="BO34" s="377" t="s">
        <v>1364</v>
      </c>
      <c r="BP34" s="377" t="s">
        <v>1364</v>
      </c>
      <c r="BQ34" s="377" t="s">
        <v>1364</v>
      </c>
      <c r="BR34" s="377" t="s">
        <v>1364</v>
      </c>
      <c r="BS34" s="377" t="s">
        <v>1364</v>
      </c>
      <c r="BT34" s="377" t="s">
        <v>1364</v>
      </c>
      <c r="BU34" s="377" t="s">
        <v>1364</v>
      </c>
      <c r="BV34" s="377" t="s">
        <v>1364</v>
      </c>
    </row>
    <row r="35" spans="1:74" ht="11.1" customHeight="1" x14ac:dyDescent="0.2">
      <c r="A35" s="275" t="s">
        <v>1276</v>
      </c>
      <c r="B35" s="577" t="s">
        <v>1596</v>
      </c>
      <c r="C35" s="408">
        <v>143</v>
      </c>
      <c r="D35" s="408">
        <v>126</v>
      </c>
      <c r="E35" s="408">
        <v>191</v>
      </c>
      <c r="F35" s="408">
        <v>213</v>
      </c>
      <c r="G35" s="408">
        <v>192</v>
      </c>
      <c r="H35" s="408">
        <v>185</v>
      </c>
      <c r="I35" s="408">
        <v>242</v>
      </c>
      <c r="J35" s="408">
        <v>181</v>
      </c>
      <c r="K35" s="408">
        <v>228</v>
      </c>
      <c r="L35" s="408">
        <v>252</v>
      </c>
      <c r="M35" s="408">
        <v>236</v>
      </c>
      <c r="N35" s="408">
        <v>216</v>
      </c>
      <c r="O35" s="408">
        <v>201</v>
      </c>
      <c r="P35" s="408">
        <v>203</v>
      </c>
      <c r="Q35" s="408">
        <v>254</v>
      </c>
      <c r="R35" s="408">
        <v>235</v>
      </c>
      <c r="S35" s="408">
        <v>254</v>
      </c>
      <c r="T35" s="408">
        <v>301</v>
      </c>
      <c r="U35" s="408">
        <v>240</v>
      </c>
      <c r="V35" s="408">
        <v>275</v>
      </c>
      <c r="W35" s="408">
        <v>325</v>
      </c>
      <c r="X35" s="408">
        <v>360</v>
      </c>
      <c r="Y35" s="408">
        <v>221</v>
      </c>
      <c r="Z35" s="408">
        <v>240</v>
      </c>
      <c r="AA35" s="408">
        <v>251</v>
      </c>
      <c r="AB35" s="408">
        <v>216</v>
      </c>
      <c r="AC35" s="408">
        <v>251</v>
      </c>
      <c r="AD35" s="408">
        <v>281</v>
      </c>
      <c r="AE35" s="408">
        <v>254</v>
      </c>
      <c r="AF35" s="408">
        <v>261</v>
      </c>
      <c r="AG35" s="408">
        <v>221</v>
      </c>
      <c r="AH35" s="408">
        <v>225</v>
      </c>
      <c r="AI35" s="408">
        <v>279</v>
      </c>
      <c r="AJ35" s="408">
        <v>250</v>
      </c>
      <c r="AK35" s="408">
        <v>192</v>
      </c>
      <c r="AL35" s="408">
        <v>186</v>
      </c>
      <c r="AM35" s="408">
        <v>181</v>
      </c>
      <c r="AN35" s="408">
        <v>184</v>
      </c>
      <c r="AO35" s="408">
        <v>191</v>
      </c>
      <c r="AP35" s="408">
        <v>178</v>
      </c>
      <c r="AQ35" s="408">
        <v>187</v>
      </c>
      <c r="AR35" s="408">
        <v>219</v>
      </c>
      <c r="AS35" s="408">
        <v>210</v>
      </c>
      <c r="AT35" s="408">
        <v>219</v>
      </c>
      <c r="AU35" s="408">
        <v>206</v>
      </c>
      <c r="AV35" s="408">
        <v>207</v>
      </c>
      <c r="AW35" s="408">
        <v>208</v>
      </c>
      <c r="AX35" s="408">
        <v>207</v>
      </c>
      <c r="AY35" s="408">
        <v>204</v>
      </c>
      <c r="AZ35" s="408">
        <v>203</v>
      </c>
      <c r="BA35" s="408">
        <v>204</v>
      </c>
      <c r="BB35" s="380" t="s">
        <v>1364</v>
      </c>
      <c r="BC35" s="380" t="s">
        <v>1364</v>
      </c>
      <c r="BD35" s="380" t="s">
        <v>1364</v>
      </c>
      <c r="BE35" s="380" t="s">
        <v>1364</v>
      </c>
      <c r="BF35" s="380" t="s">
        <v>1364</v>
      </c>
      <c r="BG35" s="380" t="s">
        <v>1364</v>
      </c>
      <c r="BH35" s="380" t="s">
        <v>1364</v>
      </c>
      <c r="BI35" s="380" t="s">
        <v>1364</v>
      </c>
      <c r="BJ35" s="377" t="s">
        <v>1364</v>
      </c>
      <c r="BK35" s="377" t="s">
        <v>1364</v>
      </c>
      <c r="BL35" s="377" t="s">
        <v>1364</v>
      </c>
      <c r="BM35" s="377" t="s">
        <v>1364</v>
      </c>
      <c r="BN35" s="377" t="s">
        <v>1364</v>
      </c>
      <c r="BO35" s="377" t="s">
        <v>1364</v>
      </c>
      <c r="BP35" s="377" t="s">
        <v>1364</v>
      </c>
      <c r="BQ35" s="377" t="s">
        <v>1364</v>
      </c>
      <c r="BR35" s="377" t="s">
        <v>1364</v>
      </c>
      <c r="BS35" s="377" t="s">
        <v>1364</v>
      </c>
      <c r="BT35" s="377" t="s">
        <v>1364</v>
      </c>
      <c r="BU35" s="377" t="s">
        <v>1364</v>
      </c>
      <c r="BV35" s="377" t="s">
        <v>1364</v>
      </c>
    </row>
    <row r="36" spans="1:74" ht="11.1" customHeight="1" x14ac:dyDescent="0.2">
      <c r="A36" s="275"/>
      <c r="B36" s="643"/>
      <c r="C36" s="408"/>
      <c r="D36" s="408"/>
      <c r="E36" s="408"/>
      <c r="F36" s="408"/>
      <c r="G36" s="408"/>
      <c r="H36" s="408"/>
      <c r="I36" s="408"/>
      <c r="J36" s="408"/>
      <c r="K36" s="408"/>
      <c r="L36" s="408"/>
      <c r="M36" s="408"/>
      <c r="N36" s="408"/>
      <c r="O36" s="408"/>
      <c r="P36" s="408"/>
      <c r="Q36" s="408"/>
      <c r="R36" s="408"/>
      <c r="S36" s="408"/>
      <c r="T36" s="408"/>
      <c r="U36" s="408"/>
      <c r="V36" s="408"/>
      <c r="W36" s="408"/>
      <c r="X36" s="408"/>
      <c r="Y36" s="408"/>
      <c r="Z36" s="408"/>
      <c r="AA36" s="408"/>
      <c r="AB36" s="408"/>
      <c r="AC36" s="408"/>
      <c r="AD36" s="408"/>
      <c r="AE36" s="408"/>
      <c r="AF36" s="408"/>
      <c r="AG36" s="408"/>
      <c r="AH36" s="408"/>
      <c r="AI36" s="408"/>
      <c r="AJ36" s="408"/>
      <c r="AK36" s="408"/>
      <c r="AL36" s="408"/>
      <c r="AM36" s="408"/>
      <c r="AN36" s="408"/>
      <c r="AO36" s="408"/>
      <c r="AP36" s="408"/>
      <c r="AQ36" s="408"/>
      <c r="AR36" s="408"/>
      <c r="AS36" s="408"/>
      <c r="AT36" s="408"/>
      <c r="AU36" s="408"/>
      <c r="AV36" s="408"/>
      <c r="AW36" s="408"/>
      <c r="AX36" s="408"/>
      <c r="AY36" s="408"/>
      <c r="AZ36" s="408"/>
      <c r="BA36" s="408"/>
      <c r="BB36" s="380"/>
      <c r="BC36" s="380"/>
      <c r="BD36" s="380"/>
      <c r="BE36" s="380"/>
      <c r="BF36" s="380"/>
      <c r="BG36" s="380"/>
      <c r="BH36" s="380"/>
      <c r="BI36" s="380"/>
      <c r="BJ36" s="375"/>
      <c r="BK36" s="375"/>
      <c r="BL36" s="375"/>
      <c r="BM36" s="375"/>
      <c r="BN36" s="375"/>
      <c r="BO36" s="375"/>
      <c r="BP36" s="375"/>
      <c r="BQ36" s="375"/>
      <c r="BR36" s="375"/>
      <c r="BS36" s="375"/>
      <c r="BT36" s="375"/>
      <c r="BU36" s="375"/>
      <c r="BV36" s="375"/>
    </row>
    <row r="37" spans="1:74" s="562" customFormat="1" ht="11.1" customHeight="1" x14ac:dyDescent="0.2">
      <c r="A37" s="275"/>
      <c r="B37" s="37" t="s">
        <v>1277</v>
      </c>
      <c r="C37" s="408"/>
      <c r="D37" s="408"/>
      <c r="E37" s="408"/>
      <c r="F37" s="408"/>
      <c r="G37" s="408"/>
      <c r="H37" s="408"/>
      <c r="I37" s="408"/>
      <c r="J37" s="408"/>
      <c r="K37" s="408"/>
      <c r="L37" s="408"/>
      <c r="M37" s="408"/>
      <c r="N37" s="408"/>
      <c r="O37" s="408"/>
      <c r="P37" s="408"/>
      <c r="Q37" s="408"/>
      <c r="R37" s="408"/>
      <c r="S37" s="408"/>
      <c r="T37" s="408"/>
      <c r="U37" s="408"/>
      <c r="V37" s="408"/>
      <c r="W37" s="408"/>
      <c r="X37" s="408"/>
      <c r="Y37" s="408"/>
      <c r="Z37" s="408"/>
      <c r="AA37" s="408"/>
      <c r="AB37" s="408"/>
      <c r="AC37" s="408"/>
      <c r="AD37" s="408"/>
      <c r="AE37" s="408"/>
      <c r="AF37" s="408"/>
      <c r="AG37" s="408"/>
      <c r="AH37" s="408"/>
      <c r="AI37" s="408"/>
      <c r="AJ37" s="408"/>
      <c r="AK37" s="408"/>
      <c r="AL37" s="408"/>
      <c r="AM37" s="408"/>
      <c r="AN37" s="408"/>
      <c r="AO37" s="408"/>
      <c r="AP37" s="408"/>
      <c r="AQ37" s="408"/>
      <c r="AR37" s="408"/>
      <c r="AS37" s="408"/>
      <c r="AT37" s="408"/>
      <c r="AU37" s="408"/>
      <c r="AV37" s="408"/>
      <c r="AW37" s="408"/>
      <c r="AX37" s="408"/>
      <c r="AY37" s="408"/>
      <c r="AZ37" s="408"/>
      <c r="BA37" s="408"/>
      <c r="BB37" s="380"/>
      <c r="BC37" s="380"/>
      <c r="BD37" s="380"/>
      <c r="BE37" s="380"/>
      <c r="BF37" s="380"/>
      <c r="BG37" s="380"/>
      <c r="BH37" s="380"/>
      <c r="BI37" s="380"/>
      <c r="BJ37" s="375"/>
      <c r="BK37" s="375"/>
      <c r="BL37" s="375"/>
      <c r="BM37" s="375"/>
      <c r="BN37" s="375"/>
      <c r="BO37" s="375"/>
      <c r="BP37" s="375"/>
      <c r="BQ37" s="375"/>
      <c r="BR37" s="375"/>
      <c r="BS37" s="375"/>
      <c r="BT37" s="375"/>
      <c r="BU37" s="375"/>
      <c r="BV37" s="375"/>
    </row>
    <row r="38" spans="1:74" ht="11.1" customHeight="1" x14ac:dyDescent="0.2">
      <c r="A38" s="275" t="s">
        <v>1278</v>
      </c>
      <c r="B38" s="577" t="s">
        <v>1100</v>
      </c>
      <c r="C38" s="408">
        <v>538</v>
      </c>
      <c r="D38" s="408">
        <v>551</v>
      </c>
      <c r="E38" s="408">
        <v>525</v>
      </c>
      <c r="F38" s="408">
        <v>521</v>
      </c>
      <c r="G38" s="408">
        <v>506</v>
      </c>
      <c r="H38" s="408">
        <v>502</v>
      </c>
      <c r="I38" s="408">
        <v>497</v>
      </c>
      <c r="J38" s="408">
        <v>508</v>
      </c>
      <c r="K38" s="408">
        <v>491</v>
      </c>
      <c r="L38" s="408">
        <v>459</v>
      </c>
      <c r="M38" s="408">
        <v>467</v>
      </c>
      <c r="N38" s="408">
        <v>481</v>
      </c>
      <c r="O38" s="408">
        <v>500</v>
      </c>
      <c r="P38" s="408">
        <v>524</v>
      </c>
      <c r="Q38" s="408">
        <v>527</v>
      </c>
      <c r="R38" s="408">
        <v>555</v>
      </c>
      <c r="S38" s="408">
        <v>554</v>
      </c>
      <c r="T38" s="408">
        <v>581</v>
      </c>
      <c r="U38" s="408">
        <v>596</v>
      </c>
      <c r="V38" s="408">
        <v>595</v>
      </c>
      <c r="W38" s="408">
        <v>586</v>
      </c>
      <c r="X38" s="408">
        <v>613</v>
      </c>
      <c r="Y38" s="408">
        <v>625</v>
      </c>
      <c r="Z38" s="408">
        <v>662</v>
      </c>
      <c r="AA38" s="408">
        <v>666</v>
      </c>
      <c r="AB38" s="408">
        <v>682</v>
      </c>
      <c r="AC38" s="408">
        <v>689</v>
      </c>
      <c r="AD38" s="408">
        <v>699</v>
      </c>
      <c r="AE38" s="408">
        <v>716</v>
      </c>
      <c r="AF38" s="408">
        <v>728</v>
      </c>
      <c r="AG38" s="408">
        <v>729</v>
      </c>
      <c r="AH38" s="408">
        <v>759</v>
      </c>
      <c r="AI38" s="408">
        <v>754</v>
      </c>
      <c r="AJ38" s="408">
        <v>753</v>
      </c>
      <c r="AK38" s="408">
        <v>763</v>
      </c>
      <c r="AL38" s="408">
        <v>791</v>
      </c>
      <c r="AM38" s="408">
        <v>807</v>
      </c>
      <c r="AN38" s="408">
        <v>815</v>
      </c>
      <c r="AO38" s="408">
        <v>820</v>
      </c>
      <c r="AP38" s="408">
        <v>822</v>
      </c>
      <c r="AQ38" s="408">
        <v>820</v>
      </c>
      <c r="AR38" s="408">
        <v>816</v>
      </c>
      <c r="AS38" s="408">
        <v>802</v>
      </c>
      <c r="AT38" s="408">
        <v>795</v>
      </c>
      <c r="AU38" s="408">
        <v>784</v>
      </c>
      <c r="AV38" s="408">
        <v>773</v>
      </c>
      <c r="AW38" s="408">
        <v>762</v>
      </c>
      <c r="AX38" s="408">
        <v>754</v>
      </c>
      <c r="AY38" s="408">
        <v>748</v>
      </c>
      <c r="AZ38" s="408">
        <v>745</v>
      </c>
      <c r="BA38" s="408">
        <v>741</v>
      </c>
      <c r="BB38" s="380" t="s">
        <v>1364</v>
      </c>
      <c r="BC38" s="380" t="s">
        <v>1364</v>
      </c>
      <c r="BD38" s="380" t="s">
        <v>1364</v>
      </c>
      <c r="BE38" s="380" t="s">
        <v>1364</v>
      </c>
      <c r="BF38" s="380" t="s">
        <v>1364</v>
      </c>
      <c r="BG38" s="380" t="s">
        <v>1364</v>
      </c>
      <c r="BH38" s="380" t="s">
        <v>1364</v>
      </c>
      <c r="BI38" s="380" t="s">
        <v>1364</v>
      </c>
      <c r="BJ38" s="377" t="s">
        <v>1364</v>
      </c>
      <c r="BK38" s="377" t="s">
        <v>1364</v>
      </c>
      <c r="BL38" s="377" t="s">
        <v>1364</v>
      </c>
      <c r="BM38" s="377" t="s">
        <v>1364</v>
      </c>
      <c r="BN38" s="377" t="s">
        <v>1364</v>
      </c>
      <c r="BO38" s="377" t="s">
        <v>1364</v>
      </c>
      <c r="BP38" s="377" t="s">
        <v>1364</v>
      </c>
      <c r="BQ38" s="377" t="s">
        <v>1364</v>
      </c>
      <c r="BR38" s="377" t="s">
        <v>1364</v>
      </c>
      <c r="BS38" s="377" t="s">
        <v>1364</v>
      </c>
      <c r="BT38" s="377" t="s">
        <v>1364</v>
      </c>
      <c r="BU38" s="377" t="s">
        <v>1364</v>
      </c>
      <c r="BV38" s="377" t="s">
        <v>1364</v>
      </c>
    </row>
    <row r="39" spans="1:74" ht="11.1" customHeight="1" x14ac:dyDescent="0.2">
      <c r="A39" s="625" t="s">
        <v>1279</v>
      </c>
      <c r="B39" s="577" t="s">
        <v>1102</v>
      </c>
      <c r="C39" s="408">
        <v>784</v>
      </c>
      <c r="D39" s="408">
        <v>779</v>
      </c>
      <c r="E39" s="408">
        <v>760</v>
      </c>
      <c r="F39" s="408">
        <v>740</v>
      </c>
      <c r="G39" s="408">
        <v>707</v>
      </c>
      <c r="H39" s="408">
        <v>705</v>
      </c>
      <c r="I39" s="408">
        <v>670</v>
      </c>
      <c r="J39" s="408">
        <v>641</v>
      </c>
      <c r="K39" s="408">
        <v>604</v>
      </c>
      <c r="L39" s="408">
        <v>569</v>
      </c>
      <c r="M39" s="408">
        <v>548</v>
      </c>
      <c r="N39" s="408">
        <v>549</v>
      </c>
      <c r="O39" s="408">
        <v>567</v>
      </c>
      <c r="P39" s="408">
        <v>583</v>
      </c>
      <c r="Q39" s="408">
        <v>581</v>
      </c>
      <c r="R39" s="408">
        <v>600</v>
      </c>
      <c r="S39" s="408">
        <v>614</v>
      </c>
      <c r="T39" s="408">
        <v>608</v>
      </c>
      <c r="U39" s="408">
        <v>594</v>
      </c>
      <c r="V39" s="408">
        <v>577</v>
      </c>
      <c r="W39" s="408">
        <v>573</v>
      </c>
      <c r="X39" s="408">
        <v>555</v>
      </c>
      <c r="Y39" s="408">
        <v>557</v>
      </c>
      <c r="Z39" s="408">
        <v>597</v>
      </c>
      <c r="AA39" s="408">
        <v>588</v>
      </c>
      <c r="AB39" s="408">
        <v>585</v>
      </c>
      <c r="AC39" s="408">
        <v>580</v>
      </c>
      <c r="AD39" s="408">
        <v>559</v>
      </c>
      <c r="AE39" s="408">
        <v>534</v>
      </c>
      <c r="AF39" s="408">
        <v>492</v>
      </c>
      <c r="AG39" s="408">
        <v>446</v>
      </c>
      <c r="AH39" s="408">
        <v>410</v>
      </c>
      <c r="AI39" s="408">
        <v>387</v>
      </c>
      <c r="AJ39" s="408">
        <v>394</v>
      </c>
      <c r="AK39" s="408">
        <v>381</v>
      </c>
      <c r="AL39" s="408">
        <v>372</v>
      </c>
      <c r="AM39" s="408">
        <v>403</v>
      </c>
      <c r="AN39" s="408">
        <v>411</v>
      </c>
      <c r="AO39" s="408">
        <v>427</v>
      </c>
      <c r="AP39" s="408">
        <v>426</v>
      </c>
      <c r="AQ39" s="408">
        <v>410</v>
      </c>
      <c r="AR39" s="408">
        <v>407</v>
      </c>
      <c r="AS39" s="408">
        <v>398</v>
      </c>
      <c r="AT39" s="408">
        <v>380</v>
      </c>
      <c r="AU39" s="408">
        <v>370</v>
      </c>
      <c r="AV39" s="408">
        <v>360</v>
      </c>
      <c r="AW39" s="408">
        <v>351</v>
      </c>
      <c r="AX39" s="408">
        <v>344</v>
      </c>
      <c r="AY39" s="408">
        <v>334</v>
      </c>
      <c r="AZ39" s="408">
        <v>322</v>
      </c>
      <c r="BA39" s="408">
        <v>310</v>
      </c>
      <c r="BB39" s="380" t="s">
        <v>1364</v>
      </c>
      <c r="BC39" s="380" t="s">
        <v>1364</v>
      </c>
      <c r="BD39" s="380" t="s">
        <v>1364</v>
      </c>
      <c r="BE39" s="380" t="s">
        <v>1364</v>
      </c>
      <c r="BF39" s="380" t="s">
        <v>1364</v>
      </c>
      <c r="BG39" s="380" t="s">
        <v>1364</v>
      </c>
      <c r="BH39" s="380" t="s">
        <v>1364</v>
      </c>
      <c r="BI39" s="380" t="s">
        <v>1364</v>
      </c>
      <c r="BJ39" s="377" t="s">
        <v>1364</v>
      </c>
      <c r="BK39" s="377" t="s">
        <v>1364</v>
      </c>
      <c r="BL39" s="377" t="s">
        <v>1364</v>
      </c>
      <c r="BM39" s="377" t="s">
        <v>1364</v>
      </c>
      <c r="BN39" s="377" t="s">
        <v>1364</v>
      </c>
      <c r="BO39" s="377" t="s">
        <v>1364</v>
      </c>
      <c r="BP39" s="377" t="s">
        <v>1364</v>
      </c>
      <c r="BQ39" s="377" t="s">
        <v>1364</v>
      </c>
      <c r="BR39" s="377" t="s">
        <v>1364</v>
      </c>
      <c r="BS39" s="377" t="s">
        <v>1364</v>
      </c>
      <c r="BT39" s="377" t="s">
        <v>1364</v>
      </c>
      <c r="BU39" s="377" t="s">
        <v>1364</v>
      </c>
      <c r="BV39" s="377" t="s">
        <v>1364</v>
      </c>
    </row>
    <row r="40" spans="1:74" ht="11.1" customHeight="1" x14ac:dyDescent="0.2">
      <c r="A40" s="275" t="s">
        <v>1280</v>
      </c>
      <c r="B40" s="577" t="s">
        <v>1104</v>
      </c>
      <c r="C40" s="408">
        <v>1618</v>
      </c>
      <c r="D40" s="408">
        <v>1582</v>
      </c>
      <c r="E40" s="408">
        <v>1517</v>
      </c>
      <c r="F40" s="408">
        <v>1487</v>
      </c>
      <c r="G40" s="408">
        <v>1433</v>
      </c>
      <c r="H40" s="408">
        <v>1386</v>
      </c>
      <c r="I40" s="408">
        <v>1348</v>
      </c>
      <c r="J40" s="408">
        <v>1321</v>
      </c>
      <c r="K40" s="408">
        <v>1307</v>
      </c>
      <c r="L40" s="408">
        <v>1262</v>
      </c>
      <c r="M40" s="408">
        <v>1229</v>
      </c>
      <c r="N40" s="408">
        <v>1198</v>
      </c>
      <c r="O40" s="408">
        <v>1177</v>
      </c>
      <c r="P40" s="408">
        <v>1152</v>
      </c>
      <c r="Q40" s="408">
        <v>1138</v>
      </c>
      <c r="R40" s="408">
        <v>1089</v>
      </c>
      <c r="S40" s="408">
        <v>1066</v>
      </c>
      <c r="T40" s="408">
        <v>1066</v>
      </c>
      <c r="U40" s="408">
        <v>1047</v>
      </c>
      <c r="V40" s="408">
        <v>1005</v>
      </c>
      <c r="W40" s="408">
        <v>977</v>
      </c>
      <c r="X40" s="408">
        <v>962</v>
      </c>
      <c r="Y40" s="408">
        <v>936</v>
      </c>
      <c r="Z40" s="408">
        <v>911</v>
      </c>
      <c r="AA40" s="408">
        <v>879</v>
      </c>
      <c r="AB40" s="408">
        <v>853</v>
      </c>
      <c r="AC40" s="408">
        <v>811</v>
      </c>
      <c r="AD40" s="408">
        <v>778</v>
      </c>
      <c r="AE40" s="408">
        <v>753</v>
      </c>
      <c r="AF40" s="408">
        <v>702</v>
      </c>
      <c r="AG40" s="408">
        <v>662</v>
      </c>
      <c r="AH40" s="408">
        <v>626</v>
      </c>
      <c r="AI40" s="408">
        <v>604</v>
      </c>
      <c r="AJ40" s="408">
        <v>572</v>
      </c>
      <c r="AK40" s="408">
        <v>547</v>
      </c>
      <c r="AL40" s="408">
        <v>575</v>
      </c>
      <c r="AM40" s="408">
        <v>539</v>
      </c>
      <c r="AN40" s="408">
        <v>503</v>
      </c>
      <c r="AO40" s="408">
        <v>475</v>
      </c>
      <c r="AP40" s="408">
        <v>446</v>
      </c>
      <c r="AQ40" s="408">
        <v>417</v>
      </c>
      <c r="AR40" s="408">
        <v>394</v>
      </c>
      <c r="AS40" s="408">
        <v>359</v>
      </c>
      <c r="AT40" s="408">
        <v>345</v>
      </c>
      <c r="AU40" s="408">
        <v>328</v>
      </c>
      <c r="AV40" s="408">
        <v>322</v>
      </c>
      <c r="AW40" s="408">
        <v>317</v>
      </c>
      <c r="AX40" s="408">
        <v>311</v>
      </c>
      <c r="AY40" s="408">
        <v>302</v>
      </c>
      <c r="AZ40" s="408">
        <v>297</v>
      </c>
      <c r="BA40" s="408">
        <v>295</v>
      </c>
      <c r="BB40" s="380" t="s">
        <v>1364</v>
      </c>
      <c r="BC40" s="380" t="s">
        <v>1364</v>
      </c>
      <c r="BD40" s="380" t="s">
        <v>1364</v>
      </c>
      <c r="BE40" s="380" t="s">
        <v>1364</v>
      </c>
      <c r="BF40" s="380" t="s">
        <v>1364</v>
      </c>
      <c r="BG40" s="380" t="s">
        <v>1364</v>
      </c>
      <c r="BH40" s="380" t="s">
        <v>1364</v>
      </c>
      <c r="BI40" s="380" t="s">
        <v>1364</v>
      </c>
      <c r="BJ40" s="377" t="s">
        <v>1364</v>
      </c>
      <c r="BK40" s="377" t="s">
        <v>1364</v>
      </c>
      <c r="BL40" s="377" t="s">
        <v>1364</v>
      </c>
      <c r="BM40" s="377" t="s">
        <v>1364</v>
      </c>
      <c r="BN40" s="377" t="s">
        <v>1364</v>
      </c>
      <c r="BO40" s="377" t="s">
        <v>1364</v>
      </c>
      <c r="BP40" s="377" t="s">
        <v>1364</v>
      </c>
      <c r="BQ40" s="377" t="s">
        <v>1364</v>
      </c>
      <c r="BR40" s="377" t="s">
        <v>1364</v>
      </c>
      <c r="BS40" s="377" t="s">
        <v>1364</v>
      </c>
      <c r="BT40" s="377" t="s">
        <v>1364</v>
      </c>
      <c r="BU40" s="377" t="s">
        <v>1364</v>
      </c>
      <c r="BV40" s="377" t="s">
        <v>1364</v>
      </c>
    </row>
    <row r="41" spans="1:74" ht="11.1" customHeight="1" x14ac:dyDescent="0.2">
      <c r="A41" s="275" t="s">
        <v>1281</v>
      </c>
      <c r="B41" s="577" t="s">
        <v>1106</v>
      </c>
      <c r="C41" s="408">
        <v>360</v>
      </c>
      <c r="D41" s="408">
        <v>374</v>
      </c>
      <c r="E41" s="408">
        <v>380</v>
      </c>
      <c r="F41" s="408">
        <v>377</v>
      </c>
      <c r="G41" s="408">
        <v>379</v>
      </c>
      <c r="H41" s="408">
        <v>382</v>
      </c>
      <c r="I41" s="408">
        <v>392</v>
      </c>
      <c r="J41" s="408">
        <v>379</v>
      </c>
      <c r="K41" s="408">
        <v>373</v>
      </c>
      <c r="L41" s="408">
        <v>374</v>
      </c>
      <c r="M41" s="408">
        <v>380</v>
      </c>
      <c r="N41" s="408">
        <v>377</v>
      </c>
      <c r="O41" s="408">
        <v>389</v>
      </c>
      <c r="P41" s="408">
        <v>410</v>
      </c>
      <c r="Q41" s="408">
        <v>422</v>
      </c>
      <c r="R41" s="408">
        <v>452</v>
      </c>
      <c r="S41" s="408">
        <v>466</v>
      </c>
      <c r="T41" s="408">
        <v>485</v>
      </c>
      <c r="U41" s="408">
        <v>497</v>
      </c>
      <c r="V41" s="408">
        <v>524</v>
      </c>
      <c r="W41" s="408">
        <v>541</v>
      </c>
      <c r="X41" s="408">
        <v>554</v>
      </c>
      <c r="Y41" s="408">
        <v>579</v>
      </c>
      <c r="Z41" s="408">
        <v>594</v>
      </c>
      <c r="AA41" s="408">
        <v>613</v>
      </c>
      <c r="AB41" s="408">
        <v>632</v>
      </c>
      <c r="AC41" s="408">
        <v>641</v>
      </c>
      <c r="AD41" s="408">
        <v>658</v>
      </c>
      <c r="AE41" s="408">
        <v>681</v>
      </c>
      <c r="AF41" s="408">
        <v>708</v>
      </c>
      <c r="AG41" s="408">
        <v>714</v>
      </c>
      <c r="AH41" s="408">
        <v>727</v>
      </c>
      <c r="AI41" s="408">
        <v>727</v>
      </c>
      <c r="AJ41" s="408">
        <v>729</v>
      </c>
      <c r="AK41" s="408">
        <v>726</v>
      </c>
      <c r="AL41" s="408">
        <v>736</v>
      </c>
      <c r="AM41" s="408">
        <v>746</v>
      </c>
      <c r="AN41" s="408">
        <v>750</v>
      </c>
      <c r="AO41" s="408">
        <v>752</v>
      </c>
      <c r="AP41" s="408">
        <v>744</v>
      </c>
      <c r="AQ41" s="408">
        <v>737</v>
      </c>
      <c r="AR41" s="408">
        <v>737</v>
      </c>
      <c r="AS41" s="408">
        <v>741</v>
      </c>
      <c r="AT41" s="408">
        <v>739</v>
      </c>
      <c r="AU41" s="408">
        <v>737</v>
      </c>
      <c r="AV41" s="408">
        <v>735</v>
      </c>
      <c r="AW41" s="408">
        <v>734</v>
      </c>
      <c r="AX41" s="408">
        <v>736</v>
      </c>
      <c r="AY41" s="408">
        <v>736</v>
      </c>
      <c r="AZ41" s="408">
        <v>738</v>
      </c>
      <c r="BA41" s="408">
        <v>739</v>
      </c>
      <c r="BB41" s="380" t="s">
        <v>1364</v>
      </c>
      <c r="BC41" s="380" t="s">
        <v>1364</v>
      </c>
      <c r="BD41" s="380" t="s">
        <v>1364</v>
      </c>
      <c r="BE41" s="380" t="s">
        <v>1364</v>
      </c>
      <c r="BF41" s="380" t="s">
        <v>1364</v>
      </c>
      <c r="BG41" s="380" t="s">
        <v>1364</v>
      </c>
      <c r="BH41" s="380" t="s">
        <v>1364</v>
      </c>
      <c r="BI41" s="380" t="s">
        <v>1364</v>
      </c>
      <c r="BJ41" s="377" t="s">
        <v>1364</v>
      </c>
      <c r="BK41" s="377" t="s">
        <v>1364</v>
      </c>
      <c r="BL41" s="377" t="s">
        <v>1364</v>
      </c>
      <c r="BM41" s="377" t="s">
        <v>1364</v>
      </c>
      <c r="BN41" s="377" t="s">
        <v>1364</v>
      </c>
      <c r="BO41" s="377" t="s">
        <v>1364</v>
      </c>
      <c r="BP41" s="377" t="s">
        <v>1364</v>
      </c>
      <c r="BQ41" s="377" t="s">
        <v>1364</v>
      </c>
      <c r="BR41" s="377" t="s">
        <v>1364</v>
      </c>
      <c r="BS41" s="377" t="s">
        <v>1364</v>
      </c>
      <c r="BT41" s="377" t="s">
        <v>1364</v>
      </c>
      <c r="BU41" s="377" t="s">
        <v>1364</v>
      </c>
      <c r="BV41" s="377" t="s">
        <v>1364</v>
      </c>
    </row>
    <row r="42" spans="1:74" ht="11.1" customHeight="1" x14ac:dyDescent="0.2">
      <c r="A42" s="275" t="s">
        <v>1282</v>
      </c>
      <c r="B42" s="577" t="s">
        <v>1108</v>
      </c>
      <c r="C42" s="408">
        <v>3467</v>
      </c>
      <c r="D42" s="408">
        <v>3444</v>
      </c>
      <c r="E42" s="408">
        <v>3237</v>
      </c>
      <c r="F42" s="408">
        <v>3067</v>
      </c>
      <c r="G42" s="408">
        <v>2931</v>
      </c>
      <c r="H42" s="408">
        <v>2821</v>
      </c>
      <c r="I42" s="408">
        <v>2682</v>
      </c>
      <c r="J42" s="408">
        <v>2565</v>
      </c>
      <c r="K42" s="408">
        <v>2452</v>
      </c>
      <c r="L42" s="408">
        <v>2255</v>
      </c>
      <c r="M42" s="408">
        <v>2166</v>
      </c>
      <c r="N42" s="408">
        <v>2059</v>
      </c>
      <c r="O42" s="408">
        <v>1996</v>
      </c>
      <c r="P42" s="408">
        <v>1963</v>
      </c>
      <c r="Q42" s="408">
        <v>1905</v>
      </c>
      <c r="R42" s="408">
        <v>1848</v>
      </c>
      <c r="S42" s="408">
        <v>1802</v>
      </c>
      <c r="T42" s="408">
        <v>1738</v>
      </c>
      <c r="U42" s="408">
        <v>1665</v>
      </c>
      <c r="V42" s="408">
        <v>1581</v>
      </c>
      <c r="W42" s="408">
        <v>1535</v>
      </c>
      <c r="X42" s="408">
        <v>1436</v>
      </c>
      <c r="Y42" s="408">
        <v>1387</v>
      </c>
      <c r="Z42" s="408">
        <v>1367</v>
      </c>
      <c r="AA42" s="408">
        <v>1317</v>
      </c>
      <c r="AB42" s="408">
        <v>1366</v>
      </c>
      <c r="AC42" s="408">
        <v>1280</v>
      </c>
      <c r="AD42" s="408">
        <v>1262</v>
      </c>
      <c r="AE42" s="408">
        <v>1218</v>
      </c>
      <c r="AF42" s="408">
        <v>1261</v>
      </c>
      <c r="AG42" s="408">
        <v>1238</v>
      </c>
      <c r="AH42" s="408">
        <v>1208</v>
      </c>
      <c r="AI42" s="408">
        <v>1214</v>
      </c>
      <c r="AJ42" s="408">
        <v>1120</v>
      </c>
      <c r="AK42" s="408">
        <v>1131</v>
      </c>
      <c r="AL42" s="408">
        <v>1160</v>
      </c>
      <c r="AM42" s="408">
        <v>1156</v>
      </c>
      <c r="AN42" s="408">
        <v>1117</v>
      </c>
      <c r="AO42" s="408">
        <v>1105</v>
      </c>
      <c r="AP42" s="408">
        <v>1042</v>
      </c>
      <c r="AQ42" s="408">
        <v>1012</v>
      </c>
      <c r="AR42" s="408">
        <v>1006</v>
      </c>
      <c r="AS42" s="408">
        <v>920</v>
      </c>
      <c r="AT42" s="408">
        <v>870</v>
      </c>
      <c r="AU42" s="408">
        <v>874</v>
      </c>
      <c r="AV42" s="408">
        <v>860</v>
      </c>
      <c r="AW42" s="408">
        <v>874</v>
      </c>
      <c r="AX42" s="408">
        <v>891</v>
      </c>
      <c r="AY42" s="408">
        <v>907</v>
      </c>
      <c r="AZ42" s="408">
        <v>930</v>
      </c>
      <c r="BA42" s="408">
        <v>950</v>
      </c>
      <c r="BB42" s="380" t="s">
        <v>1364</v>
      </c>
      <c r="BC42" s="380" t="s">
        <v>1364</v>
      </c>
      <c r="BD42" s="380" t="s">
        <v>1364</v>
      </c>
      <c r="BE42" s="380" t="s">
        <v>1364</v>
      </c>
      <c r="BF42" s="380" t="s">
        <v>1364</v>
      </c>
      <c r="BG42" s="380" t="s">
        <v>1364</v>
      </c>
      <c r="BH42" s="380" t="s">
        <v>1364</v>
      </c>
      <c r="BI42" s="380" t="s">
        <v>1364</v>
      </c>
      <c r="BJ42" s="377" t="s">
        <v>1364</v>
      </c>
      <c r="BK42" s="377" t="s">
        <v>1364</v>
      </c>
      <c r="BL42" s="377" t="s">
        <v>1364</v>
      </c>
      <c r="BM42" s="377" t="s">
        <v>1364</v>
      </c>
      <c r="BN42" s="377" t="s">
        <v>1364</v>
      </c>
      <c r="BO42" s="377" t="s">
        <v>1364</v>
      </c>
      <c r="BP42" s="377" t="s">
        <v>1364</v>
      </c>
      <c r="BQ42" s="377" t="s">
        <v>1364</v>
      </c>
      <c r="BR42" s="377" t="s">
        <v>1364</v>
      </c>
      <c r="BS42" s="377" t="s">
        <v>1364</v>
      </c>
      <c r="BT42" s="377" t="s">
        <v>1364</v>
      </c>
      <c r="BU42" s="377" t="s">
        <v>1364</v>
      </c>
      <c r="BV42" s="377" t="s">
        <v>1364</v>
      </c>
    </row>
    <row r="43" spans="1:74" ht="11.1" customHeight="1" x14ac:dyDescent="0.2">
      <c r="A43" s="275" t="s">
        <v>1283</v>
      </c>
      <c r="B43" s="577" t="s">
        <v>1596</v>
      </c>
      <c r="C43" s="408">
        <v>2229</v>
      </c>
      <c r="D43" s="408">
        <v>2202</v>
      </c>
      <c r="E43" s="408">
        <v>2117</v>
      </c>
      <c r="F43" s="408">
        <v>2036</v>
      </c>
      <c r="G43" s="408">
        <v>1983</v>
      </c>
      <c r="H43" s="408">
        <v>1956</v>
      </c>
      <c r="I43" s="408">
        <v>1899</v>
      </c>
      <c r="J43" s="408">
        <v>1925</v>
      </c>
      <c r="K43" s="408">
        <v>1909</v>
      </c>
      <c r="L43" s="408">
        <v>1885</v>
      </c>
      <c r="M43" s="408">
        <v>1884</v>
      </c>
      <c r="N43" s="408">
        <v>1894</v>
      </c>
      <c r="O43" s="408">
        <v>1911</v>
      </c>
      <c r="P43" s="408">
        <v>1935</v>
      </c>
      <c r="Q43" s="408">
        <v>1915</v>
      </c>
      <c r="R43" s="408">
        <v>1921</v>
      </c>
      <c r="S43" s="408">
        <v>1927</v>
      </c>
      <c r="T43" s="408">
        <v>1904</v>
      </c>
      <c r="U43" s="408">
        <v>1968</v>
      </c>
      <c r="V43" s="408">
        <v>2009</v>
      </c>
      <c r="W43" s="408">
        <v>2009</v>
      </c>
      <c r="X43" s="408">
        <v>1979</v>
      </c>
      <c r="Y43" s="408">
        <v>2095</v>
      </c>
      <c r="Z43" s="408">
        <v>2187</v>
      </c>
      <c r="AA43" s="408">
        <v>2232</v>
      </c>
      <c r="AB43" s="408">
        <v>2282</v>
      </c>
      <c r="AC43" s="408">
        <v>2297</v>
      </c>
      <c r="AD43" s="408">
        <v>2281</v>
      </c>
      <c r="AE43" s="408">
        <v>2294</v>
      </c>
      <c r="AF43" s="408">
        <v>2275</v>
      </c>
      <c r="AG43" s="408">
        <v>2298</v>
      </c>
      <c r="AH43" s="408">
        <v>2315</v>
      </c>
      <c r="AI43" s="408">
        <v>2276</v>
      </c>
      <c r="AJ43" s="408">
        <v>2253</v>
      </c>
      <c r="AK43" s="408">
        <v>2286</v>
      </c>
      <c r="AL43" s="408">
        <v>2319</v>
      </c>
      <c r="AM43" s="408">
        <v>2347</v>
      </c>
      <c r="AN43" s="408">
        <v>2370</v>
      </c>
      <c r="AO43" s="408">
        <v>2380</v>
      </c>
      <c r="AP43" s="408">
        <v>2396</v>
      </c>
      <c r="AQ43" s="408">
        <v>2397</v>
      </c>
      <c r="AR43" s="408">
        <v>2357</v>
      </c>
      <c r="AS43" s="408">
        <v>2330</v>
      </c>
      <c r="AT43" s="408">
        <v>2304</v>
      </c>
      <c r="AU43" s="408">
        <v>2289</v>
      </c>
      <c r="AV43" s="408">
        <v>2281</v>
      </c>
      <c r="AW43" s="408">
        <v>2272</v>
      </c>
      <c r="AX43" s="408">
        <v>2265</v>
      </c>
      <c r="AY43" s="408">
        <v>2263</v>
      </c>
      <c r="AZ43" s="408">
        <v>2263</v>
      </c>
      <c r="BA43" s="408">
        <v>2271</v>
      </c>
      <c r="BB43" s="380" t="s">
        <v>1364</v>
      </c>
      <c r="BC43" s="380" t="s">
        <v>1364</v>
      </c>
      <c r="BD43" s="380" t="s">
        <v>1364</v>
      </c>
      <c r="BE43" s="380" t="s">
        <v>1364</v>
      </c>
      <c r="BF43" s="380" t="s">
        <v>1364</v>
      </c>
      <c r="BG43" s="380" t="s">
        <v>1364</v>
      </c>
      <c r="BH43" s="380" t="s">
        <v>1364</v>
      </c>
      <c r="BI43" s="380" t="s">
        <v>1364</v>
      </c>
      <c r="BJ43" s="377" t="s">
        <v>1364</v>
      </c>
      <c r="BK43" s="377" t="s">
        <v>1364</v>
      </c>
      <c r="BL43" s="377" t="s">
        <v>1364</v>
      </c>
      <c r="BM43" s="377" t="s">
        <v>1364</v>
      </c>
      <c r="BN43" s="377" t="s">
        <v>1364</v>
      </c>
      <c r="BO43" s="377" t="s">
        <v>1364</v>
      </c>
      <c r="BP43" s="377" t="s">
        <v>1364</v>
      </c>
      <c r="BQ43" s="377" t="s">
        <v>1364</v>
      </c>
      <c r="BR43" s="377" t="s">
        <v>1364</v>
      </c>
      <c r="BS43" s="377" t="s">
        <v>1364</v>
      </c>
      <c r="BT43" s="377" t="s">
        <v>1364</v>
      </c>
      <c r="BU43" s="377" t="s">
        <v>1364</v>
      </c>
      <c r="BV43" s="377" t="s">
        <v>1364</v>
      </c>
    </row>
    <row r="44" spans="1:74" ht="11.1" customHeight="1" x14ac:dyDescent="0.2">
      <c r="A44" s="275"/>
      <c r="B44" s="643"/>
      <c r="C44" s="369"/>
      <c r="D44" s="369"/>
      <c r="E44" s="369"/>
      <c r="F44" s="369"/>
      <c r="G44" s="369"/>
      <c r="H44" s="369"/>
      <c r="I44" s="369"/>
      <c r="J44" s="369"/>
      <c r="K44" s="369"/>
      <c r="L44" s="369"/>
      <c r="M44" s="369"/>
      <c r="N44" s="369"/>
      <c r="O44" s="369"/>
      <c r="P44" s="369"/>
      <c r="Q44" s="369"/>
      <c r="R44" s="369"/>
      <c r="S44" s="369"/>
      <c r="T44" s="369"/>
      <c r="U44" s="369"/>
      <c r="V44" s="369"/>
      <c r="W44" s="369"/>
      <c r="X44" s="369"/>
      <c r="Y44" s="369"/>
      <c r="Z44" s="369"/>
      <c r="AA44" s="369"/>
      <c r="AB44" s="369"/>
      <c r="AC44" s="369"/>
      <c r="AD44" s="369"/>
      <c r="AE44" s="369"/>
      <c r="AF44" s="369"/>
      <c r="AG44" s="369"/>
      <c r="AH44" s="369"/>
      <c r="AI44" s="369"/>
      <c r="AJ44" s="369"/>
      <c r="AK44" s="369"/>
      <c r="AL44" s="369"/>
      <c r="AM44" s="369"/>
      <c r="AN44" s="369"/>
      <c r="AO44" s="369"/>
      <c r="AP44" s="369"/>
      <c r="AQ44" s="369"/>
      <c r="AR44" s="369"/>
      <c r="AS44" s="369"/>
      <c r="AT44" s="369"/>
      <c r="AU44" s="369"/>
      <c r="AV44" s="369"/>
      <c r="AW44" s="369"/>
      <c r="AX44" s="369"/>
      <c r="AY44" s="369"/>
      <c r="AZ44" s="369"/>
      <c r="BA44" s="369"/>
      <c r="BB44" s="380"/>
      <c r="BC44" s="380"/>
      <c r="BD44" s="380"/>
      <c r="BE44" s="380"/>
      <c r="BF44" s="380"/>
      <c r="BG44" s="380"/>
      <c r="BH44" s="380"/>
      <c r="BI44" s="380"/>
      <c r="BJ44" s="375"/>
      <c r="BK44" s="375"/>
      <c r="BL44" s="375"/>
      <c r="BM44" s="375"/>
      <c r="BN44" s="375"/>
      <c r="BO44" s="375"/>
      <c r="BP44" s="375"/>
      <c r="BQ44" s="375"/>
      <c r="BR44" s="375"/>
      <c r="BS44" s="375"/>
      <c r="BT44" s="375"/>
      <c r="BU44" s="375"/>
      <c r="BV44" s="375"/>
    </row>
    <row r="45" spans="1:74" ht="11.1" customHeight="1" x14ac:dyDescent="0.2">
      <c r="A45" s="275"/>
      <c r="B45" s="37" t="s">
        <v>1284</v>
      </c>
      <c r="C45" s="369"/>
      <c r="D45" s="369"/>
      <c r="E45" s="369"/>
      <c r="F45" s="369"/>
      <c r="G45" s="369"/>
      <c r="H45" s="369"/>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69"/>
      <c r="AL45" s="369"/>
      <c r="AM45" s="369"/>
      <c r="AN45" s="369"/>
      <c r="AO45" s="369"/>
      <c r="AP45" s="369"/>
      <c r="AQ45" s="369"/>
      <c r="AR45" s="369"/>
      <c r="AS45" s="369"/>
      <c r="AT45" s="369"/>
      <c r="AU45" s="369"/>
      <c r="AV45" s="369"/>
      <c r="AW45" s="369"/>
      <c r="AX45" s="369"/>
      <c r="AY45" s="369"/>
      <c r="AZ45" s="369"/>
      <c r="BA45" s="369"/>
      <c r="BB45" s="380"/>
      <c r="BC45" s="380"/>
      <c r="BD45" s="380"/>
      <c r="BE45" s="380"/>
      <c r="BF45" s="380"/>
      <c r="BG45" s="380"/>
      <c r="BH45" s="380"/>
      <c r="BI45" s="380"/>
      <c r="BJ45" s="375"/>
      <c r="BK45" s="375"/>
      <c r="BL45" s="375"/>
      <c r="BM45" s="375"/>
      <c r="BN45" s="375"/>
      <c r="BO45" s="375"/>
      <c r="BP45" s="375"/>
      <c r="BQ45" s="375"/>
      <c r="BR45" s="375"/>
      <c r="BS45" s="375"/>
      <c r="BT45" s="375"/>
      <c r="BU45" s="375"/>
      <c r="BV45" s="375"/>
    </row>
    <row r="46" spans="1:74" ht="11.1" customHeight="1" x14ac:dyDescent="0.2">
      <c r="A46" s="275" t="s">
        <v>1285</v>
      </c>
      <c r="B46" s="577" t="s">
        <v>1100</v>
      </c>
      <c r="C46" s="408">
        <v>8.5783086425999997</v>
      </c>
      <c r="D46" s="408">
        <v>8.5398476195999997</v>
      </c>
      <c r="E46" s="408">
        <v>8.5693788201000007</v>
      </c>
      <c r="F46" s="408">
        <v>8.4015215798000007</v>
      </c>
      <c r="G46" s="408">
        <v>8.1985420013999999</v>
      </c>
      <c r="H46" s="408">
        <v>8.1253636652000001</v>
      </c>
      <c r="I46" s="408">
        <v>8.0659685236000005</v>
      </c>
      <c r="J46" s="408">
        <v>7.8026074741000002</v>
      </c>
      <c r="K46" s="408">
        <v>7.4213913205999997</v>
      </c>
      <c r="L46" s="408">
        <v>7.1176935452999999</v>
      </c>
      <c r="M46" s="408">
        <v>7.0749765094999999</v>
      </c>
      <c r="N46" s="408">
        <v>7.5045657541999997</v>
      </c>
      <c r="O46" s="408">
        <v>8.1279018826999998</v>
      </c>
      <c r="P46" s="408">
        <v>8.5532917095999998</v>
      </c>
      <c r="Q46" s="408">
        <v>8.8032144529000007</v>
      </c>
      <c r="R46" s="408">
        <v>9.1211142842000008</v>
      </c>
      <c r="S46" s="408">
        <v>9.4852443864999998</v>
      </c>
      <c r="T46" s="408">
        <v>9.9116042240999995</v>
      </c>
      <c r="U46" s="408">
        <v>10.293322527999999</v>
      </c>
      <c r="V46" s="408">
        <v>10.356576395999999</v>
      </c>
      <c r="W46" s="408">
        <v>10.602874667</v>
      </c>
      <c r="X46" s="408">
        <v>11.303130854000001</v>
      </c>
      <c r="Y46" s="408">
        <v>12.086508185</v>
      </c>
      <c r="Z46" s="408">
        <v>12.649770461999999</v>
      </c>
      <c r="AA46" s="408">
        <v>13.127710676</v>
      </c>
      <c r="AB46" s="408">
        <v>13.521054062999999</v>
      </c>
      <c r="AC46" s="408">
        <v>13.513143767000001</v>
      </c>
      <c r="AD46" s="408">
        <v>13.306277478</v>
      </c>
      <c r="AE46" s="408">
        <v>13.102570452</v>
      </c>
      <c r="AF46" s="408">
        <v>13.014140170999999</v>
      </c>
      <c r="AG46" s="408">
        <v>13.121493024999999</v>
      </c>
      <c r="AH46" s="408">
        <v>13.239627169</v>
      </c>
      <c r="AI46" s="408">
        <v>13.222864424999999</v>
      </c>
      <c r="AJ46" s="408">
        <v>13.335599464</v>
      </c>
      <c r="AK46" s="408">
        <v>12.327618311</v>
      </c>
      <c r="AL46" s="408">
        <v>12.0217434</v>
      </c>
      <c r="AM46" s="408">
        <v>12.186106283999999</v>
      </c>
      <c r="AN46" s="408">
        <v>12.396114323999999</v>
      </c>
      <c r="AO46" s="408">
        <v>12.532660489</v>
      </c>
      <c r="AP46" s="408">
        <v>12.706001903000001</v>
      </c>
      <c r="AQ46" s="408">
        <v>13.321962199</v>
      </c>
      <c r="AR46" s="408">
        <v>14.743800342</v>
      </c>
      <c r="AS46" s="408">
        <v>15.458045695999999</v>
      </c>
      <c r="AT46" s="408">
        <v>16.040477191000001</v>
      </c>
      <c r="AU46" s="408">
        <v>15.9801039</v>
      </c>
      <c r="AV46" s="408">
        <v>15.814346414999999</v>
      </c>
      <c r="AW46" s="408">
        <v>15.678925153</v>
      </c>
      <c r="AX46" s="408">
        <v>15.596506531999999</v>
      </c>
      <c r="AY46" s="408">
        <v>15.463409337</v>
      </c>
      <c r="AZ46" s="408">
        <v>15.260261333000001</v>
      </c>
      <c r="BA46" s="408">
        <v>15.022737231000001</v>
      </c>
      <c r="BB46" s="380" t="s">
        <v>1364</v>
      </c>
      <c r="BC46" s="380" t="s">
        <v>1364</v>
      </c>
      <c r="BD46" s="380" t="s">
        <v>1364</v>
      </c>
      <c r="BE46" s="380" t="s">
        <v>1364</v>
      </c>
      <c r="BF46" s="380" t="s">
        <v>1364</v>
      </c>
      <c r="BG46" s="380" t="s">
        <v>1364</v>
      </c>
      <c r="BH46" s="380" t="s">
        <v>1364</v>
      </c>
      <c r="BI46" s="380" t="s">
        <v>1364</v>
      </c>
      <c r="BJ46" s="377" t="s">
        <v>1364</v>
      </c>
      <c r="BK46" s="377" t="s">
        <v>1364</v>
      </c>
      <c r="BL46" s="377" t="s">
        <v>1364</v>
      </c>
      <c r="BM46" s="377" t="s">
        <v>1364</v>
      </c>
      <c r="BN46" s="377" t="s">
        <v>1364</v>
      </c>
      <c r="BO46" s="377" t="s">
        <v>1364</v>
      </c>
      <c r="BP46" s="377" t="s">
        <v>1364</v>
      </c>
      <c r="BQ46" s="377" t="s">
        <v>1364</v>
      </c>
      <c r="BR46" s="377" t="s">
        <v>1364</v>
      </c>
      <c r="BS46" s="377" t="s">
        <v>1364</v>
      </c>
      <c r="BT46" s="377" t="s">
        <v>1364</v>
      </c>
      <c r="BU46" s="377" t="s">
        <v>1364</v>
      </c>
      <c r="BV46" s="377" t="s">
        <v>1364</v>
      </c>
    </row>
    <row r="47" spans="1:74" ht="11.1" customHeight="1" x14ac:dyDescent="0.2">
      <c r="A47" s="275" t="s">
        <v>1286</v>
      </c>
      <c r="B47" s="577" t="s">
        <v>1102</v>
      </c>
      <c r="C47" s="408">
        <v>30.944492217000001</v>
      </c>
      <c r="D47" s="408">
        <v>30.894538007000001</v>
      </c>
      <c r="E47" s="408">
        <v>30.687040786000001</v>
      </c>
      <c r="F47" s="408">
        <v>30.825986786000001</v>
      </c>
      <c r="G47" s="408">
        <v>32.076820009000002</v>
      </c>
      <c r="H47" s="408">
        <v>34.551604507</v>
      </c>
      <c r="I47" s="408">
        <v>38.112535498</v>
      </c>
      <c r="J47" s="408">
        <v>41.650007711999997</v>
      </c>
      <c r="K47" s="408">
        <v>43.494223859000002</v>
      </c>
      <c r="L47" s="408">
        <v>43.432168161</v>
      </c>
      <c r="M47" s="408">
        <v>42.792042367000001</v>
      </c>
      <c r="N47" s="408">
        <v>42.081622840999998</v>
      </c>
      <c r="O47" s="408">
        <v>40.824034282</v>
      </c>
      <c r="P47" s="408">
        <v>38.938358393000001</v>
      </c>
      <c r="Q47" s="408">
        <v>36.854116814999998</v>
      </c>
      <c r="R47" s="408">
        <v>35.469168414000002</v>
      </c>
      <c r="S47" s="408">
        <v>36.851903409000002</v>
      </c>
      <c r="T47" s="408">
        <v>40.343272452000001</v>
      </c>
      <c r="U47" s="408">
        <v>43.733702041999997</v>
      </c>
      <c r="V47" s="408">
        <v>46.153555605000001</v>
      </c>
      <c r="W47" s="408">
        <v>47.685697329</v>
      </c>
      <c r="X47" s="408">
        <v>48.735741068999999</v>
      </c>
      <c r="Y47" s="408">
        <v>49.300687938999999</v>
      </c>
      <c r="Z47" s="408">
        <v>49.619749331999998</v>
      </c>
      <c r="AA47" s="408">
        <v>49.837967337999999</v>
      </c>
      <c r="AB47" s="408">
        <v>50.47681523</v>
      </c>
      <c r="AC47" s="408">
        <v>52.169615456999999</v>
      </c>
      <c r="AD47" s="408">
        <v>55.294245183999998</v>
      </c>
      <c r="AE47" s="408">
        <v>59.685188979000003</v>
      </c>
      <c r="AF47" s="408">
        <v>64.221685022000003</v>
      </c>
      <c r="AG47" s="408">
        <v>67.124991778999998</v>
      </c>
      <c r="AH47" s="408">
        <v>68.182546955000007</v>
      </c>
      <c r="AI47" s="408">
        <v>67.115556677000001</v>
      </c>
      <c r="AJ47" s="408">
        <v>67.012253443000006</v>
      </c>
      <c r="AK47" s="408">
        <v>63.600589134000003</v>
      </c>
      <c r="AL47" s="408">
        <v>60.044790233000001</v>
      </c>
      <c r="AM47" s="408">
        <v>57.262866756999998</v>
      </c>
      <c r="AN47" s="408">
        <v>54.089571257999999</v>
      </c>
      <c r="AO47" s="408">
        <v>53.236460596000001</v>
      </c>
      <c r="AP47" s="408">
        <v>53.463535178000001</v>
      </c>
      <c r="AQ47" s="408">
        <v>56.472459868999998</v>
      </c>
      <c r="AR47" s="408">
        <v>58.379998256999997</v>
      </c>
      <c r="AS47" s="408">
        <v>61.669326918000003</v>
      </c>
      <c r="AT47" s="408">
        <v>63.680088083000001</v>
      </c>
      <c r="AU47" s="408">
        <v>65.511244402000003</v>
      </c>
      <c r="AV47" s="408">
        <v>66.152780828000004</v>
      </c>
      <c r="AW47" s="408">
        <v>65.257915096000005</v>
      </c>
      <c r="AX47" s="408">
        <v>64.294441891999995</v>
      </c>
      <c r="AY47" s="408">
        <v>63.066713090999997</v>
      </c>
      <c r="AZ47" s="408">
        <v>61.652969446</v>
      </c>
      <c r="BA47" s="408">
        <v>60.285754197000003</v>
      </c>
      <c r="BB47" s="380" t="s">
        <v>1364</v>
      </c>
      <c r="BC47" s="380" t="s">
        <v>1364</v>
      </c>
      <c r="BD47" s="380" t="s">
        <v>1364</v>
      </c>
      <c r="BE47" s="380" t="s">
        <v>1364</v>
      </c>
      <c r="BF47" s="380" t="s">
        <v>1364</v>
      </c>
      <c r="BG47" s="380" t="s">
        <v>1364</v>
      </c>
      <c r="BH47" s="380" t="s">
        <v>1364</v>
      </c>
      <c r="BI47" s="380" t="s">
        <v>1364</v>
      </c>
      <c r="BJ47" s="377" t="s">
        <v>1364</v>
      </c>
      <c r="BK47" s="377" t="s">
        <v>1364</v>
      </c>
      <c r="BL47" s="377" t="s">
        <v>1364</v>
      </c>
      <c r="BM47" s="377" t="s">
        <v>1364</v>
      </c>
      <c r="BN47" s="377" t="s">
        <v>1364</v>
      </c>
      <c r="BO47" s="377" t="s">
        <v>1364</v>
      </c>
      <c r="BP47" s="377" t="s">
        <v>1364</v>
      </c>
      <c r="BQ47" s="377" t="s">
        <v>1364</v>
      </c>
      <c r="BR47" s="377" t="s">
        <v>1364</v>
      </c>
      <c r="BS47" s="377" t="s">
        <v>1364</v>
      </c>
      <c r="BT47" s="377" t="s">
        <v>1364</v>
      </c>
      <c r="BU47" s="377" t="s">
        <v>1364</v>
      </c>
      <c r="BV47" s="377" t="s">
        <v>1364</v>
      </c>
    </row>
    <row r="48" spans="1:74" ht="11.1" customHeight="1" x14ac:dyDescent="0.2">
      <c r="A48" s="275" t="s">
        <v>1287</v>
      </c>
      <c r="B48" s="577" t="s">
        <v>1104</v>
      </c>
      <c r="C48" s="408">
        <v>52.179358636000003</v>
      </c>
      <c r="D48" s="408">
        <v>56.930774972999998</v>
      </c>
      <c r="E48" s="408">
        <v>60.320949151999997</v>
      </c>
      <c r="F48" s="408">
        <v>64.088773606999993</v>
      </c>
      <c r="G48" s="408">
        <v>68.511341535</v>
      </c>
      <c r="H48" s="408">
        <v>71.970254486000002</v>
      </c>
      <c r="I48" s="408">
        <v>72.785232062000006</v>
      </c>
      <c r="J48" s="408">
        <v>71.363678444000001</v>
      </c>
      <c r="K48" s="408">
        <v>69.090689885000003</v>
      </c>
      <c r="L48" s="408">
        <v>67.121625781999995</v>
      </c>
      <c r="M48" s="408">
        <v>64.373107961000002</v>
      </c>
      <c r="N48" s="408">
        <v>62.296598015999997</v>
      </c>
      <c r="O48" s="408">
        <v>61.529309339000001</v>
      </c>
      <c r="P48" s="408">
        <v>63.465001774999998</v>
      </c>
      <c r="Q48" s="408">
        <v>66.964921609000001</v>
      </c>
      <c r="R48" s="408">
        <v>70.686226789000003</v>
      </c>
      <c r="S48" s="408">
        <v>73.910577622000005</v>
      </c>
      <c r="T48" s="408">
        <v>77.514941222000004</v>
      </c>
      <c r="U48" s="408">
        <v>80.292094774999995</v>
      </c>
      <c r="V48" s="408">
        <v>81.408699155999997</v>
      </c>
      <c r="W48" s="408">
        <v>80.139249676000006</v>
      </c>
      <c r="X48" s="408">
        <v>78.395912096999993</v>
      </c>
      <c r="Y48" s="408">
        <v>77.675950896000003</v>
      </c>
      <c r="Z48" s="408">
        <v>78.401876978999994</v>
      </c>
      <c r="AA48" s="408">
        <v>79.904468644000005</v>
      </c>
      <c r="AB48" s="408">
        <v>81.909947642000006</v>
      </c>
      <c r="AC48" s="408">
        <v>84.278468497999995</v>
      </c>
      <c r="AD48" s="408">
        <v>87.225639185000006</v>
      </c>
      <c r="AE48" s="408">
        <v>88.726700152000006</v>
      </c>
      <c r="AF48" s="408">
        <v>87.827347644</v>
      </c>
      <c r="AG48" s="408">
        <v>85.063645348999998</v>
      </c>
      <c r="AH48" s="408">
        <v>80.109696674000006</v>
      </c>
      <c r="AI48" s="408">
        <v>74.429732099999995</v>
      </c>
      <c r="AJ48" s="408">
        <v>67.637976390999995</v>
      </c>
      <c r="AK48" s="408">
        <v>64.497428486000004</v>
      </c>
      <c r="AL48" s="408">
        <v>60.222687528000002</v>
      </c>
      <c r="AM48" s="408">
        <v>65.786816982000005</v>
      </c>
      <c r="AN48" s="408">
        <v>69.435260134999993</v>
      </c>
      <c r="AO48" s="408">
        <v>72.750170112000006</v>
      </c>
      <c r="AP48" s="408">
        <v>78.413046914999995</v>
      </c>
      <c r="AQ48" s="408">
        <v>80.019552032000007</v>
      </c>
      <c r="AR48" s="408">
        <v>84.761213526999995</v>
      </c>
      <c r="AS48" s="408">
        <v>84.484333085000003</v>
      </c>
      <c r="AT48" s="408">
        <v>83.217853985000005</v>
      </c>
      <c r="AU48" s="408">
        <v>81.006922353999997</v>
      </c>
      <c r="AV48" s="408">
        <v>80.034546477999996</v>
      </c>
      <c r="AW48" s="408">
        <v>80.161843284</v>
      </c>
      <c r="AX48" s="408">
        <v>80.198104317000002</v>
      </c>
      <c r="AY48" s="408">
        <v>80.103973761999995</v>
      </c>
      <c r="AZ48" s="408">
        <v>79.942377460000003</v>
      </c>
      <c r="BA48" s="408">
        <v>79.795601575999996</v>
      </c>
      <c r="BB48" s="380" t="s">
        <v>1364</v>
      </c>
      <c r="BC48" s="380" t="s">
        <v>1364</v>
      </c>
      <c r="BD48" s="380" t="s">
        <v>1364</v>
      </c>
      <c r="BE48" s="380" t="s">
        <v>1364</v>
      </c>
      <c r="BF48" s="380" t="s">
        <v>1364</v>
      </c>
      <c r="BG48" s="380" t="s">
        <v>1364</v>
      </c>
      <c r="BH48" s="380" t="s">
        <v>1364</v>
      </c>
      <c r="BI48" s="380" t="s">
        <v>1364</v>
      </c>
      <c r="BJ48" s="377" t="s">
        <v>1364</v>
      </c>
      <c r="BK48" s="377" t="s">
        <v>1364</v>
      </c>
      <c r="BL48" s="377" t="s">
        <v>1364</v>
      </c>
      <c r="BM48" s="377" t="s">
        <v>1364</v>
      </c>
      <c r="BN48" s="377" t="s">
        <v>1364</v>
      </c>
      <c r="BO48" s="377" t="s">
        <v>1364</v>
      </c>
      <c r="BP48" s="377" t="s">
        <v>1364</v>
      </c>
      <c r="BQ48" s="377" t="s">
        <v>1364</v>
      </c>
      <c r="BR48" s="377" t="s">
        <v>1364</v>
      </c>
      <c r="BS48" s="377" t="s">
        <v>1364</v>
      </c>
      <c r="BT48" s="377" t="s">
        <v>1364</v>
      </c>
      <c r="BU48" s="377" t="s">
        <v>1364</v>
      </c>
      <c r="BV48" s="377" t="s">
        <v>1364</v>
      </c>
    </row>
    <row r="49" spans="1:74" ht="11.1" customHeight="1" x14ac:dyDescent="0.2">
      <c r="A49" s="275" t="s">
        <v>1288</v>
      </c>
      <c r="B49" s="577" t="s">
        <v>1106</v>
      </c>
      <c r="C49" s="408">
        <v>0.34625676721999998</v>
      </c>
      <c r="D49" s="408">
        <v>0.36925235257</v>
      </c>
      <c r="E49" s="408">
        <v>0.38334341873</v>
      </c>
      <c r="F49" s="408">
        <v>0.3781872188</v>
      </c>
      <c r="G49" s="408">
        <v>0.37051643694000003</v>
      </c>
      <c r="H49" s="408">
        <v>0.41336352983000002</v>
      </c>
      <c r="I49" s="408">
        <v>0.53207971026000001</v>
      </c>
      <c r="J49" s="408">
        <v>0.65551971641999995</v>
      </c>
      <c r="K49" s="408">
        <v>0.71895963977999999</v>
      </c>
      <c r="L49" s="408">
        <v>0.73225166706</v>
      </c>
      <c r="M49" s="408">
        <v>0.74152156965000005</v>
      </c>
      <c r="N49" s="408">
        <v>0.76469403636</v>
      </c>
      <c r="O49" s="408">
        <v>0.75422284261000005</v>
      </c>
      <c r="P49" s="408">
        <v>0.68272316503999997</v>
      </c>
      <c r="Q49" s="408">
        <v>0.60931014535000005</v>
      </c>
      <c r="R49" s="408">
        <v>0.59129311485000002</v>
      </c>
      <c r="S49" s="408">
        <v>0.62710968860000005</v>
      </c>
      <c r="T49" s="408">
        <v>0.63761794799000004</v>
      </c>
      <c r="U49" s="408">
        <v>0.61095003640000001</v>
      </c>
      <c r="V49" s="408">
        <v>0.57959567775999998</v>
      </c>
      <c r="W49" s="408">
        <v>0.57246253587999996</v>
      </c>
      <c r="X49" s="408">
        <v>0.58965339687999996</v>
      </c>
      <c r="Y49" s="408">
        <v>0.58114986940000002</v>
      </c>
      <c r="Z49" s="408">
        <v>0.55107971701000003</v>
      </c>
      <c r="AA49" s="408">
        <v>0.51899797358999999</v>
      </c>
      <c r="AB49" s="408">
        <v>0.51760878279</v>
      </c>
      <c r="AC49" s="408">
        <v>0.52404728569000003</v>
      </c>
      <c r="AD49" s="408">
        <v>0.50742080364999997</v>
      </c>
      <c r="AE49" s="408">
        <v>0.47786158205000001</v>
      </c>
      <c r="AF49" s="408">
        <v>0.45832708118999999</v>
      </c>
      <c r="AG49" s="408">
        <v>0.45726987870000002</v>
      </c>
      <c r="AH49" s="408">
        <v>0.48446039136000002</v>
      </c>
      <c r="AI49" s="408">
        <v>0.49889647052000002</v>
      </c>
      <c r="AJ49" s="408">
        <v>0.50712393804</v>
      </c>
      <c r="AK49" s="408">
        <v>0.43744008628999997</v>
      </c>
      <c r="AL49" s="408">
        <v>0.42149978230000001</v>
      </c>
      <c r="AM49" s="408">
        <v>0.34397001968000002</v>
      </c>
      <c r="AN49" s="408">
        <v>0.28879880629999999</v>
      </c>
      <c r="AO49" s="408">
        <v>0.22915883428</v>
      </c>
      <c r="AP49" s="408">
        <v>0.14480988590999999</v>
      </c>
      <c r="AQ49" s="408">
        <v>0.15371948496000001</v>
      </c>
      <c r="AR49" s="408">
        <v>0.16617580268000001</v>
      </c>
      <c r="AS49" s="408">
        <v>0.20825535810000001</v>
      </c>
      <c r="AT49" s="408">
        <v>0.25620947471</v>
      </c>
      <c r="AU49" s="408">
        <v>0.29033489596000001</v>
      </c>
      <c r="AV49" s="408">
        <v>0.30459466542000002</v>
      </c>
      <c r="AW49" s="408">
        <v>0.30179964680999999</v>
      </c>
      <c r="AX49" s="408">
        <v>0.30351028670000002</v>
      </c>
      <c r="AY49" s="408">
        <v>0.30380287633000003</v>
      </c>
      <c r="AZ49" s="408">
        <v>0.29979269727000002</v>
      </c>
      <c r="BA49" s="408">
        <v>0.29201681221999998</v>
      </c>
      <c r="BB49" s="380" t="s">
        <v>1364</v>
      </c>
      <c r="BC49" s="380" t="s">
        <v>1364</v>
      </c>
      <c r="BD49" s="380" t="s">
        <v>1364</v>
      </c>
      <c r="BE49" s="380" t="s">
        <v>1364</v>
      </c>
      <c r="BF49" s="380" t="s">
        <v>1364</v>
      </c>
      <c r="BG49" s="380" t="s">
        <v>1364</v>
      </c>
      <c r="BH49" s="380" t="s">
        <v>1364</v>
      </c>
      <c r="BI49" s="380" t="s">
        <v>1364</v>
      </c>
      <c r="BJ49" s="377" t="s">
        <v>1364</v>
      </c>
      <c r="BK49" s="377" t="s">
        <v>1364</v>
      </c>
      <c r="BL49" s="377" t="s">
        <v>1364</v>
      </c>
      <c r="BM49" s="377" t="s">
        <v>1364</v>
      </c>
      <c r="BN49" s="377" t="s">
        <v>1364</v>
      </c>
      <c r="BO49" s="377" t="s">
        <v>1364</v>
      </c>
      <c r="BP49" s="377" t="s">
        <v>1364</v>
      </c>
      <c r="BQ49" s="377" t="s">
        <v>1364</v>
      </c>
      <c r="BR49" s="377" t="s">
        <v>1364</v>
      </c>
      <c r="BS49" s="377" t="s">
        <v>1364</v>
      </c>
      <c r="BT49" s="377" t="s">
        <v>1364</v>
      </c>
      <c r="BU49" s="377" t="s">
        <v>1364</v>
      </c>
      <c r="BV49" s="377" t="s">
        <v>1364</v>
      </c>
    </row>
    <row r="50" spans="1:74" ht="11.1" customHeight="1" x14ac:dyDescent="0.2">
      <c r="A50" s="275" t="s">
        <v>1289</v>
      </c>
      <c r="B50" s="577" t="s">
        <v>1108</v>
      </c>
      <c r="C50" s="408">
        <v>286.81144719000002</v>
      </c>
      <c r="D50" s="408">
        <v>306.72284898999999</v>
      </c>
      <c r="E50" s="408">
        <v>323.03602599999999</v>
      </c>
      <c r="F50" s="408">
        <v>340.72969346000002</v>
      </c>
      <c r="G50" s="408">
        <v>358.1884063</v>
      </c>
      <c r="H50" s="408">
        <v>375.61335216999998</v>
      </c>
      <c r="I50" s="408">
        <v>390.10767643999998</v>
      </c>
      <c r="J50" s="408">
        <v>397.13714061000002</v>
      </c>
      <c r="K50" s="408">
        <v>394.70180232000001</v>
      </c>
      <c r="L50" s="408">
        <v>389.97656776999997</v>
      </c>
      <c r="M50" s="408">
        <v>386.55843083000002</v>
      </c>
      <c r="N50" s="408">
        <v>386.83933545000002</v>
      </c>
      <c r="O50" s="408">
        <v>388.67173062000001</v>
      </c>
      <c r="P50" s="408">
        <v>391.90964883999999</v>
      </c>
      <c r="Q50" s="408">
        <v>395.75530221999998</v>
      </c>
      <c r="R50" s="408">
        <v>402.42003274000001</v>
      </c>
      <c r="S50" s="408">
        <v>412.13172565999997</v>
      </c>
      <c r="T50" s="408">
        <v>422.70712086999998</v>
      </c>
      <c r="U50" s="408">
        <v>431.00859229999998</v>
      </c>
      <c r="V50" s="408">
        <v>436.60666823999998</v>
      </c>
      <c r="W50" s="408">
        <v>439.39239822000002</v>
      </c>
      <c r="X50" s="408">
        <v>440.64719479000001</v>
      </c>
      <c r="Y50" s="408">
        <v>441.40789052000002</v>
      </c>
      <c r="Z50" s="408">
        <v>442.11956278000002</v>
      </c>
      <c r="AA50" s="408">
        <v>441.20175495000001</v>
      </c>
      <c r="AB50" s="408">
        <v>439.78899166000002</v>
      </c>
      <c r="AC50" s="408">
        <v>437.63284225000001</v>
      </c>
      <c r="AD50" s="408">
        <v>436.55696515</v>
      </c>
      <c r="AE50" s="408">
        <v>438.65719452000002</v>
      </c>
      <c r="AF50" s="408">
        <v>442.75949892</v>
      </c>
      <c r="AG50" s="408">
        <v>447.60759526999999</v>
      </c>
      <c r="AH50" s="408">
        <v>449.60871157000003</v>
      </c>
      <c r="AI50" s="408">
        <v>447.73591754</v>
      </c>
      <c r="AJ50" s="408">
        <v>447.65831728000001</v>
      </c>
      <c r="AK50" s="408">
        <v>442.55806666000001</v>
      </c>
      <c r="AL50" s="408">
        <v>440.52762185</v>
      </c>
      <c r="AM50" s="408">
        <v>443.99608111999999</v>
      </c>
      <c r="AN50" s="408">
        <v>448.09583513000001</v>
      </c>
      <c r="AO50" s="408">
        <v>452.06582939999998</v>
      </c>
      <c r="AP50" s="408">
        <v>458.25341888000003</v>
      </c>
      <c r="AQ50" s="408">
        <v>460.00182508</v>
      </c>
      <c r="AR50" s="408">
        <v>467.92314381</v>
      </c>
      <c r="AS50" s="408">
        <v>461.57510035000001</v>
      </c>
      <c r="AT50" s="408">
        <v>459.94941564999999</v>
      </c>
      <c r="AU50" s="408">
        <v>456.16336058000002</v>
      </c>
      <c r="AV50" s="408">
        <v>452.21870281000002</v>
      </c>
      <c r="AW50" s="408">
        <v>452.39765247999998</v>
      </c>
      <c r="AX50" s="408">
        <v>453.33945</v>
      </c>
      <c r="AY50" s="408">
        <v>454.88245311999998</v>
      </c>
      <c r="AZ50" s="408">
        <v>456.74292716999997</v>
      </c>
      <c r="BA50" s="408">
        <v>458.56228646</v>
      </c>
      <c r="BB50" s="380" t="s">
        <v>1364</v>
      </c>
      <c r="BC50" s="380" t="s">
        <v>1364</v>
      </c>
      <c r="BD50" s="380" t="s">
        <v>1364</v>
      </c>
      <c r="BE50" s="380" t="s">
        <v>1364</v>
      </c>
      <c r="BF50" s="380" t="s">
        <v>1364</v>
      </c>
      <c r="BG50" s="380" t="s">
        <v>1364</v>
      </c>
      <c r="BH50" s="380" t="s">
        <v>1364</v>
      </c>
      <c r="BI50" s="380" t="s">
        <v>1364</v>
      </c>
      <c r="BJ50" s="377" t="s">
        <v>1364</v>
      </c>
      <c r="BK50" s="377" t="s">
        <v>1364</v>
      </c>
      <c r="BL50" s="377" t="s">
        <v>1364</v>
      </c>
      <c r="BM50" s="377" t="s">
        <v>1364</v>
      </c>
      <c r="BN50" s="377" t="s">
        <v>1364</v>
      </c>
      <c r="BO50" s="377" t="s">
        <v>1364</v>
      </c>
      <c r="BP50" s="377" t="s">
        <v>1364</v>
      </c>
      <c r="BQ50" s="377" t="s">
        <v>1364</v>
      </c>
      <c r="BR50" s="377" t="s">
        <v>1364</v>
      </c>
      <c r="BS50" s="377" t="s">
        <v>1364</v>
      </c>
      <c r="BT50" s="377" t="s">
        <v>1364</v>
      </c>
      <c r="BU50" s="377" t="s">
        <v>1364</v>
      </c>
      <c r="BV50" s="377" t="s">
        <v>1364</v>
      </c>
    </row>
    <row r="51" spans="1:74" ht="11.1" customHeight="1" x14ac:dyDescent="0.2">
      <c r="A51" s="275" t="s">
        <v>1290</v>
      </c>
      <c r="B51" s="577" t="s">
        <v>1596</v>
      </c>
      <c r="C51" s="408">
        <v>43.828065565999999</v>
      </c>
      <c r="D51" s="408">
        <v>47.549652786999999</v>
      </c>
      <c r="E51" s="408">
        <v>50.533759015999998</v>
      </c>
      <c r="F51" s="408">
        <v>52.914775087000002</v>
      </c>
      <c r="G51" s="408">
        <v>55.410925673999998</v>
      </c>
      <c r="H51" s="408">
        <v>58.617805326999999</v>
      </c>
      <c r="I51" s="408">
        <v>61.758331845999997</v>
      </c>
      <c r="J51" s="408">
        <v>64.159722168000002</v>
      </c>
      <c r="K51" s="408">
        <v>64.928555783999997</v>
      </c>
      <c r="L51" s="408">
        <v>64.994740590999996</v>
      </c>
      <c r="M51" s="408">
        <v>65.416333390999995</v>
      </c>
      <c r="N51" s="408">
        <v>66.545995986999998</v>
      </c>
      <c r="O51" s="408">
        <v>67.989749696999993</v>
      </c>
      <c r="P51" s="408">
        <v>69.157140803999994</v>
      </c>
      <c r="Q51" s="408">
        <v>70.168411442999997</v>
      </c>
      <c r="R51" s="408">
        <v>71.763308323000004</v>
      </c>
      <c r="S51" s="408">
        <v>73.795689496999998</v>
      </c>
      <c r="T51" s="408">
        <v>75.613330902000001</v>
      </c>
      <c r="U51" s="408">
        <v>77.428214643999993</v>
      </c>
      <c r="V51" s="408">
        <v>78.872550226000001</v>
      </c>
      <c r="W51" s="408">
        <v>79.003641556999995</v>
      </c>
      <c r="X51" s="408">
        <v>78.161641141000004</v>
      </c>
      <c r="Y51" s="408">
        <v>77.485467795999995</v>
      </c>
      <c r="Z51" s="408">
        <v>77.589167293000003</v>
      </c>
      <c r="AA51" s="408">
        <v>78.016880407000002</v>
      </c>
      <c r="AB51" s="408">
        <v>78.384052897999993</v>
      </c>
      <c r="AC51" s="408">
        <v>78.837061663</v>
      </c>
      <c r="AD51" s="408">
        <v>79.901674903</v>
      </c>
      <c r="AE51" s="408">
        <v>82.006653442000001</v>
      </c>
      <c r="AF51" s="408">
        <v>84.272536614000003</v>
      </c>
      <c r="AG51" s="408">
        <v>85.684867748000002</v>
      </c>
      <c r="AH51" s="408">
        <v>85.850950374000007</v>
      </c>
      <c r="AI51" s="408">
        <v>84.405948319000004</v>
      </c>
      <c r="AJ51" s="408">
        <v>83.135989691000006</v>
      </c>
      <c r="AK51" s="408">
        <v>80.050701963999998</v>
      </c>
      <c r="AL51" s="408">
        <v>78.337393387000006</v>
      </c>
      <c r="AM51" s="408">
        <v>78.863192674999993</v>
      </c>
      <c r="AN51" s="408">
        <v>78.292881223999998</v>
      </c>
      <c r="AO51" s="408">
        <v>76.984490070000007</v>
      </c>
      <c r="AP51" s="408">
        <v>76.198310605000003</v>
      </c>
      <c r="AQ51" s="408">
        <v>77.472833236</v>
      </c>
      <c r="AR51" s="408">
        <v>79.730933582999995</v>
      </c>
      <c r="AS51" s="408">
        <v>82.800148784000001</v>
      </c>
      <c r="AT51" s="408">
        <v>84.194776658999999</v>
      </c>
      <c r="AU51" s="408">
        <v>84.889776354999995</v>
      </c>
      <c r="AV51" s="408">
        <v>85.494961020000005</v>
      </c>
      <c r="AW51" s="408">
        <v>85.387044066000001</v>
      </c>
      <c r="AX51" s="408">
        <v>85.318515880999996</v>
      </c>
      <c r="AY51" s="408">
        <v>84.884738854000005</v>
      </c>
      <c r="AZ51" s="408">
        <v>84.082923879000006</v>
      </c>
      <c r="BA51" s="408">
        <v>83.126964998999995</v>
      </c>
      <c r="BB51" s="380" t="s">
        <v>1364</v>
      </c>
      <c r="BC51" s="380" t="s">
        <v>1364</v>
      </c>
      <c r="BD51" s="380" t="s">
        <v>1364</v>
      </c>
      <c r="BE51" s="380" t="s">
        <v>1364</v>
      </c>
      <c r="BF51" s="380" t="s">
        <v>1364</v>
      </c>
      <c r="BG51" s="380" t="s">
        <v>1364</v>
      </c>
      <c r="BH51" s="380" t="s">
        <v>1364</v>
      </c>
      <c r="BI51" s="380" t="s">
        <v>1364</v>
      </c>
      <c r="BJ51" s="377" t="s">
        <v>1364</v>
      </c>
      <c r="BK51" s="377" t="s">
        <v>1364</v>
      </c>
      <c r="BL51" s="377" t="s">
        <v>1364</v>
      </c>
      <c r="BM51" s="377" t="s">
        <v>1364</v>
      </c>
      <c r="BN51" s="377" t="s">
        <v>1364</v>
      </c>
      <c r="BO51" s="377" t="s">
        <v>1364</v>
      </c>
      <c r="BP51" s="377" t="s">
        <v>1364</v>
      </c>
      <c r="BQ51" s="377" t="s">
        <v>1364</v>
      </c>
      <c r="BR51" s="377" t="s">
        <v>1364</v>
      </c>
      <c r="BS51" s="377" t="s">
        <v>1364</v>
      </c>
      <c r="BT51" s="377" t="s">
        <v>1364</v>
      </c>
      <c r="BU51" s="377" t="s">
        <v>1364</v>
      </c>
      <c r="BV51" s="377" t="s">
        <v>1364</v>
      </c>
    </row>
    <row r="52" spans="1:74" ht="11.1" customHeight="1" x14ac:dyDescent="0.2">
      <c r="A52" s="171"/>
      <c r="B52" s="643"/>
      <c r="C52" s="641"/>
      <c r="D52" s="641"/>
      <c r="E52" s="641"/>
      <c r="F52" s="641"/>
      <c r="G52" s="641"/>
      <c r="H52" s="641"/>
      <c r="I52" s="641"/>
      <c r="J52" s="641"/>
      <c r="K52" s="641"/>
      <c r="L52" s="641"/>
      <c r="M52" s="641"/>
      <c r="N52" s="641"/>
      <c r="O52" s="641"/>
      <c r="P52" s="641"/>
      <c r="Q52" s="641"/>
      <c r="R52" s="641"/>
      <c r="S52" s="641"/>
      <c r="T52" s="641"/>
      <c r="U52" s="641"/>
      <c r="V52" s="641"/>
      <c r="W52" s="641"/>
      <c r="X52" s="641"/>
      <c r="Y52" s="641"/>
      <c r="Z52" s="641"/>
      <c r="AA52" s="641"/>
      <c r="AB52" s="641"/>
      <c r="AC52" s="641"/>
      <c r="AD52" s="641"/>
      <c r="AE52" s="641"/>
      <c r="AF52" s="641"/>
      <c r="AG52" s="641"/>
      <c r="AH52" s="641"/>
      <c r="AI52" s="641"/>
      <c r="AJ52" s="641"/>
      <c r="AK52" s="641"/>
      <c r="AL52" s="641"/>
      <c r="AM52" s="641"/>
      <c r="AN52" s="641"/>
      <c r="AO52" s="641"/>
      <c r="AP52" s="641"/>
      <c r="AQ52" s="641"/>
      <c r="AR52" s="641"/>
      <c r="AS52" s="641"/>
      <c r="AT52" s="641"/>
      <c r="AU52" s="641"/>
      <c r="AV52" s="641"/>
      <c r="AW52" s="641"/>
      <c r="AX52" s="641"/>
      <c r="AY52" s="641"/>
      <c r="AZ52" s="641"/>
      <c r="BA52" s="641"/>
      <c r="BB52" s="914"/>
      <c r="BC52" s="914"/>
      <c r="BD52" s="914"/>
      <c r="BE52" s="914"/>
      <c r="BF52" s="914"/>
      <c r="BG52" s="914"/>
      <c r="BH52" s="914"/>
      <c r="BI52" s="914"/>
      <c r="BJ52" s="375"/>
      <c r="BK52" s="375"/>
      <c r="BL52" s="375"/>
      <c r="BM52" s="375"/>
      <c r="BN52" s="375"/>
      <c r="BO52" s="375"/>
      <c r="BP52" s="375"/>
      <c r="BQ52" s="375"/>
      <c r="BR52" s="375"/>
      <c r="BS52" s="375"/>
      <c r="BT52" s="375"/>
      <c r="BU52" s="375"/>
      <c r="BV52" s="375"/>
    </row>
    <row r="53" spans="1:74" ht="11.1" customHeight="1" x14ac:dyDescent="0.2">
      <c r="A53" s="275"/>
      <c r="B53" s="37" t="s">
        <v>1291</v>
      </c>
      <c r="C53" s="642"/>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642"/>
      <c r="AL53" s="642"/>
      <c r="AM53" s="642"/>
      <c r="AN53" s="642"/>
      <c r="AO53" s="642"/>
      <c r="AP53" s="642"/>
      <c r="AQ53" s="642"/>
      <c r="AR53" s="642"/>
      <c r="AS53" s="642"/>
      <c r="AT53" s="642"/>
      <c r="AU53" s="642"/>
      <c r="AV53" s="642"/>
      <c r="AW53" s="642"/>
      <c r="AX53" s="642"/>
      <c r="AY53" s="642"/>
      <c r="AZ53" s="642"/>
      <c r="BA53" s="642"/>
      <c r="BB53" s="646"/>
      <c r="BC53" s="646"/>
      <c r="BD53" s="646"/>
      <c r="BE53" s="646"/>
      <c r="BF53" s="646"/>
      <c r="BG53" s="646"/>
      <c r="BH53" s="646"/>
      <c r="BI53" s="646"/>
      <c r="BJ53" s="375"/>
      <c r="BK53" s="375"/>
      <c r="BL53" s="375"/>
      <c r="BM53" s="375"/>
      <c r="BN53" s="375"/>
      <c r="BO53" s="375"/>
      <c r="BP53" s="375"/>
      <c r="BQ53" s="375"/>
      <c r="BR53" s="375"/>
      <c r="BS53" s="375"/>
      <c r="BT53" s="375"/>
      <c r="BU53" s="375"/>
      <c r="BV53" s="375"/>
    </row>
    <row r="54" spans="1:74" ht="11.1" customHeight="1" x14ac:dyDescent="0.2">
      <c r="A54" s="275" t="s">
        <v>1292</v>
      </c>
      <c r="B54" s="577" t="s">
        <v>1100</v>
      </c>
      <c r="C54" s="490">
        <v>0.27671963363000002</v>
      </c>
      <c r="D54" s="490">
        <v>0.26687023810999999</v>
      </c>
      <c r="E54" s="490">
        <v>0.25204055352999999</v>
      </c>
      <c r="F54" s="490">
        <v>0.22706815080000001</v>
      </c>
      <c r="G54" s="490">
        <v>0.21021902568</v>
      </c>
      <c r="H54" s="490">
        <v>0.20834265807999999</v>
      </c>
      <c r="I54" s="490">
        <v>0.20681970573</v>
      </c>
      <c r="J54" s="490">
        <v>0.21673909650000001</v>
      </c>
      <c r="K54" s="490">
        <v>0.2005781438</v>
      </c>
      <c r="L54" s="490">
        <v>0.17794233863</v>
      </c>
      <c r="M54" s="490">
        <v>0.18140965409000001</v>
      </c>
      <c r="N54" s="490">
        <v>0.19748857248000001</v>
      </c>
      <c r="O54" s="490">
        <v>0.20319754707000001</v>
      </c>
      <c r="P54" s="490">
        <v>0.21383229274000001</v>
      </c>
      <c r="Q54" s="490">
        <v>0.20472591750999999</v>
      </c>
      <c r="R54" s="490">
        <v>0.19406626136999999</v>
      </c>
      <c r="S54" s="490">
        <v>0.19760925804999999</v>
      </c>
      <c r="T54" s="490">
        <v>0.20227763723</v>
      </c>
      <c r="U54" s="490">
        <v>0.20182985348999999</v>
      </c>
      <c r="V54" s="490">
        <v>0.20307012542</v>
      </c>
      <c r="W54" s="490">
        <v>0.21638519729</v>
      </c>
      <c r="X54" s="490">
        <v>0.24049214582</v>
      </c>
      <c r="Y54" s="490">
        <v>0.25715974861000002</v>
      </c>
      <c r="Z54" s="490">
        <v>0.24326481657999999</v>
      </c>
      <c r="AA54" s="490">
        <v>0.25245597454000002</v>
      </c>
      <c r="AB54" s="490">
        <v>0.26002027043999998</v>
      </c>
      <c r="AC54" s="490">
        <v>0.25986814936000002</v>
      </c>
      <c r="AD54" s="490">
        <v>0.26090740153999997</v>
      </c>
      <c r="AE54" s="490">
        <v>0.25691314611999999</v>
      </c>
      <c r="AF54" s="490">
        <v>0.25027192636000001</v>
      </c>
      <c r="AG54" s="490">
        <v>0.26242986051</v>
      </c>
      <c r="AH54" s="490">
        <v>0.27582556603000002</v>
      </c>
      <c r="AI54" s="490">
        <v>0.2754763422</v>
      </c>
      <c r="AJ54" s="490">
        <v>0.31013022008000002</v>
      </c>
      <c r="AK54" s="490">
        <v>0.30819045777999998</v>
      </c>
      <c r="AL54" s="490">
        <v>0.30824983078000001</v>
      </c>
      <c r="AM54" s="490">
        <v>0.3046526571</v>
      </c>
      <c r="AN54" s="490">
        <v>0.30234425179000002</v>
      </c>
      <c r="AO54" s="490">
        <v>0.30567464607</v>
      </c>
      <c r="AP54" s="490">
        <v>0.29548841634</v>
      </c>
      <c r="AQ54" s="490">
        <v>0.3098130744</v>
      </c>
      <c r="AR54" s="490">
        <v>0.35960488637999999</v>
      </c>
      <c r="AS54" s="490">
        <v>0.39636014604000003</v>
      </c>
      <c r="AT54" s="490">
        <v>0.44556881085</v>
      </c>
      <c r="AU54" s="490">
        <v>0.43189470000000002</v>
      </c>
      <c r="AV54" s="490">
        <v>0.45183846901000002</v>
      </c>
      <c r="AW54" s="490">
        <v>0.47511894401999999</v>
      </c>
      <c r="AX54" s="490">
        <v>0.47262141006000002</v>
      </c>
      <c r="AY54" s="490">
        <v>0.45480615697999999</v>
      </c>
      <c r="AZ54" s="490">
        <v>0.44883121569000001</v>
      </c>
      <c r="BA54" s="490">
        <v>0.44184521265999999</v>
      </c>
      <c r="BB54" s="478" t="s">
        <v>1364</v>
      </c>
      <c r="BC54" s="478" t="s">
        <v>1364</v>
      </c>
      <c r="BD54" s="478" t="s">
        <v>1364</v>
      </c>
      <c r="BE54" s="478" t="s">
        <v>1364</v>
      </c>
      <c r="BF54" s="478" t="s">
        <v>1364</v>
      </c>
      <c r="BG54" s="478" t="s">
        <v>1364</v>
      </c>
      <c r="BH54" s="478" t="s">
        <v>1364</v>
      </c>
      <c r="BI54" s="478" t="s">
        <v>1364</v>
      </c>
      <c r="BJ54" s="377" t="s">
        <v>1364</v>
      </c>
      <c r="BK54" s="377" t="s">
        <v>1364</v>
      </c>
      <c r="BL54" s="377" t="s">
        <v>1364</v>
      </c>
      <c r="BM54" s="377" t="s">
        <v>1364</v>
      </c>
      <c r="BN54" s="377" t="s">
        <v>1364</v>
      </c>
      <c r="BO54" s="377" t="s">
        <v>1364</v>
      </c>
      <c r="BP54" s="377" t="s">
        <v>1364</v>
      </c>
      <c r="BQ54" s="377" t="s">
        <v>1364</v>
      </c>
      <c r="BR54" s="377" t="s">
        <v>1364</v>
      </c>
      <c r="BS54" s="377" t="s">
        <v>1364</v>
      </c>
      <c r="BT54" s="377" t="s">
        <v>1364</v>
      </c>
      <c r="BU54" s="377" t="s">
        <v>1364</v>
      </c>
      <c r="BV54" s="377" t="s">
        <v>1364</v>
      </c>
    </row>
    <row r="55" spans="1:74" ht="11.1" customHeight="1" x14ac:dyDescent="0.2">
      <c r="A55" s="275" t="s">
        <v>1293</v>
      </c>
      <c r="B55" s="577" t="s">
        <v>1102</v>
      </c>
      <c r="C55" s="490">
        <v>2.5787076847999999</v>
      </c>
      <c r="D55" s="490">
        <v>2.8085943643000002</v>
      </c>
      <c r="E55" s="490">
        <v>2.7897309804999999</v>
      </c>
      <c r="F55" s="490">
        <v>2.3712297528000001</v>
      </c>
      <c r="G55" s="490">
        <v>2.467447693</v>
      </c>
      <c r="H55" s="490">
        <v>2.3034403005000001</v>
      </c>
      <c r="I55" s="490">
        <v>2.3820334687</v>
      </c>
      <c r="J55" s="490">
        <v>2.4500004537</v>
      </c>
      <c r="K55" s="490">
        <v>2.4163457699999999</v>
      </c>
      <c r="L55" s="490">
        <v>1.9741894619</v>
      </c>
      <c r="M55" s="490">
        <v>1.8605235812000001</v>
      </c>
      <c r="N55" s="490">
        <v>1.8296357756999999</v>
      </c>
      <c r="O55" s="490">
        <v>1.6329613713</v>
      </c>
      <c r="P55" s="490">
        <v>1.4421614220000001</v>
      </c>
      <c r="Q55" s="490">
        <v>1.3649672894</v>
      </c>
      <c r="R55" s="490">
        <v>1.0748232852999999</v>
      </c>
      <c r="S55" s="490">
        <v>1.083879512</v>
      </c>
      <c r="T55" s="490">
        <v>1.1526649272</v>
      </c>
      <c r="U55" s="490">
        <v>1.1508868958</v>
      </c>
      <c r="V55" s="490">
        <v>1.2145672528</v>
      </c>
      <c r="W55" s="490">
        <v>1.2548867718000001</v>
      </c>
      <c r="X55" s="490">
        <v>1.2496343863999999</v>
      </c>
      <c r="Y55" s="490">
        <v>1.2325171985000001</v>
      </c>
      <c r="Z55" s="490">
        <v>1.2723012649000001</v>
      </c>
      <c r="AA55" s="490">
        <v>1.2155601789999999</v>
      </c>
      <c r="AB55" s="490">
        <v>1.2311418349000001</v>
      </c>
      <c r="AC55" s="490">
        <v>1.2724296452999999</v>
      </c>
      <c r="AD55" s="490">
        <v>1.3486401264000001</v>
      </c>
      <c r="AE55" s="490">
        <v>1.4557363165999999</v>
      </c>
      <c r="AF55" s="490">
        <v>1.6055421256</v>
      </c>
      <c r="AG55" s="490">
        <v>1.814188967</v>
      </c>
      <c r="AH55" s="490">
        <v>1.9480727701</v>
      </c>
      <c r="AI55" s="490">
        <v>1.9175873336</v>
      </c>
      <c r="AJ55" s="490">
        <v>1.9709486306999999</v>
      </c>
      <c r="AK55" s="490">
        <v>1.9875184104000001</v>
      </c>
      <c r="AL55" s="490">
        <v>1.8195390979999999</v>
      </c>
      <c r="AM55" s="490">
        <v>1.7352383866000001</v>
      </c>
      <c r="AN55" s="490">
        <v>1.6902991018</v>
      </c>
      <c r="AO55" s="490">
        <v>1.5657782527999999</v>
      </c>
      <c r="AP55" s="490">
        <v>1.572456917</v>
      </c>
      <c r="AQ55" s="490">
        <v>1.6609547019999999</v>
      </c>
      <c r="AR55" s="490">
        <v>1.7170587722999999</v>
      </c>
      <c r="AS55" s="490">
        <v>1.8138037329000001</v>
      </c>
      <c r="AT55" s="490">
        <v>1.8194310881</v>
      </c>
      <c r="AU55" s="490">
        <v>1.8717498400999999</v>
      </c>
      <c r="AV55" s="490">
        <v>1.8900794522</v>
      </c>
      <c r="AW55" s="490">
        <v>1.919350444</v>
      </c>
      <c r="AX55" s="490">
        <v>1.8910129968</v>
      </c>
      <c r="AY55" s="490">
        <v>1.8019060883</v>
      </c>
      <c r="AZ55" s="490">
        <v>1.7125824846</v>
      </c>
      <c r="BA55" s="490">
        <v>1.7224501199</v>
      </c>
      <c r="BB55" s="478" t="s">
        <v>1364</v>
      </c>
      <c r="BC55" s="478" t="s">
        <v>1364</v>
      </c>
      <c r="BD55" s="478" t="s">
        <v>1364</v>
      </c>
      <c r="BE55" s="478" t="s">
        <v>1364</v>
      </c>
      <c r="BF55" s="478" t="s">
        <v>1364</v>
      </c>
      <c r="BG55" s="478" t="s">
        <v>1364</v>
      </c>
      <c r="BH55" s="478" t="s">
        <v>1364</v>
      </c>
      <c r="BI55" s="478" t="s">
        <v>1364</v>
      </c>
      <c r="BJ55" s="377" t="s">
        <v>1364</v>
      </c>
      <c r="BK55" s="377" t="s">
        <v>1364</v>
      </c>
      <c r="BL55" s="377" t="s">
        <v>1364</v>
      </c>
      <c r="BM55" s="377" t="s">
        <v>1364</v>
      </c>
      <c r="BN55" s="377" t="s">
        <v>1364</v>
      </c>
      <c r="BO55" s="377" t="s">
        <v>1364</v>
      </c>
      <c r="BP55" s="377" t="s">
        <v>1364</v>
      </c>
      <c r="BQ55" s="377" t="s">
        <v>1364</v>
      </c>
      <c r="BR55" s="377" t="s">
        <v>1364</v>
      </c>
      <c r="BS55" s="377" t="s">
        <v>1364</v>
      </c>
      <c r="BT55" s="377" t="s">
        <v>1364</v>
      </c>
      <c r="BU55" s="377" t="s">
        <v>1364</v>
      </c>
      <c r="BV55" s="377" t="s">
        <v>1364</v>
      </c>
    </row>
    <row r="56" spans="1:74" ht="11.1" customHeight="1" x14ac:dyDescent="0.2">
      <c r="A56" s="275" t="s">
        <v>1294</v>
      </c>
      <c r="B56" s="577" t="s">
        <v>1104</v>
      </c>
      <c r="C56" s="490">
        <v>2.0871743453999998</v>
      </c>
      <c r="D56" s="490">
        <v>2.0332419633000001</v>
      </c>
      <c r="E56" s="490">
        <v>2.0106983051</v>
      </c>
      <c r="F56" s="490">
        <v>2.0673797937999998</v>
      </c>
      <c r="G56" s="490">
        <v>2.1409794230000001</v>
      </c>
      <c r="H56" s="490">
        <v>2.0562929852999998</v>
      </c>
      <c r="I56" s="490">
        <v>2.0795780589000001</v>
      </c>
      <c r="J56" s="490">
        <v>1.9823244012000001</v>
      </c>
      <c r="K56" s="490">
        <v>1.9191858301</v>
      </c>
      <c r="L56" s="490">
        <v>1.7663585732</v>
      </c>
      <c r="M56" s="490">
        <v>1.6940291569000001</v>
      </c>
      <c r="N56" s="490">
        <v>1.5574149504000001</v>
      </c>
      <c r="O56" s="490">
        <v>1.3983933941</v>
      </c>
      <c r="P56" s="490">
        <v>1.3503191867</v>
      </c>
      <c r="Q56" s="490">
        <v>1.3130376786</v>
      </c>
      <c r="R56" s="490">
        <v>1.2401092418999999</v>
      </c>
      <c r="S56" s="490">
        <v>1.2116488135000001</v>
      </c>
      <c r="T56" s="490">
        <v>1.1744688064</v>
      </c>
      <c r="U56" s="490">
        <v>1.1470299254</v>
      </c>
      <c r="V56" s="490">
        <v>1.1151876596999999</v>
      </c>
      <c r="W56" s="490">
        <v>1.068523329</v>
      </c>
      <c r="X56" s="490">
        <v>1.0050757961000001</v>
      </c>
      <c r="Y56" s="490">
        <v>1.0220519855000001</v>
      </c>
      <c r="Z56" s="490">
        <v>1.0316036445000001</v>
      </c>
      <c r="AA56" s="490">
        <v>1.0513745874</v>
      </c>
      <c r="AB56" s="490">
        <v>1.0777624690000001</v>
      </c>
      <c r="AC56" s="490">
        <v>1.0804931859</v>
      </c>
      <c r="AD56" s="490">
        <v>1.1182774254000001</v>
      </c>
      <c r="AE56" s="490">
        <v>1.1522948072000001</v>
      </c>
      <c r="AF56" s="490">
        <v>1.2031143513</v>
      </c>
      <c r="AG56" s="490">
        <v>1.2888431113000001</v>
      </c>
      <c r="AH56" s="490">
        <v>1.3132737160000001</v>
      </c>
      <c r="AI56" s="490">
        <v>1.2832712431</v>
      </c>
      <c r="AJ56" s="490">
        <v>1.2297813889</v>
      </c>
      <c r="AK56" s="490">
        <v>1.2169326129</v>
      </c>
      <c r="AL56" s="490">
        <v>1.0949579550999999</v>
      </c>
      <c r="AM56" s="490">
        <v>1.1961239451000001</v>
      </c>
      <c r="AN56" s="490">
        <v>1.2624592751999999</v>
      </c>
      <c r="AO56" s="490">
        <v>1.2763187738999999</v>
      </c>
      <c r="AP56" s="490">
        <v>1.4002329806</v>
      </c>
      <c r="AQ56" s="490">
        <v>1.3796474487999999</v>
      </c>
      <c r="AR56" s="490">
        <v>1.4366307377</v>
      </c>
      <c r="AS56" s="490">
        <v>1.5360787834</v>
      </c>
      <c r="AT56" s="490">
        <v>1.5410713701000001</v>
      </c>
      <c r="AU56" s="490">
        <v>1.5578254299000001</v>
      </c>
      <c r="AV56" s="490">
        <v>1.5391258938000001</v>
      </c>
      <c r="AW56" s="490">
        <v>1.5415739093</v>
      </c>
      <c r="AX56" s="490">
        <v>1.5422712369</v>
      </c>
      <c r="AY56" s="490">
        <v>1.5404610339</v>
      </c>
      <c r="AZ56" s="490">
        <v>1.5674975973</v>
      </c>
      <c r="BA56" s="490">
        <v>1.6284816648</v>
      </c>
      <c r="BB56" s="478" t="s">
        <v>1364</v>
      </c>
      <c r="BC56" s="478" t="s">
        <v>1364</v>
      </c>
      <c r="BD56" s="478" t="s">
        <v>1364</v>
      </c>
      <c r="BE56" s="478" t="s">
        <v>1364</v>
      </c>
      <c r="BF56" s="478" t="s">
        <v>1364</v>
      </c>
      <c r="BG56" s="478" t="s">
        <v>1364</v>
      </c>
      <c r="BH56" s="478" t="s">
        <v>1364</v>
      </c>
      <c r="BI56" s="478" t="s">
        <v>1364</v>
      </c>
      <c r="BJ56" s="377" t="s">
        <v>1364</v>
      </c>
      <c r="BK56" s="377" t="s">
        <v>1364</v>
      </c>
      <c r="BL56" s="377" t="s">
        <v>1364</v>
      </c>
      <c r="BM56" s="377" t="s">
        <v>1364</v>
      </c>
      <c r="BN56" s="377" t="s">
        <v>1364</v>
      </c>
      <c r="BO56" s="377" t="s">
        <v>1364</v>
      </c>
      <c r="BP56" s="377" t="s">
        <v>1364</v>
      </c>
      <c r="BQ56" s="377" t="s">
        <v>1364</v>
      </c>
      <c r="BR56" s="377" t="s">
        <v>1364</v>
      </c>
      <c r="BS56" s="377" t="s">
        <v>1364</v>
      </c>
      <c r="BT56" s="377" t="s">
        <v>1364</v>
      </c>
      <c r="BU56" s="377" t="s">
        <v>1364</v>
      </c>
      <c r="BV56" s="377" t="s">
        <v>1364</v>
      </c>
    </row>
    <row r="57" spans="1:74" ht="11.1" customHeight="1" x14ac:dyDescent="0.2">
      <c r="A57" s="275" t="s">
        <v>1295</v>
      </c>
      <c r="B57" s="577" t="s">
        <v>1106</v>
      </c>
      <c r="C57" s="490">
        <v>8.8783786466000002E-3</v>
      </c>
      <c r="D57" s="490">
        <v>8.7917226802000006E-3</v>
      </c>
      <c r="E57" s="490">
        <v>8.5187426384000006E-3</v>
      </c>
      <c r="F57" s="490">
        <v>8.0465365702E-3</v>
      </c>
      <c r="G57" s="490">
        <v>7.8833284454999999E-3</v>
      </c>
      <c r="H57" s="490">
        <v>8.7949687197999993E-3</v>
      </c>
      <c r="I57" s="490">
        <v>1.0641594205E-2</v>
      </c>
      <c r="J57" s="490">
        <v>1.2606148393E-2</v>
      </c>
      <c r="K57" s="490">
        <v>1.4097247839E-2</v>
      </c>
      <c r="L57" s="490">
        <v>1.5579822703E-2</v>
      </c>
      <c r="M57" s="490">
        <v>1.4830431393E-2</v>
      </c>
      <c r="N57" s="490">
        <v>1.5931125757000002E-2</v>
      </c>
      <c r="O57" s="490">
        <v>1.5392302910000001E-2</v>
      </c>
      <c r="P57" s="490">
        <v>1.3386728726E-2</v>
      </c>
      <c r="Q57" s="490">
        <v>1.088053831E-2</v>
      </c>
      <c r="R57" s="490">
        <v>9.8548852474000005E-3</v>
      </c>
      <c r="S57" s="490">
        <v>9.2222013028999995E-3</v>
      </c>
      <c r="T57" s="490">
        <v>9.1088278283999995E-3</v>
      </c>
      <c r="U57" s="490">
        <v>8.6049300902000005E-3</v>
      </c>
      <c r="V57" s="490">
        <v>8.0499399687999993E-3</v>
      </c>
      <c r="W57" s="490">
        <v>7.9508685539000003E-3</v>
      </c>
      <c r="X57" s="490">
        <v>8.0774437928999993E-3</v>
      </c>
      <c r="Y57" s="490">
        <v>7.7486649254000003E-3</v>
      </c>
      <c r="Z57" s="490">
        <v>7.4470232029000003E-3</v>
      </c>
      <c r="AA57" s="490">
        <v>7.1095612820000001E-3</v>
      </c>
      <c r="AB57" s="490">
        <v>7.0905312710999998E-3</v>
      </c>
      <c r="AC57" s="490">
        <v>7.2784345234999997E-3</v>
      </c>
      <c r="AD57" s="490">
        <v>6.9509699129999998E-3</v>
      </c>
      <c r="AE57" s="490">
        <v>6.6369664173000003E-3</v>
      </c>
      <c r="AF57" s="490">
        <v>6.5475297312999996E-3</v>
      </c>
      <c r="AG57" s="490">
        <v>7.1448418547999997E-3</v>
      </c>
      <c r="AH57" s="490">
        <v>8.6510784171999998E-3</v>
      </c>
      <c r="AI57" s="490">
        <v>9.7822837357000002E-3</v>
      </c>
      <c r="AJ57" s="490">
        <v>1.0142478761000001E-2</v>
      </c>
      <c r="AK57" s="490">
        <v>9.3072358785000007E-3</v>
      </c>
      <c r="AL57" s="490">
        <v>9.3666618290000007E-3</v>
      </c>
      <c r="AM57" s="490">
        <v>7.8175004473000007E-3</v>
      </c>
      <c r="AN57" s="490">
        <v>6.0166417979999999E-3</v>
      </c>
      <c r="AO57" s="490">
        <v>4.9817137886999999E-3</v>
      </c>
      <c r="AP57" s="490">
        <v>3.2179974647000001E-3</v>
      </c>
      <c r="AQ57" s="490">
        <v>3.8429871239999999E-3</v>
      </c>
      <c r="AR57" s="490">
        <v>4.7478800765000002E-3</v>
      </c>
      <c r="AS57" s="490">
        <v>5.7848710583999997E-3</v>
      </c>
      <c r="AT57" s="490">
        <v>6.9245803973999997E-3</v>
      </c>
      <c r="AU57" s="490">
        <v>7.8468890799000008E-3</v>
      </c>
      <c r="AV57" s="490">
        <v>8.9586666300000006E-3</v>
      </c>
      <c r="AW57" s="490">
        <v>9.1454438427999996E-3</v>
      </c>
      <c r="AX57" s="490">
        <v>8.9267731384000005E-3</v>
      </c>
      <c r="AY57" s="490">
        <v>9.4938398854000003E-3</v>
      </c>
      <c r="AZ57" s="490">
        <v>9.3685217897999992E-3</v>
      </c>
      <c r="BA57" s="490">
        <v>9.4198971682000008E-3</v>
      </c>
      <c r="BB57" s="478" t="s">
        <v>1364</v>
      </c>
      <c r="BC57" s="478" t="s">
        <v>1364</v>
      </c>
      <c r="BD57" s="478" t="s">
        <v>1364</v>
      </c>
      <c r="BE57" s="478" t="s">
        <v>1364</v>
      </c>
      <c r="BF57" s="478" t="s">
        <v>1364</v>
      </c>
      <c r="BG57" s="478" t="s">
        <v>1364</v>
      </c>
      <c r="BH57" s="478" t="s">
        <v>1364</v>
      </c>
      <c r="BI57" s="478" t="s">
        <v>1364</v>
      </c>
      <c r="BJ57" s="377" t="s">
        <v>1364</v>
      </c>
      <c r="BK57" s="377" t="s">
        <v>1364</v>
      </c>
      <c r="BL57" s="377" t="s">
        <v>1364</v>
      </c>
      <c r="BM57" s="377" t="s">
        <v>1364</v>
      </c>
      <c r="BN57" s="377" t="s">
        <v>1364</v>
      </c>
      <c r="BO57" s="377" t="s">
        <v>1364</v>
      </c>
      <c r="BP57" s="377" t="s">
        <v>1364</v>
      </c>
      <c r="BQ57" s="377" t="s">
        <v>1364</v>
      </c>
      <c r="BR57" s="377" t="s">
        <v>1364</v>
      </c>
      <c r="BS57" s="377" t="s">
        <v>1364</v>
      </c>
      <c r="BT57" s="377" t="s">
        <v>1364</v>
      </c>
      <c r="BU57" s="377" t="s">
        <v>1364</v>
      </c>
      <c r="BV57" s="377" t="s">
        <v>1364</v>
      </c>
    </row>
    <row r="58" spans="1:74" ht="11.1" customHeight="1" x14ac:dyDescent="0.2">
      <c r="A58" s="275" t="s">
        <v>1296</v>
      </c>
      <c r="B58" s="577" t="s">
        <v>1108</v>
      </c>
      <c r="C58" s="490">
        <v>1.8503964335</v>
      </c>
      <c r="D58" s="490">
        <v>1.8042520528999999</v>
      </c>
      <c r="E58" s="490">
        <v>1.7461406811</v>
      </c>
      <c r="F58" s="490">
        <v>1.6784713963</v>
      </c>
      <c r="G58" s="490">
        <v>1.6659925873999999</v>
      </c>
      <c r="H58" s="490">
        <v>1.6693926763</v>
      </c>
      <c r="I58" s="490">
        <v>1.6887778201000001</v>
      </c>
      <c r="J58" s="490">
        <v>1.6899452792</v>
      </c>
      <c r="K58" s="490">
        <v>1.6514719762000001</v>
      </c>
      <c r="L58" s="490">
        <v>1.5852706006999999</v>
      </c>
      <c r="M58" s="490">
        <v>1.5099938704</v>
      </c>
      <c r="N58" s="490">
        <v>1.4542832160000001</v>
      </c>
      <c r="O58" s="490">
        <v>1.4237059729999999</v>
      </c>
      <c r="P58" s="490">
        <v>1.3655388461</v>
      </c>
      <c r="Q58" s="490">
        <v>1.3553263775</v>
      </c>
      <c r="R58" s="490">
        <v>1.3325166647</v>
      </c>
      <c r="S58" s="490">
        <v>1.3167147785</v>
      </c>
      <c r="T58" s="490">
        <v>1.2809306693</v>
      </c>
      <c r="U58" s="490">
        <v>1.2789572471999999</v>
      </c>
      <c r="V58" s="490">
        <v>1.2692054309</v>
      </c>
      <c r="W58" s="490">
        <v>1.2590040064000001</v>
      </c>
      <c r="X58" s="490">
        <v>1.2735468057999999</v>
      </c>
      <c r="Y58" s="490">
        <v>1.2869034709</v>
      </c>
      <c r="Z58" s="490">
        <v>1.2778022045999999</v>
      </c>
      <c r="AA58" s="490">
        <v>1.2641884096</v>
      </c>
      <c r="AB58" s="490">
        <v>1.2565399762</v>
      </c>
      <c r="AC58" s="490">
        <v>1.2327685696999999</v>
      </c>
      <c r="AD58" s="490">
        <v>1.2367052837000001</v>
      </c>
      <c r="AE58" s="490">
        <v>1.2568974055</v>
      </c>
      <c r="AF58" s="490">
        <v>1.2437064576000001</v>
      </c>
      <c r="AG58" s="490">
        <v>1.2825432529</v>
      </c>
      <c r="AH58" s="490">
        <v>1.3146453554999999</v>
      </c>
      <c r="AI58" s="490">
        <v>1.336525127</v>
      </c>
      <c r="AJ58" s="490">
        <v>1.3816614731000001</v>
      </c>
      <c r="AK58" s="490">
        <v>1.3916920335</v>
      </c>
      <c r="AL58" s="490">
        <v>1.4164875300999999</v>
      </c>
      <c r="AM58" s="490">
        <v>1.4276401322000001</v>
      </c>
      <c r="AN58" s="490">
        <v>1.4408226209999999</v>
      </c>
      <c r="AO58" s="490">
        <v>1.4629962116999999</v>
      </c>
      <c r="AP58" s="490">
        <v>1.4640684309000001</v>
      </c>
      <c r="AQ58" s="490">
        <v>1.4603232542</v>
      </c>
      <c r="AR58" s="490">
        <v>1.4760982455</v>
      </c>
      <c r="AS58" s="490">
        <v>1.4746808318</v>
      </c>
      <c r="AT58" s="490">
        <v>1.4933422586</v>
      </c>
      <c r="AU58" s="490">
        <v>1.4956175757000001</v>
      </c>
      <c r="AV58" s="490">
        <v>1.4875615224000001</v>
      </c>
      <c r="AW58" s="490">
        <v>1.4784237009000001</v>
      </c>
      <c r="AX58" s="490">
        <v>1.4912481907999999</v>
      </c>
      <c r="AY58" s="490">
        <v>1.5012622215</v>
      </c>
      <c r="AZ58" s="490">
        <v>1.5024438393999999</v>
      </c>
      <c r="BA58" s="490">
        <v>1.5134068860000001</v>
      </c>
      <c r="BB58" s="478" t="s">
        <v>1364</v>
      </c>
      <c r="BC58" s="478" t="s">
        <v>1364</v>
      </c>
      <c r="BD58" s="478" t="s">
        <v>1364</v>
      </c>
      <c r="BE58" s="478" t="s">
        <v>1364</v>
      </c>
      <c r="BF58" s="478" t="s">
        <v>1364</v>
      </c>
      <c r="BG58" s="478" t="s">
        <v>1364</v>
      </c>
      <c r="BH58" s="478" t="s">
        <v>1364</v>
      </c>
      <c r="BI58" s="478" t="s">
        <v>1364</v>
      </c>
      <c r="BJ58" s="377" t="s">
        <v>1364</v>
      </c>
      <c r="BK58" s="377" t="s">
        <v>1364</v>
      </c>
      <c r="BL58" s="377" t="s">
        <v>1364</v>
      </c>
      <c r="BM58" s="377" t="s">
        <v>1364</v>
      </c>
      <c r="BN58" s="377" t="s">
        <v>1364</v>
      </c>
      <c r="BO58" s="377" t="s">
        <v>1364</v>
      </c>
      <c r="BP58" s="377" t="s">
        <v>1364</v>
      </c>
      <c r="BQ58" s="377" t="s">
        <v>1364</v>
      </c>
      <c r="BR58" s="377" t="s">
        <v>1364</v>
      </c>
      <c r="BS58" s="377" t="s">
        <v>1364</v>
      </c>
      <c r="BT58" s="377" t="s">
        <v>1364</v>
      </c>
      <c r="BU58" s="377" t="s">
        <v>1364</v>
      </c>
      <c r="BV58" s="377" t="s">
        <v>1364</v>
      </c>
    </row>
    <row r="59" spans="1:74" ht="11.1" customHeight="1" x14ac:dyDescent="0.2">
      <c r="A59" s="275" t="s">
        <v>1297</v>
      </c>
      <c r="B59" s="577" t="s">
        <v>1596</v>
      </c>
      <c r="C59" s="490">
        <v>1.328123199</v>
      </c>
      <c r="D59" s="490">
        <v>1.285125751</v>
      </c>
      <c r="E59" s="490">
        <v>1.1752036981</v>
      </c>
      <c r="F59" s="490">
        <v>1.1758838908</v>
      </c>
      <c r="G59" s="490">
        <v>1.1789558654000001</v>
      </c>
      <c r="H59" s="490">
        <v>0.99352212418999997</v>
      </c>
      <c r="I59" s="490">
        <v>0.98029098167999995</v>
      </c>
      <c r="J59" s="490">
        <v>0.90365805870000004</v>
      </c>
      <c r="K59" s="490">
        <v>0.81160694730000005</v>
      </c>
      <c r="L59" s="490">
        <v>0.73857659763000005</v>
      </c>
      <c r="M59" s="490">
        <v>0.69591844033000005</v>
      </c>
      <c r="N59" s="490">
        <v>0.64607763094000004</v>
      </c>
      <c r="O59" s="490">
        <v>0.63541822147000004</v>
      </c>
      <c r="P59" s="490">
        <v>0.65242585663999997</v>
      </c>
      <c r="Q59" s="490">
        <v>0.64374689397999996</v>
      </c>
      <c r="R59" s="490">
        <v>0.62950270459000002</v>
      </c>
      <c r="S59" s="490">
        <v>0.64170164780000005</v>
      </c>
      <c r="T59" s="490">
        <v>0.63011109085000006</v>
      </c>
      <c r="U59" s="490">
        <v>0.60021871817000005</v>
      </c>
      <c r="V59" s="490">
        <v>0.57994522225</v>
      </c>
      <c r="W59" s="490">
        <v>0.53743973848000004</v>
      </c>
      <c r="X59" s="490">
        <v>0.51086039961999996</v>
      </c>
      <c r="Y59" s="490">
        <v>0.49990624384999999</v>
      </c>
      <c r="Z59" s="490">
        <v>0.49736645700999998</v>
      </c>
      <c r="AA59" s="490">
        <v>0.48457689694</v>
      </c>
      <c r="AB59" s="490">
        <v>0.48990033060999999</v>
      </c>
      <c r="AC59" s="490">
        <v>0.52558041108999998</v>
      </c>
      <c r="AD59" s="490">
        <v>0.57899764423</v>
      </c>
      <c r="AE59" s="490">
        <v>0.60299009882999999</v>
      </c>
      <c r="AF59" s="490">
        <v>0.63362809484000004</v>
      </c>
      <c r="AG59" s="490">
        <v>0.65408295990999998</v>
      </c>
      <c r="AH59" s="490">
        <v>0.74009439978000002</v>
      </c>
      <c r="AI59" s="490">
        <v>0.73396476798999999</v>
      </c>
      <c r="AJ59" s="490">
        <v>0.74897288009999996</v>
      </c>
      <c r="AK59" s="490">
        <v>0.72117749516999996</v>
      </c>
      <c r="AL59" s="490">
        <v>0.73212517184000003</v>
      </c>
      <c r="AM59" s="490">
        <v>0.73021474699</v>
      </c>
      <c r="AN59" s="490">
        <v>0.72493408541000004</v>
      </c>
      <c r="AO59" s="490">
        <v>0.72626877425000003</v>
      </c>
      <c r="AP59" s="490">
        <v>0.73267606351000003</v>
      </c>
      <c r="AQ59" s="490">
        <v>0.75953758074</v>
      </c>
      <c r="AR59" s="490">
        <v>0.79730933582999997</v>
      </c>
      <c r="AS59" s="490">
        <v>0.85360978127999998</v>
      </c>
      <c r="AT59" s="490">
        <v>0.92521732592000006</v>
      </c>
      <c r="AU59" s="490">
        <v>0.92271496038</v>
      </c>
      <c r="AV59" s="490">
        <v>0.87239756142000002</v>
      </c>
      <c r="AW59" s="490">
        <v>0.85387044065999995</v>
      </c>
      <c r="AX59" s="490">
        <v>0.82833510564000001</v>
      </c>
      <c r="AY59" s="490">
        <v>0.81619941206000002</v>
      </c>
      <c r="AZ59" s="490">
        <v>0.77854559148000002</v>
      </c>
      <c r="BA59" s="490">
        <v>0.76969412036999996</v>
      </c>
      <c r="BB59" s="478" t="s">
        <v>1364</v>
      </c>
      <c r="BC59" s="478" t="s">
        <v>1364</v>
      </c>
      <c r="BD59" s="478" t="s">
        <v>1364</v>
      </c>
      <c r="BE59" s="478" t="s">
        <v>1364</v>
      </c>
      <c r="BF59" s="478" t="s">
        <v>1364</v>
      </c>
      <c r="BG59" s="478" t="s">
        <v>1364</v>
      </c>
      <c r="BH59" s="478" t="s">
        <v>1364</v>
      </c>
      <c r="BI59" s="478" t="s">
        <v>1364</v>
      </c>
      <c r="BJ59" s="377" t="s">
        <v>1364</v>
      </c>
      <c r="BK59" s="377" t="s">
        <v>1364</v>
      </c>
      <c r="BL59" s="377" t="s">
        <v>1364</v>
      </c>
      <c r="BM59" s="377" t="s">
        <v>1364</v>
      </c>
      <c r="BN59" s="377" t="s">
        <v>1364</v>
      </c>
      <c r="BO59" s="377" t="s">
        <v>1364</v>
      </c>
      <c r="BP59" s="377" t="s">
        <v>1364</v>
      </c>
      <c r="BQ59" s="377" t="s">
        <v>1364</v>
      </c>
      <c r="BR59" s="377" t="s">
        <v>1364</v>
      </c>
      <c r="BS59" s="377" t="s">
        <v>1364</v>
      </c>
      <c r="BT59" s="377" t="s">
        <v>1364</v>
      </c>
      <c r="BU59" s="377" t="s">
        <v>1364</v>
      </c>
      <c r="BV59" s="377" t="s">
        <v>1364</v>
      </c>
    </row>
    <row r="60" spans="1:74" ht="11.1" customHeight="1" x14ac:dyDescent="0.2">
      <c r="A60" s="171"/>
      <c r="B60" s="643"/>
      <c r="C60" s="652"/>
      <c r="D60" s="652"/>
      <c r="E60" s="652"/>
      <c r="F60" s="652"/>
      <c r="G60" s="652"/>
      <c r="H60" s="652"/>
      <c r="I60" s="652"/>
      <c r="J60" s="652"/>
      <c r="K60" s="652"/>
      <c r="L60" s="652"/>
      <c r="M60" s="652"/>
      <c r="N60" s="652"/>
      <c r="O60" s="652"/>
      <c r="P60" s="652"/>
      <c r="Q60" s="652"/>
      <c r="R60" s="652"/>
      <c r="S60" s="652"/>
      <c r="T60" s="652"/>
      <c r="U60" s="652"/>
      <c r="V60" s="652"/>
      <c r="W60" s="652"/>
      <c r="X60" s="652"/>
      <c r="Y60" s="652"/>
      <c r="Z60" s="652"/>
      <c r="AA60" s="652"/>
      <c r="AB60" s="652"/>
      <c r="AC60" s="652"/>
      <c r="AD60" s="652"/>
      <c r="AE60" s="652"/>
      <c r="AF60" s="652"/>
      <c r="AG60" s="652"/>
      <c r="AH60" s="652"/>
      <c r="AI60" s="652"/>
      <c r="AJ60" s="652"/>
      <c r="AK60" s="652"/>
      <c r="AL60" s="652"/>
      <c r="AM60" s="652"/>
      <c r="AN60" s="652"/>
      <c r="AO60" s="652"/>
      <c r="AP60" s="652"/>
      <c r="AQ60" s="652"/>
      <c r="AR60" s="652"/>
      <c r="AS60" s="652"/>
      <c r="AT60" s="652"/>
      <c r="AU60" s="652"/>
      <c r="AV60" s="652"/>
      <c r="AW60" s="652"/>
      <c r="AX60" s="652"/>
      <c r="AY60" s="652"/>
      <c r="AZ60" s="652"/>
      <c r="BA60" s="652"/>
      <c r="BB60" s="915"/>
      <c r="BC60" s="915"/>
      <c r="BD60" s="915"/>
      <c r="BE60" s="915"/>
      <c r="BF60" s="915"/>
      <c r="BG60" s="915"/>
      <c r="BH60" s="915"/>
      <c r="BI60" s="915"/>
      <c r="BJ60" s="376"/>
      <c r="BK60" s="376"/>
      <c r="BL60" s="376"/>
      <c r="BM60" s="376"/>
      <c r="BN60" s="376"/>
      <c r="BO60" s="376"/>
      <c r="BP60" s="376"/>
      <c r="BQ60" s="376"/>
      <c r="BR60" s="376"/>
      <c r="BS60" s="376"/>
      <c r="BT60" s="376"/>
      <c r="BU60" s="376"/>
      <c r="BV60" s="376"/>
    </row>
    <row r="61" spans="1:74" ht="11.1" customHeight="1" x14ac:dyDescent="0.2">
      <c r="A61" s="171"/>
      <c r="B61" s="37" t="s">
        <v>1298</v>
      </c>
      <c r="C61" s="653"/>
      <c r="D61" s="653"/>
      <c r="E61" s="653"/>
      <c r="F61" s="653"/>
      <c r="G61" s="653"/>
      <c r="H61" s="653"/>
      <c r="I61" s="653"/>
      <c r="J61" s="653"/>
      <c r="K61" s="653"/>
      <c r="L61" s="653"/>
      <c r="M61" s="653"/>
      <c r="N61" s="653"/>
      <c r="O61" s="653"/>
      <c r="P61" s="653"/>
      <c r="Q61" s="653"/>
      <c r="R61" s="653"/>
      <c r="S61" s="653"/>
      <c r="T61" s="653"/>
      <c r="U61" s="653"/>
      <c r="V61" s="653"/>
      <c r="W61" s="653"/>
      <c r="X61" s="653"/>
      <c r="Y61" s="653"/>
      <c r="Z61" s="653"/>
      <c r="AA61" s="653"/>
      <c r="AB61" s="653"/>
      <c r="AC61" s="653"/>
      <c r="AD61" s="653"/>
      <c r="AE61" s="653"/>
      <c r="AF61" s="653"/>
      <c r="AG61" s="653"/>
      <c r="AH61" s="653"/>
      <c r="AI61" s="653"/>
      <c r="AJ61" s="653"/>
      <c r="AK61" s="653"/>
      <c r="AL61" s="653"/>
      <c r="AM61" s="653"/>
      <c r="AN61" s="653"/>
      <c r="AO61" s="653"/>
      <c r="AP61" s="653"/>
      <c r="AQ61" s="653"/>
      <c r="AR61" s="653"/>
      <c r="AS61" s="653"/>
      <c r="AT61" s="653"/>
      <c r="AU61" s="653"/>
      <c r="AV61" s="653"/>
      <c r="AW61" s="653"/>
      <c r="AX61" s="653"/>
      <c r="AY61" s="653"/>
      <c r="AZ61" s="653"/>
      <c r="BA61" s="653"/>
      <c r="BB61" s="916"/>
      <c r="BC61" s="916"/>
      <c r="BD61" s="916"/>
      <c r="BE61" s="916"/>
      <c r="BF61" s="916"/>
      <c r="BG61" s="916"/>
      <c r="BH61" s="916"/>
      <c r="BI61" s="916"/>
      <c r="BJ61" s="376"/>
      <c r="BK61" s="376"/>
      <c r="BL61" s="376"/>
      <c r="BM61" s="376"/>
      <c r="BN61" s="376"/>
      <c r="BO61" s="376"/>
      <c r="BP61" s="376"/>
      <c r="BQ61" s="376"/>
      <c r="BR61" s="376"/>
      <c r="BS61" s="376"/>
      <c r="BT61" s="376"/>
      <c r="BU61" s="376"/>
      <c r="BV61" s="376"/>
    </row>
    <row r="62" spans="1:74" ht="11.1" customHeight="1" x14ac:dyDescent="0.2">
      <c r="A62" s="275" t="s">
        <v>1299</v>
      </c>
      <c r="B62" s="577" t="s">
        <v>1100</v>
      </c>
      <c r="C62" s="490">
        <v>-10.120967890999999</v>
      </c>
      <c r="D62" s="490">
        <v>-9.9319174157999992</v>
      </c>
      <c r="E62" s="490">
        <v>-9.9466874180999998</v>
      </c>
      <c r="F62" s="490">
        <v>-9.9872031004000004</v>
      </c>
      <c r="G62" s="490">
        <v>-9.8895252941000003</v>
      </c>
      <c r="H62" s="490">
        <v>-9.9847492403999993</v>
      </c>
      <c r="I62" s="490">
        <v>-10.260284970000001</v>
      </c>
      <c r="J62" s="490">
        <v>-10.367687285000001</v>
      </c>
      <c r="K62" s="490">
        <v>-9.9037177327000006</v>
      </c>
      <c r="L62" s="490">
        <v>-9.0606094831000004</v>
      </c>
      <c r="M62" s="490">
        <v>-8.1785769488</v>
      </c>
      <c r="N62" s="490">
        <v>-7.7323983393000004</v>
      </c>
      <c r="O62" s="490">
        <v>-7.7810109353000003</v>
      </c>
      <c r="P62" s="490">
        <v>-7.6885284277999997</v>
      </c>
      <c r="Q62" s="490">
        <v>-7.5154356121000001</v>
      </c>
      <c r="R62" s="490">
        <v>-7.7079158015999996</v>
      </c>
      <c r="S62" s="490">
        <v>-8.0952164043000003</v>
      </c>
      <c r="T62" s="490">
        <v>-8.5357274463999993</v>
      </c>
      <c r="U62" s="490">
        <v>-8.9969861454999993</v>
      </c>
      <c r="V62" s="490">
        <v>-9.0948589425000002</v>
      </c>
      <c r="W62" s="490">
        <v>-8.7716464132999992</v>
      </c>
      <c r="X62" s="490">
        <v>-8.5225630946000006</v>
      </c>
      <c r="Y62" s="490">
        <v>-8.6070007245000006</v>
      </c>
      <c r="Z62" s="490">
        <v>-8.9489643277000006</v>
      </c>
      <c r="AA62" s="490">
        <v>-9.4448173819000001</v>
      </c>
      <c r="AB62" s="490">
        <v>-10.164134336</v>
      </c>
      <c r="AC62" s="490">
        <v>-10.687973878999999</v>
      </c>
      <c r="AD62" s="490">
        <v>-11.249441511000001</v>
      </c>
      <c r="AE62" s="490">
        <v>-11.918077691000001</v>
      </c>
      <c r="AF62" s="490">
        <v>-12.172158929</v>
      </c>
      <c r="AG62" s="490">
        <v>-12.123652157</v>
      </c>
      <c r="AH62" s="490">
        <v>-12.200172374999999</v>
      </c>
      <c r="AI62" s="490">
        <v>-12.483559832999999</v>
      </c>
      <c r="AJ62" s="490">
        <v>-12.652276734000001</v>
      </c>
      <c r="AK62" s="490">
        <v>-11.978894944</v>
      </c>
      <c r="AL62" s="490">
        <v>-11.729524723999999</v>
      </c>
      <c r="AM62" s="490">
        <v>-12.357336817</v>
      </c>
      <c r="AN62" s="490">
        <v>-13.128932648999999</v>
      </c>
      <c r="AO62" s="490">
        <v>-13.643401656</v>
      </c>
      <c r="AP62" s="490">
        <v>-13.496069719999999</v>
      </c>
      <c r="AQ62" s="490">
        <v>-13.972053344000001</v>
      </c>
      <c r="AR62" s="490">
        <v>-15.226739296</v>
      </c>
      <c r="AS62" s="490">
        <v>-14.749526336000001</v>
      </c>
      <c r="AT62" s="490">
        <v>-14.609918552</v>
      </c>
      <c r="AU62" s="490">
        <v>-14.062656694999999</v>
      </c>
      <c r="AV62" s="490">
        <v>-13.640070735</v>
      </c>
      <c r="AW62" s="490">
        <v>-13.534568063</v>
      </c>
      <c r="AX62" s="490">
        <v>-13.469092614999999</v>
      </c>
      <c r="AY62" s="490">
        <v>-13.442686439999999</v>
      </c>
      <c r="AZ62" s="490">
        <v>-13.450031256999999</v>
      </c>
      <c r="BA62" s="490">
        <v>-13.478967190000001</v>
      </c>
      <c r="BB62" s="478" t="s">
        <v>1364</v>
      </c>
      <c r="BC62" s="478" t="s">
        <v>1364</v>
      </c>
      <c r="BD62" s="478" t="s">
        <v>1364</v>
      </c>
      <c r="BE62" s="478" t="s">
        <v>1364</v>
      </c>
      <c r="BF62" s="478" t="s">
        <v>1364</v>
      </c>
      <c r="BG62" s="478" t="s">
        <v>1364</v>
      </c>
      <c r="BH62" s="478" t="s">
        <v>1364</v>
      </c>
      <c r="BI62" s="478" t="s">
        <v>1364</v>
      </c>
      <c r="BJ62" s="377" t="s">
        <v>1364</v>
      </c>
      <c r="BK62" s="377" t="s">
        <v>1364</v>
      </c>
      <c r="BL62" s="377" t="s">
        <v>1364</v>
      </c>
      <c r="BM62" s="377" t="s">
        <v>1364</v>
      </c>
      <c r="BN62" s="377" t="s">
        <v>1364</v>
      </c>
      <c r="BO62" s="377" t="s">
        <v>1364</v>
      </c>
      <c r="BP62" s="377" t="s">
        <v>1364</v>
      </c>
      <c r="BQ62" s="377" t="s">
        <v>1364</v>
      </c>
      <c r="BR62" s="377" t="s">
        <v>1364</v>
      </c>
      <c r="BS62" s="377" t="s">
        <v>1364</v>
      </c>
      <c r="BT62" s="377" t="s">
        <v>1364</v>
      </c>
      <c r="BU62" s="377" t="s">
        <v>1364</v>
      </c>
      <c r="BV62" s="377" t="s">
        <v>1364</v>
      </c>
    </row>
    <row r="63" spans="1:74" ht="11.1" customHeight="1" x14ac:dyDescent="0.2">
      <c r="A63" s="275" t="s">
        <v>1300</v>
      </c>
      <c r="B63" s="577" t="s">
        <v>1102</v>
      </c>
      <c r="C63" s="490">
        <v>-41.998798247000003</v>
      </c>
      <c r="D63" s="490">
        <v>-44.439656495000001</v>
      </c>
      <c r="E63" s="490">
        <v>-44.27823669</v>
      </c>
      <c r="F63" s="490">
        <v>-41.628956393999999</v>
      </c>
      <c r="G63" s="490">
        <v>-38.010390301999998</v>
      </c>
      <c r="H63" s="490">
        <v>-35.574901410000002</v>
      </c>
      <c r="I63" s="490">
        <v>-35.619025334</v>
      </c>
      <c r="J63" s="490">
        <v>-38.797188321999997</v>
      </c>
      <c r="K63" s="490">
        <v>-42.258776902999998</v>
      </c>
      <c r="L63" s="490">
        <v>-43.222021189000003</v>
      </c>
      <c r="M63" s="490">
        <v>-43.828864514000003</v>
      </c>
      <c r="N63" s="490">
        <v>-48.750563571999997</v>
      </c>
      <c r="O63" s="490">
        <v>-51.949048746999999</v>
      </c>
      <c r="P63" s="490">
        <v>-49.900596852</v>
      </c>
      <c r="Q63" s="490">
        <v>-45.969362959000001</v>
      </c>
      <c r="R63" s="490">
        <v>-41.656184611</v>
      </c>
      <c r="S63" s="490">
        <v>-38.755371386999997</v>
      </c>
      <c r="T63" s="490">
        <v>-36.992138746999998</v>
      </c>
      <c r="U63" s="490">
        <v>-37.404305010000002</v>
      </c>
      <c r="V63" s="490">
        <v>-41.334885077000003</v>
      </c>
      <c r="W63" s="490">
        <v>-45.110252774000003</v>
      </c>
      <c r="X63" s="490">
        <v>-47.430715679000002</v>
      </c>
      <c r="Y63" s="490">
        <v>-45.884690925000001</v>
      </c>
      <c r="Z63" s="490">
        <v>-43.892132353000001</v>
      </c>
      <c r="AA63" s="490">
        <v>-43.976227629999997</v>
      </c>
      <c r="AB63" s="490">
        <v>-42.118064871999998</v>
      </c>
      <c r="AC63" s="490">
        <v>-38.238667759000002</v>
      </c>
      <c r="AD63" s="490">
        <v>-34.845809299999999</v>
      </c>
      <c r="AE63" s="490">
        <v>-35.825907854</v>
      </c>
      <c r="AF63" s="490">
        <v>-42.426121524000003</v>
      </c>
      <c r="AG63" s="490">
        <v>-46.663000685999997</v>
      </c>
      <c r="AH63" s="490">
        <v>-48.945399416000001</v>
      </c>
      <c r="AI63" s="490">
        <v>-54.671847861000003</v>
      </c>
      <c r="AJ63" s="490">
        <v>-60.450736319000001</v>
      </c>
      <c r="AK63" s="490">
        <v>-59.174703545</v>
      </c>
      <c r="AL63" s="490">
        <v>-62.660554079999997</v>
      </c>
      <c r="AM63" s="490">
        <v>-60.244685578999999</v>
      </c>
      <c r="AN63" s="490">
        <v>-61.677174598000001</v>
      </c>
      <c r="AO63" s="490">
        <v>-61.582887847999999</v>
      </c>
      <c r="AP63" s="490">
        <v>-57.323376134</v>
      </c>
      <c r="AQ63" s="490">
        <v>-57.228266843999997</v>
      </c>
      <c r="AR63" s="490">
        <v>-60.949630816000003</v>
      </c>
      <c r="AS63" s="490">
        <v>-61.599876100000003</v>
      </c>
      <c r="AT63" s="490">
        <v>-62.907430263000002</v>
      </c>
      <c r="AU63" s="490">
        <v>-62.108434875</v>
      </c>
      <c r="AV63" s="490">
        <v>-60.579313726000002</v>
      </c>
      <c r="AW63" s="490">
        <v>-60.516928182999997</v>
      </c>
      <c r="AX63" s="490">
        <v>-60.721100497000002</v>
      </c>
      <c r="AY63" s="490">
        <v>-61.052583624999997</v>
      </c>
      <c r="AZ63" s="490">
        <v>-61.423204574000003</v>
      </c>
      <c r="BA63" s="490">
        <v>-61.762097546</v>
      </c>
      <c r="BB63" s="478" t="s">
        <v>1364</v>
      </c>
      <c r="BC63" s="478" t="s">
        <v>1364</v>
      </c>
      <c r="BD63" s="478" t="s">
        <v>1364</v>
      </c>
      <c r="BE63" s="478" t="s">
        <v>1364</v>
      </c>
      <c r="BF63" s="478" t="s">
        <v>1364</v>
      </c>
      <c r="BG63" s="478" t="s">
        <v>1364</v>
      </c>
      <c r="BH63" s="478" t="s">
        <v>1364</v>
      </c>
      <c r="BI63" s="478" t="s">
        <v>1364</v>
      </c>
      <c r="BJ63" s="377" t="s">
        <v>1364</v>
      </c>
      <c r="BK63" s="377" t="s">
        <v>1364</v>
      </c>
      <c r="BL63" s="377" t="s">
        <v>1364</v>
      </c>
      <c r="BM63" s="377" t="s">
        <v>1364</v>
      </c>
      <c r="BN63" s="377" t="s">
        <v>1364</v>
      </c>
      <c r="BO63" s="377" t="s">
        <v>1364</v>
      </c>
      <c r="BP63" s="377" t="s">
        <v>1364</v>
      </c>
      <c r="BQ63" s="377" t="s">
        <v>1364</v>
      </c>
      <c r="BR63" s="377" t="s">
        <v>1364</v>
      </c>
      <c r="BS63" s="377" t="s">
        <v>1364</v>
      </c>
      <c r="BT63" s="377" t="s">
        <v>1364</v>
      </c>
      <c r="BU63" s="377" t="s">
        <v>1364</v>
      </c>
      <c r="BV63" s="377" t="s">
        <v>1364</v>
      </c>
    </row>
    <row r="64" spans="1:74" ht="11.1" customHeight="1" x14ac:dyDescent="0.2">
      <c r="A64" s="275" t="s">
        <v>1301</v>
      </c>
      <c r="B64" s="577" t="s">
        <v>1104</v>
      </c>
      <c r="C64" s="490">
        <v>-57.950299749000003</v>
      </c>
      <c r="D64" s="490">
        <v>-60.089706595999999</v>
      </c>
      <c r="E64" s="490">
        <v>-61.075189813999998</v>
      </c>
      <c r="F64" s="490">
        <v>-59.516030065999999</v>
      </c>
      <c r="G64" s="490">
        <v>-58.194094831999998</v>
      </c>
      <c r="H64" s="490">
        <v>-60.434747725999998</v>
      </c>
      <c r="I64" s="490">
        <v>-65.211671777000007</v>
      </c>
      <c r="J64" s="490">
        <v>-70.992649956999998</v>
      </c>
      <c r="K64" s="490">
        <v>-71.566660268000007</v>
      </c>
      <c r="L64" s="490">
        <v>-70.746599357999997</v>
      </c>
      <c r="M64" s="490">
        <v>-69.401335434000003</v>
      </c>
      <c r="N64" s="490">
        <v>-67.357660472000006</v>
      </c>
      <c r="O64" s="490">
        <v>-64.913207522999997</v>
      </c>
      <c r="P64" s="490">
        <v>-63.671515020000001</v>
      </c>
      <c r="Q64" s="490">
        <v>-64.506518940000007</v>
      </c>
      <c r="R64" s="490">
        <v>-66.108620548000005</v>
      </c>
      <c r="S64" s="490">
        <v>-67.031524414000003</v>
      </c>
      <c r="T64" s="490">
        <v>-69.097821459000002</v>
      </c>
      <c r="U64" s="490">
        <v>-72.906969214</v>
      </c>
      <c r="V64" s="490">
        <v>-77.338115833000003</v>
      </c>
      <c r="W64" s="490">
        <v>-78.471179493999998</v>
      </c>
      <c r="X64" s="490">
        <v>-76.447942334999993</v>
      </c>
      <c r="Y64" s="490">
        <v>-73.935961465000005</v>
      </c>
      <c r="Z64" s="490">
        <v>-73.064976602000002</v>
      </c>
      <c r="AA64" s="490">
        <v>-73.675953532999998</v>
      </c>
      <c r="AB64" s="490">
        <v>-74.246756285000004</v>
      </c>
      <c r="AC64" s="490">
        <v>-74.744753791999997</v>
      </c>
      <c r="AD64" s="490">
        <v>-77.022586654999998</v>
      </c>
      <c r="AE64" s="490">
        <v>-80.596967558000003</v>
      </c>
      <c r="AF64" s="490">
        <v>-84.705940573999996</v>
      </c>
      <c r="AG64" s="490">
        <v>-87.265522568999998</v>
      </c>
      <c r="AH64" s="490">
        <v>-87.896119599000002</v>
      </c>
      <c r="AI64" s="490">
        <v>-87.301440381999996</v>
      </c>
      <c r="AJ64" s="490">
        <v>-86.056744722000005</v>
      </c>
      <c r="AK64" s="490">
        <v>-78.066352324999997</v>
      </c>
      <c r="AL64" s="490">
        <v>-72.874863016000006</v>
      </c>
      <c r="AM64" s="490">
        <v>-68.115680831000006</v>
      </c>
      <c r="AN64" s="490">
        <v>-65.710927153</v>
      </c>
      <c r="AO64" s="490">
        <v>-63.802841915000002</v>
      </c>
      <c r="AP64" s="490">
        <v>-60.286876147999997</v>
      </c>
      <c r="AQ64" s="490">
        <v>-62.086655499000003</v>
      </c>
      <c r="AR64" s="490">
        <v>-66.287043792000006</v>
      </c>
      <c r="AS64" s="490">
        <v>-68.715868788999998</v>
      </c>
      <c r="AT64" s="490">
        <v>-70.641994166999993</v>
      </c>
      <c r="AU64" s="490">
        <v>-70.481553109000004</v>
      </c>
      <c r="AV64" s="490">
        <v>-69.489013706999998</v>
      </c>
      <c r="AW64" s="490">
        <v>-68.693584447000006</v>
      </c>
      <c r="AX64" s="490">
        <v>-68.002923336999999</v>
      </c>
      <c r="AY64" s="490">
        <v>-67.197777020000004</v>
      </c>
      <c r="AZ64" s="490">
        <v>-66.271035428000005</v>
      </c>
      <c r="BA64" s="490">
        <v>-65.348349999999996</v>
      </c>
      <c r="BB64" s="478" t="s">
        <v>1364</v>
      </c>
      <c r="BC64" s="478" t="s">
        <v>1364</v>
      </c>
      <c r="BD64" s="478" t="s">
        <v>1364</v>
      </c>
      <c r="BE64" s="478" t="s">
        <v>1364</v>
      </c>
      <c r="BF64" s="478" t="s">
        <v>1364</v>
      </c>
      <c r="BG64" s="478" t="s">
        <v>1364</v>
      </c>
      <c r="BH64" s="478" t="s">
        <v>1364</v>
      </c>
      <c r="BI64" s="478" t="s">
        <v>1364</v>
      </c>
      <c r="BJ64" s="377" t="s">
        <v>1364</v>
      </c>
      <c r="BK64" s="377" t="s">
        <v>1364</v>
      </c>
      <c r="BL64" s="377" t="s">
        <v>1364</v>
      </c>
      <c r="BM64" s="377" t="s">
        <v>1364</v>
      </c>
      <c r="BN64" s="377" t="s">
        <v>1364</v>
      </c>
      <c r="BO64" s="377" t="s">
        <v>1364</v>
      </c>
      <c r="BP64" s="377" t="s">
        <v>1364</v>
      </c>
      <c r="BQ64" s="377" t="s">
        <v>1364</v>
      </c>
      <c r="BR64" s="377" t="s">
        <v>1364</v>
      </c>
      <c r="BS64" s="377" t="s">
        <v>1364</v>
      </c>
      <c r="BT64" s="377" t="s">
        <v>1364</v>
      </c>
      <c r="BU64" s="377" t="s">
        <v>1364</v>
      </c>
      <c r="BV64" s="377" t="s">
        <v>1364</v>
      </c>
    </row>
    <row r="65" spans="1:74" ht="11.1" customHeight="1" x14ac:dyDescent="0.2">
      <c r="A65" s="275" t="s">
        <v>1302</v>
      </c>
      <c r="B65" s="577" t="s">
        <v>1106</v>
      </c>
      <c r="C65" s="490">
        <v>-0.43682664614</v>
      </c>
      <c r="D65" s="490">
        <v>-0.52512263695000005</v>
      </c>
      <c r="E65" s="490">
        <v>-0.61355612645000002</v>
      </c>
      <c r="F65" s="490">
        <v>-0.60356288310999995</v>
      </c>
      <c r="G65" s="490">
        <v>-0.45067617484</v>
      </c>
      <c r="H65" s="490">
        <v>-0.25783621275000002</v>
      </c>
      <c r="I65" s="490">
        <v>-0.20031404366</v>
      </c>
      <c r="J65" s="490">
        <v>-0.27218269855999999</v>
      </c>
      <c r="K65" s="490">
        <v>-0.26971861680999998</v>
      </c>
      <c r="L65" s="490">
        <v>-0.20206955962000001</v>
      </c>
      <c r="M65" s="490">
        <v>-0.13013435275999999</v>
      </c>
      <c r="N65" s="490">
        <v>-0.15518898981000001</v>
      </c>
      <c r="O65" s="490">
        <v>-0.30497787981000002</v>
      </c>
      <c r="P65" s="490">
        <v>-0.51502605244999999</v>
      </c>
      <c r="Q65" s="490">
        <v>-0.64883498399999995</v>
      </c>
      <c r="R65" s="490">
        <v>-0.70766900557000001</v>
      </c>
      <c r="S65" s="490">
        <v>-0.7171911903</v>
      </c>
      <c r="T65" s="490">
        <v>-0.74017430284999997</v>
      </c>
      <c r="U65" s="490">
        <v>-0.81183568455999999</v>
      </c>
      <c r="V65" s="490">
        <v>-0.83464261495000003</v>
      </c>
      <c r="W65" s="490">
        <v>-0.72522084562</v>
      </c>
      <c r="X65" s="490">
        <v>-0.60899272886</v>
      </c>
      <c r="Y65" s="490">
        <v>-0.55768925682000003</v>
      </c>
      <c r="Z65" s="490">
        <v>-0.59148795181000002</v>
      </c>
      <c r="AA65" s="490">
        <v>-0.67749784076999997</v>
      </c>
      <c r="AB65" s="490">
        <v>-0.79644698282000004</v>
      </c>
      <c r="AC65" s="490">
        <v>-0.85797322606000004</v>
      </c>
      <c r="AD65" s="490">
        <v>-0.87864719010000003</v>
      </c>
      <c r="AE65" s="490">
        <v>-0.88741289244999999</v>
      </c>
      <c r="AF65" s="490">
        <v>-0.84961864157</v>
      </c>
      <c r="AG65" s="490">
        <v>-0.75407724444000002</v>
      </c>
      <c r="AH65" s="490">
        <v>-0.64081676904999996</v>
      </c>
      <c r="AI65" s="490">
        <v>-0.59076936534000002</v>
      </c>
      <c r="AJ65" s="490">
        <v>-0.41797519729999999</v>
      </c>
      <c r="AK65" s="490">
        <v>-0.43020432746999998</v>
      </c>
      <c r="AL65" s="490">
        <v>-0.47948705059000002</v>
      </c>
      <c r="AM65" s="490">
        <v>-0.57167906536000002</v>
      </c>
      <c r="AN65" s="490">
        <v>-0.69700920288000001</v>
      </c>
      <c r="AO65" s="490">
        <v>-0.75025943356000002</v>
      </c>
      <c r="AP65" s="490">
        <v>-0.70814827843000006</v>
      </c>
      <c r="AQ65" s="490">
        <v>-0.64223317093999999</v>
      </c>
      <c r="AR65" s="490">
        <v>-0.67258445728000005</v>
      </c>
      <c r="AS65" s="490">
        <v>-0.63300093223999998</v>
      </c>
      <c r="AT65" s="490">
        <v>-0.59696412626999995</v>
      </c>
      <c r="AU65" s="490">
        <v>-0.53743501048999998</v>
      </c>
      <c r="AV65" s="490">
        <v>-0.50982948090000002</v>
      </c>
      <c r="AW65" s="490">
        <v>-0.52993893116000002</v>
      </c>
      <c r="AX65" s="490">
        <v>-0.55291432581</v>
      </c>
      <c r="AY65" s="490">
        <v>-0.57904755912000005</v>
      </c>
      <c r="AZ65" s="490">
        <v>-0.60591223695999996</v>
      </c>
      <c r="BA65" s="490">
        <v>-0.62957081610999999</v>
      </c>
      <c r="BB65" s="478" t="s">
        <v>1364</v>
      </c>
      <c r="BC65" s="478" t="s">
        <v>1364</v>
      </c>
      <c r="BD65" s="478" t="s">
        <v>1364</v>
      </c>
      <c r="BE65" s="478" t="s">
        <v>1364</v>
      </c>
      <c r="BF65" s="478" t="s">
        <v>1364</v>
      </c>
      <c r="BG65" s="478" t="s">
        <v>1364</v>
      </c>
      <c r="BH65" s="478" t="s">
        <v>1364</v>
      </c>
      <c r="BI65" s="478" t="s">
        <v>1364</v>
      </c>
      <c r="BJ65" s="377" t="s">
        <v>1364</v>
      </c>
      <c r="BK65" s="377" t="s">
        <v>1364</v>
      </c>
      <c r="BL65" s="377" t="s">
        <v>1364</v>
      </c>
      <c r="BM65" s="377" t="s">
        <v>1364</v>
      </c>
      <c r="BN65" s="377" t="s">
        <v>1364</v>
      </c>
      <c r="BO65" s="377" t="s">
        <v>1364</v>
      </c>
      <c r="BP65" s="377" t="s">
        <v>1364</v>
      </c>
      <c r="BQ65" s="377" t="s">
        <v>1364</v>
      </c>
      <c r="BR65" s="377" t="s">
        <v>1364</v>
      </c>
      <c r="BS65" s="377" t="s">
        <v>1364</v>
      </c>
      <c r="BT65" s="377" t="s">
        <v>1364</v>
      </c>
      <c r="BU65" s="377" t="s">
        <v>1364</v>
      </c>
      <c r="BV65" s="377" t="s">
        <v>1364</v>
      </c>
    </row>
    <row r="66" spans="1:74" ht="11.1" customHeight="1" x14ac:dyDescent="0.2">
      <c r="A66" s="275" t="s">
        <v>1303</v>
      </c>
      <c r="B66" s="577" t="s">
        <v>1108</v>
      </c>
      <c r="C66" s="490">
        <v>-254.34316457</v>
      </c>
      <c r="D66" s="490">
        <v>-260.25223547000002</v>
      </c>
      <c r="E66" s="490">
        <v>-269.72428167999999</v>
      </c>
      <c r="F66" s="490">
        <v>-271.51889081000002</v>
      </c>
      <c r="G66" s="490">
        <v>-268.14450388</v>
      </c>
      <c r="H66" s="490">
        <v>-271.90794946</v>
      </c>
      <c r="I66" s="490">
        <v>-291.1936766</v>
      </c>
      <c r="J66" s="490">
        <v>-325.38395204</v>
      </c>
      <c r="K66" s="490">
        <v>-340.16141143999999</v>
      </c>
      <c r="L66" s="490">
        <v>-344.49540811000003</v>
      </c>
      <c r="M66" s="490">
        <v>-343.64715760000001</v>
      </c>
      <c r="N66" s="490">
        <v>-344.03795441</v>
      </c>
      <c r="O66" s="490">
        <v>-349.84463679999999</v>
      </c>
      <c r="P66" s="490">
        <v>-358.28732687000002</v>
      </c>
      <c r="Q66" s="490">
        <v>-361.54742248999997</v>
      </c>
      <c r="R66" s="490">
        <v>-357.71145193000001</v>
      </c>
      <c r="S66" s="490">
        <v>-352.41137406000001</v>
      </c>
      <c r="T66" s="490">
        <v>-354.43347669000002</v>
      </c>
      <c r="U66" s="490">
        <v>-365.10660259999997</v>
      </c>
      <c r="V66" s="490">
        <v>-375.27754278999998</v>
      </c>
      <c r="W66" s="490">
        <v>-376.76524358</v>
      </c>
      <c r="X66" s="490">
        <v>-377.82175747999997</v>
      </c>
      <c r="Y66" s="490">
        <v>-381.5375042</v>
      </c>
      <c r="Z66" s="490">
        <v>-390.18838284999998</v>
      </c>
      <c r="AA66" s="490">
        <v>-401.16127397999998</v>
      </c>
      <c r="AB66" s="490">
        <v>-411.73307577000003</v>
      </c>
      <c r="AC66" s="490">
        <v>-415.17753448000002</v>
      </c>
      <c r="AD66" s="490">
        <v>-413.78618373</v>
      </c>
      <c r="AE66" s="490">
        <v>-414.71226013</v>
      </c>
      <c r="AF66" s="490">
        <v>-417.11897786999998</v>
      </c>
      <c r="AG66" s="490">
        <v>-416.22549133000001</v>
      </c>
      <c r="AH66" s="490">
        <v>-412.34572087999999</v>
      </c>
      <c r="AI66" s="490">
        <v>-410.43714894999999</v>
      </c>
      <c r="AJ66" s="490">
        <v>-404.46468711</v>
      </c>
      <c r="AK66" s="490">
        <v>-403.59194537000002</v>
      </c>
      <c r="AL66" s="490">
        <v>-405.00740136000002</v>
      </c>
      <c r="AM66" s="490">
        <v>-408.90320475999999</v>
      </c>
      <c r="AN66" s="490">
        <v>-418.61672183000002</v>
      </c>
      <c r="AO66" s="490">
        <v>-424.25385122</v>
      </c>
      <c r="AP66" s="490">
        <v>-421.67442753</v>
      </c>
      <c r="AQ66" s="490">
        <v>-412.98880294000003</v>
      </c>
      <c r="AR66" s="490">
        <v>-416.09772386999998</v>
      </c>
      <c r="AS66" s="490">
        <v>-410.82126091999999</v>
      </c>
      <c r="AT66" s="490">
        <v>-411.64910422999998</v>
      </c>
      <c r="AU66" s="490">
        <v>-407.68511924000001</v>
      </c>
      <c r="AV66" s="490">
        <v>-405.39639600999999</v>
      </c>
      <c r="AW66" s="490">
        <v>-408.51007342999998</v>
      </c>
      <c r="AX66" s="490">
        <v>-412.92842624000002</v>
      </c>
      <c r="AY66" s="490">
        <v>-418.09265174000001</v>
      </c>
      <c r="AZ66" s="490">
        <v>-423.07823481999998</v>
      </c>
      <c r="BA66" s="490">
        <v>-427.06117146999998</v>
      </c>
      <c r="BB66" s="478" t="s">
        <v>1364</v>
      </c>
      <c r="BC66" s="478" t="s">
        <v>1364</v>
      </c>
      <c r="BD66" s="478" t="s">
        <v>1364</v>
      </c>
      <c r="BE66" s="478" t="s">
        <v>1364</v>
      </c>
      <c r="BF66" s="478" t="s">
        <v>1364</v>
      </c>
      <c r="BG66" s="478" t="s">
        <v>1364</v>
      </c>
      <c r="BH66" s="478" t="s">
        <v>1364</v>
      </c>
      <c r="BI66" s="478" t="s">
        <v>1364</v>
      </c>
      <c r="BJ66" s="377" t="s">
        <v>1364</v>
      </c>
      <c r="BK66" s="377" t="s">
        <v>1364</v>
      </c>
      <c r="BL66" s="377" t="s">
        <v>1364</v>
      </c>
      <c r="BM66" s="377" t="s">
        <v>1364</v>
      </c>
      <c r="BN66" s="377" t="s">
        <v>1364</v>
      </c>
      <c r="BO66" s="377" t="s">
        <v>1364</v>
      </c>
      <c r="BP66" s="377" t="s">
        <v>1364</v>
      </c>
      <c r="BQ66" s="377" t="s">
        <v>1364</v>
      </c>
      <c r="BR66" s="377" t="s">
        <v>1364</v>
      </c>
      <c r="BS66" s="377" t="s">
        <v>1364</v>
      </c>
      <c r="BT66" s="377" t="s">
        <v>1364</v>
      </c>
      <c r="BU66" s="377" t="s">
        <v>1364</v>
      </c>
      <c r="BV66" s="377" t="s">
        <v>1364</v>
      </c>
    </row>
    <row r="67" spans="1:74" ht="11.1" customHeight="1" x14ac:dyDescent="0.2">
      <c r="A67" s="275" t="s">
        <v>1304</v>
      </c>
      <c r="B67" s="577" t="s">
        <v>1596</v>
      </c>
      <c r="C67" s="490">
        <v>-54.584788134999997</v>
      </c>
      <c r="D67" s="490">
        <v>-52.981354449000001</v>
      </c>
      <c r="E67" s="490">
        <v>-54.628993424999997</v>
      </c>
      <c r="F67" s="490">
        <v>-55.233063463999997</v>
      </c>
      <c r="G67" s="490">
        <v>-52.272729992999999</v>
      </c>
      <c r="H67" s="490">
        <v>-49.817542924000001</v>
      </c>
      <c r="I67" s="490">
        <v>-51.043007615999997</v>
      </c>
      <c r="J67" s="490">
        <v>-57.070922938999999</v>
      </c>
      <c r="K67" s="490">
        <v>-61.198936447999998</v>
      </c>
      <c r="L67" s="490">
        <v>-61.829156484000002</v>
      </c>
      <c r="M67" s="490">
        <v>-59.858421601000003</v>
      </c>
      <c r="N67" s="490">
        <v>-58.044967327999998</v>
      </c>
      <c r="O67" s="490">
        <v>-59.308864886000002</v>
      </c>
      <c r="P67" s="490">
        <v>-63.129059593000001</v>
      </c>
      <c r="Q67" s="490">
        <v>-66.043718682999994</v>
      </c>
      <c r="R67" s="490">
        <v>-67.373480839999999</v>
      </c>
      <c r="S67" s="490">
        <v>-67.972978130000001</v>
      </c>
      <c r="T67" s="490">
        <v>-70.398967730999999</v>
      </c>
      <c r="U67" s="490">
        <v>-76.078611155999994</v>
      </c>
      <c r="V67" s="490">
        <v>-83.102212938999998</v>
      </c>
      <c r="W67" s="490">
        <v>-85.475109982999996</v>
      </c>
      <c r="X67" s="490">
        <v>-83.664212696000007</v>
      </c>
      <c r="Y67" s="490">
        <v>-80.304841522999993</v>
      </c>
      <c r="Z67" s="490">
        <v>-76.784500113999997</v>
      </c>
      <c r="AA67" s="490">
        <v>-73.621269042999998</v>
      </c>
      <c r="AB67" s="490">
        <v>-70.867217072000003</v>
      </c>
      <c r="AC67" s="490">
        <v>-68.878797872999996</v>
      </c>
      <c r="AD67" s="490">
        <v>-67.417888748999999</v>
      </c>
      <c r="AE67" s="490">
        <v>-68.570025534999999</v>
      </c>
      <c r="AF67" s="490">
        <v>-73.212094334</v>
      </c>
      <c r="AG67" s="490">
        <v>-77.144906667000001</v>
      </c>
      <c r="AH67" s="490">
        <v>-80.970177987</v>
      </c>
      <c r="AI67" s="490">
        <v>-86.105455629000005</v>
      </c>
      <c r="AJ67" s="490">
        <v>-88.640963197000005</v>
      </c>
      <c r="AK67" s="490">
        <v>-86.228186819000001</v>
      </c>
      <c r="AL67" s="490">
        <v>-85.771819414000007</v>
      </c>
      <c r="AM67" s="490">
        <v>-84.679750670999994</v>
      </c>
      <c r="AN67" s="490">
        <v>-85.764496593000004</v>
      </c>
      <c r="AO67" s="490">
        <v>-85.071721070999999</v>
      </c>
      <c r="AP67" s="490">
        <v>-79.933048415000002</v>
      </c>
      <c r="AQ67" s="490">
        <v>-79.724554169000001</v>
      </c>
      <c r="AR67" s="490">
        <v>-81.828544570000005</v>
      </c>
      <c r="AS67" s="490">
        <v>-85.297919761000003</v>
      </c>
      <c r="AT67" s="490">
        <v>-87.493796962000005</v>
      </c>
      <c r="AU67" s="490">
        <v>-87.963575543000005</v>
      </c>
      <c r="AV67" s="490">
        <v>-88.119677510000002</v>
      </c>
      <c r="AW67" s="490">
        <v>-87.920846361000002</v>
      </c>
      <c r="AX67" s="490">
        <v>-87.875314109000001</v>
      </c>
      <c r="AY67" s="490">
        <v>-87.556899751000003</v>
      </c>
      <c r="AZ67" s="490">
        <v>-86.892711257000002</v>
      </c>
      <c r="BA67" s="490">
        <v>-86.025908396000005</v>
      </c>
      <c r="BB67" s="478" t="s">
        <v>1364</v>
      </c>
      <c r="BC67" s="478" t="s">
        <v>1364</v>
      </c>
      <c r="BD67" s="478" t="s">
        <v>1364</v>
      </c>
      <c r="BE67" s="478" t="s">
        <v>1364</v>
      </c>
      <c r="BF67" s="478" t="s">
        <v>1364</v>
      </c>
      <c r="BG67" s="478" t="s">
        <v>1364</v>
      </c>
      <c r="BH67" s="478" t="s">
        <v>1364</v>
      </c>
      <c r="BI67" s="478" t="s">
        <v>1364</v>
      </c>
      <c r="BJ67" s="377" t="s">
        <v>1364</v>
      </c>
      <c r="BK67" s="377" t="s">
        <v>1364</v>
      </c>
      <c r="BL67" s="377" t="s">
        <v>1364</v>
      </c>
      <c r="BM67" s="377" t="s">
        <v>1364</v>
      </c>
      <c r="BN67" s="377" t="s">
        <v>1364</v>
      </c>
      <c r="BO67" s="377" t="s">
        <v>1364</v>
      </c>
      <c r="BP67" s="377" t="s">
        <v>1364</v>
      </c>
      <c r="BQ67" s="377" t="s">
        <v>1364</v>
      </c>
      <c r="BR67" s="377" t="s">
        <v>1364</v>
      </c>
      <c r="BS67" s="377" t="s">
        <v>1364</v>
      </c>
      <c r="BT67" s="377" t="s">
        <v>1364</v>
      </c>
      <c r="BU67" s="377" t="s">
        <v>1364</v>
      </c>
      <c r="BV67" s="377" t="s">
        <v>1364</v>
      </c>
    </row>
    <row r="68" spans="1:74" ht="11.1" customHeight="1" x14ac:dyDescent="0.2">
      <c r="A68" s="275"/>
      <c r="B68" s="643"/>
      <c r="C68" s="653"/>
      <c r="D68" s="653"/>
      <c r="E68" s="653"/>
      <c r="F68" s="653"/>
      <c r="G68" s="653"/>
      <c r="H68" s="653"/>
      <c r="I68" s="653"/>
      <c r="J68" s="653"/>
      <c r="K68" s="653"/>
      <c r="L68" s="653"/>
      <c r="M68" s="653"/>
      <c r="N68" s="653"/>
      <c r="O68" s="653"/>
      <c r="P68" s="653"/>
      <c r="Q68" s="653"/>
      <c r="R68" s="653"/>
      <c r="S68" s="653"/>
      <c r="T68" s="653"/>
      <c r="U68" s="653"/>
      <c r="V68" s="653"/>
      <c r="W68" s="653"/>
      <c r="X68" s="653"/>
      <c r="Y68" s="653"/>
      <c r="Z68" s="653"/>
      <c r="AA68" s="653"/>
      <c r="AB68" s="653"/>
      <c r="AC68" s="653"/>
      <c r="AD68" s="653"/>
      <c r="AE68" s="653"/>
      <c r="AF68" s="653"/>
      <c r="AG68" s="653"/>
      <c r="AH68" s="653"/>
      <c r="AI68" s="653"/>
      <c r="AJ68" s="653"/>
      <c r="AK68" s="653"/>
      <c r="AL68" s="653"/>
      <c r="AM68" s="653"/>
      <c r="AN68" s="653"/>
      <c r="AO68" s="653"/>
      <c r="AP68" s="653"/>
      <c r="AQ68" s="653"/>
      <c r="AR68" s="653"/>
      <c r="AS68" s="653"/>
      <c r="AT68" s="653"/>
      <c r="AU68" s="653"/>
      <c r="AV68" s="653"/>
      <c r="AW68" s="653"/>
      <c r="AX68" s="653"/>
      <c r="AY68" s="653"/>
      <c r="AZ68" s="653"/>
      <c r="BA68" s="653"/>
      <c r="BB68" s="916"/>
      <c r="BC68" s="916"/>
      <c r="BD68" s="916"/>
      <c r="BE68" s="916"/>
      <c r="BF68" s="916"/>
      <c r="BG68" s="916"/>
      <c r="BH68" s="916"/>
      <c r="BI68" s="916"/>
      <c r="BJ68" s="376"/>
      <c r="BK68" s="376"/>
      <c r="BL68" s="376"/>
      <c r="BM68" s="376"/>
      <c r="BN68" s="376"/>
      <c r="BO68" s="376"/>
      <c r="BP68" s="376"/>
      <c r="BQ68" s="376"/>
      <c r="BR68" s="376"/>
      <c r="BS68" s="376"/>
      <c r="BT68" s="376"/>
      <c r="BU68" s="376"/>
      <c r="BV68" s="376"/>
    </row>
    <row r="69" spans="1:74" ht="11.1" customHeight="1" x14ac:dyDescent="0.2">
      <c r="A69" s="275"/>
      <c r="B69" s="37" t="s">
        <v>1365</v>
      </c>
      <c r="C69" s="653"/>
      <c r="D69" s="653"/>
      <c r="E69" s="653"/>
      <c r="F69" s="653"/>
      <c r="G69" s="653"/>
      <c r="H69" s="653"/>
      <c r="I69" s="653"/>
      <c r="J69" s="653"/>
      <c r="K69" s="653"/>
      <c r="L69" s="653"/>
      <c r="M69" s="653"/>
      <c r="N69" s="653"/>
      <c r="O69" s="653"/>
      <c r="P69" s="653"/>
      <c r="Q69" s="653"/>
      <c r="R69" s="653"/>
      <c r="S69" s="653"/>
      <c r="T69" s="653"/>
      <c r="U69" s="653"/>
      <c r="V69" s="653"/>
      <c r="W69" s="653"/>
      <c r="X69" s="653"/>
      <c r="Y69" s="653"/>
      <c r="Z69" s="653"/>
      <c r="AA69" s="653"/>
      <c r="AB69" s="653"/>
      <c r="AC69" s="653"/>
      <c r="AD69" s="653"/>
      <c r="AE69" s="653"/>
      <c r="AF69" s="653"/>
      <c r="AG69" s="653"/>
      <c r="AH69" s="653"/>
      <c r="AI69" s="653"/>
      <c r="AJ69" s="653"/>
      <c r="AK69" s="653"/>
      <c r="AL69" s="653"/>
      <c r="AM69" s="653"/>
      <c r="AN69" s="653"/>
      <c r="AO69" s="653"/>
      <c r="AP69" s="653"/>
      <c r="AQ69" s="653"/>
      <c r="AR69" s="653"/>
      <c r="AS69" s="653"/>
      <c r="AT69" s="653"/>
      <c r="AU69" s="653"/>
      <c r="AV69" s="653"/>
      <c r="AW69" s="653"/>
      <c r="AX69" s="653"/>
      <c r="AY69" s="653"/>
      <c r="AZ69" s="653"/>
      <c r="BA69" s="653"/>
      <c r="BB69" s="916"/>
      <c r="BC69" s="916"/>
      <c r="BD69" s="916"/>
      <c r="BE69" s="916"/>
      <c r="BF69" s="916"/>
      <c r="BG69" s="916"/>
      <c r="BH69" s="916"/>
      <c r="BI69" s="916"/>
      <c r="BJ69" s="376"/>
      <c r="BK69" s="376"/>
      <c r="BL69" s="376"/>
      <c r="BM69" s="376"/>
      <c r="BN69" s="376"/>
      <c r="BO69" s="376"/>
      <c r="BP69" s="376"/>
      <c r="BQ69" s="376"/>
      <c r="BR69" s="376"/>
      <c r="BS69" s="376"/>
      <c r="BT69" s="376"/>
      <c r="BU69" s="376"/>
      <c r="BV69" s="376"/>
    </row>
    <row r="70" spans="1:74" ht="11.1" customHeight="1" x14ac:dyDescent="0.2">
      <c r="A70" s="275" t="s">
        <v>1305</v>
      </c>
      <c r="B70" s="577" t="s">
        <v>1100</v>
      </c>
      <c r="C70" s="490">
        <v>1071.8191821999999</v>
      </c>
      <c r="D70" s="490">
        <v>1085.7329906</v>
      </c>
      <c r="E70" s="490">
        <v>1111.1982081000001</v>
      </c>
      <c r="F70" s="490">
        <v>1154.3640108</v>
      </c>
      <c r="G70" s="490">
        <v>1212.976185</v>
      </c>
      <c r="H70" s="490">
        <v>1279.0763886</v>
      </c>
      <c r="I70" s="490">
        <v>1334.5833190999999</v>
      </c>
      <c r="J70" s="490">
        <v>1366.4197996</v>
      </c>
      <c r="K70" s="490">
        <v>1353.8065217999999</v>
      </c>
      <c r="L70" s="490">
        <v>1295.8617856999999</v>
      </c>
      <c r="M70" s="490">
        <v>1212.5478436000001</v>
      </c>
      <c r="N70" s="490">
        <v>1146.9652590999999</v>
      </c>
      <c r="O70" s="490">
        <v>1110.9888271</v>
      </c>
      <c r="P70" s="490">
        <v>1092.2189931</v>
      </c>
      <c r="Q70" s="490">
        <v>1080.5608778000001</v>
      </c>
      <c r="R70" s="490">
        <v>1086.1553828000001</v>
      </c>
      <c r="S70" s="490">
        <v>1120.3329099</v>
      </c>
      <c r="T70" s="490">
        <v>1189.8900229000001</v>
      </c>
      <c r="U70" s="490">
        <v>1262.8827349999999</v>
      </c>
      <c r="V70" s="490">
        <v>1313.9974233999999</v>
      </c>
      <c r="W70" s="490">
        <v>1338.2221274000001</v>
      </c>
      <c r="X70" s="490">
        <v>1331.7803546</v>
      </c>
      <c r="Y70" s="490">
        <v>1312.2845801999999</v>
      </c>
      <c r="Z70" s="490">
        <v>1288.6631964000001</v>
      </c>
      <c r="AA70" s="490">
        <v>1278.5366566</v>
      </c>
      <c r="AB70" s="490">
        <v>1277.5810011999999</v>
      </c>
      <c r="AC70" s="490">
        <v>1274.6872831000001</v>
      </c>
      <c r="AD70" s="490">
        <v>1261.4928789000001</v>
      </c>
      <c r="AE70" s="490">
        <v>1235.8261109</v>
      </c>
      <c r="AF70" s="490">
        <v>1212.2912147</v>
      </c>
      <c r="AG70" s="490">
        <v>1206.8655951999999</v>
      </c>
      <c r="AH70" s="490">
        <v>1207.1957488999999</v>
      </c>
      <c r="AI70" s="490">
        <v>1205.2315493999999</v>
      </c>
      <c r="AJ70" s="490">
        <v>1167.8759579</v>
      </c>
      <c r="AK70" s="490">
        <v>1143.9427682</v>
      </c>
      <c r="AL70" s="490">
        <v>1135.6049934</v>
      </c>
      <c r="AM70" s="490">
        <v>1068.7120613</v>
      </c>
      <c r="AN70" s="490">
        <v>1048.2605272000001</v>
      </c>
      <c r="AO70" s="490">
        <v>1013.1147348</v>
      </c>
      <c r="AP70" s="490">
        <v>928.61130845000002</v>
      </c>
      <c r="AQ70" s="490">
        <v>933.34224774999996</v>
      </c>
      <c r="AR70" s="490">
        <v>918.62226621000002</v>
      </c>
      <c r="AS70" s="490">
        <v>913.68276630000003</v>
      </c>
      <c r="AT70" s="490">
        <v>935.62008958000001</v>
      </c>
      <c r="AU70" s="490">
        <v>950.22126305999996</v>
      </c>
      <c r="AV70" s="490">
        <v>946.81752713000003</v>
      </c>
      <c r="AW70" s="490">
        <v>940.35940099000004</v>
      </c>
      <c r="AX70" s="490">
        <v>936.42060425</v>
      </c>
      <c r="AY70" s="490">
        <v>935.06601071</v>
      </c>
      <c r="AZ70" s="490">
        <v>935.13423309999996</v>
      </c>
      <c r="BA70" s="490">
        <v>935.42529692000005</v>
      </c>
      <c r="BB70" s="478" t="s">
        <v>1364</v>
      </c>
      <c r="BC70" s="478" t="s">
        <v>1364</v>
      </c>
      <c r="BD70" s="478" t="s">
        <v>1364</v>
      </c>
      <c r="BE70" s="478" t="s">
        <v>1364</v>
      </c>
      <c r="BF70" s="478" t="s">
        <v>1364</v>
      </c>
      <c r="BG70" s="478" t="s">
        <v>1364</v>
      </c>
      <c r="BH70" s="478" t="s">
        <v>1364</v>
      </c>
      <c r="BI70" s="478" t="s">
        <v>1364</v>
      </c>
      <c r="BJ70" s="377" t="s">
        <v>1364</v>
      </c>
      <c r="BK70" s="377" t="s">
        <v>1364</v>
      </c>
      <c r="BL70" s="377" t="s">
        <v>1364</v>
      </c>
      <c r="BM70" s="377" t="s">
        <v>1364</v>
      </c>
      <c r="BN70" s="377" t="s">
        <v>1364</v>
      </c>
      <c r="BO70" s="377" t="s">
        <v>1364</v>
      </c>
      <c r="BP70" s="377" t="s">
        <v>1364</v>
      </c>
      <c r="BQ70" s="377" t="s">
        <v>1364</v>
      </c>
      <c r="BR70" s="377" t="s">
        <v>1364</v>
      </c>
      <c r="BS70" s="377" t="s">
        <v>1364</v>
      </c>
      <c r="BT70" s="377" t="s">
        <v>1364</v>
      </c>
      <c r="BU70" s="377" t="s">
        <v>1364</v>
      </c>
      <c r="BV70" s="377" t="s">
        <v>1364</v>
      </c>
    </row>
    <row r="71" spans="1:74" ht="11.1" customHeight="1" x14ac:dyDescent="0.2">
      <c r="A71" s="275" t="s">
        <v>1306</v>
      </c>
      <c r="B71" s="577" t="s">
        <v>1102</v>
      </c>
      <c r="C71" s="490">
        <v>38.676542017000003</v>
      </c>
      <c r="D71" s="490">
        <v>38.240693548000003</v>
      </c>
      <c r="E71" s="490">
        <v>38.812604661999998</v>
      </c>
      <c r="F71" s="490">
        <v>38.998459844999999</v>
      </c>
      <c r="G71" s="490">
        <v>39.713989322000003</v>
      </c>
      <c r="H71" s="490">
        <v>42.203783637999997</v>
      </c>
      <c r="I71" s="490">
        <v>44.809129702</v>
      </c>
      <c r="J71" s="490">
        <v>49.488848711999999</v>
      </c>
      <c r="K71" s="490">
        <v>52.232182146</v>
      </c>
      <c r="L71" s="490">
        <v>51.924182455999997</v>
      </c>
      <c r="M71" s="490">
        <v>51.192998066999998</v>
      </c>
      <c r="N71" s="490">
        <v>50.582363414</v>
      </c>
      <c r="O71" s="490">
        <v>49.140467031999997</v>
      </c>
      <c r="P71" s="490">
        <v>48.051573728000001</v>
      </c>
      <c r="Q71" s="490">
        <v>45.695644131999998</v>
      </c>
      <c r="R71" s="490">
        <v>43.459168685999998</v>
      </c>
      <c r="S71" s="490">
        <v>45.134041236000002</v>
      </c>
      <c r="T71" s="490">
        <v>48.518039256999998</v>
      </c>
      <c r="U71" s="490">
        <v>51.244331305999999</v>
      </c>
      <c r="V71" s="490">
        <v>52.909092178999998</v>
      </c>
      <c r="W71" s="490">
        <v>54.929442741000003</v>
      </c>
      <c r="X71" s="490">
        <v>56.337556628000002</v>
      </c>
      <c r="Y71" s="490">
        <v>56.469946444999998</v>
      </c>
      <c r="Z71" s="490">
        <v>57.252304055000003</v>
      </c>
      <c r="AA71" s="490">
        <v>58.434867150000002</v>
      </c>
      <c r="AB71" s="490">
        <v>59.353505714000001</v>
      </c>
      <c r="AC71" s="490">
        <v>61.345390815999998</v>
      </c>
      <c r="AD71" s="490">
        <v>64.632602293999994</v>
      </c>
      <c r="AE71" s="490">
        <v>68.872290728999999</v>
      </c>
      <c r="AF71" s="490">
        <v>73.000581354999994</v>
      </c>
      <c r="AG71" s="490">
        <v>75.474277306999994</v>
      </c>
      <c r="AH71" s="490">
        <v>76.270446871000004</v>
      </c>
      <c r="AI71" s="490">
        <v>75.069615178000006</v>
      </c>
      <c r="AJ71" s="490">
        <v>75.010784538999999</v>
      </c>
      <c r="AK71" s="490">
        <v>70.633357228999998</v>
      </c>
      <c r="AL71" s="490">
        <v>66.831283682000006</v>
      </c>
      <c r="AM71" s="490">
        <v>63.829977407000001</v>
      </c>
      <c r="AN71" s="490">
        <v>60.261704483999999</v>
      </c>
      <c r="AO71" s="490">
        <v>59.189002156000001</v>
      </c>
      <c r="AP71" s="490">
        <v>59.006434300999999</v>
      </c>
      <c r="AQ71" s="490">
        <v>63.425398143000002</v>
      </c>
      <c r="AR71" s="490">
        <v>66.473612021999998</v>
      </c>
      <c r="AS71" s="490">
        <v>68.745541809000002</v>
      </c>
      <c r="AT71" s="490">
        <v>70.278457090000003</v>
      </c>
      <c r="AU71" s="490">
        <v>71.871932588000007</v>
      </c>
      <c r="AV71" s="490">
        <v>72.313201688999996</v>
      </c>
      <c r="AW71" s="490">
        <v>70.992593338000006</v>
      </c>
      <c r="AX71" s="490">
        <v>69.596663406999994</v>
      </c>
      <c r="AY71" s="490">
        <v>68.012782197000007</v>
      </c>
      <c r="AZ71" s="490">
        <v>66.367204212999994</v>
      </c>
      <c r="BA71" s="490">
        <v>64.896807033000002</v>
      </c>
      <c r="BB71" s="478" t="s">
        <v>1364</v>
      </c>
      <c r="BC71" s="478" t="s">
        <v>1364</v>
      </c>
      <c r="BD71" s="478" t="s">
        <v>1364</v>
      </c>
      <c r="BE71" s="478" t="s">
        <v>1364</v>
      </c>
      <c r="BF71" s="478" t="s">
        <v>1364</v>
      </c>
      <c r="BG71" s="478" t="s">
        <v>1364</v>
      </c>
      <c r="BH71" s="478" t="s">
        <v>1364</v>
      </c>
      <c r="BI71" s="478" t="s">
        <v>1364</v>
      </c>
      <c r="BJ71" s="377" t="s">
        <v>1364</v>
      </c>
      <c r="BK71" s="377" t="s">
        <v>1364</v>
      </c>
      <c r="BL71" s="377" t="s">
        <v>1364</v>
      </c>
      <c r="BM71" s="377" t="s">
        <v>1364</v>
      </c>
      <c r="BN71" s="377" t="s">
        <v>1364</v>
      </c>
      <c r="BO71" s="377" t="s">
        <v>1364</v>
      </c>
      <c r="BP71" s="377" t="s">
        <v>1364</v>
      </c>
      <c r="BQ71" s="377" t="s">
        <v>1364</v>
      </c>
      <c r="BR71" s="377" t="s">
        <v>1364</v>
      </c>
      <c r="BS71" s="377" t="s">
        <v>1364</v>
      </c>
      <c r="BT71" s="377" t="s">
        <v>1364</v>
      </c>
      <c r="BU71" s="377" t="s">
        <v>1364</v>
      </c>
      <c r="BV71" s="377" t="s">
        <v>1364</v>
      </c>
    </row>
    <row r="72" spans="1:74" ht="11.1" customHeight="1" x14ac:dyDescent="0.2">
      <c r="A72" s="275" t="s">
        <v>1307</v>
      </c>
      <c r="B72" s="577" t="s">
        <v>1104</v>
      </c>
      <c r="C72" s="490">
        <v>152.10947462999999</v>
      </c>
      <c r="D72" s="490">
        <v>174.15474664000001</v>
      </c>
      <c r="E72" s="490">
        <v>195.93932710999999</v>
      </c>
      <c r="F72" s="490">
        <v>203.17214835999999</v>
      </c>
      <c r="G72" s="490">
        <v>217.10921945999999</v>
      </c>
      <c r="H72" s="490">
        <v>223.70699034</v>
      </c>
      <c r="I72" s="490">
        <v>229.63949303000001</v>
      </c>
      <c r="J72" s="490">
        <v>237.79150414</v>
      </c>
      <c r="K72" s="490">
        <v>254.66592220999999</v>
      </c>
      <c r="L72" s="490">
        <v>261.83433386000002</v>
      </c>
      <c r="M72" s="490">
        <v>268.64528591999999</v>
      </c>
      <c r="N72" s="490">
        <v>279.36711107000002</v>
      </c>
      <c r="O72" s="490">
        <v>294.04817853999998</v>
      </c>
      <c r="P72" s="490">
        <v>312.48613812000002</v>
      </c>
      <c r="Q72" s="490">
        <v>320.82937114999999</v>
      </c>
      <c r="R72" s="490">
        <v>323.42806733999998</v>
      </c>
      <c r="S72" s="490">
        <v>335.77026086000001</v>
      </c>
      <c r="T72" s="490">
        <v>340.35674895</v>
      </c>
      <c r="U72" s="490">
        <v>342.85814429999999</v>
      </c>
      <c r="V72" s="490">
        <v>360.84993715000002</v>
      </c>
      <c r="W72" s="490">
        <v>376.12190189</v>
      </c>
      <c r="X72" s="490">
        <v>372.41188885999998</v>
      </c>
      <c r="Y72" s="490">
        <v>382.97455672000001</v>
      </c>
      <c r="Z72" s="490">
        <v>402.74661143999998</v>
      </c>
      <c r="AA72" s="490">
        <v>396.81868198000001</v>
      </c>
      <c r="AB72" s="490">
        <v>389.36050394</v>
      </c>
      <c r="AC72" s="490">
        <v>367.90776677000002</v>
      </c>
      <c r="AD72" s="490">
        <v>338.12354248999998</v>
      </c>
      <c r="AE72" s="490">
        <v>322.58224072000002</v>
      </c>
      <c r="AF72" s="490">
        <v>317.65410578000001</v>
      </c>
      <c r="AG72" s="490">
        <v>312.92928394</v>
      </c>
      <c r="AH72" s="490">
        <v>310.70932584000002</v>
      </c>
      <c r="AI72" s="490">
        <v>311.81602186999999</v>
      </c>
      <c r="AJ72" s="490">
        <v>319.49707826999997</v>
      </c>
      <c r="AK72" s="490">
        <v>323.20378925</v>
      </c>
      <c r="AL72" s="490">
        <v>334.8651721</v>
      </c>
      <c r="AM72" s="490">
        <v>339.97483409</v>
      </c>
      <c r="AN72" s="490">
        <v>338.30902788999998</v>
      </c>
      <c r="AO72" s="490">
        <v>327.76350685</v>
      </c>
      <c r="AP72" s="490">
        <v>321.7370047</v>
      </c>
      <c r="AQ72" s="490">
        <v>303.23931057999999</v>
      </c>
      <c r="AR72" s="490">
        <v>292.31410879999999</v>
      </c>
      <c r="AS72" s="490">
        <v>292.39150739000002</v>
      </c>
      <c r="AT72" s="490">
        <v>280.28882031000001</v>
      </c>
      <c r="AU72" s="490">
        <v>269.45612191999999</v>
      </c>
      <c r="AV72" s="490">
        <v>267.81862426999999</v>
      </c>
      <c r="AW72" s="490">
        <v>273.46699826000003</v>
      </c>
      <c r="AX72" s="490">
        <v>278.05645040000002</v>
      </c>
      <c r="AY72" s="490">
        <v>281.40917783999998</v>
      </c>
      <c r="AZ72" s="490">
        <v>283.98938267</v>
      </c>
      <c r="BA72" s="490">
        <v>286.08395615000001</v>
      </c>
      <c r="BB72" s="478" t="s">
        <v>1364</v>
      </c>
      <c r="BC72" s="478" t="s">
        <v>1364</v>
      </c>
      <c r="BD72" s="478" t="s">
        <v>1364</v>
      </c>
      <c r="BE72" s="478" t="s">
        <v>1364</v>
      </c>
      <c r="BF72" s="478" t="s">
        <v>1364</v>
      </c>
      <c r="BG72" s="478" t="s">
        <v>1364</v>
      </c>
      <c r="BH72" s="478" t="s">
        <v>1364</v>
      </c>
      <c r="BI72" s="478" t="s">
        <v>1364</v>
      </c>
      <c r="BJ72" s="377" t="s">
        <v>1364</v>
      </c>
      <c r="BK72" s="377" t="s">
        <v>1364</v>
      </c>
      <c r="BL72" s="377" t="s">
        <v>1364</v>
      </c>
      <c r="BM72" s="377" t="s">
        <v>1364</v>
      </c>
      <c r="BN72" s="377" t="s">
        <v>1364</v>
      </c>
      <c r="BO72" s="377" t="s">
        <v>1364</v>
      </c>
      <c r="BP72" s="377" t="s">
        <v>1364</v>
      </c>
      <c r="BQ72" s="377" t="s">
        <v>1364</v>
      </c>
      <c r="BR72" s="377" t="s">
        <v>1364</v>
      </c>
      <c r="BS72" s="377" t="s">
        <v>1364</v>
      </c>
      <c r="BT72" s="377" t="s">
        <v>1364</v>
      </c>
      <c r="BU72" s="377" t="s">
        <v>1364</v>
      </c>
      <c r="BV72" s="377" t="s">
        <v>1364</v>
      </c>
    </row>
    <row r="73" spans="1:74" ht="11.1" customHeight="1" x14ac:dyDescent="0.2">
      <c r="A73" s="275" t="s">
        <v>1308</v>
      </c>
      <c r="B73" s="577" t="s">
        <v>1106</v>
      </c>
      <c r="C73" s="490">
        <v>615.47803741999996</v>
      </c>
      <c r="D73" s="490">
        <v>621.08342402000005</v>
      </c>
      <c r="E73" s="490">
        <v>631.84981214000004</v>
      </c>
      <c r="F73" s="490">
        <v>642.02684465000004</v>
      </c>
      <c r="G73" s="490">
        <v>657.63419313999998</v>
      </c>
      <c r="H73" s="490">
        <v>687.04105451999999</v>
      </c>
      <c r="I73" s="490">
        <v>723.85591796000006</v>
      </c>
      <c r="J73" s="490">
        <v>763.26814019000005</v>
      </c>
      <c r="K73" s="490">
        <v>795.82939767000005</v>
      </c>
      <c r="L73" s="490">
        <v>805.73357019000002</v>
      </c>
      <c r="M73" s="490">
        <v>799.71442424999998</v>
      </c>
      <c r="N73" s="490">
        <v>804.56345384999997</v>
      </c>
      <c r="O73" s="490">
        <v>824.83651913999995</v>
      </c>
      <c r="P73" s="490">
        <v>840.54638364000004</v>
      </c>
      <c r="Q73" s="490">
        <v>849.24671803000001</v>
      </c>
      <c r="R73" s="490">
        <v>856.06220438000003</v>
      </c>
      <c r="S73" s="490">
        <v>877.66291441999999</v>
      </c>
      <c r="T73" s="490">
        <v>915.26155744000005</v>
      </c>
      <c r="U73" s="490">
        <v>953.49730333000002</v>
      </c>
      <c r="V73" s="490">
        <v>971.32803965999994</v>
      </c>
      <c r="W73" s="490">
        <v>964.50010817999998</v>
      </c>
      <c r="X73" s="490">
        <v>970.39532059999999</v>
      </c>
      <c r="Y73" s="490">
        <v>995.32413712000005</v>
      </c>
      <c r="Z73" s="490">
        <v>1009.7414123999999</v>
      </c>
      <c r="AA73" s="490">
        <v>1009.7272465999999</v>
      </c>
      <c r="AB73" s="490">
        <v>995.56951043000004</v>
      </c>
      <c r="AC73" s="490">
        <v>978.21549426000001</v>
      </c>
      <c r="AD73" s="490">
        <v>953.87328548999994</v>
      </c>
      <c r="AE73" s="490">
        <v>928.75363101999994</v>
      </c>
      <c r="AF73" s="490">
        <v>887.31446387999995</v>
      </c>
      <c r="AG73" s="490">
        <v>834.65311372999997</v>
      </c>
      <c r="AH73" s="490">
        <v>783.94319067000004</v>
      </c>
      <c r="AI73" s="490">
        <v>741.43499473999998</v>
      </c>
      <c r="AJ73" s="490">
        <v>699.94344193999996</v>
      </c>
      <c r="AK73" s="490">
        <v>680.28790326000001</v>
      </c>
      <c r="AL73" s="490">
        <v>658.17483471000003</v>
      </c>
      <c r="AM73" s="490">
        <v>598.00410727999997</v>
      </c>
      <c r="AN73" s="490">
        <v>544.47798424999996</v>
      </c>
      <c r="AO73" s="490">
        <v>506.98017548000001</v>
      </c>
      <c r="AP73" s="490">
        <v>461.99076094999998</v>
      </c>
      <c r="AQ73" s="490">
        <v>449.22212121000001</v>
      </c>
      <c r="AR73" s="490">
        <v>406.28512411000003</v>
      </c>
      <c r="AS73" s="490">
        <v>388.23926342999999</v>
      </c>
      <c r="AT73" s="490">
        <v>378.28121332000001</v>
      </c>
      <c r="AU73" s="490">
        <v>381.79191179999998</v>
      </c>
      <c r="AV73" s="490">
        <v>383.77215968000002</v>
      </c>
      <c r="AW73" s="490">
        <v>382.91608216999998</v>
      </c>
      <c r="AX73" s="490">
        <v>381.13197026</v>
      </c>
      <c r="AY73" s="490">
        <v>380.81578211999999</v>
      </c>
      <c r="AZ73" s="490">
        <v>382.75771265999998</v>
      </c>
      <c r="BA73" s="490">
        <v>386.27588341000001</v>
      </c>
      <c r="BB73" s="478" t="s">
        <v>1364</v>
      </c>
      <c r="BC73" s="478" t="s">
        <v>1364</v>
      </c>
      <c r="BD73" s="478" t="s">
        <v>1364</v>
      </c>
      <c r="BE73" s="478" t="s">
        <v>1364</v>
      </c>
      <c r="BF73" s="478" t="s">
        <v>1364</v>
      </c>
      <c r="BG73" s="478" t="s">
        <v>1364</v>
      </c>
      <c r="BH73" s="478" t="s">
        <v>1364</v>
      </c>
      <c r="BI73" s="478" t="s">
        <v>1364</v>
      </c>
      <c r="BJ73" s="377" t="s">
        <v>1364</v>
      </c>
      <c r="BK73" s="377" t="s">
        <v>1364</v>
      </c>
      <c r="BL73" s="377" t="s">
        <v>1364</v>
      </c>
      <c r="BM73" s="377" t="s">
        <v>1364</v>
      </c>
      <c r="BN73" s="377" t="s">
        <v>1364</v>
      </c>
      <c r="BO73" s="377" t="s">
        <v>1364</v>
      </c>
      <c r="BP73" s="377" t="s">
        <v>1364</v>
      </c>
      <c r="BQ73" s="377" t="s">
        <v>1364</v>
      </c>
      <c r="BR73" s="377" t="s">
        <v>1364</v>
      </c>
      <c r="BS73" s="377" t="s">
        <v>1364</v>
      </c>
      <c r="BT73" s="377" t="s">
        <v>1364</v>
      </c>
      <c r="BU73" s="377" t="s">
        <v>1364</v>
      </c>
      <c r="BV73" s="377" t="s">
        <v>1364</v>
      </c>
    </row>
    <row r="74" spans="1:74" ht="11.1" customHeight="1" x14ac:dyDescent="0.2">
      <c r="A74" s="275" t="s">
        <v>1309</v>
      </c>
      <c r="B74" s="577" t="s">
        <v>1108</v>
      </c>
      <c r="C74" s="490">
        <v>525.64777128000003</v>
      </c>
      <c r="D74" s="490">
        <v>556.98959334000006</v>
      </c>
      <c r="E74" s="490">
        <v>598.99562352999999</v>
      </c>
      <c r="F74" s="490">
        <v>619.82335799999998</v>
      </c>
      <c r="G74" s="490">
        <v>653.80444709999995</v>
      </c>
      <c r="H74" s="490">
        <v>675.73927291999996</v>
      </c>
      <c r="I74" s="490">
        <v>705.08224177</v>
      </c>
      <c r="J74" s="490">
        <v>725.77951126000005</v>
      </c>
      <c r="K74" s="490">
        <v>739.13246300000003</v>
      </c>
      <c r="L74" s="490">
        <v>730.70833115999994</v>
      </c>
      <c r="M74" s="490">
        <v>729.97367197000005</v>
      </c>
      <c r="N74" s="490">
        <v>743.73763472999997</v>
      </c>
      <c r="O74" s="490">
        <v>758.04086594</v>
      </c>
      <c r="P74" s="490">
        <v>776.73077340999998</v>
      </c>
      <c r="Q74" s="490">
        <v>785.72970482999995</v>
      </c>
      <c r="R74" s="490">
        <v>792.61335601999997</v>
      </c>
      <c r="S74" s="490">
        <v>815.31863376000001</v>
      </c>
      <c r="T74" s="490">
        <v>826.85029316999999</v>
      </c>
      <c r="U74" s="490">
        <v>831.66998574000002</v>
      </c>
      <c r="V74" s="490">
        <v>842.94701134000002</v>
      </c>
      <c r="W74" s="490">
        <v>850.91648284999997</v>
      </c>
      <c r="X74" s="490">
        <v>836.65302571999996</v>
      </c>
      <c r="Y74" s="490">
        <v>836.90580766999994</v>
      </c>
      <c r="Z74" s="490">
        <v>848.67777257</v>
      </c>
      <c r="AA74" s="490">
        <v>841.16464751000001</v>
      </c>
      <c r="AB74" s="490">
        <v>840.09805846999996</v>
      </c>
      <c r="AC74" s="490">
        <v>836.00278691999995</v>
      </c>
      <c r="AD74" s="490">
        <v>832.26156374000004</v>
      </c>
      <c r="AE74" s="490">
        <v>836.13609936</v>
      </c>
      <c r="AF74" s="490">
        <v>841.63105129999997</v>
      </c>
      <c r="AG74" s="490">
        <v>845.40571137999996</v>
      </c>
      <c r="AH74" s="490">
        <v>842.12604918</v>
      </c>
      <c r="AI74" s="490">
        <v>836.69172617000004</v>
      </c>
      <c r="AJ74" s="490">
        <v>839.72995074999994</v>
      </c>
      <c r="AK74" s="490">
        <v>833.62671988</v>
      </c>
      <c r="AL74" s="490">
        <v>825.87616137999999</v>
      </c>
      <c r="AM74" s="490">
        <v>847.76038786000004</v>
      </c>
      <c r="AN74" s="490">
        <v>872.17272666999997</v>
      </c>
      <c r="AO74" s="490">
        <v>900.93029804000003</v>
      </c>
      <c r="AP74" s="490">
        <v>933.91780945999994</v>
      </c>
      <c r="AQ74" s="490">
        <v>945.37346004000005</v>
      </c>
      <c r="AR74" s="490">
        <v>975.70622979999996</v>
      </c>
      <c r="AS74" s="490">
        <v>951.29919042999995</v>
      </c>
      <c r="AT74" s="490">
        <v>927.53002366999999</v>
      </c>
      <c r="AU74" s="490">
        <v>893.80419947999997</v>
      </c>
      <c r="AV74" s="490">
        <v>862.69987402000004</v>
      </c>
      <c r="AW74" s="490">
        <v>852.50457427000003</v>
      </c>
      <c r="AX74" s="490">
        <v>843.49048021999999</v>
      </c>
      <c r="AY74" s="490">
        <v>834.95349155999997</v>
      </c>
      <c r="AZ74" s="490">
        <v>829.00513484999999</v>
      </c>
      <c r="BA74" s="490">
        <v>826.67040543999997</v>
      </c>
      <c r="BB74" s="478" t="s">
        <v>1364</v>
      </c>
      <c r="BC74" s="478" t="s">
        <v>1364</v>
      </c>
      <c r="BD74" s="478" t="s">
        <v>1364</v>
      </c>
      <c r="BE74" s="478" t="s">
        <v>1364</v>
      </c>
      <c r="BF74" s="478" t="s">
        <v>1364</v>
      </c>
      <c r="BG74" s="478" t="s">
        <v>1364</v>
      </c>
      <c r="BH74" s="478" t="s">
        <v>1364</v>
      </c>
      <c r="BI74" s="478" t="s">
        <v>1364</v>
      </c>
      <c r="BJ74" s="377" t="s">
        <v>1364</v>
      </c>
      <c r="BK74" s="377" t="s">
        <v>1364</v>
      </c>
      <c r="BL74" s="377" t="s">
        <v>1364</v>
      </c>
      <c r="BM74" s="377" t="s">
        <v>1364</v>
      </c>
      <c r="BN74" s="377" t="s">
        <v>1364</v>
      </c>
      <c r="BO74" s="377" t="s">
        <v>1364</v>
      </c>
      <c r="BP74" s="377" t="s">
        <v>1364</v>
      </c>
      <c r="BQ74" s="377" t="s">
        <v>1364</v>
      </c>
      <c r="BR74" s="377" t="s">
        <v>1364</v>
      </c>
      <c r="BS74" s="377" t="s">
        <v>1364</v>
      </c>
      <c r="BT74" s="377" t="s">
        <v>1364</v>
      </c>
      <c r="BU74" s="377" t="s">
        <v>1364</v>
      </c>
      <c r="BV74" s="377" t="s">
        <v>1364</v>
      </c>
    </row>
    <row r="75" spans="1:74" ht="11.1" customHeight="1" x14ac:dyDescent="0.2">
      <c r="A75" s="275" t="s">
        <v>1310</v>
      </c>
      <c r="B75" s="577" t="s">
        <v>1596</v>
      </c>
      <c r="C75" s="490">
        <v>220.44806521000001</v>
      </c>
      <c r="D75" s="490">
        <v>235.29809046</v>
      </c>
      <c r="E75" s="490">
        <v>245.27288711</v>
      </c>
      <c r="F75" s="490">
        <v>251.67974733</v>
      </c>
      <c r="G75" s="490">
        <v>263.06030364999998</v>
      </c>
      <c r="H75" s="490">
        <v>277.04397924</v>
      </c>
      <c r="I75" s="490">
        <v>286.76135911</v>
      </c>
      <c r="J75" s="490">
        <v>288.86717741000001</v>
      </c>
      <c r="K75" s="490">
        <v>286.41494403000002</v>
      </c>
      <c r="L75" s="490">
        <v>286.66816831</v>
      </c>
      <c r="M75" s="490">
        <v>292.97287720999998</v>
      </c>
      <c r="N75" s="490">
        <v>307.18916189999999</v>
      </c>
      <c r="O75" s="490">
        <v>327.44107019</v>
      </c>
      <c r="P75" s="490">
        <v>348.02000172999999</v>
      </c>
      <c r="Q75" s="490">
        <v>367.70144109</v>
      </c>
      <c r="R75" s="490">
        <v>385.95489322999998</v>
      </c>
      <c r="S75" s="490">
        <v>403.32730096</v>
      </c>
      <c r="T75" s="490">
        <v>422.26968706000002</v>
      </c>
      <c r="U75" s="490">
        <v>435.51315500999999</v>
      </c>
      <c r="V75" s="490">
        <v>446.74949170000002</v>
      </c>
      <c r="W75" s="490">
        <v>446.03328526000001</v>
      </c>
      <c r="X75" s="490">
        <v>437.5877638</v>
      </c>
      <c r="Y75" s="490">
        <v>426.50280529999998</v>
      </c>
      <c r="Z75" s="490">
        <v>413.86952596999998</v>
      </c>
      <c r="AA75" s="490">
        <v>399.28968232</v>
      </c>
      <c r="AB75" s="490">
        <v>382.33569326000003</v>
      </c>
      <c r="AC75" s="490">
        <v>367.35788678</v>
      </c>
      <c r="AD75" s="490">
        <v>355.31380911000002</v>
      </c>
      <c r="AE75" s="490">
        <v>352.96842678000002</v>
      </c>
      <c r="AF75" s="490">
        <v>364.43498407999999</v>
      </c>
      <c r="AG75" s="490">
        <v>382.72989116999997</v>
      </c>
      <c r="AH75" s="490">
        <v>394.12334125000001</v>
      </c>
      <c r="AI75" s="490">
        <v>391.75841419</v>
      </c>
      <c r="AJ75" s="490">
        <v>392.30045854999997</v>
      </c>
      <c r="AK75" s="490">
        <v>373.2400854</v>
      </c>
      <c r="AL75" s="490">
        <v>367.09714503999999</v>
      </c>
      <c r="AM75" s="490">
        <v>349.08234306000003</v>
      </c>
      <c r="AN75" s="490">
        <v>328.87186363000001</v>
      </c>
      <c r="AO75" s="490">
        <v>307.58227564999999</v>
      </c>
      <c r="AP75" s="490">
        <v>290.48649983000001</v>
      </c>
      <c r="AQ75" s="490">
        <v>278.28662718999999</v>
      </c>
      <c r="AR75" s="490">
        <v>271.55883238000001</v>
      </c>
      <c r="AS75" s="490">
        <v>284.05275506999999</v>
      </c>
      <c r="AT75" s="490">
        <v>291.07856398000001</v>
      </c>
      <c r="AU75" s="490">
        <v>297.06376770000003</v>
      </c>
      <c r="AV75" s="490">
        <v>303.01284430999999</v>
      </c>
      <c r="AW75" s="490">
        <v>308.36690040000002</v>
      </c>
      <c r="AX75" s="490">
        <v>314.44766011000002</v>
      </c>
      <c r="AY75" s="490">
        <v>319.53952419000001</v>
      </c>
      <c r="AZ75" s="490">
        <v>322.67407207000002</v>
      </c>
      <c r="BA75" s="490">
        <v>323.80087845000003</v>
      </c>
      <c r="BB75" s="478" t="s">
        <v>1364</v>
      </c>
      <c r="BC75" s="478" t="s">
        <v>1364</v>
      </c>
      <c r="BD75" s="478" t="s">
        <v>1364</v>
      </c>
      <c r="BE75" s="478" t="s">
        <v>1364</v>
      </c>
      <c r="BF75" s="478" t="s">
        <v>1364</v>
      </c>
      <c r="BG75" s="478" t="s">
        <v>1364</v>
      </c>
      <c r="BH75" s="478" t="s">
        <v>1364</v>
      </c>
      <c r="BI75" s="478" t="s">
        <v>1364</v>
      </c>
      <c r="BJ75" s="377" t="s">
        <v>1364</v>
      </c>
      <c r="BK75" s="377" t="s">
        <v>1364</v>
      </c>
      <c r="BL75" s="377" t="s">
        <v>1364</v>
      </c>
      <c r="BM75" s="377" t="s">
        <v>1364</v>
      </c>
      <c r="BN75" s="377" t="s">
        <v>1364</v>
      </c>
      <c r="BO75" s="377" t="s">
        <v>1364</v>
      </c>
      <c r="BP75" s="377" t="s">
        <v>1364</v>
      </c>
      <c r="BQ75" s="377" t="s">
        <v>1364</v>
      </c>
      <c r="BR75" s="377" t="s">
        <v>1364</v>
      </c>
      <c r="BS75" s="377" t="s">
        <v>1364</v>
      </c>
      <c r="BT75" s="377" t="s">
        <v>1364</v>
      </c>
      <c r="BU75" s="377" t="s">
        <v>1364</v>
      </c>
      <c r="BV75" s="377" t="s">
        <v>1364</v>
      </c>
    </row>
    <row r="76" spans="1:74" ht="11.1" customHeight="1" x14ac:dyDescent="0.2">
      <c r="A76" s="275"/>
      <c r="B76" s="643"/>
      <c r="C76" s="654"/>
      <c r="D76" s="654"/>
      <c r="E76" s="654"/>
      <c r="F76" s="654"/>
      <c r="G76" s="654"/>
      <c r="H76" s="654"/>
      <c r="I76" s="654"/>
      <c r="J76" s="654"/>
      <c r="K76" s="654"/>
      <c r="L76" s="654"/>
      <c r="M76" s="654"/>
      <c r="N76" s="654"/>
      <c r="O76" s="654"/>
      <c r="P76" s="654"/>
      <c r="Q76" s="654"/>
      <c r="R76" s="654"/>
      <c r="S76" s="654"/>
      <c r="T76" s="654"/>
      <c r="U76" s="654"/>
      <c r="V76" s="654"/>
      <c r="W76" s="654"/>
      <c r="X76" s="654"/>
      <c r="Y76" s="654"/>
      <c r="Z76" s="654"/>
      <c r="AA76" s="654"/>
      <c r="AB76" s="654"/>
      <c r="AC76" s="654"/>
      <c r="AD76" s="654"/>
      <c r="AE76" s="654"/>
      <c r="AF76" s="654"/>
      <c r="AG76" s="654"/>
      <c r="AH76" s="654"/>
      <c r="AI76" s="654"/>
      <c r="AJ76" s="654"/>
      <c r="AK76" s="654"/>
      <c r="AL76" s="654"/>
      <c r="AM76" s="654"/>
      <c r="AN76" s="654"/>
      <c r="AO76" s="654"/>
      <c r="AP76" s="654"/>
      <c r="AQ76" s="654"/>
      <c r="AR76" s="654"/>
      <c r="AS76" s="654"/>
      <c r="AT76" s="654"/>
      <c r="AU76" s="654"/>
      <c r="AV76" s="654"/>
      <c r="AW76" s="654"/>
      <c r="AX76" s="654"/>
      <c r="AY76" s="654"/>
      <c r="AZ76" s="654"/>
      <c r="BA76" s="654"/>
      <c r="BB76" s="917"/>
      <c r="BC76" s="917"/>
      <c r="BD76" s="917"/>
      <c r="BE76" s="917"/>
      <c r="BF76" s="917"/>
      <c r="BG76" s="917"/>
      <c r="BH76" s="917"/>
      <c r="BI76" s="917"/>
      <c r="BJ76" s="376"/>
      <c r="BK76" s="376"/>
      <c r="BL76" s="376"/>
      <c r="BM76" s="376"/>
      <c r="BN76" s="376"/>
      <c r="BO76" s="376"/>
      <c r="BP76" s="376"/>
      <c r="BQ76" s="376"/>
      <c r="BR76" s="376"/>
      <c r="BS76" s="376"/>
      <c r="BT76" s="376"/>
      <c r="BU76" s="376"/>
      <c r="BV76" s="376"/>
    </row>
    <row r="77" spans="1:74" ht="11.1" customHeight="1" x14ac:dyDescent="0.2">
      <c r="A77" s="275"/>
      <c r="B77" s="37" t="s">
        <v>1366</v>
      </c>
      <c r="C77" s="654"/>
      <c r="D77" s="654"/>
      <c r="E77" s="654"/>
      <c r="F77" s="654"/>
      <c r="G77" s="654"/>
      <c r="H77" s="654"/>
      <c r="I77" s="654"/>
      <c r="J77" s="654"/>
      <c r="K77" s="654"/>
      <c r="L77" s="654"/>
      <c r="M77" s="654"/>
      <c r="N77" s="654"/>
      <c r="O77" s="654"/>
      <c r="P77" s="654"/>
      <c r="Q77" s="654"/>
      <c r="R77" s="654"/>
      <c r="S77" s="654"/>
      <c r="T77" s="654"/>
      <c r="U77" s="654"/>
      <c r="V77" s="654"/>
      <c r="W77" s="654"/>
      <c r="X77" s="654"/>
      <c r="Y77" s="654"/>
      <c r="Z77" s="654"/>
      <c r="AA77" s="654"/>
      <c r="AB77" s="654"/>
      <c r="AC77" s="654"/>
      <c r="AD77" s="654"/>
      <c r="AE77" s="654"/>
      <c r="AF77" s="654"/>
      <c r="AG77" s="654"/>
      <c r="AH77" s="654"/>
      <c r="AI77" s="654"/>
      <c r="AJ77" s="654"/>
      <c r="AK77" s="654"/>
      <c r="AL77" s="654"/>
      <c r="AM77" s="654"/>
      <c r="AN77" s="654"/>
      <c r="AO77" s="654"/>
      <c r="AP77" s="654"/>
      <c r="AQ77" s="654"/>
      <c r="AR77" s="654"/>
      <c r="AS77" s="654"/>
      <c r="AT77" s="654"/>
      <c r="AU77" s="654"/>
      <c r="AV77" s="654"/>
      <c r="AW77" s="654"/>
      <c r="AX77" s="654"/>
      <c r="AY77" s="654"/>
      <c r="AZ77" s="654"/>
      <c r="BA77" s="654"/>
      <c r="BB77" s="917"/>
      <c r="BC77" s="917"/>
      <c r="BD77" s="917"/>
      <c r="BE77" s="917"/>
      <c r="BF77" s="917"/>
      <c r="BG77" s="917"/>
      <c r="BH77" s="917"/>
      <c r="BI77" s="917"/>
      <c r="BJ77" s="376"/>
      <c r="BK77" s="376"/>
      <c r="BL77" s="376"/>
      <c r="BM77" s="376"/>
      <c r="BN77" s="376"/>
      <c r="BO77" s="376"/>
      <c r="BP77" s="376"/>
      <c r="BQ77" s="376"/>
      <c r="BR77" s="376"/>
      <c r="BS77" s="376"/>
      <c r="BT77" s="376"/>
      <c r="BU77" s="376"/>
      <c r="BV77" s="376"/>
    </row>
    <row r="78" spans="1:74" ht="11.1" customHeight="1" x14ac:dyDescent="0.2">
      <c r="A78" s="275" t="s">
        <v>1311</v>
      </c>
      <c r="B78" s="577" t="s">
        <v>1100</v>
      </c>
      <c r="C78" s="490">
        <v>34.574812328</v>
      </c>
      <c r="D78" s="490">
        <v>33.929155956000002</v>
      </c>
      <c r="E78" s="490">
        <v>32.682300238000003</v>
      </c>
      <c r="F78" s="490">
        <v>31.199027317999999</v>
      </c>
      <c r="G78" s="490">
        <v>31.101953462000001</v>
      </c>
      <c r="H78" s="490">
        <v>32.796830477</v>
      </c>
      <c r="I78" s="490">
        <v>34.220085105000003</v>
      </c>
      <c r="J78" s="490">
        <v>37.956105545</v>
      </c>
      <c r="K78" s="490">
        <v>36.589365452999999</v>
      </c>
      <c r="L78" s="490">
        <v>32.396544642000002</v>
      </c>
      <c r="M78" s="490">
        <v>31.090970348999999</v>
      </c>
      <c r="N78" s="490">
        <v>30.183296291000001</v>
      </c>
      <c r="O78" s="490">
        <v>27.774720677000001</v>
      </c>
      <c r="P78" s="490">
        <v>27.305474828000001</v>
      </c>
      <c r="Q78" s="490">
        <v>25.129322738999999</v>
      </c>
      <c r="R78" s="490">
        <v>23.109688994999999</v>
      </c>
      <c r="S78" s="490">
        <v>23.340268954999999</v>
      </c>
      <c r="T78" s="490">
        <v>24.283469855</v>
      </c>
      <c r="U78" s="490">
        <v>24.762406568999999</v>
      </c>
      <c r="V78" s="490">
        <v>25.764655359999999</v>
      </c>
      <c r="W78" s="490">
        <v>27.310655660999998</v>
      </c>
      <c r="X78" s="490">
        <v>28.335752225</v>
      </c>
      <c r="Y78" s="490">
        <v>27.920948514999999</v>
      </c>
      <c r="Z78" s="490">
        <v>24.781984546</v>
      </c>
      <c r="AA78" s="490">
        <v>24.587243397000002</v>
      </c>
      <c r="AB78" s="490">
        <v>24.568865407000001</v>
      </c>
      <c r="AC78" s="490">
        <v>24.513216981999999</v>
      </c>
      <c r="AD78" s="490">
        <v>24.735154487999999</v>
      </c>
      <c r="AE78" s="490">
        <v>24.231884526999998</v>
      </c>
      <c r="AF78" s="490">
        <v>23.31329259</v>
      </c>
      <c r="AG78" s="490">
        <v>24.137311904000001</v>
      </c>
      <c r="AH78" s="490">
        <v>25.149911436</v>
      </c>
      <c r="AI78" s="490">
        <v>25.108990613</v>
      </c>
      <c r="AJ78" s="490">
        <v>27.159905997999999</v>
      </c>
      <c r="AK78" s="490">
        <v>28.598569206000001</v>
      </c>
      <c r="AL78" s="490">
        <v>29.118076753</v>
      </c>
      <c r="AM78" s="490">
        <v>26.717801530999999</v>
      </c>
      <c r="AN78" s="490">
        <v>25.567329932</v>
      </c>
      <c r="AO78" s="490">
        <v>24.710115482999999</v>
      </c>
      <c r="AP78" s="490">
        <v>21.595611823999999</v>
      </c>
      <c r="AQ78" s="490">
        <v>21.705633669000001</v>
      </c>
      <c r="AR78" s="490">
        <v>22.405421127</v>
      </c>
      <c r="AS78" s="490">
        <v>23.427763238000001</v>
      </c>
      <c r="AT78" s="490">
        <v>25.989446933</v>
      </c>
      <c r="AU78" s="490">
        <v>25.681655758000002</v>
      </c>
      <c r="AV78" s="490">
        <v>27.051929346000001</v>
      </c>
      <c r="AW78" s="490">
        <v>28.495739424</v>
      </c>
      <c r="AX78" s="490">
        <v>28.376381946999999</v>
      </c>
      <c r="AY78" s="490">
        <v>27.501941491</v>
      </c>
      <c r="AZ78" s="490">
        <v>27.503948032</v>
      </c>
      <c r="BA78" s="490">
        <v>27.512508733000001</v>
      </c>
      <c r="BB78" s="478" t="s">
        <v>1364</v>
      </c>
      <c r="BC78" s="478" t="s">
        <v>1364</v>
      </c>
      <c r="BD78" s="478" t="s">
        <v>1364</v>
      </c>
      <c r="BE78" s="478" t="s">
        <v>1364</v>
      </c>
      <c r="BF78" s="478" t="s">
        <v>1364</v>
      </c>
      <c r="BG78" s="478" t="s">
        <v>1364</v>
      </c>
      <c r="BH78" s="478" t="s">
        <v>1364</v>
      </c>
      <c r="BI78" s="478" t="s">
        <v>1364</v>
      </c>
      <c r="BJ78" s="377" t="s">
        <v>1364</v>
      </c>
      <c r="BK78" s="377" t="s">
        <v>1364</v>
      </c>
      <c r="BL78" s="377" t="s">
        <v>1364</v>
      </c>
      <c r="BM78" s="377" t="s">
        <v>1364</v>
      </c>
      <c r="BN78" s="377" t="s">
        <v>1364</v>
      </c>
      <c r="BO78" s="377" t="s">
        <v>1364</v>
      </c>
      <c r="BP78" s="377" t="s">
        <v>1364</v>
      </c>
      <c r="BQ78" s="377" t="s">
        <v>1364</v>
      </c>
      <c r="BR78" s="377" t="s">
        <v>1364</v>
      </c>
      <c r="BS78" s="377" t="s">
        <v>1364</v>
      </c>
      <c r="BT78" s="377" t="s">
        <v>1364</v>
      </c>
      <c r="BU78" s="377" t="s">
        <v>1364</v>
      </c>
      <c r="BV78" s="377" t="s">
        <v>1364</v>
      </c>
    </row>
    <row r="79" spans="1:74" ht="11.1" customHeight="1" x14ac:dyDescent="0.2">
      <c r="A79" s="275" t="s">
        <v>1312</v>
      </c>
      <c r="B79" s="577" t="s">
        <v>1102</v>
      </c>
      <c r="C79" s="490">
        <v>3.2230451681000001</v>
      </c>
      <c r="D79" s="490">
        <v>3.4764266861999999</v>
      </c>
      <c r="E79" s="490">
        <v>3.5284186056000002</v>
      </c>
      <c r="F79" s="490">
        <v>2.9998815265999998</v>
      </c>
      <c r="G79" s="490">
        <v>3.0549222555000002</v>
      </c>
      <c r="H79" s="490">
        <v>2.8135855758999999</v>
      </c>
      <c r="I79" s="490">
        <v>2.8005706064</v>
      </c>
      <c r="J79" s="490">
        <v>2.9111087478000002</v>
      </c>
      <c r="K79" s="490">
        <v>2.9017878970000002</v>
      </c>
      <c r="L79" s="490">
        <v>2.3601901116000001</v>
      </c>
      <c r="M79" s="490">
        <v>2.2257825247</v>
      </c>
      <c r="N79" s="490">
        <v>2.1992331918999999</v>
      </c>
      <c r="O79" s="490">
        <v>1.9656186813000001</v>
      </c>
      <c r="P79" s="490">
        <v>1.7796879159000001</v>
      </c>
      <c r="Q79" s="490">
        <v>1.6924312641000001</v>
      </c>
      <c r="R79" s="490">
        <v>1.3169445056</v>
      </c>
      <c r="S79" s="490">
        <v>1.3274718011</v>
      </c>
      <c r="T79" s="490">
        <v>1.386229693</v>
      </c>
      <c r="U79" s="490">
        <v>1.3485350344</v>
      </c>
      <c r="V79" s="490">
        <v>1.392344531</v>
      </c>
      <c r="W79" s="490">
        <v>1.4455116510999999</v>
      </c>
      <c r="X79" s="490">
        <v>1.4445527339999999</v>
      </c>
      <c r="Y79" s="490">
        <v>1.4117486611000001</v>
      </c>
      <c r="Z79" s="490">
        <v>1.4680077963</v>
      </c>
      <c r="AA79" s="490">
        <v>1.4252406622</v>
      </c>
      <c r="AB79" s="490">
        <v>1.4476464808</v>
      </c>
      <c r="AC79" s="490">
        <v>1.4962290442999999</v>
      </c>
      <c r="AD79" s="490">
        <v>1.5764049339999999</v>
      </c>
      <c r="AE79" s="490">
        <v>1.679811969</v>
      </c>
      <c r="AF79" s="490">
        <v>1.8250145338999999</v>
      </c>
      <c r="AG79" s="490">
        <v>2.0398453326000001</v>
      </c>
      <c r="AH79" s="490">
        <v>2.1791556248999999</v>
      </c>
      <c r="AI79" s="490">
        <v>2.1448461480000001</v>
      </c>
      <c r="AJ79" s="490">
        <v>2.2061995453000001</v>
      </c>
      <c r="AK79" s="490">
        <v>2.2072924133999998</v>
      </c>
      <c r="AL79" s="490">
        <v>2.0251904145999999</v>
      </c>
      <c r="AM79" s="490">
        <v>1.9342417396</v>
      </c>
      <c r="AN79" s="490">
        <v>1.8831782651</v>
      </c>
      <c r="AO79" s="490">
        <v>1.7408530045999999</v>
      </c>
      <c r="AP79" s="490">
        <v>1.7354833618000001</v>
      </c>
      <c r="AQ79" s="490">
        <v>1.8654528866</v>
      </c>
      <c r="AR79" s="490">
        <v>1.9551062359</v>
      </c>
      <c r="AS79" s="490">
        <v>2.0219277003</v>
      </c>
      <c r="AT79" s="490">
        <v>2.0079559167999999</v>
      </c>
      <c r="AU79" s="490">
        <v>2.0534837881999999</v>
      </c>
      <c r="AV79" s="490">
        <v>2.0660914768</v>
      </c>
      <c r="AW79" s="490">
        <v>2.0880174510999998</v>
      </c>
      <c r="AX79" s="490">
        <v>2.0469606884</v>
      </c>
      <c r="AY79" s="490">
        <v>1.9432223485</v>
      </c>
      <c r="AZ79" s="490">
        <v>1.8435334503</v>
      </c>
      <c r="BA79" s="490">
        <v>1.8541944867</v>
      </c>
      <c r="BB79" s="478" t="s">
        <v>1364</v>
      </c>
      <c r="BC79" s="478" t="s">
        <v>1364</v>
      </c>
      <c r="BD79" s="478" t="s">
        <v>1364</v>
      </c>
      <c r="BE79" s="478" t="s">
        <v>1364</v>
      </c>
      <c r="BF79" s="478" t="s">
        <v>1364</v>
      </c>
      <c r="BG79" s="478" t="s">
        <v>1364</v>
      </c>
      <c r="BH79" s="478" t="s">
        <v>1364</v>
      </c>
      <c r="BI79" s="478" t="s">
        <v>1364</v>
      </c>
      <c r="BJ79" s="377" t="s">
        <v>1364</v>
      </c>
      <c r="BK79" s="377" t="s">
        <v>1364</v>
      </c>
      <c r="BL79" s="377" t="s">
        <v>1364</v>
      </c>
      <c r="BM79" s="377" t="s">
        <v>1364</v>
      </c>
      <c r="BN79" s="377" t="s">
        <v>1364</v>
      </c>
      <c r="BO79" s="377" t="s">
        <v>1364</v>
      </c>
      <c r="BP79" s="377" t="s">
        <v>1364</v>
      </c>
      <c r="BQ79" s="377" t="s">
        <v>1364</v>
      </c>
      <c r="BR79" s="377" t="s">
        <v>1364</v>
      </c>
      <c r="BS79" s="377" t="s">
        <v>1364</v>
      </c>
      <c r="BT79" s="377" t="s">
        <v>1364</v>
      </c>
      <c r="BU79" s="377" t="s">
        <v>1364</v>
      </c>
      <c r="BV79" s="377" t="s">
        <v>1364</v>
      </c>
    </row>
    <row r="80" spans="1:74" ht="11.1" customHeight="1" x14ac:dyDescent="0.2">
      <c r="A80" s="275" t="s">
        <v>1313</v>
      </c>
      <c r="B80" s="577" t="s">
        <v>1104</v>
      </c>
      <c r="C80" s="490">
        <v>6.0843789849999999</v>
      </c>
      <c r="D80" s="490">
        <v>6.2198123800999996</v>
      </c>
      <c r="E80" s="490">
        <v>6.5313109035999997</v>
      </c>
      <c r="F80" s="490">
        <v>6.5539402697</v>
      </c>
      <c r="G80" s="490">
        <v>6.7846631081000002</v>
      </c>
      <c r="H80" s="490">
        <v>6.3916282955000003</v>
      </c>
      <c r="I80" s="490">
        <v>6.5611283721999998</v>
      </c>
      <c r="J80" s="490">
        <v>6.6053195594999998</v>
      </c>
      <c r="K80" s="490">
        <v>7.0740533945999999</v>
      </c>
      <c r="L80" s="490">
        <v>6.8903772067000002</v>
      </c>
      <c r="M80" s="490">
        <v>7.0696127871999996</v>
      </c>
      <c r="N80" s="490">
        <v>6.9841777769000002</v>
      </c>
      <c r="O80" s="490">
        <v>6.6829131485</v>
      </c>
      <c r="P80" s="490">
        <v>6.6486412366999996</v>
      </c>
      <c r="Q80" s="490">
        <v>6.2907719833</v>
      </c>
      <c r="R80" s="490">
        <v>5.6741766200999999</v>
      </c>
      <c r="S80" s="490">
        <v>5.5044305059000003</v>
      </c>
      <c r="T80" s="490">
        <v>5.1569204387000003</v>
      </c>
      <c r="U80" s="490">
        <v>4.89797349</v>
      </c>
      <c r="V80" s="490">
        <v>4.9431498238999998</v>
      </c>
      <c r="W80" s="490">
        <v>5.0149586918000004</v>
      </c>
      <c r="X80" s="490">
        <v>4.7745113956000003</v>
      </c>
      <c r="Y80" s="490">
        <v>5.0391389041999997</v>
      </c>
      <c r="Z80" s="490">
        <v>5.2992975188999996</v>
      </c>
      <c r="AA80" s="490">
        <v>5.2212984471999997</v>
      </c>
      <c r="AB80" s="490">
        <v>5.1231645255</v>
      </c>
      <c r="AC80" s="490">
        <v>4.7167662406000002</v>
      </c>
      <c r="AD80" s="490">
        <v>4.3349172113999996</v>
      </c>
      <c r="AE80" s="490">
        <v>4.1893797496999996</v>
      </c>
      <c r="AF80" s="490">
        <v>4.3514261066</v>
      </c>
      <c r="AG80" s="490">
        <v>4.7413527870000003</v>
      </c>
      <c r="AH80" s="490">
        <v>5.0935955054999997</v>
      </c>
      <c r="AI80" s="490">
        <v>5.3761383079999998</v>
      </c>
      <c r="AJ80" s="490">
        <v>5.8090377867000003</v>
      </c>
      <c r="AK80" s="490">
        <v>6.0981847028000002</v>
      </c>
      <c r="AL80" s="490">
        <v>6.0884576744999999</v>
      </c>
      <c r="AM80" s="490">
        <v>6.1813606199000004</v>
      </c>
      <c r="AN80" s="490">
        <v>6.1510732343000001</v>
      </c>
      <c r="AO80" s="490">
        <v>5.7502369622999998</v>
      </c>
      <c r="AP80" s="490">
        <v>5.7453036553999999</v>
      </c>
      <c r="AQ80" s="490">
        <v>5.2282639755</v>
      </c>
      <c r="AR80" s="490">
        <v>4.9544764203999998</v>
      </c>
      <c r="AS80" s="490">
        <v>5.3162092251999997</v>
      </c>
      <c r="AT80" s="490">
        <v>5.1905337095000004</v>
      </c>
      <c r="AU80" s="490">
        <v>5.1818484985</v>
      </c>
      <c r="AV80" s="490">
        <v>5.1503581589999996</v>
      </c>
      <c r="AW80" s="490">
        <v>5.2589807357999998</v>
      </c>
      <c r="AX80" s="490">
        <v>5.3472394307000002</v>
      </c>
      <c r="AY80" s="490">
        <v>5.4117149584000002</v>
      </c>
      <c r="AZ80" s="490">
        <v>5.5684192680000004</v>
      </c>
      <c r="BA80" s="490">
        <v>5.8384480847000004</v>
      </c>
      <c r="BB80" s="478" t="s">
        <v>1364</v>
      </c>
      <c r="BC80" s="478" t="s">
        <v>1364</v>
      </c>
      <c r="BD80" s="478" t="s">
        <v>1364</v>
      </c>
      <c r="BE80" s="478" t="s">
        <v>1364</v>
      </c>
      <c r="BF80" s="478" t="s">
        <v>1364</v>
      </c>
      <c r="BG80" s="478" t="s">
        <v>1364</v>
      </c>
      <c r="BH80" s="478" t="s">
        <v>1364</v>
      </c>
      <c r="BI80" s="478" t="s">
        <v>1364</v>
      </c>
      <c r="BJ80" s="377" t="s">
        <v>1364</v>
      </c>
      <c r="BK80" s="377" t="s">
        <v>1364</v>
      </c>
      <c r="BL80" s="377" t="s">
        <v>1364</v>
      </c>
      <c r="BM80" s="377" t="s">
        <v>1364</v>
      </c>
      <c r="BN80" s="377" t="s">
        <v>1364</v>
      </c>
      <c r="BO80" s="377" t="s">
        <v>1364</v>
      </c>
      <c r="BP80" s="377" t="s">
        <v>1364</v>
      </c>
      <c r="BQ80" s="377" t="s">
        <v>1364</v>
      </c>
      <c r="BR80" s="377" t="s">
        <v>1364</v>
      </c>
      <c r="BS80" s="377" t="s">
        <v>1364</v>
      </c>
      <c r="BT80" s="377" t="s">
        <v>1364</v>
      </c>
      <c r="BU80" s="377" t="s">
        <v>1364</v>
      </c>
      <c r="BV80" s="377" t="s">
        <v>1364</v>
      </c>
    </row>
    <row r="81" spans="1:74" ht="11.1" customHeight="1" x14ac:dyDescent="0.2">
      <c r="A81" s="275" t="s">
        <v>1314</v>
      </c>
      <c r="B81" s="577" t="s">
        <v>1106</v>
      </c>
      <c r="C81" s="490">
        <v>15.781488139</v>
      </c>
      <c r="D81" s="490">
        <v>14.787700572</v>
      </c>
      <c r="E81" s="490">
        <v>14.041106937</v>
      </c>
      <c r="F81" s="490">
        <v>13.660145631000001</v>
      </c>
      <c r="G81" s="490">
        <v>13.992216875</v>
      </c>
      <c r="H81" s="490">
        <v>14.617894777</v>
      </c>
      <c r="I81" s="490">
        <v>14.477118359</v>
      </c>
      <c r="J81" s="490">
        <v>14.678233465</v>
      </c>
      <c r="K81" s="490">
        <v>15.604497994000001</v>
      </c>
      <c r="L81" s="490">
        <v>17.143267451</v>
      </c>
      <c r="M81" s="490">
        <v>15.994288485</v>
      </c>
      <c r="N81" s="490">
        <v>16.761738621999999</v>
      </c>
      <c r="O81" s="490">
        <v>16.83339835</v>
      </c>
      <c r="P81" s="490">
        <v>16.481301640000002</v>
      </c>
      <c r="Q81" s="490">
        <v>15.165119965000001</v>
      </c>
      <c r="R81" s="490">
        <v>14.267703406000001</v>
      </c>
      <c r="S81" s="490">
        <v>12.906807564999999</v>
      </c>
      <c r="T81" s="490">
        <v>13.075165106</v>
      </c>
      <c r="U81" s="490">
        <v>13.429539482999999</v>
      </c>
      <c r="V81" s="490">
        <v>13.490667218</v>
      </c>
      <c r="W81" s="490">
        <v>13.395834836000001</v>
      </c>
      <c r="X81" s="490">
        <v>13.293086583999999</v>
      </c>
      <c r="Y81" s="490">
        <v>13.270988494999999</v>
      </c>
      <c r="Z81" s="490">
        <v>13.645154222</v>
      </c>
      <c r="AA81" s="490">
        <v>13.83188009</v>
      </c>
      <c r="AB81" s="490">
        <v>13.637938499000001</v>
      </c>
      <c r="AC81" s="490">
        <v>13.586326309</v>
      </c>
      <c r="AD81" s="490">
        <v>13.066757335</v>
      </c>
      <c r="AE81" s="490">
        <v>12.899355986</v>
      </c>
      <c r="AF81" s="490">
        <v>12.675920913000001</v>
      </c>
      <c r="AG81" s="490">
        <v>13.041454902</v>
      </c>
      <c r="AH81" s="490">
        <v>13.998985548</v>
      </c>
      <c r="AI81" s="490">
        <v>14.537941073000001</v>
      </c>
      <c r="AJ81" s="490">
        <v>13.998868839</v>
      </c>
      <c r="AK81" s="490">
        <v>14.474210707999999</v>
      </c>
      <c r="AL81" s="490">
        <v>14.626107438</v>
      </c>
      <c r="AM81" s="490">
        <v>13.591002438</v>
      </c>
      <c r="AN81" s="490">
        <v>11.343291339</v>
      </c>
      <c r="AO81" s="490">
        <v>11.021308163</v>
      </c>
      <c r="AP81" s="490">
        <v>10.266461354</v>
      </c>
      <c r="AQ81" s="490">
        <v>11.230553029999999</v>
      </c>
      <c r="AR81" s="490">
        <v>11.608146402999999</v>
      </c>
      <c r="AS81" s="490">
        <v>10.784423984</v>
      </c>
      <c r="AT81" s="490">
        <v>10.223816576000001</v>
      </c>
      <c r="AU81" s="490">
        <v>10.318700319</v>
      </c>
      <c r="AV81" s="490">
        <v>11.287416460999999</v>
      </c>
      <c r="AW81" s="490">
        <v>11.603517642</v>
      </c>
      <c r="AX81" s="490">
        <v>11.209763831</v>
      </c>
      <c r="AY81" s="490">
        <v>11.900493191000001</v>
      </c>
      <c r="AZ81" s="490">
        <v>11.961178521000001</v>
      </c>
      <c r="BA81" s="490">
        <v>12.460512368</v>
      </c>
      <c r="BB81" s="478" t="s">
        <v>1364</v>
      </c>
      <c r="BC81" s="478" t="s">
        <v>1364</v>
      </c>
      <c r="BD81" s="478" t="s">
        <v>1364</v>
      </c>
      <c r="BE81" s="478" t="s">
        <v>1364</v>
      </c>
      <c r="BF81" s="478" t="s">
        <v>1364</v>
      </c>
      <c r="BG81" s="478" t="s">
        <v>1364</v>
      </c>
      <c r="BH81" s="478" t="s">
        <v>1364</v>
      </c>
      <c r="BI81" s="478" t="s">
        <v>1364</v>
      </c>
      <c r="BJ81" s="377" t="s">
        <v>1364</v>
      </c>
      <c r="BK81" s="377" t="s">
        <v>1364</v>
      </c>
      <c r="BL81" s="377" t="s">
        <v>1364</v>
      </c>
      <c r="BM81" s="377" t="s">
        <v>1364</v>
      </c>
      <c r="BN81" s="377" t="s">
        <v>1364</v>
      </c>
      <c r="BO81" s="377" t="s">
        <v>1364</v>
      </c>
      <c r="BP81" s="377" t="s">
        <v>1364</v>
      </c>
      <c r="BQ81" s="377" t="s">
        <v>1364</v>
      </c>
      <c r="BR81" s="377" t="s">
        <v>1364</v>
      </c>
      <c r="BS81" s="377" t="s">
        <v>1364</v>
      </c>
      <c r="BT81" s="377" t="s">
        <v>1364</v>
      </c>
      <c r="BU81" s="377" t="s">
        <v>1364</v>
      </c>
      <c r="BV81" s="377" t="s">
        <v>1364</v>
      </c>
    </row>
    <row r="82" spans="1:74" ht="11.1" customHeight="1" x14ac:dyDescent="0.2">
      <c r="A82" s="275" t="s">
        <v>1315</v>
      </c>
      <c r="B82" s="577" t="s">
        <v>1108</v>
      </c>
      <c r="C82" s="490">
        <v>3.3912759438000002</v>
      </c>
      <c r="D82" s="490">
        <v>3.2764093725999999</v>
      </c>
      <c r="E82" s="490">
        <v>3.2378141813000001</v>
      </c>
      <c r="F82" s="490">
        <v>3.0533170345</v>
      </c>
      <c r="G82" s="490">
        <v>3.0409509167</v>
      </c>
      <c r="H82" s="490">
        <v>3.0032856574000002</v>
      </c>
      <c r="I82" s="490">
        <v>3.0523040769000001</v>
      </c>
      <c r="J82" s="490">
        <v>3.0884234521999998</v>
      </c>
      <c r="K82" s="490">
        <v>3.0926044476999999</v>
      </c>
      <c r="L82" s="490">
        <v>2.9703590698000002</v>
      </c>
      <c r="M82" s="490">
        <v>2.8514596560999999</v>
      </c>
      <c r="N82" s="490">
        <v>2.7960061455999998</v>
      </c>
      <c r="O82" s="490">
        <v>2.7767064686</v>
      </c>
      <c r="P82" s="490">
        <v>2.7063790014000002</v>
      </c>
      <c r="Q82" s="490">
        <v>2.6908551534999998</v>
      </c>
      <c r="R82" s="490">
        <v>2.6245475365000002</v>
      </c>
      <c r="S82" s="490">
        <v>2.6048518650000001</v>
      </c>
      <c r="T82" s="490">
        <v>2.5056069490000001</v>
      </c>
      <c r="U82" s="490">
        <v>2.4678634592000002</v>
      </c>
      <c r="V82" s="490">
        <v>2.4504273584999998</v>
      </c>
      <c r="W82" s="490">
        <v>2.4381561113000001</v>
      </c>
      <c r="X82" s="490">
        <v>2.4180723287000001</v>
      </c>
      <c r="Y82" s="490">
        <v>2.4399586228999999</v>
      </c>
      <c r="Z82" s="490">
        <v>2.4528259323000001</v>
      </c>
      <c r="AA82" s="490">
        <v>2.4102138897000001</v>
      </c>
      <c r="AB82" s="490">
        <v>2.4002801671</v>
      </c>
      <c r="AC82" s="490">
        <v>2.3549374278999999</v>
      </c>
      <c r="AD82" s="490">
        <v>2.3576814837</v>
      </c>
      <c r="AE82" s="490">
        <v>2.3958054422999999</v>
      </c>
      <c r="AF82" s="490">
        <v>2.3641321666000001</v>
      </c>
      <c r="AG82" s="490">
        <v>2.4223659352000002</v>
      </c>
      <c r="AH82" s="490">
        <v>2.4623568690000002</v>
      </c>
      <c r="AI82" s="490">
        <v>2.4975872422999998</v>
      </c>
      <c r="AJ82" s="490">
        <v>2.5917591073000001</v>
      </c>
      <c r="AK82" s="490">
        <v>2.6214676726000001</v>
      </c>
      <c r="AL82" s="490">
        <v>2.6555503581000002</v>
      </c>
      <c r="AM82" s="490">
        <v>2.7259176459000001</v>
      </c>
      <c r="AN82" s="490">
        <v>2.8044139120999998</v>
      </c>
      <c r="AO82" s="490">
        <v>2.9156320325</v>
      </c>
      <c r="AP82" s="490">
        <v>2.9837629694999999</v>
      </c>
      <c r="AQ82" s="490">
        <v>3.0011855874000002</v>
      </c>
      <c r="AR82" s="490">
        <v>3.0779376333999999</v>
      </c>
      <c r="AS82" s="490">
        <v>3.0392945381000001</v>
      </c>
      <c r="AT82" s="490">
        <v>3.0114611158</v>
      </c>
      <c r="AU82" s="490">
        <v>2.9305055721</v>
      </c>
      <c r="AV82" s="490">
        <v>2.8378285330000002</v>
      </c>
      <c r="AW82" s="490">
        <v>2.7859626610000001</v>
      </c>
      <c r="AX82" s="490">
        <v>2.7746397375999998</v>
      </c>
      <c r="AY82" s="490">
        <v>2.7556220844000001</v>
      </c>
      <c r="AZ82" s="490">
        <v>2.7269905751999999</v>
      </c>
      <c r="BA82" s="490">
        <v>2.9034019199999999</v>
      </c>
      <c r="BB82" s="478" t="s">
        <v>1364</v>
      </c>
      <c r="BC82" s="478" t="s">
        <v>1364</v>
      </c>
      <c r="BD82" s="478" t="s">
        <v>1364</v>
      </c>
      <c r="BE82" s="478" t="s">
        <v>1364</v>
      </c>
      <c r="BF82" s="478" t="s">
        <v>1364</v>
      </c>
      <c r="BG82" s="478" t="s">
        <v>1364</v>
      </c>
      <c r="BH82" s="478" t="s">
        <v>1364</v>
      </c>
      <c r="BI82" s="478" t="s">
        <v>1364</v>
      </c>
      <c r="BJ82" s="377" t="s">
        <v>1364</v>
      </c>
      <c r="BK82" s="377" t="s">
        <v>1364</v>
      </c>
      <c r="BL82" s="377" t="s">
        <v>1364</v>
      </c>
      <c r="BM82" s="377" t="s">
        <v>1364</v>
      </c>
      <c r="BN82" s="377" t="s">
        <v>1364</v>
      </c>
      <c r="BO82" s="377" t="s">
        <v>1364</v>
      </c>
      <c r="BP82" s="377" t="s">
        <v>1364</v>
      </c>
      <c r="BQ82" s="377" t="s">
        <v>1364</v>
      </c>
      <c r="BR82" s="377" t="s">
        <v>1364</v>
      </c>
      <c r="BS82" s="377" t="s">
        <v>1364</v>
      </c>
      <c r="BT82" s="377" t="s">
        <v>1364</v>
      </c>
      <c r="BU82" s="377" t="s">
        <v>1364</v>
      </c>
      <c r="BV82" s="377" t="s">
        <v>1364</v>
      </c>
    </row>
    <row r="83" spans="1:74" ht="11.1" customHeight="1" x14ac:dyDescent="0.2">
      <c r="A83" s="275" t="s">
        <v>1316</v>
      </c>
      <c r="B83" s="577" t="s">
        <v>1596</v>
      </c>
      <c r="C83" s="490">
        <v>6.6802444004000003</v>
      </c>
      <c r="D83" s="490">
        <v>6.3594078502000002</v>
      </c>
      <c r="E83" s="490">
        <v>5.7040206304999996</v>
      </c>
      <c r="F83" s="490">
        <v>5.5928832739000001</v>
      </c>
      <c r="G83" s="490">
        <v>5.5970277372000004</v>
      </c>
      <c r="H83" s="490">
        <v>4.6956606651000001</v>
      </c>
      <c r="I83" s="490">
        <v>4.5517676050000002</v>
      </c>
      <c r="J83" s="490">
        <v>4.0685517945000003</v>
      </c>
      <c r="K83" s="490">
        <v>3.5801868002999999</v>
      </c>
      <c r="L83" s="490">
        <v>3.2575928216999999</v>
      </c>
      <c r="M83" s="490">
        <v>3.1167327362999999</v>
      </c>
      <c r="N83" s="490">
        <v>2.9824190476000001</v>
      </c>
      <c r="O83" s="490">
        <v>3.0601969176999999</v>
      </c>
      <c r="P83" s="490">
        <v>3.2832075635</v>
      </c>
      <c r="Q83" s="490">
        <v>3.3734077165</v>
      </c>
      <c r="R83" s="490">
        <v>3.3855692388</v>
      </c>
      <c r="S83" s="490">
        <v>3.5071939213999999</v>
      </c>
      <c r="T83" s="490">
        <v>3.5189140588000001</v>
      </c>
      <c r="U83" s="490">
        <v>3.3760709691000002</v>
      </c>
      <c r="V83" s="490">
        <v>3.2849227331000002</v>
      </c>
      <c r="W83" s="490">
        <v>3.0342400357999999</v>
      </c>
      <c r="X83" s="490">
        <v>2.8600507438</v>
      </c>
      <c r="Y83" s="490">
        <v>2.7516310018999999</v>
      </c>
      <c r="Z83" s="490">
        <v>2.6530097818999998</v>
      </c>
      <c r="AA83" s="490">
        <v>2.4800601385999999</v>
      </c>
      <c r="AB83" s="490">
        <v>2.3895980829000001</v>
      </c>
      <c r="AC83" s="490">
        <v>2.4490525785999999</v>
      </c>
      <c r="AD83" s="490">
        <v>2.5747377471999999</v>
      </c>
      <c r="AE83" s="490">
        <v>2.5953560792000001</v>
      </c>
      <c r="AF83" s="490">
        <v>2.7401126623000001</v>
      </c>
      <c r="AG83" s="490">
        <v>2.9216022225999998</v>
      </c>
      <c r="AH83" s="490">
        <v>3.3976150108000001</v>
      </c>
      <c r="AI83" s="490">
        <v>3.406594906</v>
      </c>
      <c r="AJ83" s="490">
        <v>3.5342383652999998</v>
      </c>
      <c r="AK83" s="490">
        <v>3.3625232919000001</v>
      </c>
      <c r="AL83" s="490">
        <v>3.4308144396000002</v>
      </c>
      <c r="AM83" s="490">
        <v>3.2322439171999999</v>
      </c>
      <c r="AN83" s="490">
        <v>3.0451098484000001</v>
      </c>
      <c r="AO83" s="490">
        <v>2.9017195816000001</v>
      </c>
      <c r="AP83" s="490">
        <v>2.7931394213999998</v>
      </c>
      <c r="AQ83" s="490">
        <v>2.7283002665999998</v>
      </c>
      <c r="AR83" s="490">
        <v>2.7155883238</v>
      </c>
      <c r="AS83" s="490">
        <v>2.9283789183</v>
      </c>
      <c r="AT83" s="490">
        <v>3.1986655382000002</v>
      </c>
      <c r="AU83" s="490">
        <v>3.2289539967000001</v>
      </c>
      <c r="AV83" s="490">
        <v>3.0919677990999999</v>
      </c>
      <c r="AW83" s="490">
        <v>3.0836690039999999</v>
      </c>
      <c r="AX83" s="490">
        <v>3.0528899039000001</v>
      </c>
      <c r="AY83" s="490">
        <v>3.0724954250000001</v>
      </c>
      <c r="AZ83" s="490">
        <v>2.9877228896000001</v>
      </c>
      <c r="BA83" s="490">
        <v>2.9981562819000001</v>
      </c>
      <c r="BB83" s="478" t="s">
        <v>1364</v>
      </c>
      <c r="BC83" s="478" t="s">
        <v>1364</v>
      </c>
      <c r="BD83" s="478" t="s">
        <v>1364</v>
      </c>
      <c r="BE83" s="478" t="s">
        <v>1364</v>
      </c>
      <c r="BF83" s="478" t="s">
        <v>1364</v>
      </c>
      <c r="BG83" s="478" t="s">
        <v>1364</v>
      </c>
      <c r="BH83" s="478" t="s">
        <v>1364</v>
      </c>
      <c r="BI83" s="478" t="s">
        <v>1364</v>
      </c>
      <c r="BJ83" s="377" t="s">
        <v>1364</v>
      </c>
      <c r="BK83" s="377" t="s">
        <v>1364</v>
      </c>
      <c r="BL83" s="377" t="s">
        <v>1364</v>
      </c>
      <c r="BM83" s="377" t="s">
        <v>1364</v>
      </c>
      <c r="BN83" s="377" t="s">
        <v>1364</v>
      </c>
      <c r="BO83" s="377" t="s">
        <v>1364</v>
      </c>
      <c r="BP83" s="377" t="s">
        <v>1364</v>
      </c>
      <c r="BQ83" s="377" t="s">
        <v>1364</v>
      </c>
      <c r="BR83" s="377" t="s">
        <v>1364</v>
      </c>
      <c r="BS83" s="377" t="s">
        <v>1364</v>
      </c>
      <c r="BT83" s="377" t="s">
        <v>1364</v>
      </c>
      <c r="BU83" s="377" t="s">
        <v>1364</v>
      </c>
      <c r="BV83" s="377" t="s">
        <v>1364</v>
      </c>
    </row>
    <row r="84" spans="1:74" ht="11.1" customHeight="1" x14ac:dyDescent="0.2">
      <c r="A84" s="171"/>
      <c r="B84" s="643"/>
      <c r="C84" s="654"/>
      <c r="D84" s="654"/>
      <c r="E84" s="654"/>
      <c r="F84" s="654"/>
      <c r="G84" s="654"/>
      <c r="H84" s="654"/>
      <c r="I84" s="654"/>
      <c r="J84" s="654"/>
      <c r="K84" s="654"/>
      <c r="L84" s="654"/>
      <c r="M84" s="654"/>
      <c r="N84" s="654"/>
      <c r="O84" s="654"/>
      <c r="P84" s="654"/>
      <c r="Q84" s="654"/>
      <c r="R84" s="654"/>
      <c r="S84" s="654"/>
      <c r="T84" s="654"/>
      <c r="U84" s="654"/>
      <c r="V84" s="654"/>
      <c r="W84" s="654"/>
      <c r="X84" s="654"/>
      <c r="Y84" s="654"/>
      <c r="Z84" s="654"/>
      <c r="AA84" s="654"/>
      <c r="AB84" s="654"/>
      <c r="AC84" s="654"/>
      <c r="AD84" s="654"/>
      <c r="AE84" s="654"/>
      <c r="AF84" s="654"/>
      <c r="AG84" s="654"/>
      <c r="AH84" s="654"/>
      <c r="AI84" s="654"/>
      <c r="AJ84" s="654"/>
      <c r="AK84" s="654"/>
      <c r="AL84" s="654"/>
      <c r="AM84" s="654"/>
      <c r="AN84" s="654"/>
      <c r="AO84" s="654"/>
      <c r="AP84" s="654"/>
      <c r="AQ84" s="654"/>
      <c r="AR84" s="654"/>
      <c r="AS84" s="654"/>
      <c r="AT84" s="654"/>
      <c r="AU84" s="654"/>
      <c r="AV84" s="654"/>
      <c r="AW84" s="654"/>
      <c r="AX84" s="654"/>
      <c r="AY84" s="654"/>
      <c r="AZ84" s="654"/>
      <c r="BA84" s="654"/>
      <c r="BB84" s="917"/>
      <c r="BC84" s="917"/>
      <c r="BD84" s="917"/>
      <c r="BE84" s="917"/>
      <c r="BF84" s="917"/>
      <c r="BG84" s="917"/>
      <c r="BH84" s="917"/>
      <c r="BI84" s="917"/>
      <c r="BJ84" s="376"/>
      <c r="BK84" s="376"/>
      <c r="BL84" s="376"/>
      <c r="BM84" s="376"/>
      <c r="BN84" s="376"/>
      <c r="BO84" s="376"/>
      <c r="BP84" s="376"/>
      <c r="BQ84" s="376"/>
      <c r="BR84" s="376"/>
      <c r="BS84" s="376"/>
      <c r="BT84" s="376"/>
      <c r="BU84" s="376"/>
      <c r="BV84" s="376"/>
    </row>
    <row r="85" spans="1:74" ht="11.1" customHeight="1" x14ac:dyDescent="0.2">
      <c r="A85" s="171"/>
      <c r="B85" s="37" t="s">
        <v>1317</v>
      </c>
      <c r="C85" s="654"/>
      <c r="D85" s="654"/>
      <c r="E85" s="654"/>
      <c r="F85" s="654"/>
      <c r="G85" s="654"/>
      <c r="H85" s="654"/>
      <c r="I85" s="654"/>
      <c r="J85" s="654"/>
      <c r="K85" s="654"/>
      <c r="L85" s="654"/>
      <c r="M85" s="654"/>
      <c r="N85" s="654"/>
      <c r="O85" s="654"/>
      <c r="P85" s="654"/>
      <c r="Q85" s="654"/>
      <c r="R85" s="654"/>
      <c r="S85" s="654"/>
      <c r="T85" s="654"/>
      <c r="U85" s="654"/>
      <c r="V85" s="654"/>
      <c r="W85" s="654"/>
      <c r="X85" s="654"/>
      <c r="Y85" s="654"/>
      <c r="Z85" s="654"/>
      <c r="AA85" s="654"/>
      <c r="AB85" s="654"/>
      <c r="AC85" s="654"/>
      <c r="AD85" s="654"/>
      <c r="AE85" s="654"/>
      <c r="AF85" s="654"/>
      <c r="AG85" s="654"/>
      <c r="AH85" s="654"/>
      <c r="AI85" s="654"/>
      <c r="AJ85" s="654"/>
      <c r="AK85" s="654"/>
      <c r="AL85" s="654"/>
      <c r="AM85" s="654"/>
      <c r="AN85" s="654"/>
      <c r="AO85" s="654"/>
      <c r="AP85" s="654"/>
      <c r="AQ85" s="654"/>
      <c r="AR85" s="654"/>
      <c r="AS85" s="654"/>
      <c r="AT85" s="654"/>
      <c r="AU85" s="654"/>
      <c r="AV85" s="654"/>
      <c r="AW85" s="654"/>
      <c r="AX85" s="654"/>
      <c r="AY85" s="654"/>
      <c r="AZ85" s="654"/>
      <c r="BA85" s="654"/>
      <c r="BB85" s="917"/>
      <c r="BC85" s="917"/>
      <c r="BD85" s="917"/>
      <c r="BE85" s="917"/>
      <c r="BF85" s="917"/>
      <c r="BG85" s="917"/>
      <c r="BH85" s="917"/>
      <c r="BI85" s="917"/>
      <c r="BJ85" s="376"/>
      <c r="BK85" s="376"/>
      <c r="BL85" s="376"/>
      <c r="BM85" s="376"/>
      <c r="BN85" s="376"/>
      <c r="BO85" s="376"/>
      <c r="BP85" s="376"/>
      <c r="BQ85" s="376"/>
      <c r="BR85" s="376"/>
      <c r="BS85" s="376"/>
      <c r="BT85" s="376"/>
      <c r="BU85" s="376"/>
      <c r="BV85" s="376"/>
    </row>
    <row r="86" spans="1:74" ht="11.1" customHeight="1" x14ac:dyDescent="0.2">
      <c r="A86" s="275" t="s">
        <v>1318</v>
      </c>
      <c r="B86" s="577" t="s">
        <v>1100</v>
      </c>
      <c r="C86" s="490">
        <v>-939.30753330000005</v>
      </c>
      <c r="D86" s="490">
        <v>-994.31868653000004</v>
      </c>
      <c r="E86" s="490">
        <v>-1087.3438894000001</v>
      </c>
      <c r="F86" s="490">
        <v>-1179.8657943999999</v>
      </c>
      <c r="G86" s="490">
        <v>-1226.2260209999999</v>
      </c>
      <c r="H86" s="490">
        <v>-1229.6792911</v>
      </c>
      <c r="I86" s="490">
        <v>-1213.8258891999999</v>
      </c>
      <c r="J86" s="490">
        <v>-1182.0767693</v>
      </c>
      <c r="K86" s="490">
        <v>-1170.8091726</v>
      </c>
      <c r="L86" s="490">
        <v>-1177.7942929000001</v>
      </c>
      <c r="M86" s="490">
        <v>-1166.2301095</v>
      </c>
      <c r="N86" s="490">
        <v>-1158.8464233</v>
      </c>
      <c r="O86" s="490">
        <v>-1166.5081221999999</v>
      </c>
      <c r="P86" s="490">
        <v>-1167.1214382000001</v>
      </c>
      <c r="Q86" s="490">
        <v>-1165.4049758000001</v>
      </c>
      <c r="R86" s="490">
        <v>-1154.0856847</v>
      </c>
      <c r="S86" s="490">
        <v>-1131.2622583</v>
      </c>
      <c r="T86" s="490">
        <v>-1139.9089653000001</v>
      </c>
      <c r="U86" s="490">
        <v>-1186.3963292000001</v>
      </c>
      <c r="V86" s="490">
        <v>-1238.6558072</v>
      </c>
      <c r="W86" s="490">
        <v>-1263.8127517</v>
      </c>
      <c r="X86" s="490">
        <v>-1263.8912562</v>
      </c>
      <c r="Y86" s="490">
        <v>-1253.6492913</v>
      </c>
      <c r="Z86" s="490">
        <v>-1247.4751455999999</v>
      </c>
      <c r="AA86" s="490">
        <v>-1237.4406421000001</v>
      </c>
      <c r="AB86" s="490">
        <v>-1212.0596505999999</v>
      </c>
      <c r="AC86" s="490">
        <v>-1190.2371823000001</v>
      </c>
      <c r="AD86" s="490">
        <v>-1181.9377794</v>
      </c>
      <c r="AE86" s="490">
        <v>-1175.2825752000001</v>
      </c>
      <c r="AF86" s="490">
        <v>-1143.6001793</v>
      </c>
      <c r="AG86" s="490">
        <v>-1073.7944012999999</v>
      </c>
      <c r="AH86" s="490">
        <v>-997.37004487000002</v>
      </c>
      <c r="AI86" s="490">
        <v>-956.86021182000002</v>
      </c>
      <c r="AJ86" s="490">
        <v>-909.54263249999997</v>
      </c>
      <c r="AK86" s="490">
        <v>-1020.4691333</v>
      </c>
      <c r="AL86" s="490">
        <v>-1046.3167046999999</v>
      </c>
      <c r="AM86" s="490">
        <v>-1120.4249121</v>
      </c>
      <c r="AN86" s="490">
        <v>-1123.3582701</v>
      </c>
      <c r="AO86" s="490">
        <v>-1071.3937673999999</v>
      </c>
      <c r="AP86" s="490">
        <v>-1020.0388861</v>
      </c>
      <c r="AQ86" s="490">
        <v>-962.65998208999997</v>
      </c>
      <c r="AR86" s="490">
        <v>-822.33655068999997</v>
      </c>
      <c r="AS86" s="490">
        <v>-794.92942089999997</v>
      </c>
      <c r="AT86" s="490">
        <v>-739.72615325000004</v>
      </c>
      <c r="AU86" s="490">
        <v>-780.20281500999999</v>
      </c>
      <c r="AV86" s="490">
        <v>-853.22098665999999</v>
      </c>
      <c r="AW86" s="490">
        <v>-892.16699249999999</v>
      </c>
      <c r="AX86" s="490">
        <v>-923.02502672000003</v>
      </c>
      <c r="AY86" s="490">
        <v>-950.60452052999995</v>
      </c>
      <c r="AZ86" s="490">
        <v>-975.08647971000005</v>
      </c>
      <c r="BA86" s="490">
        <v>-995.07458285999996</v>
      </c>
      <c r="BB86" s="478" t="s">
        <v>1364</v>
      </c>
      <c r="BC86" s="478" t="s">
        <v>1364</v>
      </c>
      <c r="BD86" s="478" t="s">
        <v>1364</v>
      </c>
      <c r="BE86" s="478" t="s">
        <v>1364</v>
      </c>
      <c r="BF86" s="478" t="s">
        <v>1364</v>
      </c>
      <c r="BG86" s="478" t="s">
        <v>1364</v>
      </c>
      <c r="BH86" s="478" t="s">
        <v>1364</v>
      </c>
      <c r="BI86" s="478" t="s">
        <v>1364</v>
      </c>
      <c r="BJ86" s="377" t="s">
        <v>1364</v>
      </c>
      <c r="BK86" s="377" t="s">
        <v>1364</v>
      </c>
      <c r="BL86" s="377" t="s">
        <v>1364</v>
      </c>
      <c r="BM86" s="377" t="s">
        <v>1364</v>
      </c>
      <c r="BN86" s="377" t="s">
        <v>1364</v>
      </c>
      <c r="BO86" s="377" t="s">
        <v>1364</v>
      </c>
      <c r="BP86" s="377" t="s">
        <v>1364</v>
      </c>
      <c r="BQ86" s="377" t="s">
        <v>1364</v>
      </c>
      <c r="BR86" s="377" t="s">
        <v>1364</v>
      </c>
      <c r="BS86" s="377" t="s">
        <v>1364</v>
      </c>
      <c r="BT86" s="377" t="s">
        <v>1364</v>
      </c>
      <c r="BU86" s="377" t="s">
        <v>1364</v>
      </c>
      <c r="BV86" s="377" t="s">
        <v>1364</v>
      </c>
    </row>
    <row r="87" spans="1:74" ht="11.1" customHeight="1" x14ac:dyDescent="0.2">
      <c r="A87" s="275" t="s">
        <v>1319</v>
      </c>
      <c r="B87" s="577" t="s">
        <v>1102</v>
      </c>
      <c r="C87" s="490">
        <v>-15.920421903999999</v>
      </c>
      <c r="D87" s="490">
        <v>-23.737353943999999</v>
      </c>
      <c r="E87" s="490">
        <v>-28.365827051</v>
      </c>
      <c r="F87" s="490">
        <v>-27.465751737000001</v>
      </c>
      <c r="G87" s="490">
        <v>-22.536865552999998</v>
      </c>
      <c r="H87" s="490">
        <v>-20.016429047999999</v>
      </c>
      <c r="I87" s="490">
        <v>-23.109677893000001</v>
      </c>
      <c r="J87" s="490">
        <v>-35.959000058999997</v>
      </c>
      <c r="K87" s="490">
        <v>-50.127612048000003</v>
      </c>
      <c r="L87" s="490">
        <v>-55.990167016999997</v>
      </c>
      <c r="M87" s="490">
        <v>-59.169356350999998</v>
      </c>
      <c r="N87" s="490">
        <v>-72.443772331000005</v>
      </c>
      <c r="O87" s="490">
        <v>-81.052491657000004</v>
      </c>
      <c r="P87" s="490">
        <v>-73.455719371000001</v>
      </c>
      <c r="Q87" s="490">
        <v>-54.496057819000001</v>
      </c>
      <c r="R87" s="490">
        <v>-32.849684584000002</v>
      </c>
      <c r="S87" s="490">
        <v>-18.694884239</v>
      </c>
      <c r="T87" s="490">
        <v>-11.261675254</v>
      </c>
      <c r="U87" s="490">
        <v>-12.858942527</v>
      </c>
      <c r="V87" s="490">
        <v>-26.560539071000001</v>
      </c>
      <c r="W87" s="490">
        <v>-45.552921738999999</v>
      </c>
      <c r="X87" s="490">
        <v>-64.035496828000007</v>
      </c>
      <c r="Y87" s="490">
        <v>-69.532280830000005</v>
      </c>
      <c r="Z87" s="490">
        <v>-64.239571058999999</v>
      </c>
      <c r="AA87" s="490">
        <v>-57.689079497000002</v>
      </c>
      <c r="AB87" s="490">
        <v>-43.853377655000003</v>
      </c>
      <c r="AC87" s="490">
        <v>-25.095855092000001</v>
      </c>
      <c r="AD87" s="490">
        <v>-7.3252987851000002</v>
      </c>
      <c r="AE87" s="490">
        <v>-2.3139726704000001</v>
      </c>
      <c r="AF87" s="490">
        <v>-13.857282358999999</v>
      </c>
      <c r="AG87" s="490">
        <v>-23.856391583000001</v>
      </c>
      <c r="AH87" s="490">
        <v>-31.851988278</v>
      </c>
      <c r="AI87" s="490">
        <v>-51.280522474000001</v>
      </c>
      <c r="AJ87" s="490">
        <v>-69.161546692000002</v>
      </c>
      <c r="AK87" s="490">
        <v>-68.008261547999993</v>
      </c>
      <c r="AL87" s="490">
        <v>-74.426894250999993</v>
      </c>
      <c r="AM87" s="490">
        <v>-57.048576859999997</v>
      </c>
      <c r="AN87" s="490">
        <v>-53.891343937000002</v>
      </c>
      <c r="AO87" s="490">
        <v>-49.853889174999999</v>
      </c>
      <c r="AP87" s="490">
        <v>-30.684609836</v>
      </c>
      <c r="AQ87" s="490">
        <v>-34.489795770000001</v>
      </c>
      <c r="AR87" s="490">
        <v>-38.468731398000003</v>
      </c>
      <c r="AS87" s="490">
        <v>-53.419860125</v>
      </c>
      <c r="AT87" s="490">
        <v>-64.640158518999996</v>
      </c>
      <c r="AU87" s="490">
        <v>-69.431647510000005</v>
      </c>
      <c r="AV87" s="490">
        <v>-68.636158758999997</v>
      </c>
      <c r="AW87" s="490">
        <v>-64.285664971000003</v>
      </c>
      <c r="AX87" s="490">
        <v>-60.011281150000002</v>
      </c>
      <c r="AY87" s="490">
        <v>-55.07325548</v>
      </c>
      <c r="AZ87" s="490">
        <v>-49.645508966000001</v>
      </c>
      <c r="BA87" s="490">
        <v>-44.394732498000003</v>
      </c>
      <c r="BB87" s="478" t="s">
        <v>1364</v>
      </c>
      <c r="BC87" s="478" t="s">
        <v>1364</v>
      </c>
      <c r="BD87" s="478" t="s">
        <v>1364</v>
      </c>
      <c r="BE87" s="478" t="s">
        <v>1364</v>
      </c>
      <c r="BF87" s="478" t="s">
        <v>1364</v>
      </c>
      <c r="BG87" s="478" t="s">
        <v>1364</v>
      </c>
      <c r="BH87" s="478" t="s">
        <v>1364</v>
      </c>
      <c r="BI87" s="478" t="s">
        <v>1364</v>
      </c>
      <c r="BJ87" s="377" t="s">
        <v>1364</v>
      </c>
      <c r="BK87" s="377" t="s">
        <v>1364</v>
      </c>
      <c r="BL87" s="377" t="s">
        <v>1364</v>
      </c>
      <c r="BM87" s="377" t="s">
        <v>1364</v>
      </c>
      <c r="BN87" s="377" t="s">
        <v>1364</v>
      </c>
      <c r="BO87" s="377" t="s">
        <v>1364</v>
      </c>
      <c r="BP87" s="377" t="s">
        <v>1364</v>
      </c>
      <c r="BQ87" s="377" t="s">
        <v>1364</v>
      </c>
      <c r="BR87" s="377" t="s">
        <v>1364</v>
      </c>
      <c r="BS87" s="377" t="s">
        <v>1364</v>
      </c>
      <c r="BT87" s="377" t="s">
        <v>1364</v>
      </c>
      <c r="BU87" s="377" t="s">
        <v>1364</v>
      </c>
      <c r="BV87" s="377" t="s">
        <v>1364</v>
      </c>
    </row>
    <row r="88" spans="1:74" ht="11.1" customHeight="1" x14ac:dyDescent="0.2">
      <c r="A88" s="275" t="s">
        <v>1320</v>
      </c>
      <c r="B88" s="577" t="s">
        <v>1104</v>
      </c>
      <c r="C88" s="490">
        <v>-143.33955864000001</v>
      </c>
      <c r="D88" s="490">
        <v>-147.18344528</v>
      </c>
      <c r="E88" s="490">
        <v>-158.07760519000001</v>
      </c>
      <c r="F88" s="490">
        <v>-157.35397398999999</v>
      </c>
      <c r="G88" s="490">
        <v>-160.18504733</v>
      </c>
      <c r="H88" s="490">
        <v>-163.62623428000001</v>
      </c>
      <c r="I88" s="490">
        <v>-178.44757394999999</v>
      </c>
      <c r="J88" s="490">
        <v>-203.88415848</v>
      </c>
      <c r="K88" s="490">
        <v>-223.39079387999999</v>
      </c>
      <c r="L88" s="490">
        <v>-224.94306481999999</v>
      </c>
      <c r="M88" s="490">
        <v>-221.68219095000001</v>
      </c>
      <c r="N88" s="490">
        <v>-218.45726031000001</v>
      </c>
      <c r="O88" s="490">
        <v>-219.67275219999999</v>
      </c>
      <c r="P88" s="490">
        <v>-229.45487367999999</v>
      </c>
      <c r="Q88" s="490">
        <v>-235.77825931999999</v>
      </c>
      <c r="R88" s="490">
        <v>-238.25594666999999</v>
      </c>
      <c r="S88" s="490">
        <v>-249.25590313999999</v>
      </c>
      <c r="T88" s="490">
        <v>-259.02698677000001</v>
      </c>
      <c r="U88" s="490">
        <v>-274.62224674999999</v>
      </c>
      <c r="V88" s="490">
        <v>-306.51758552000001</v>
      </c>
      <c r="W88" s="490">
        <v>-330.97486268</v>
      </c>
      <c r="X88" s="490">
        <v>-326.39228605</v>
      </c>
      <c r="Y88" s="490">
        <v>-323.71057962999998</v>
      </c>
      <c r="Z88" s="490">
        <v>-328.19132827999999</v>
      </c>
      <c r="AA88" s="490">
        <v>-318.67241820999999</v>
      </c>
      <c r="AB88" s="490">
        <v>-314.92876174999998</v>
      </c>
      <c r="AC88" s="490">
        <v>-301.41694496999997</v>
      </c>
      <c r="AD88" s="490">
        <v>-281.62800920000001</v>
      </c>
      <c r="AE88" s="490">
        <v>-274.17318365</v>
      </c>
      <c r="AF88" s="490">
        <v>-280.95629602000002</v>
      </c>
      <c r="AG88" s="490">
        <v>-290.95707647</v>
      </c>
      <c r="AH88" s="490">
        <v>-299.93960905</v>
      </c>
      <c r="AI88" s="490">
        <v>-303.65309760000002</v>
      </c>
      <c r="AJ88" s="490">
        <v>-306.69099920000002</v>
      </c>
      <c r="AK88" s="490">
        <v>-310.31120303</v>
      </c>
      <c r="AL88" s="490">
        <v>-327.35193251999999</v>
      </c>
      <c r="AM88" s="490">
        <v>-335.99521806000001</v>
      </c>
      <c r="AN88" s="490">
        <v>-336.98010932</v>
      </c>
      <c r="AO88" s="490">
        <v>-326.15911573</v>
      </c>
      <c r="AP88" s="490">
        <v>-316.37053151999999</v>
      </c>
      <c r="AQ88" s="490">
        <v>-301.01837638000001</v>
      </c>
      <c r="AR88" s="490">
        <v>-291.09854994</v>
      </c>
      <c r="AS88" s="490">
        <v>-277.19979976000002</v>
      </c>
      <c r="AT88" s="490">
        <v>-261.72213002000001</v>
      </c>
      <c r="AU88" s="490">
        <v>-254.46124334999999</v>
      </c>
      <c r="AV88" s="490">
        <v>-257.76312538000002</v>
      </c>
      <c r="AW88" s="490">
        <v>-263.88084756000001</v>
      </c>
      <c r="AX88" s="490">
        <v>-269.85794283000001</v>
      </c>
      <c r="AY88" s="490">
        <v>-276.48725407000001</v>
      </c>
      <c r="AZ88" s="490">
        <v>-283.50577128999998</v>
      </c>
      <c r="BA88" s="490">
        <v>-290.04663491999997</v>
      </c>
      <c r="BB88" s="478" t="s">
        <v>1364</v>
      </c>
      <c r="BC88" s="478" t="s">
        <v>1364</v>
      </c>
      <c r="BD88" s="478" t="s">
        <v>1364</v>
      </c>
      <c r="BE88" s="478" t="s">
        <v>1364</v>
      </c>
      <c r="BF88" s="478" t="s">
        <v>1364</v>
      </c>
      <c r="BG88" s="478" t="s">
        <v>1364</v>
      </c>
      <c r="BH88" s="478" t="s">
        <v>1364</v>
      </c>
      <c r="BI88" s="478" t="s">
        <v>1364</v>
      </c>
      <c r="BJ88" s="377" t="s">
        <v>1364</v>
      </c>
      <c r="BK88" s="377" t="s">
        <v>1364</v>
      </c>
      <c r="BL88" s="377" t="s">
        <v>1364</v>
      </c>
      <c r="BM88" s="377" t="s">
        <v>1364</v>
      </c>
      <c r="BN88" s="377" t="s">
        <v>1364</v>
      </c>
      <c r="BO88" s="377" t="s">
        <v>1364</v>
      </c>
      <c r="BP88" s="377" t="s">
        <v>1364</v>
      </c>
      <c r="BQ88" s="377" t="s">
        <v>1364</v>
      </c>
      <c r="BR88" s="377" t="s">
        <v>1364</v>
      </c>
      <c r="BS88" s="377" t="s">
        <v>1364</v>
      </c>
      <c r="BT88" s="377" t="s">
        <v>1364</v>
      </c>
      <c r="BU88" s="377" t="s">
        <v>1364</v>
      </c>
      <c r="BV88" s="377" t="s">
        <v>1364</v>
      </c>
    </row>
    <row r="89" spans="1:74" ht="11.1" customHeight="1" x14ac:dyDescent="0.2">
      <c r="A89" s="275" t="s">
        <v>1321</v>
      </c>
      <c r="B89" s="577" t="s">
        <v>1106</v>
      </c>
      <c r="C89" s="490">
        <v>-445.13593666000003</v>
      </c>
      <c r="D89" s="490">
        <v>-443.17527453000002</v>
      </c>
      <c r="E89" s="490">
        <v>-457.96493665000003</v>
      </c>
      <c r="F89" s="490">
        <v>-464.43802650999999</v>
      </c>
      <c r="G89" s="490">
        <v>-453.71019555999999</v>
      </c>
      <c r="H89" s="490">
        <v>-453.12983363000001</v>
      </c>
      <c r="I89" s="490">
        <v>-478.74688588999999</v>
      </c>
      <c r="J89" s="490">
        <v>-539.10383463000005</v>
      </c>
      <c r="K89" s="490">
        <v>-584.26933107000002</v>
      </c>
      <c r="L89" s="490">
        <v>-614.84983861000001</v>
      </c>
      <c r="M89" s="490">
        <v>-638.68682318000003</v>
      </c>
      <c r="N89" s="490">
        <v>-652.90048105999995</v>
      </c>
      <c r="O89" s="490">
        <v>-668.08961284999998</v>
      </c>
      <c r="P89" s="490">
        <v>-691.84279030000005</v>
      </c>
      <c r="Q89" s="490">
        <v>-713.05516316000001</v>
      </c>
      <c r="R89" s="490">
        <v>-721.23056938000002</v>
      </c>
      <c r="S89" s="490">
        <v>-715.58818628999995</v>
      </c>
      <c r="T89" s="490">
        <v>-711.69719482000005</v>
      </c>
      <c r="U89" s="490">
        <v>-730.97985409</v>
      </c>
      <c r="V89" s="490">
        <v>-765.16316818999996</v>
      </c>
      <c r="W89" s="490">
        <v>-786.63682663999998</v>
      </c>
      <c r="X89" s="490">
        <v>-800.20741348000001</v>
      </c>
      <c r="Y89" s="490">
        <v>-830.99778618000005</v>
      </c>
      <c r="Z89" s="490">
        <v>-865.11423098</v>
      </c>
      <c r="AA89" s="490">
        <v>-893.87924882000004</v>
      </c>
      <c r="AB89" s="490">
        <v>-919.81745683999998</v>
      </c>
      <c r="AC89" s="490">
        <v>-930.32859243999997</v>
      </c>
      <c r="AD89" s="490">
        <v>-924.52433489999999</v>
      </c>
      <c r="AE89" s="490">
        <v>-917.37821575999999</v>
      </c>
      <c r="AF89" s="490">
        <v>-904.01036949000002</v>
      </c>
      <c r="AG89" s="490">
        <v>-884.73685922000004</v>
      </c>
      <c r="AH89" s="490">
        <v>-872.55597833000002</v>
      </c>
      <c r="AI89" s="490">
        <v>-867.29244469000002</v>
      </c>
      <c r="AJ89" s="490">
        <v>-838.94941036</v>
      </c>
      <c r="AK89" s="490">
        <v>-842.41597621999995</v>
      </c>
      <c r="AL89" s="490">
        <v>-863.98403442999995</v>
      </c>
      <c r="AM89" s="490">
        <v>-899.06824225000003</v>
      </c>
      <c r="AN89" s="490">
        <v>-884.54989995000005</v>
      </c>
      <c r="AO89" s="490">
        <v>-838.13793243999999</v>
      </c>
      <c r="AP89" s="490">
        <v>-794.05716824000001</v>
      </c>
      <c r="AQ89" s="490">
        <v>-703.17588517000002</v>
      </c>
      <c r="AR89" s="490">
        <v>-635.86065735</v>
      </c>
      <c r="AS89" s="490">
        <v>-609.41360671999996</v>
      </c>
      <c r="AT89" s="490">
        <v>-567.71281767000005</v>
      </c>
      <c r="AU89" s="490">
        <v>-556.13219031999995</v>
      </c>
      <c r="AV89" s="490">
        <v>-582.87854772000003</v>
      </c>
      <c r="AW89" s="490">
        <v>-620.81062645999998</v>
      </c>
      <c r="AX89" s="490">
        <v>-658.46207121999998</v>
      </c>
      <c r="AY89" s="490">
        <v>-695.76719649999995</v>
      </c>
      <c r="AZ89" s="490">
        <v>-729.93853534000004</v>
      </c>
      <c r="BA89" s="490">
        <v>-757.66979049999998</v>
      </c>
      <c r="BB89" s="478" t="s">
        <v>1364</v>
      </c>
      <c r="BC89" s="478" t="s">
        <v>1364</v>
      </c>
      <c r="BD89" s="478" t="s">
        <v>1364</v>
      </c>
      <c r="BE89" s="478" t="s">
        <v>1364</v>
      </c>
      <c r="BF89" s="478" t="s">
        <v>1364</v>
      </c>
      <c r="BG89" s="478" t="s">
        <v>1364</v>
      </c>
      <c r="BH89" s="478" t="s">
        <v>1364</v>
      </c>
      <c r="BI89" s="478" t="s">
        <v>1364</v>
      </c>
      <c r="BJ89" s="377" t="s">
        <v>1364</v>
      </c>
      <c r="BK89" s="377" t="s">
        <v>1364</v>
      </c>
      <c r="BL89" s="377" t="s">
        <v>1364</v>
      </c>
      <c r="BM89" s="377" t="s">
        <v>1364</v>
      </c>
      <c r="BN89" s="377" t="s">
        <v>1364</v>
      </c>
      <c r="BO89" s="377" t="s">
        <v>1364</v>
      </c>
      <c r="BP89" s="377" t="s">
        <v>1364</v>
      </c>
      <c r="BQ89" s="377" t="s">
        <v>1364</v>
      </c>
      <c r="BR89" s="377" t="s">
        <v>1364</v>
      </c>
      <c r="BS89" s="377" t="s">
        <v>1364</v>
      </c>
      <c r="BT89" s="377" t="s">
        <v>1364</v>
      </c>
      <c r="BU89" s="377" t="s">
        <v>1364</v>
      </c>
      <c r="BV89" s="377" t="s">
        <v>1364</v>
      </c>
    </row>
    <row r="90" spans="1:74" ht="11.1" customHeight="1" x14ac:dyDescent="0.2">
      <c r="A90" s="275" t="s">
        <v>1322</v>
      </c>
      <c r="B90" s="577" t="s">
        <v>1108</v>
      </c>
      <c r="C90" s="490">
        <v>-456.19322798000002</v>
      </c>
      <c r="D90" s="490">
        <v>-424.24014370999998</v>
      </c>
      <c r="E90" s="490">
        <v>-420.59945420000003</v>
      </c>
      <c r="F90" s="490">
        <v>-376.29735796</v>
      </c>
      <c r="G90" s="490">
        <v>-320.67896906999999</v>
      </c>
      <c r="H90" s="490">
        <v>-294.20007398000001</v>
      </c>
      <c r="I90" s="490">
        <v>-347.38714900999997</v>
      </c>
      <c r="J90" s="490">
        <v>-474.07111796999999</v>
      </c>
      <c r="K90" s="490">
        <v>-555.77552130000004</v>
      </c>
      <c r="L90" s="490">
        <v>-575.78015892999997</v>
      </c>
      <c r="M90" s="490">
        <v>-577.23081830000001</v>
      </c>
      <c r="N90" s="490">
        <v>-569.91575918000001</v>
      </c>
      <c r="O90" s="490">
        <v>-566.37025898000002</v>
      </c>
      <c r="P90" s="490">
        <v>-585.66599107000002</v>
      </c>
      <c r="Q90" s="490">
        <v>-592.16464260999999</v>
      </c>
      <c r="R90" s="490">
        <v>-575.01582939000002</v>
      </c>
      <c r="S90" s="490">
        <v>-556.45991004999996</v>
      </c>
      <c r="T90" s="490">
        <v>-554.39469510000004</v>
      </c>
      <c r="U90" s="490">
        <v>-599.01062846000002</v>
      </c>
      <c r="V90" s="490">
        <v>-666.40138405000005</v>
      </c>
      <c r="W90" s="490">
        <v>-695.03554567000003</v>
      </c>
      <c r="X90" s="490">
        <v>-673.71005170000001</v>
      </c>
      <c r="Y90" s="490">
        <v>-649.48466943000005</v>
      </c>
      <c r="Z90" s="490">
        <v>-644.61439464</v>
      </c>
      <c r="AA90" s="490">
        <v>-641.57649336999998</v>
      </c>
      <c r="AB90" s="490">
        <v>-651.68050092999999</v>
      </c>
      <c r="AC90" s="490">
        <v>-642.68975395999996</v>
      </c>
      <c r="AD90" s="490">
        <v>-616.51928779000002</v>
      </c>
      <c r="AE90" s="490">
        <v>-608.78033804999995</v>
      </c>
      <c r="AF90" s="490">
        <v>-630.17835480999997</v>
      </c>
      <c r="AG90" s="490">
        <v>-651.43025255999999</v>
      </c>
      <c r="AH90" s="490">
        <v>-654.50619485000004</v>
      </c>
      <c r="AI90" s="490">
        <v>-653.58195504000003</v>
      </c>
      <c r="AJ90" s="490">
        <v>-631.57406748999995</v>
      </c>
      <c r="AK90" s="490">
        <v>-632.64723139</v>
      </c>
      <c r="AL90" s="490">
        <v>-644.13250407999999</v>
      </c>
      <c r="AM90" s="490">
        <v>-663.46785784999997</v>
      </c>
      <c r="AN90" s="490">
        <v>-678.91946631999997</v>
      </c>
      <c r="AO90" s="490">
        <v>-675.36250743999994</v>
      </c>
      <c r="AP90" s="490">
        <v>-653.90480071000002</v>
      </c>
      <c r="AQ90" s="490">
        <v>-616.82526832999997</v>
      </c>
      <c r="AR90" s="490">
        <v>-611.99017111000001</v>
      </c>
      <c r="AS90" s="490">
        <v>-594.78132817999995</v>
      </c>
      <c r="AT90" s="490">
        <v>-584.90693122000005</v>
      </c>
      <c r="AU90" s="490">
        <v>-569.47838009999998</v>
      </c>
      <c r="AV90" s="490">
        <v>-573.35198678999996</v>
      </c>
      <c r="AW90" s="490">
        <v>-589.21029725000005</v>
      </c>
      <c r="AX90" s="490">
        <v>-606.38642771000002</v>
      </c>
      <c r="AY90" s="490">
        <v>-624.32625877999999</v>
      </c>
      <c r="AZ90" s="490">
        <v>-640.90315950000002</v>
      </c>
      <c r="BA90" s="490">
        <v>-653.96456695999996</v>
      </c>
      <c r="BB90" s="478" t="s">
        <v>1364</v>
      </c>
      <c r="BC90" s="478" t="s">
        <v>1364</v>
      </c>
      <c r="BD90" s="478" t="s">
        <v>1364</v>
      </c>
      <c r="BE90" s="478" t="s">
        <v>1364</v>
      </c>
      <c r="BF90" s="478" t="s">
        <v>1364</v>
      </c>
      <c r="BG90" s="478" t="s">
        <v>1364</v>
      </c>
      <c r="BH90" s="478" t="s">
        <v>1364</v>
      </c>
      <c r="BI90" s="478" t="s">
        <v>1364</v>
      </c>
      <c r="BJ90" s="377" t="s">
        <v>1364</v>
      </c>
      <c r="BK90" s="377" t="s">
        <v>1364</v>
      </c>
      <c r="BL90" s="377" t="s">
        <v>1364</v>
      </c>
      <c r="BM90" s="377" t="s">
        <v>1364</v>
      </c>
      <c r="BN90" s="377" t="s">
        <v>1364</v>
      </c>
      <c r="BO90" s="377" t="s">
        <v>1364</v>
      </c>
      <c r="BP90" s="377" t="s">
        <v>1364</v>
      </c>
      <c r="BQ90" s="377" t="s">
        <v>1364</v>
      </c>
      <c r="BR90" s="377" t="s">
        <v>1364</v>
      </c>
      <c r="BS90" s="377" t="s">
        <v>1364</v>
      </c>
      <c r="BT90" s="377" t="s">
        <v>1364</v>
      </c>
      <c r="BU90" s="377" t="s">
        <v>1364</v>
      </c>
      <c r="BV90" s="377" t="s">
        <v>1364</v>
      </c>
    </row>
    <row r="91" spans="1:74" s="562" customFormat="1" ht="11.1" customHeight="1" x14ac:dyDescent="0.2">
      <c r="A91" s="109" t="s">
        <v>1323</v>
      </c>
      <c r="B91" s="563" t="s">
        <v>1596</v>
      </c>
      <c r="C91" s="492">
        <v>-338.10921437000002</v>
      </c>
      <c r="D91" s="492">
        <v>-330.06124217000001</v>
      </c>
      <c r="E91" s="492">
        <v>-330.46188489999997</v>
      </c>
      <c r="F91" s="492">
        <v>-305.24616216999999</v>
      </c>
      <c r="G91" s="492">
        <v>-249.86880997</v>
      </c>
      <c r="H91" s="492">
        <v>-209.21464103</v>
      </c>
      <c r="I91" s="492">
        <v>-220.40706046</v>
      </c>
      <c r="J91" s="492">
        <v>-287.13800904999999</v>
      </c>
      <c r="K91" s="492">
        <v>-328.04675108999999</v>
      </c>
      <c r="L91" s="492">
        <v>-345.32023175</v>
      </c>
      <c r="M91" s="492">
        <v>-347.29168480999999</v>
      </c>
      <c r="N91" s="492">
        <v>-338.47100576999998</v>
      </c>
      <c r="O91" s="492">
        <v>-338.2334654</v>
      </c>
      <c r="P91" s="492">
        <v>-347.35715894999998</v>
      </c>
      <c r="Q91" s="492">
        <v>-347.90679941000002</v>
      </c>
      <c r="R91" s="492">
        <v>-327.75967179999998</v>
      </c>
      <c r="S91" s="492">
        <v>-298.07862786999999</v>
      </c>
      <c r="T91" s="492">
        <v>-296.20716346</v>
      </c>
      <c r="U91" s="492">
        <v>-337.74855262</v>
      </c>
      <c r="V91" s="492">
        <v>-414.55097224999997</v>
      </c>
      <c r="W91" s="492">
        <v>-465.73780022</v>
      </c>
      <c r="X91" s="492">
        <v>-500.62159627</v>
      </c>
      <c r="Y91" s="492">
        <v>-530.15222137000001</v>
      </c>
      <c r="Z91" s="492">
        <v>-546.35291185999995</v>
      </c>
      <c r="AA91" s="492">
        <v>-548.53616205000003</v>
      </c>
      <c r="AB91" s="492">
        <v>-533.98070555000004</v>
      </c>
      <c r="AC91" s="492">
        <v>-508.12397250999999</v>
      </c>
      <c r="AD91" s="492">
        <v>-462.05465796999999</v>
      </c>
      <c r="AE91" s="492">
        <v>-410.95911651</v>
      </c>
      <c r="AF91" s="492">
        <v>-375.56736289000003</v>
      </c>
      <c r="AG91" s="492">
        <v>-351.75157001999997</v>
      </c>
      <c r="AH91" s="492">
        <v>-353.45915745999997</v>
      </c>
      <c r="AI91" s="492">
        <v>-373.09045232</v>
      </c>
      <c r="AJ91" s="492">
        <v>-360.53236892000001</v>
      </c>
      <c r="AK91" s="492">
        <v>-357.35774221000003</v>
      </c>
      <c r="AL91" s="492">
        <v>-375.7124647</v>
      </c>
      <c r="AM91" s="492">
        <v>-376.86886039000001</v>
      </c>
      <c r="AN91" s="492">
        <v>-391.35484580000002</v>
      </c>
      <c r="AO91" s="492">
        <v>-390.33860562000001</v>
      </c>
      <c r="AP91" s="492">
        <v>-367.58164270999998</v>
      </c>
      <c r="AQ91" s="492">
        <v>-369.66060571000003</v>
      </c>
      <c r="AR91" s="492">
        <v>-383.52373933000001</v>
      </c>
      <c r="AS91" s="492">
        <v>-375.64066582999999</v>
      </c>
      <c r="AT91" s="492">
        <v>-364.61962302000001</v>
      </c>
      <c r="AU91" s="492">
        <v>-354.97777029999997</v>
      </c>
      <c r="AV91" s="492">
        <v>-349.11221438000001</v>
      </c>
      <c r="AW91" s="492">
        <v>-347.58230987000002</v>
      </c>
      <c r="AX91" s="492">
        <v>-344.64807110999999</v>
      </c>
      <c r="AY91" s="492">
        <v>-342.76293461</v>
      </c>
      <c r="AZ91" s="492">
        <v>-342.58800822000001</v>
      </c>
      <c r="BA91" s="492">
        <v>-343.74327134999999</v>
      </c>
      <c r="BB91" s="481" t="s">
        <v>1364</v>
      </c>
      <c r="BC91" s="481" t="s">
        <v>1364</v>
      </c>
      <c r="BD91" s="481" t="s">
        <v>1364</v>
      </c>
      <c r="BE91" s="481" t="s">
        <v>1364</v>
      </c>
      <c r="BF91" s="481" t="s">
        <v>1364</v>
      </c>
      <c r="BG91" s="481" t="s">
        <v>1364</v>
      </c>
      <c r="BH91" s="481" t="s">
        <v>1364</v>
      </c>
      <c r="BI91" s="481" t="s">
        <v>1364</v>
      </c>
      <c r="BJ91" s="422" t="s">
        <v>1364</v>
      </c>
      <c r="BK91" s="422" t="s">
        <v>1364</v>
      </c>
      <c r="BL91" s="422" t="s">
        <v>1364</v>
      </c>
      <c r="BM91" s="422" t="s">
        <v>1364</v>
      </c>
      <c r="BN91" s="422" t="s">
        <v>1364</v>
      </c>
      <c r="BO91" s="422" t="s">
        <v>1364</v>
      </c>
      <c r="BP91" s="422" t="s">
        <v>1364</v>
      </c>
      <c r="BQ91" s="422" t="s">
        <v>1364</v>
      </c>
      <c r="BR91" s="422" t="s">
        <v>1364</v>
      </c>
      <c r="BS91" s="422" t="s">
        <v>1364</v>
      </c>
      <c r="BT91" s="422" t="s">
        <v>1364</v>
      </c>
      <c r="BU91" s="422" t="s">
        <v>1364</v>
      </c>
      <c r="BV91" s="422" t="s">
        <v>1364</v>
      </c>
    </row>
    <row r="92" spans="1:74" s="358" customFormat="1" ht="32.85" customHeight="1" x14ac:dyDescent="0.2">
      <c r="A92" s="357"/>
      <c r="B92" s="1140" t="s">
        <v>1243</v>
      </c>
      <c r="C92" s="1140"/>
      <c r="D92" s="1140"/>
      <c r="E92" s="1140"/>
      <c r="F92" s="1140"/>
      <c r="G92" s="1140"/>
      <c r="H92" s="1140"/>
      <c r="I92" s="1140"/>
      <c r="J92" s="1140"/>
      <c r="K92" s="1140"/>
      <c r="L92" s="1140"/>
      <c r="M92" s="1140"/>
      <c r="N92" s="1140"/>
      <c r="O92" s="1140"/>
      <c r="P92" s="1140"/>
      <c r="Q92" s="1140"/>
      <c r="R92" s="641"/>
      <c r="AY92" s="361"/>
      <c r="AZ92" s="361"/>
      <c r="BA92" s="361"/>
      <c r="BD92" s="361"/>
      <c r="BE92" s="361"/>
      <c r="BF92" s="361"/>
      <c r="BG92" s="361"/>
      <c r="BH92" s="361"/>
      <c r="BI92" s="361"/>
    </row>
    <row r="93" spans="1:74" s="188" customFormat="1" ht="12.6" customHeight="1" x14ac:dyDescent="0.25">
      <c r="A93" s="187"/>
      <c r="B93" s="1140" t="s">
        <v>1244</v>
      </c>
      <c r="C93" s="1096"/>
      <c r="D93" s="1096"/>
      <c r="E93" s="1096"/>
      <c r="F93" s="1096"/>
      <c r="G93" s="1096"/>
      <c r="H93" s="1096"/>
      <c r="I93" s="1096"/>
      <c r="J93" s="1096"/>
      <c r="K93" s="1096"/>
      <c r="L93" s="1096"/>
      <c r="M93" s="1096"/>
      <c r="N93" s="1096"/>
      <c r="O93" s="1096"/>
      <c r="P93" s="1096"/>
      <c r="Q93" s="1040"/>
      <c r="R93" s="641"/>
      <c r="AY93" s="858"/>
      <c r="AZ93" s="858"/>
      <c r="BA93" s="858"/>
      <c r="BB93" s="206"/>
      <c r="BC93" s="206"/>
      <c r="BD93" s="702"/>
      <c r="BE93" s="702"/>
      <c r="BF93" s="702"/>
      <c r="BG93" s="858"/>
      <c r="BH93" s="858"/>
      <c r="BI93" s="858"/>
      <c r="BJ93" s="206"/>
    </row>
    <row r="94" spans="1:74" s="188" customFormat="1" ht="24" customHeight="1" x14ac:dyDescent="0.25">
      <c r="A94" s="187"/>
      <c r="B94" s="1140" t="s">
        <v>1245</v>
      </c>
      <c r="C94" s="1140"/>
      <c r="D94" s="1140"/>
      <c r="E94" s="1140"/>
      <c r="F94" s="1140"/>
      <c r="G94" s="1140"/>
      <c r="H94" s="1140"/>
      <c r="I94" s="1140"/>
      <c r="J94" s="1140"/>
      <c r="K94" s="1140"/>
      <c r="L94" s="1140"/>
      <c r="M94" s="1140"/>
      <c r="N94" s="1140"/>
      <c r="O94" s="1140"/>
      <c r="P94" s="1140"/>
      <c r="Q94" s="1140"/>
      <c r="R94" s="641"/>
      <c r="AY94" s="858"/>
      <c r="AZ94" s="858"/>
      <c r="BA94" s="858"/>
      <c r="BB94" s="206"/>
      <c r="BC94" s="206"/>
      <c r="BD94" s="702"/>
      <c r="BE94" s="702"/>
      <c r="BF94" s="702"/>
      <c r="BG94" s="858"/>
      <c r="BH94" s="858"/>
      <c r="BI94" s="858"/>
      <c r="BJ94" s="206"/>
    </row>
    <row r="95" spans="1:74" s="188" customFormat="1" ht="10.5" customHeight="1" x14ac:dyDescent="0.25">
      <c r="A95" s="187"/>
      <c r="B95" s="1140" t="s">
        <v>1246</v>
      </c>
      <c r="C95" s="1140"/>
      <c r="D95" s="1140"/>
      <c r="E95" s="1140"/>
      <c r="F95" s="1140"/>
      <c r="G95" s="1140"/>
      <c r="H95" s="1140"/>
      <c r="I95" s="1140"/>
      <c r="J95" s="1140"/>
      <c r="K95" s="1140"/>
      <c r="L95" s="1140"/>
      <c r="M95" s="1140"/>
      <c r="N95" s="1140"/>
      <c r="O95" s="1140"/>
      <c r="P95" s="1140"/>
      <c r="Q95" s="1140"/>
      <c r="R95" s="641"/>
      <c r="AY95" s="858"/>
      <c r="AZ95" s="858"/>
      <c r="BA95" s="858"/>
      <c r="BB95" s="206"/>
      <c r="BC95" s="206"/>
      <c r="BD95" s="702"/>
      <c r="BE95" s="702"/>
      <c r="BF95" s="702"/>
      <c r="BG95" s="858"/>
      <c r="BH95" s="858"/>
      <c r="BI95" s="858"/>
      <c r="BJ95" s="206"/>
    </row>
    <row r="96" spans="1:74" s="188" customFormat="1" x14ac:dyDescent="0.2">
      <c r="A96" s="187"/>
      <c r="B96" s="348" t="s">
        <v>826</v>
      </c>
      <c r="C96" s="348"/>
      <c r="D96" s="348"/>
      <c r="E96" s="348"/>
      <c r="F96" s="348"/>
      <c r="G96" s="348"/>
      <c r="H96" s="595"/>
      <c r="I96" s="348"/>
      <c r="J96" s="348"/>
      <c r="K96" s="348"/>
      <c r="L96" s="348"/>
      <c r="M96" s="348"/>
      <c r="N96" s="348"/>
      <c r="O96" s="348"/>
      <c r="P96" s="348"/>
      <c r="Q96" s="348"/>
      <c r="R96" s="642"/>
      <c r="AY96" s="858"/>
      <c r="AZ96" s="858"/>
      <c r="BA96" s="858"/>
      <c r="BB96" s="206"/>
      <c r="BC96" s="206"/>
      <c r="BD96" s="702"/>
      <c r="BE96" s="702"/>
      <c r="BF96" s="702"/>
      <c r="BG96" s="858"/>
      <c r="BH96" s="858"/>
      <c r="BI96" s="858"/>
      <c r="BJ96" s="206"/>
    </row>
    <row r="97" spans="1:74" s="188" customFormat="1" ht="10.5" customHeight="1" x14ac:dyDescent="0.25">
      <c r="A97" s="187"/>
      <c r="B97" s="1018" t="str">
        <f>Dates!$G$2</f>
        <v>EIA completed modeling and analysis for this report on Monday, April 7, 2025.</v>
      </c>
      <c r="C97" s="1005"/>
      <c r="D97" s="1005"/>
      <c r="E97" s="1005"/>
      <c r="F97" s="1005"/>
      <c r="G97" s="1005"/>
      <c r="H97" s="1005"/>
      <c r="I97" s="1005"/>
      <c r="J97" s="1005"/>
      <c r="K97" s="1005"/>
      <c r="L97" s="1005"/>
      <c r="M97" s="1005"/>
      <c r="N97" s="1005"/>
      <c r="O97" s="1005"/>
      <c r="P97" s="1005"/>
      <c r="Q97" s="1005"/>
      <c r="R97" s="641"/>
      <c r="AY97" s="858"/>
      <c r="AZ97" s="858"/>
      <c r="BA97" s="858"/>
      <c r="BB97" s="206"/>
      <c r="BC97" s="206"/>
      <c r="BD97" s="702"/>
      <c r="BE97" s="702"/>
      <c r="BF97" s="702"/>
      <c r="BG97" s="858"/>
      <c r="BH97" s="858"/>
      <c r="BI97" s="858"/>
      <c r="BJ97" s="206"/>
    </row>
    <row r="98" spans="1:74" s="188" customFormat="1" ht="10.5" customHeight="1" x14ac:dyDescent="0.25">
      <c r="A98" s="187"/>
      <c r="B98" s="1013" t="s">
        <v>483</v>
      </c>
      <c r="C98" s="1014"/>
      <c r="D98" s="1014"/>
      <c r="E98" s="1014"/>
      <c r="F98" s="1014"/>
      <c r="G98" s="1014"/>
      <c r="H98" s="1014"/>
      <c r="I98" s="1014"/>
      <c r="J98" s="1014"/>
      <c r="K98" s="1014"/>
      <c r="L98" s="1014"/>
      <c r="M98" s="1014"/>
      <c r="N98" s="1014"/>
      <c r="O98" s="1014"/>
      <c r="P98" s="1014"/>
      <c r="Q98" s="1014"/>
      <c r="R98" s="641"/>
      <c r="AY98" s="858"/>
      <c r="AZ98" s="858"/>
      <c r="BA98" s="858"/>
      <c r="BB98" s="206"/>
      <c r="BC98" s="206"/>
      <c r="BD98" s="702"/>
      <c r="BE98" s="702"/>
      <c r="BF98" s="702"/>
      <c r="BG98" s="858"/>
      <c r="BH98" s="858"/>
      <c r="BI98" s="858"/>
      <c r="BJ98" s="206"/>
    </row>
    <row r="99" spans="1:74" s="188" customFormat="1" ht="12.6" customHeight="1" x14ac:dyDescent="0.25">
      <c r="A99" s="187"/>
      <c r="B99" s="1124" t="s">
        <v>1435</v>
      </c>
      <c r="C99" s="1125"/>
      <c r="D99" s="1125"/>
      <c r="E99" s="1125"/>
      <c r="F99" s="1125"/>
      <c r="G99" s="1125"/>
      <c r="H99" s="1125"/>
      <c r="I99" s="1125"/>
      <c r="J99" s="1125"/>
      <c r="K99" s="1125"/>
      <c r="L99" s="1125"/>
      <c r="M99" s="1125"/>
      <c r="N99" s="1125"/>
      <c r="O99" s="1125"/>
      <c r="P99" s="1125"/>
      <c r="Q99" s="1125"/>
      <c r="R99" s="641"/>
      <c r="AY99" s="858"/>
      <c r="AZ99" s="858"/>
      <c r="BA99" s="858"/>
      <c r="BB99" s="206"/>
      <c r="BC99" s="206"/>
      <c r="BD99" s="702"/>
      <c r="BE99" s="702"/>
      <c r="BF99" s="702"/>
      <c r="BG99" s="858"/>
      <c r="BH99" s="858"/>
      <c r="BI99" s="858"/>
      <c r="BJ99" s="206"/>
    </row>
    <row r="100" spans="1:74" s="188" customFormat="1" ht="14.1" customHeight="1" x14ac:dyDescent="0.25">
      <c r="A100" s="187"/>
      <c r="B100" s="1039" t="s">
        <v>492</v>
      </c>
      <c r="C100" s="1040"/>
      <c r="D100" s="1040"/>
      <c r="E100" s="1040"/>
      <c r="F100" s="1040"/>
      <c r="G100" s="1040"/>
      <c r="H100" s="1040"/>
      <c r="I100" s="1040"/>
      <c r="J100" s="1040"/>
      <c r="K100" s="1040"/>
      <c r="L100" s="1040"/>
      <c r="M100" s="1040"/>
      <c r="N100" s="1040"/>
      <c r="O100" s="1040"/>
      <c r="P100" s="1040"/>
      <c r="Q100" s="1040"/>
      <c r="R100" s="641"/>
      <c r="AY100" s="858"/>
      <c r="AZ100" s="858"/>
      <c r="BA100" s="858"/>
      <c r="BB100" s="206"/>
      <c r="BC100" s="206"/>
      <c r="BD100" s="702"/>
      <c r="BE100" s="702"/>
      <c r="BF100" s="702"/>
      <c r="BG100" s="858"/>
      <c r="BH100" s="858"/>
      <c r="BI100" s="858"/>
      <c r="BJ100" s="206"/>
    </row>
    <row r="101" spans="1:74" s="188" customFormat="1" ht="12.6" customHeight="1" x14ac:dyDescent="0.25">
      <c r="A101" s="187"/>
      <c r="B101" s="1136" t="s">
        <v>840</v>
      </c>
      <c r="C101" s="1136"/>
      <c r="D101" s="1136"/>
      <c r="E101" s="1136"/>
      <c r="F101" s="1136"/>
      <c r="G101" s="1136"/>
      <c r="H101" s="1136"/>
      <c r="I101" s="1136"/>
      <c r="J101" s="1136"/>
      <c r="K101" s="1136"/>
      <c r="L101" s="1136"/>
      <c r="M101" s="1136"/>
      <c r="N101" s="1136"/>
      <c r="O101" s="1136"/>
      <c r="P101" s="1136"/>
      <c r="Q101" s="1136"/>
      <c r="R101" s="1136"/>
      <c r="AY101" s="858"/>
      <c r="AZ101" s="858"/>
      <c r="BA101" s="858"/>
      <c r="BB101" s="206"/>
      <c r="BC101" s="206"/>
      <c r="BD101" s="702"/>
      <c r="BE101" s="702"/>
      <c r="BF101" s="702"/>
      <c r="BG101" s="858"/>
      <c r="BH101" s="858"/>
      <c r="BI101" s="858"/>
      <c r="BJ101" s="206"/>
    </row>
    <row r="102" spans="1:74" s="184" customFormat="1" ht="12" customHeight="1" x14ac:dyDescent="0.25">
      <c r="A102" s="187"/>
      <c r="B102" s="1039" t="s">
        <v>1247</v>
      </c>
      <c r="C102" s="1096"/>
      <c r="D102" s="1096"/>
      <c r="E102" s="1096"/>
      <c r="F102" s="1096"/>
      <c r="G102" s="1096"/>
      <c r="H102" s="1096"/>
      <c r="I102" s="1096"/>
      <c r="J102" s="1096"/>
      <c r="K102" s="1096"/>
      <c r="L102" s="1096"/>
      <c r="M102" s="1096"/>
      <c r="N102" s="1096"/>
      <c r="O102" s="1096"/>
      <c r="P102" s="1096"/>
      <c r="Q102" s="1040"/>
      <c r="R102" s="641"/>
      <c r="AY102" s="855"/>
      <c r="AZ102" s="855"/>
      <c r="BA102" s="855"/>
      <c r="BB102" s="205"/>
      <c r="BC102" s="205"/>
      <c r="BD102" s="697"/>
      <c r="BE102" s="697"/>
      <c r="BF102" s="697"/>
      <c r="BG102" s="855"/>
      <c r="BH102" s="855"/>
      <c r="BI102" s="855"/>
      <c r="BJ102" s="205"/>
    </row>
    <row r="103" spans="1:74" x14ac:dyDescent="0.2">
      <c r="A103" s="62"/>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859"/>
      <c r="AZ103" s="859"/>
      <c r="BA103" s="859"/>
      <c r="BB103" s="137"/>
      <c r="BC103" s="137"/>
      <c r="BD103" s="703"/>
      <c r="BE103" s="703"/>
      <c r="BF103" s="703"/>
      <c r="BG103" s="859"/>
      <c r="BH103" s="859"/>
      <c r="BI103" s="859"/>
      <c r="BJ103" s="137"/>
      <c r="BK103" s="137"/>
      <c r="BL103" s="137"/>
      <c r="BM103" s="137"/>
      <c r="BN103" s="137"/>
      <c r="BO103" s="137"/>
      <c r="BP103" s="137"/>
      <c r="BQ103" s="137"/>
      <c r="BR103" s="137"/>
      <c r="BS103" s="137"/>
      <c r="BT103" s="137"/>
      <c r="BU103" s="137"/>
      <c r="BV103" s="137"/>
    </row>
    <row r="104" spans="1:74" x14ac:dyDescent="0.2">
      <c r="A104" s="62"/>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859"/>
      <c r="AZ104" s="859"/>
      <c r="BA104" s="859"/>
      <c r="BB104" s="137"/>
      <c r="BC104" s="137"/>
      <c r="BD104" s="703"/>
      <c r="BE104" s="703"/>
      <c r="BF104" s="703"/>
      <c r="BG104" s="859"/>
      <c r="BH104" s="859"/>
      <c r="BI104" s="859"/>
      <c r="BJ104" s="137"/>
      <c r="BK104" s="137"/>
      <c r="BL104" s="137"/>
      <c r="BM104" s="137"/>
      <c r="BN104" s="137"/>
      <c r="BO104" s="137"/>
      <c r="BP104" s="137"/>
      <c r="BQ104" s="137"/>
      <c r="BR104" s="137"/>
      <c r="BS104" s="137"/>
      <c r="BT104" s="137"/>
      <c r="BU104" s="137"/>
      <c r="BV104" s="137"/>
    </row>
    <row r="105" spans="1:74" x14ac:dyDescent="0.2">
      <c r="A105" s="62"/>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859"/>
      <c r="AZ105" s="859"/>
      <c r="BA105" s="859"/>
      <c r="BB105" s="137"/>
      <c r="BC105" s="137"/>
      <c r="BD105" s="703"/>
      <c r="BE105" s="703"/>
      <c r="BF105" s="703"/>
      <c r="BG105" s="859"/>
      <c r="BH105" s="859"/>
      <c r="BI105" s="859"/>
      <c r="BJ105" s="137"/>
      <c r="BK105" s="137"/>
      <c r="BL105" s="137"/>
      <c r="BM105" s="137"/>
      <c r="BN105" s="137"/>
      <c r="BO105" s="137"/>
      <c r="BP105" s="137"/>
      <c r="BQ105" s="137"/>
      <c r="BR105" s="137"/>
      <c r="BS105" s="137"/>
      <c r="BT105" s="137"/>
      <c r="BU105" s="137"/>
      <c r="BV105" s="137"/>
    </row>
    <row r="106" spans="1:74" x14ac:dyDescent="0.2">
      <c r="A106" s="62"/>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859"/>
      <c r="AZ106" s="859"/>
      <c r="BA106" s="859"/>
      <c r="BB106" s="137"/>
      <c r="BC106" s="137"/>
      <c r="BD106" s="703"/>
      <c r="BE106" s="703"/>
      <c r="BF106" s="703"/>
      <c r="BG106" s="859"/>
      <c r="BH106" s="859"/>
      <c r="BI106" s="859"/>
      <c r="BJ106" s="137"/>
      <c r="BK106" s="137"/>
      <c r="BL106" s="137"/>
      <c r="BM106" s="137"/>
      <c r="BN106" s="137"/>
      <c r="BO106" s="137"/>
      <c r="BP106" s="137"/>
      <c r="BQ106" s="137"/>
      <c r="BR106" s="137"/>
      <c r="BS106" s="137"/>
      <c r="BT106" s="137"/>
      <c r="BU106" s="137"/>
      <c r="BV106" s="137"/>
    </row>
    <row r="107" spans="1:74" x14ac:dyDescent="0.2">
      <c r="A107" s="62"/>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859"/>
      <c r="AZ107" s="859"/>
      <c r="BA107" s="859"/>
      <c r="BB107" s="137"/>
      <c r="BC107" s="137"/>
      <c r="BD107" s="703"/>
      <c r="BE107" s="703"/>
      <c r="BF107" s="703"/>
      <c r="BG107" s="859"/>
      <c r="BH107" s="859"/>
      <c r="BI107" s="859"/>
      <c r="BJ107" s="137"/>
      <c r="BK107" s="137"/>
      <c r="BL107" s="137"/>
      <c r="BM107" s="137"/>
      <c r="BN107" s="137"/>
      <c r="BO107" s="137"/>
      <c r="BP107" s="137"/>
      <c r="BQ107" s="137"/>
      <c r="BR107" s="137"/>
      <c r="BS107" s="137"/>
      <c r="BT107" s="137"/>
      <c r="BU107" s="137"/>
      <c r="BV107" s="137"/>
    </row>
    <row r="108" spans="1:74" x14ac:dyDescent="0.2">
      <c r="A108" s="62"/>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859"/>
      <c r="AZ108" s="859"/>
      <c r="BA108" s="859"/>
      <c r="BB108" s="137"/>
      <c r="BC108" s="137"/>
      <c r="BD108" s="703"/>
      <c r="BE108" s="703"/>
      <c r="BF108" s="703"/>
      <c r="BG108" s="859"/>
      <c r="BH108" s="859"/>
      <c r="BI108" s="859"/>
      <c r="BJ108" s="137"/>
      <c r="BK108" s="137"/>
      <c r="BL108" s="137"/>
      <c r="BM108" s="137"/>
      <c r="BN108" s="137"/>
      <c r="BO108" s="137"/>
      <c r="BP108" s="137"/>
      <c r="BQ108" s="137"/>
      <c r="BR108" s="137"/>
      <c r="BS108" s="137"/>
      <c r="BT108" s="137"/>
      <c r="BU108" s="137"/>
      <c r="BV108" s="137"/>
    </row>
    <row r="109" spans="1:74" x14ac:dyDescent="0.2">
      <c r="A109" s="62"/>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859"/>
      <c r="AZ109" s="859"/>
      <c r="BA109" s="859"/>
      <c r="BB109" s="137"/>
      <c r="BC109" s="137"/>
      <c r="BD109" s="703"/>
      <c r="BE109" s="703"/>
      <c r="BF109" s="703"/>
      <c r="BG109" s="859"/>
      <c r="BH109" s="859"/>
      <c r="BI109" s="859"/>
      <c r="BJ109" s="137"/>
      <c r="BK109" s="137"/>
      <c r="BL109" s="137"/>
      <c r="BM109" s="137"/>
      <c r="BN109" s="137"/>
      <c r="BO109" s="137"/>
      <c r="BP109" s="137"/>
      <c r="BQ109" s="137"/>
      <c r="BR109" s="137"/>
      <c r="BS109" s="137"/>
      <c r="BT109" s="137"/>
      <c r="BU109" s="137"/>
      <c r="BV109" s="137"/>
    </row>
    <row r="110" spans="1:74" x14ac:dyDescent="0.2">
      <c r="A110" s="62"/>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859"/>
      <c r="AZ110" s="859"/>
      <c r="BA110" s="859"/>
      <c r="BB110" s="137"/>
      <c r="BC110" s="137"/>
      <c r="BD110" s="703"/>
      <c r="BE110" s="703"/>
      <c r="BF110" s="703"/>
      <c r="BG110" s="859"/>
      <c r="BH110" s="859"/>
      <c r="BI110" s="859"/>
      <c r="BJ110" s="137"/>
      <c r="BK110" s="137"/>
      <c r="BL110" s="137"/>
      <c r="BM110" s="137"/>
      <c r="BN110" s="137"/>
      <c r="BO110" s="137"/>
      <c r="BP110" s="137"/>
      <c r="BQ110" s="137"/>
      <c r="BR110" s="137"/>
      <c r="BS110" s="137"/>
      <c r="BT110" s="137"/>
      <c r="BU110" s="137"/>
      <c r="BV110" s="137"/>
    </row>
    <row r="111" spans="1:74" x14ac:dyDescent="0.2">
      <c r="A111" s="62"/>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859"/>
      <c r="AZ111" s="859"/>
      <c r="BA111" s="859"/>
      <c r="BB111" s="137"/>
      <c r="BC111" s="137"/>
      <c r="BD111" s="703"/>
      <c r="BE111" s="703"/>
      <c r="BF111" s="703"/>
      <c r="BG111" s="859"/>
      <c r="BH111" s="859"/>
      <c r="BI111" s="859"/>
      <c r="BJ111" s="137"/>
      <c r="BK111" s="137"/>
      <c r="BL111" s="137"/>
      <c r="BM111" s="137"/>
      <c r="BN111" s="137"/>
      <c r="BO111" s="137"/>
      <c r="BP111" s="137"/>
      <c r="BQ111" s="137"/>
      <c r="BR111" s="137"/>
      <c r="BS111" s="137"/>
      <c r="BT111" s="137"/>
      <c r="BU111" s="137"/>
      <c r="BV111" s="137"/>
    </row>
    <row r="112" spans="1:74" x14ac:dyDescent="0.2">
      <c r="BK112" s="138"/>
      <c r="BL112" s="138"/>
      <c r="BM112" s="138"/>
      <c r="BN112" s="138"/>
      <c r="BO112" s="138"/>
      <c r="BP112" s="138"/>
      <c r="BQ112" s="138"/>
      <c r="BR112" s="138"/>
      <c r="BS112" s="138"/>
      <c r="BT112" s="138"/>
      <c r="BU112" s="138"/>
      <c r="BV112" s="138"/>
    </row>
    <row r="113" spans="1:74" x14ac:dyDescent="0.2">
      <c r="A113" s="62"/>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859"/>
      <c r="AZ113" s="859"/>
      <c r="BA113" s="859"/>
      <c r="BB113" s="137"/>
      <c r="BC113" s="137"/>
      <c r="BD113" s="703"/>
      <c r="BE113" s="703"/>
      <c r="BF113" s="703"/>
      <c r="BG113" s="859"/>
      <c r="BH113" s="859"/>
      <c r="BI113" s="859"/>
      <c r="BJ113" s="137"/>
      <c r="BK113" s="137"/>
      <c r="BL113" s="137"/>
      <c r="BM113" s="137"/>
      <c r="BN113" s="137"/>
      <c r="BO113" s="137"/>
      <c r="BP113" s="137"/>
      <c r="BQ113" s="137"/>
      <c r="BR113" s="137"/>
      <c r="BS113" s="137"/>
      <c r="BT113" s="137"/>
      <c r="BU113" s="137"/>
      <c r="BV113" s="137"/>
    </row>
    <row r="114" spans="1:74" x14ac:dyDescent="0.2">
      <c r="A114" s="62"/>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859"/>
      <c r="AZ114" s="859"/>
      <c r="BA114" s="859"/>
      <c r="BB114" s="137"/>
      <c r="BC114" s="137"/>
      <c r="BD114" s="703"/>
      <c r="BE114" s="703"/>
      <c r="BF114" s="703"/>
      <c r="BG114" s="859"/>
      <c r="BH114" s="859"/>
      <c r="BI114" s="859"/>
      <c r="BJ114" s="137"/>
      <c r="BK114" s="137"/>
      <c r="BL114" s="137"/>
      <c r="BM114" s="137"/>
      <c r="BN114" s="137"/>
      <c r="BO114" s="137"/>
      <c r="BP114" s="137"/>
      <c r="BQ114" s="137"/>
      <c r="BR114" s="137"/>
      <c r="BS114" s="137"/>
      <c r="BT114" s="137"/>
      <c r="BU114" s="137"/>
      <c r="BV114" s="137"/>
    </row>
    <row r="115" spans="1:74" x14ac:dyDescent="0.2">
      <c r="A115" s="62"/>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859"/>
      <c r="AZ115" s="859"/>
      <c r="BA115" s="859"/>
      <c r="BB115" s="137"/>
      <c r="BC115" s="137"/>
      <c r="BD115" s="703"/>
      <c r="BE115" s="703"/>
      <c r="BF115" s="703"/>
      <c r="BG115" s="859"/>
      <c r="BH115" s="859"/>
      <c r="BI115" s="859"/>
      <c r="BJ115" s="137"/>
      <c r="BK115" s="137"/>
      <c r="BL115" s="137"/>
      <c r="BM115" s="137"/>
      <c r="BN115" s="137"/>
      <c r="BO115" s="137"/>
      <c r="BP115" s="137"/>
      <c r="BQ115" s="137"/>
      <c r="BR115" s="137"/>
      <c r="BS115" s="137"/>
      <c r="BT115" s="137"/>
      <c r="BU115" s="137"/>
      <c r="BV115" s="137"/>
    </row>
    <row r="116" spans="1:74" x14ac:dyDescent="0.2">
      <c r="A116" s="62"/>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859"/>
      <c r="AZ116" s="859"/>
      <c r="BA116" s="859"/>
      <c r="BB116" s="137"/>
      <c r="BC116" s="137"/>
      <c r="BD116" s="703"/>
      <c r="BE116" s="703"/>
      <c r="BF116" s="703"/>
      <c r="BG116" s="859"/>
      <c r="BH116" s="859"/>
      <c r="BI116" s="859"/>
      <c r="BJ116" s="137"/>
      <c r="BK116" s="137"/>
      <c r="BL116" s="137"/>
      <c r="BM116" s="137"/>
      <c r="BN116" s="137"/>
      <c r="BO116" s="137"/>
      <c r="BP116" s="137"/>
      <c r="BQ116" s="137"/>
      <c r="BR116" s="137"/>
      <c r="BS116" s="137"/>
      <c r="BT116" s="137"/>
      <c r="BU116" s="137"/>
      <c r="BV116" s="137"/>
    </row>
    <row r="117" spans="1:74" x14ac:dyDescent="0.2">
      <c r="A117" s="62"/>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859"/>
      <c r="AZ117" s="859"/>
      <c r="BA117" s="859"/>
      <c r="BB117" s="137"/>
      <c r="BC117" s="137"/>
      <c r="BD117" s="703"/>
      <c r="BE117" s="703"/>
      <c r="BF117" s="703"/>
      <c r="BG117" s="859"/>
      <c r="BH117" s="859"/>
      <c r="BI117" s="859"/>
      <c r="BJ117" s="137"/>
      <c r="BK117" s="137"/>
      <c r="BL117" s="137"/>
      <c r="BM117" s="137"/>
      <c r="BN117" s="137"/>
      <c r="BO117" s="137"/>
      <c r="BP117" s="137"/>
      <c r="BQ117" s="137"/>
      <c r="BR117" s="137"/>
      <c r="BS117" s="137"/>
      <c r="BT117" s="137"/>
      <c r="BU117" s="137"/>
      <c r="BV117" s="137"/>
    </row>
    <row r="118" spans="1:74" x14ac:dyDescent="0.2">
      <c r="A118" s="62"/>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859"/>
      <c r="AZ118" s="859"/>
      <c r="BA118" s="859"/>
      <c r="BB118" s="137"/>
      <c r="BC118" s="137"/>
      <c r="BD118" s="703"/>
      <c r="BE118" s="703"/>
      <c r="BF118" s="703"/>
      <c r="BG118" s="859"/>
      <c r="BH118" s="859"/>
      <c r="BI118" s="859"/>
      <c r="BJ118" s="137"/>
      <c r="BK118" s="137"/>
      <c r="BL118" s="137"/>
      <c r="BM118" s="137"/>
      <c r="BN118" s="137"/>
      <c r="BO118" s="137"/>
      <c r="BP118" s="137"/>
      <c r="BQ118" s="137"/>
      <c r="BR118" s="137"/>
      <c r="BS118" s="137"/>
      <c r="BT118" s="137"/>
      <c r="BU118" s="137"/>
      <c r="BV118" s="137"/>
    </row>
    <row r="119" spans="1:74" x14ac:dyDescent="0.2">
      <c r="A119" s="62"/>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859"/>
      <c r="AZ119" s="859"/>
      <c r="BA119" s="859"/>
      <c r="BB119" s="137"/>
      <c r="BC119" s="137"/>
      <c r="BD119" s="703"/>
      <c r="BE119" s="703"/>
      <c r="BF119" s="703"/>
      <c r="BG119" s="859"/>
      <c r="BH119" s="859"/>
      <c r="BI119" s="859"/>
      <c r="BJ119" s="137"/>
      <c r="BK119" s="137"/>
      <c r="BL119" s="137"/>
      <c r="BM119" s="137"/>
      <c r="BN119" s="137"/>
      <c r="BO119" s="137"/>
      <c r="BP119" s="137"/>
      <c r="BQ119" s="137"/>
      <c r="BR119" s="137"/>
      <c r="BS119" s="137"/>
      <c r="BT119" s="137"/>
      <c r="BU119" s="137"/>
      <c r="BV119" s="137"/>
    </row>
    <row r="120" spans="1:74" x14ac:dyDescent="0.2">
      <c r="A120" s="62"/>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859"/>
      <c r="AZ120" s="859"/>
      <c r="BA120" s="859"/>
      <c r="BB120" s="137"/>
      <c r="BC120" s="137"/>
      <c r="BD120" s="703"/>
      <c r="BE120" s="703"/>
      <c r="BF120" s="703"/>
      <c r="BG120" s="859"/>
      <c r="BH120" s="859"/>
      <c r="BI120" s="859"/>
      <c r="BJ120" s="137"/>
      <c r="BK120" s="137"/>
      <c r="BL120" s="137"/>
      <c r="BM120" s="137"/>
      <c r="BN120" s="137"/>
      <c r="BO120" s="137"/>
      <c r="BP120" s="137"/>
      <c r="BQ120" s="137"/>
      <c r="BR120" s="137"/>
      <c r="BS120" s="137"/>
      <c r="BT120" s="137"/>
      <c r="BU120" s="137"/>
      <c r="BV120" s="137"/>
    </row>
    <row r="121" spans="1:74" x14ac:dyDescent="0.2">
      <c r="A121" s="62"/>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859"/>
      <c r="AZ121" s="859"/>
      <c r="BA121" s="859"/>
      <c r="BB121" s="137"/>
      <c r="BC121" s="137"/>
      <c r="BD121" s="703"/>
      <c r="BE121" s="703"/>
      <c r="BF121" s="703"/>
      <c r="BG121" s="859"/>
      <c r="BH121" s="859"/>
      <c r="BI121" s="859"/>
      <c r="BJ121" s="137"/>
      <c r="BK121" s="137"/>
      <c r="BL121" s="137"/>
      <c r="BM121" s="137"/>
      <c r="BN121" s="137"/>
      <c r="BO121" s="137"/>
      <c r="BP121" s="137"/>
      <c r="BQ121" s="137"/>
      <c r="BR121" s="137"/>
      <c r="BS121" s="137"/>
      <c r="BT121" s="137"/>
      <c r="BU121" s="137"/>
      <c r="BV121" s="137"/>
    </row>
    <row r="122" spans="1:74" x14ac:dyDescent="0.2">
      <c r="BK122" s="138"/>
      <c r="BL122" s="138"/>
      <c r="BM122" s="138"/>
      <c r="BN122" s="138"/>
      <c r="BO122" s="138"/>
      <c r="BP122" s="138"/>
      <c r="BQ122" s="138"/>
      <c r="BR122" s="138"/>
      <c r="BS122" s="138"/>
      <c r="BT122" s="138"/>
      <c r="BU122" s="138"/>
      <c r="BV122" s="138"/>
    </row>
    <row r="123" spans="1:74" x14ac:dyDescent="0.2">
      <c r="BK123" s="138"/>
      <c r="BL123" s="138"/>
      <c r="BM123" s="138"/>
      <c r="BN123" s="138"/>
      <c r="BO123" s="138"/>
      <c r="BP123" s="138"/>
      <c r="BQ123" s="138"/>
      <c r="BR123" s="138"/>
      <c r="BS123" s="138"/>
      <c r="BT123" s="138"/>
      <c r="BU123" s="138"/>
      <c r="BV123" s="138"/>
    </row>
    <row r="124" spans="1:74" x14ac:dyDescent="0.2">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860"/>
      <c r="AZ124" s="860"/>
      <c r="BA124" s="860"/>
      <c r="BB124" s="139"/>
      <c r="BC124" s="139"/>
      <c r="BD124" s="704"/>
      <c r="BE124" s="704"/>
      <c r="BF124" s="704"/>
      <c r="BG124" s="860"/>
      <c r="BH124" s="860"/>
      <c r="BI124" s="860"/>
      <c r="BJ124" s="139"/>
      <c r="BK124" s="139"/>
      <c r="BL124" s="139"/>
      <c r="BM124" s="139"/>
      <c r="BN124" s="139"/>
      <c r="BO124" s="139"/>
      <c r="BP124" s="139"/>
      <c r="BQ124" s="139"/>
      <c r="BR124" s="139"/>
      <c r="BS124" s="139"/>
      <c r="BT124" s="139"/>
      <c r="BU124" s="139"/>
      <c r="BV124" s="139"/>
    </row>
    <row r="125" spans="1:74" x14ac:dyDescent="0.2">
      <c r="BK125" s="138"/>
      <c r="BL125" s="138"/>
      <c r="BM125" s="138"/>
      <c r="BN125" s="138"/>
      <c r="BO125" s="138"/>
      <c r="BP125" s="138"/>
      <c r="BQ125" s="138"/>
      <c r="BR125" s="138"/>
      <c r="BS125" s="138"/>
      <c r="BT125" s="138"/>
      <c r="BU125" s="138"/>
      <c r="BV125" s="138"/>
    </row>
    <row r="126" spans="1:74" x14ac:dyDescent="0.2">
      <c r="BK126" s="138"/>
      <c r="BL126" s="138"/>
      <c r="BM126" s="138"/>
      <c r="BN126" s="138"/>
      <c r="BO126" s="138"/>
      <c r="BP126" s="138"/>
      <c r="BQ126" s="138"/>
      <c r="BR126" s="138"/>
      <c r="BS126" s="138"/>
      <c r="BT126" s="138"/>
      <c r="BU126" s="138"/>
      <c r="BV126" s="138"/>
    </row>
    <row r="127" spans="1:74" x14ac:dyDescent="0.2">
      <c r="BK127" s="138"/>
      <c r="BL127" s="138"/>
      <c r="BM127" s="138"/>
      <c r="BN127" s="138"/>
      <c r="BO127" s="138"/>
      <c r="BP127" s="138"/>
      <c r="BQ127" s="138"/>
      <c r="BR127" s="138"/>
      <c r="BS127" s="138"/>
      <c r="BT127" s="138"/>
      <c r="BU127" s="138"/>
      <c r="BV127" s="138"/>
    </row>
    <row r="128" spans="1:74" x14ac:dyDescent="0.2">
      <c r="BK128" s="138"/>
      <c r="BL128" s="138"/>
      <c r="BM128" s="138"/>
      <c r="BN128" s="138"/>
      <c r="BO128" s="138"/>
      <c r="BP128" s="138"/>
      <c r="BQ128" s="138"/>
      <c r="BR128" s="138"/>
      <c r="BS128" s="138"/>
      <c r="BT128" s="138"/>
      <c r="BU128" s="138"/>
      <c r="BV128" s="138"/>
    </row>
    <row r="129" spans="3:74" x14ac:dyDescent="0.2">
      <c r="BK129" s="138"/>
      <c r="BL129" s="138"/>
      <c r="BM129" s="138"/>
      <c r="BN129" s="138"/>
      <c r="BO129" s="138"/>
      <c r="BP129" s="138"/>
      <c r="BQ129" s="138"/>
      <c r="BR129" s="138"/>
      <c r="BS129" s="138"/>
      <c r="BT129" s="138"/>
      <c r="BU129" s="138"/>
      <c r="BV129" s="138"/>
    </row>
    <row r="130" spans="3:74" x14ac:dyDescent="0.2">
      <c r="BK130" s="138"/>
      <c r="BL130" s="138"/>
      <c r="BM130" s="138"/>
      <c r="BN130" s="138"/>
      <c r="BO130" s="138"/>
      <c r="BP130" s="138"/>
      <c r="BQ130" s="138"/>
      <c r="BR130" s="138"/>
      <c r="BS130" s="138"/>
      <c r="BT130" s="138"/>
      <c r="BU130" s="138"/>
      <c r="BV130" s="138"/>
    </row>
    <row r="131" spans="3:74" x14ac:dyDescent="0.2">
      <c r="BK131" s="138"/>
      <c r="BL131" s="138"/>
      <c r="BM131" s="138"/>
      <c r="BN131" s="138"/>
      <c r="BO131" s="138"/>
      <c r="BP131" s="138"/>
      <c r="BQ131" s="138"/>
      <c r="BR131" s="138"/>
      <c r="BS131" s="138"/>
      <c r="BT131" s="138"/>
      <c r="BU131" s="138"/>
      <c r="BV131" s="138"/>
    </row>
    <row r="132" spans="3:74" x14ac:dyDescent="0.2">
      <c r="BK132" s="138"/>
      <c r="BL132" s="138"/>
      <c r="BM132" s="138"/>
      <c r="BN132" s="138"/>
      <c r="BO132" s="138"/>
      <c r="BP132" s="138"/>
      <c r="BQ132" s="138"/>
      <c r="BR132" s="138"/>
      <c r="BS132" s="138"/>
      <c r="BT132" s="138"/>
      <c r="BU132" s="138"/>
      <c r="BV132" s="138"/>
    </row>
    <row r="133" spans="3:74" x14ac:dyDescent="0.2">
      <c r="BK133" s="138"/>
      <c r="BL133" s="138"/>
      <c r="BM133" s="138"/>
      <c r="BN133" s="138"/>
      <c r="BO133" s="138"/>
      <c r="BP133" s="138"/>
      <c r="BQ133" s="138"/>
      <c r="BR133" s="138"/>
      <c r="BS133" s="138"/>
      <c r="BT133" s="138"/>
      <c r="BU133" s="138"/>
      <c r="BV133" s="138"/>
    </row>
    <row r="134" spans="3:74" x14ac:dyDescent="0.2">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65"/>
      <c r="AM134" s="65"/>
      <c r="AN134" s="65"/>
      <c r="AO134" s="65"/>
      <c r="AP134" s="65"/>
      <c r="AQ134" s="65"/>
      <c r="AR134" s="65"/>
      <c r="AS134" s="65"/>
      <c r="AT134" s="65"/>
      <c r="AU134" s="65"/>
      <c r="AV134" s="65"/>
      <c r="AW134" s="65"/>
      <c r="AX134" s="65"/>
      <c r="AY134" s="861"/>
      <c r="AZ134" s="861"/>
      <c r="BA134" s="861"/>
      <c r="BB134" s="140"/>
      <c r="BC134" s="140"/>
      <c r="BD134" s="705"/>
      <c r="BE134" s="705"/>
      <c r="BF134" s="705"/>
      <c r="BG134" s="861"/>
      <c r="BH134" s="861"/>
      <c r="BI134" s="861"/>
      <c r="BJ134" s="140"/>
      <c r="BK134" s="140"/>
      <c r="BL134" s="140"/>
      <c r="BM134" s="140"/>
      <c r="BN134" s="140"/>
      <c r="BO134" s="140"/>
      <c r="BP134" s="140"/>
      <c r="BQ134" s="140"/>
      <c r="BR134" s="140"/>
      <c r="BS134" s="140"/>
      <c r="BT134" s="140"/>
      <c r="BU134" s="140"/>
      <c r="BV134" s="140"/>
    </row>
    <row r="135" spans="3:74" x14ac:dyDescent="0.2">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861"/>
      <c r="AZ135" s="861"/>
      <c r="BA135" s="861"/>
      <c r="BB135" s="140"/>
      <c r="BC135" s="140"/>
      <c r="BD135" s="705"/>
      <c r="BE135" s="705"/>
      <c r="BF135" s="705"/>
      <c r="BG135" s="861"/>
      <c r="BH135" s="861"/>
      <c r="BI135" s="861"/>
      <c r="BJ135" s="140"/>
      <c r="BK135" s="140"/>
      <c r="BL135" s="140"/>
      <c r="BM135" s="140"/>
      <c r="BN135" s="140"/>
      <c r="BO135" s="140"/>
      <c r="BP135" s="140"/>
      <c r="BQ135" s="140"/>
      <c r="BR135" s="140"/>
      <c r="BS135" s="140"/>
      <c r="BT135" s="140"/>
      <c r="BU135" s="140"/>
      <c r="BV135" s="140"/>
    </row>
    <row r="136" spans="3:74" x14ac:dyDescent="0.2">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861"/>
      <c r="AZ136" s="861"/>
      <c r="BA136" s="861"/>
      <c r="BB136" s="140"/>
      <c r="BC136" s="140"/>
      <c r="BD136" s="705"/>
      <c r="BE136" s="705"/>
      <c r="BF136" s="705"/>
      <c r="BG136" s="861"/>
      <c r="BH136" s="861"/>
      <c r="BI136" s="861"/>
      <c r="BJ136" s="140"/>
      <c r="BK136" s="140"/>
      <c r="BL136" s="140"/>
      <c r="BM136" s="140"/>
      <c r="BN136" s="140"/>
      <c r="BO136" s="140"/>
      <c r="BP136" s="140"/>
      <c r="BQ136" s="140"/>
      <c r="BR136" s="140"/>
      <c r="BS136" s="140"/>
      <c r="BT136" s="140"/>
      <c r="BU136" s="140"/>
      <c r="BV136" s="140"/>
    </row>
    <row r="137" spans="3:74" x14ac:dyDescent="0.2">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c r="AK137" s="65"/>
      <c r="AL137" s="65"/>
      <c r="AM137" s="65"/>
      <c r="AN137" s="65"/>
      <c r="AO137" s="65"/>
      <c r="AP137" s="65"/>
      <c r="AQ137" s="65"/>
      <c r="AR137" s="65"/>
      <c r="AS137" s="65"/>
      <c r="AT137" s="65"/>
      <c r="AU137" s="65"/>
      <c r="AV137" s="65"/>
      <c r="AW137" s="65"/>
      <c r="AX137" s="65"/>
      <c r="AY137" s="861"/>
      <c r="AZ137" s="861"/>
      <c r="BA137" s="861"/>
      <c r="BB137" s="140"/>
      <c r="BC137" s="140"/>
      <c r="BD137" s="705"/>
      <c r="BE137" s="705"/>
      <c r="BF137" s="705"/>
      <c r="BG137" s="861"/>
      <c r="BH137" s="861"/>
      <c r="BI137" s="861"/>
      <c r="BJ137" s="140"/>
      <c r="BK137" s="140"/>
      <c r="BL137" s="140"/>
      <c r="BM137" s="140"/>
      <c r="BN137" s="140"/>
      <c r="BO137" s="140"/>
      <c r="BP137" s="140"/>
      <c r="BQ137" s="140"/>
      <c r="BR137" s="140"/>
      <c r="BS137" s="140"/>
      <c r="BT137" s="140"/>
      <c r="BU137" s="140"/>
      <c r="BV137" s="140"/>
    </row>
    <row r="138" spans="3:74" x14ac:dyDescent="0.2">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861"/>
      <c r="AZ138" s="861"/>
      <c r="BA138" s="861"/>
      <c r="BB138" s="140"/>
      <c r="BC138" s="140"/>
      <c r="BD138" s="705"/>
      <c r="BE138" s="705"/>
      <c r="BF138" s="705"/>
      <c r="BG138" s="861"/>
      <c r="BH138" s="861"/>
      <c r="BI138" s="861"/>
      <c r="BJ138" s="140"/>
      <c r="BK138" s="140"/>
      <c r="BL138" s="140"/>
      <c r="BM138" s="140"/>
      <c r="BN138" s="140"/>
      <c r="BO138" s="140"/>
      <c r="BP138" s="140"/>
      <c r="BQ138" s="140"/>
      <c r="BR138" s="140"/>
      <c r="BS138" s="140"/>
      <c r="BT138" s="140"/>
      <c r="BU138" s="140"/>
      <c r="BV138" s="140"/>
    </row>
    <row r="139" spans="3:74" x14ac:dyDescent="0.2">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65"/>
      <c r="AH139" s="65"/>
      <c r="AI139" s="65"/>
      <c r="AJ139" s="65"/>
      <c r="AK139" s="65"/>
      <c r="AL139" s="65"/>
      <c r="AM139" s="65"/>
      <c r="AN139" s="65"/>
      <c r="AO139" s="65"/>
      <c r="AP139" s="65"/>
      <c r="AQ139" s="65"/>
      <c r="AR139" s="65"/>
      <c r="AS139" s="65"/>
      <c r="AT139" s="65"/>
      <c r="AU139" s="65"/>
      <c r="AV139" s="65"/>
      <c r="AW139" s="65"/>
      <c r="AX139" s="65"/>
      <c r="AY139" s="861"/>
      <c r="AZ139" s="861"/>
      <c r="BA139" s="861"/>
      <c r="BB139" s="140"/>
      <c r="BC139" s="140"/>
      <c r="BD139" s="705"/>
      <c r="BE139" s="705"/>
      <c r="BF139" s="705"/>
      <c r="BG139" s="861"/>
      <c r="BH139" s="861"/>
      <c r="BI139" s="861"/>
      <c r="BJ139" s="140"/>
      <c r="BK139" s="140"/>
      <c r="BL139" s="140"/>
      <c r="BM139" s="140"/>
      <c r="BN139" s="140"/>
      <c r="BO139" s="140"/>
      <c r="BP139" s="140"/>
      <c r="BQ139" s="140"/>
      <c r="BR139" s="140"/>
      <c r="BS139" s="140"/>
      <c r="BT139" s="140"/>
      <c r="BU139" s="140"/>
      <c r="BV139" s="140"/>
    </row>
    <row r="140" spans="3:74" x14ac:dyDescent="0.2">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65"/>
      <c r="AJ140" s="65"/>
      <c r="AK140" s="65"/>
      <c r="AL140" s="65"/>
      <c r="AM140" s="65"/>
      <c r="AN140" s="65"/>
      <c r="AO140" s="65"/>
      <c r="AP140" s="65"/>
      <c r="AQ140" s="65"/>
      <c r="AR140" s="65"/>
      <c r="AS140" s="65"/>
      <c r="AT140" s="65"/>
      <c r="AU140" s="65"/>
      <c r="AV140" s="65"/>
      <c r="AW140" s="65"/>
      <c r="AX140" s="65"/>
      <c r="AY140" s="861"/>
      <c r="AZ140" s="861"/>
      <c r="BA140" s="861"/>
      <c r="BB140" s="140"/>
      <c r="BC140" s="140"/>
      <c r="BD140" s="705"/>
      <c r="BE140" s="705"/>
      <c r="BF140" s="705"/>
      <c r="BG140" s="861"/>
      <c r="BH140" s="861"/>
      <c r="BI140" s="861"/>
      <c r="BJ140" s="140"/>
      <c r="BK140" s="140"/>
      <c r="BL140" s="140"/>
      <c r="BM140" s="140"/>
      <c r="BN140" s="140"/>
      <c r="BO140" s="140"/>
      <c r="BP140" s="140"/>
      <c r="BQ140" s="140"/>
      <c r="BR140" s="140"/>
      <c r="BS140" s="140"/>
      <c r="BT140" s="140"/>
      <c r="BU140" s="140"/>
      <c r="BV140" s="140"/>
    </row>
    <row r="141" spans="3:74" x14ac:dyDescent="0.2">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65"/>
      <c r="AH141" s="65"/>
      <c r="AI141" s="65"/>
      <c r="AJ141" s="65"/>
      <c r="AK141" s="65"/>
      <c r="AL141" s="65"/>
      <c r="AM141" s="65"/>
      <c r="AN141" s="65"/>
      <c r="AO141" s="65"/>
      <c r="AP141" s="65"/>
      <c r="AQ141" s="65"/>
      <c r="AR141" s="65"/>
      <c r="AS141" s="65"/>
      <c r="AT141" s="65"/>
      <c r="AU141" s="65"/>
      <c r="AV141" s="65"/>
      <c r="AW141" s="65"/>
      <c r="AX141" s="65"/>
      <c r="AY141" s="861"/>
      <c r="AZ141" s="861"/>
      <c r="BA141" s="861"/>
      <c r="BB141" s="140"/>
      <c r="BC141" s="140"/>
      <c r="BD141" s="705"/>
      <c r="BE141" s="705"/>
      <c r="BF141" s="705"/>
      <c r="BG141" s="861"/>
      <c r="BH141" s="861"/>
      <c r="BI141" s="861"/>
      <c r="BJ141" s="140"/>
      <c r="BK141" s="140"/>
      <c r="BL141" s="140"/>
      <c r="BM141" s="140"/>
      <c r="BN141" s="140"/>
      <c r="BO141" s="140"/>
      <c r="BP141" s="140"/>
      <c r="BQ141" s="140"/>
      <c r="BR141" s="140"/>
      <c r="BS141" s="140"/>
      <c r="BT141" s="140"/>
      <c r="BU141" s="140"/>
      <c r="BV141" s="140"/>
    </row>
    <row r="142" spans="3:74" x14ac:dyDescent="0.2">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65"/>
      <c r="AL142" s="65"/>
      <c r="AM142" s="65"/>
      <c r="AN142" s="65"/>
      <c r="AO142" s="65"/>
      <c r="AP142" s="65"/>
      <c r="AQ142" s="65"/>
      <c r="AR142" s="65"/>
      <c r="AS142" s="65"/>
      <c r="AT142" s="65"/>
      <c r="AU142" s="65"/>
      <c r="AV142" s="65"/>
      <c r="AW142" s="65"/>
      <c r="AX142" s="65"/>
      <c r="AY142" s="861"/>
      <c r="AZ142" s="861"/>
      <c r="BA142" s="861"/>
      <c r="BB142" s="140"/>
      <c r="BC142" s="140"/>
      <c r="BD142" s="705"/>
      <c r="BE142" s="705"/>
      <c r="BF142" s="705"/>
      <c r="BG142" s="861"/>
      <c r="BH142" s="861"/>
      <c r="BI142" s="861"/>
      <c r="BJ142" s="140"/>
      <c r="BK142" s="140"/>
      <c r="BL142" s="140"/>
      <c r="BM142" s="140"/>
      <c r="BN142" s="140"/>
      <c r="BO142" s="140"/>
      <c r="BP142" s="140"/>
      <c r="BQ142" s="140"/>
      <c r="BR142" s="140"/>
      <c r="BS142" s="140"/>
      <c r="BT142" s="140"/>
      <c r="BU142" s="140"/>
      <c r="BV142" s="140"/>
    </row>
    <row r="143" spans="3:74" x14ac:dyDescent="0.2">
      <c r="BK143" s="138"/>
      <c r="BL143" s="138"/>
      <c r="BM143" s="138"/>
      <c r="BN143" s="138"/>
      <c r="BO143" s="138"/>
      <c r="BP143" s="138"/>
      <c r="BQ143" s="138"/>
      <c r="BR143" s="138"/>
      <c r="BS143" s="138"/>
      <c r="BT143" s="138"/>
      <c r="BU143" s="138"/>
      <c r="BV143" s="138"/>
    </row>
    <row r="144" spans="3:74" x14ac:dyDescent="0.2">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862"/>
      <c r="AZ144" s="862"/>
      <c r="BA144" s="862"/>
      <c r="BB144" s="141"/>
      <c r="BC144" s="141"/>
      <c r="BD144" s="706"/>
      <c r="BE144" s="706"/>
      <c r="BF144" s="706"/>
      <c r="BG144" s="862"/>
      <c r="BH144" s="862"/>
      <c r="BI144" s="862"/>
      <c r="BJ144" s="141"/>
      <c r="BK144" s="141"/>
      <c r="BL144" s="141"/>
      <c r="BM144" s="141"/>
      <c r="BN144" s="141"/>
      <c r="BO144" s="141"/>
      <c r="BP144" s="141"/>
      <c r="BQ144" s="141"/>
      <c r="BR144" s="141"/>
      <c r="BS144" s="141"/>
      <c r="BT144" s="141"/>
      <c r="BU144" s="141"/>
      <c r="BV144" s="141"/>
    </row>
    <row r="145" spans="63:74" x14ac:dyDescent="0.2">
      <c r="BK145" s="138"/>
      <c r="BL145" s="138"/>
      <c r="BM145" s="138"/>
      <c r="BN145" s="138"/>
      <c r="BO145" s="138"/>
      <c r="BP145" s="138"/>
      <c r="BQ145" s="138"/>
      <c r="BR145" s="138"/>
      <c r="BS145" s="138"/>
      <c r="BT145" s="138"/>
      <c r="BU145" s="138"/>
      <c r="BV145" s="138"/>
    </row>
    <row r="146" spans="63:74" x14ac:dyDescent="0.2">
      <c r="BK146" s="138"/>
      <c r="BL146" s="138"/>
      <c r="BM146" s="138"/>
      <c r="BN146" s="138"/>
      <c r="BO146" s="138"/>
      <c r="BP146" s="138"/>
      <c r="BQ146" s="138"/>
      <c r="BR146" s="138"/>
      <c r="BS146" s="138"/>
      <c r="BT146" s="138"/>
      <c r="BU146" s="138"/>
      <c r="BV146" s="138"/>
    </row>
    <row r="147" spans="63:74" x14ac:dyDescent="0.2">
      <c r="BK147" s="138"/>
      <c r="BL147" s="138"/>
      <c r="BM147" s="138"/>
      <c r="BN147" s="138"/>
      <c r="BO147" s="138"/>
      <c r="BP147" s="138"/>
      <c r="BQ147" s="138"/>
      <c r="BR147" s="138"/>
      <c r="BS147" s="138"/>
      <c r="BT147" s="138"/>
      <c r="BU147" s="138"/>
      <c r="BV147" s="138"/>
    </row>
    <row r="148" spans="63:74" x14ac:dyDescent="0.2">
      <c r="BK148" s="138"/>
      <c r="BL148" s="138"/>
      <c r="BM148" s="138"/>
      <c r="BN148" s="138"/>
      <c r="BO148" s="138"/>
      <c r="BP148" s="138"/>
      <c r="BQ148" s="138"/>
      <c r="BR148" s="138"/>
      <c r="BS148" s="138"/>
      <c r="BT148" s="138"/>
      <c r="BU148" s="138"/>
      <c r="BV148" s="138"/>
    </row>
    <row r="149" spans="63:74" x14ac:dyDescent="0.2">
      <c r="BK149" s="138"/>
      <c r="BL149" s="138"/>
      <c r="BM149" s="138"/>
      <c r="BN149" s="138"/>
      <c r="BO149" s="138"/>
      <c r="BP149" s="138"/>
      <c r="BQ149" s="138"/>
      <c r="BR149" s="138"/>
      <c r="BS149" s="138"/>
      <c r="BT149" s="138"/>
      <c r="BU149" s="138"/>
      <c r="BV149" s="138"/>
    </row>
    <row r="150" spans="63:74" x14ac:dyDescent="0.2">
      <c r="BK150" s="138"/>
      <c r="BL150" s="138"/>
      <c r="BM150" s="138"/>
      <c r="BN150" s="138"/>
      <c r="BO150" s="138"/>
      <c r="BP150" s="138"/>
      <c r="BQ150" s="138"/>
      <c r="BR150" s="138"/>
      <c r="BS150" s="138"/>
      <c r="BT150" s="138"/>
      <c r="BU150" s="138"/>
      <c r="BV150" s="138"/>
    </row>
    <row r="151" spans="63:74" x14ac:dyDescent="0.2">
      <c r="BK151" s="138"/>
      <c r="BL151" s="138"/>
      <c r="BM151" s="138"/>
      <c r="BN151" s="138"/>
      <c r="BO151" s="138"/>
      <c r="BP151" s="138"/>
      <c r="BQ151" s="138"/>
      <c r="BR151" s="138"/>
      <c r="BS151" s="138"/>
      <c r="BT151" s="138"/>
      <c r="BU151" s="138"/>
      <c r="BV151" s="138"/>
    </row>
    <row r="152" spans="63:74" x14ac:dyDescent="0.2">
      <c r="BK152" s="138"/>
      <c r="BL152" s="138"/>
      <c r="BM152" s="138"/>
      <c r="BN152" s="138"/>
      <c r="BO152" s="138"/>
      <c r="BP152" s="138"/>
      <c r="BQ152" s="138"/>
      <c r="BR152" s="138"/>
      <c r="BS152" s="138"/>
      <c r="BT152" s="138"/>
      <c r="BU152" s="138"/>
      <c r="BV152" s="138"/>
    </row>
    <row r="153" spans="63:74" x14ac:dyDescent="0.2">
      <c r="BK153" s="138"/>
      <c r="BL153" s="138"/>
      <c r="BM153" s="138"/>
      <c r="BN153" s="138"/>
      <c r="BO153" s="138"/>
      <c r="BP153" s="138"/>
      <c r="BQ153" s="138"/>
      <c r="BR153" s="138"/>
      <c r="BS153" s="138"/>
      <c r="BT153" s="138"/>
      <c r="BU153" s="138"/>
      <c r="BV153" s="138"/>
    </row>
    <row r="154" spans="63:74" x14ac:dyDescent="0.2">
      <c r="BK154" s="138"/>
      <c r="BL154" s="138"/>
      <c r="BM154" s="138"/>
      <c r="BN154" s="138"/>
      <c r="BO154" s="138"/>
      <c r="BP154" s="138"/>
      <c r="BQ154" s="138"/>
      <c r="BR154" s="138"/>
      <c r="BS154" s="138"/>
      <c r="BT154" s="138"/>
      <c r="BU154" s="138"/>
      <c r="BV154" s="138"/>
    </row>
    <row r="155" spans="63:74" x14ac:dyDescent="0.2">
      <c r="BK155" s="138"/>
      <c r="BL155" s="138"/>
      <c r="BM155" s="138"/>
      <c r="BN155" s="138"/>
      <c r="BO155" s="138"/>
      <c r="BP155" s="138"/>
      <c r="BQ155" s="138"/>
      <c r="BR155" s="138"/>
      <c r="BS155" s="138"/>
      <c r="BT155" s="138"/>
      <c r="BU155" s="138"/>
      <c r="BV155" s="138"/>
    </row>
    <row r="156" spans="63:74" x14ac:dyDescent="0.2">
      <c r="BK156" s="138"/>
      <c r="BL156" s="138"/>
      <c r="BM156" s="138"/>
      <c r="BN156" s="138"/>
      <c r="BO156" s="138"/>
      <c r="BP156" s="138"/>
      <c r="BQ156" s="138"/>
      <c r="BR156" s="138"/>
      <c r="BS156" s="138"/>
      <c r="BT156" s="138"/>
      <c r="BU156" s="138"/>
      <c r="BV156" s="138"/>
    </row>
    <row r="157" spans="63:74" x14ac:dyDescent="0.2">
      <c r="BK157" s="138"/>
      <c r="BL157" s="138"/>
      <c r="BM157" s="138"/>
      <c r="BN157" s="138"/>
      <c r="BO157" s="138"/>
      <c r="BP157" s="138"/>
      <c r="BQ157" s="138"/>
      <c r="BR157" s="138"/>
      <c r="BS157" s="138"/>
      <c r="BT157" s="138"/>
      <c r="BU157" s="138"/>
      <c r="BV157" s="138"/>
    </row>
    <row r="158" spans="63:74" x14ac:dyDescent="0.2">
      <c r="BK158" s="138"/>
      <c r="BL158" s="138"/>
      <c r="BM158" s="138"/>
      <c r="BN158" s="138"/>
      <c r="BO158" s="138"/>
      <c r="BP158" s="138"/>
      <c r="BQ158" s="138"/>
      <c r="BR158" s="138"/>
      <c r="BS158" s="138"/>
      <c r="BT158" s="138"/>
      <c r="BU158" s="138"/>
      <c r="BV158" s="138"/>
    </row>
    <row r="159" spans="63:74" x14ac:dyDescent="0.2">
      <c r="BK159" s="138"/>
      <c r="BL159" s="138"/>
      <c r="BM159" s="138"/>
      <c r="BN159" s="138"/>
      <c r="BO159" s="138"/>
      <c r="BP159" s="138"/>
      <c r="BQ159" s="138"/>
      <c r="BR159" s="138"/>
      <c r="BS159" s="138"/>
      <c r="BT159" s="138"/>
      <c r="BU159" s="138"/>
      <c r="BV159" s="138"/>
    </row>
    <row r="160" spans="63:74" x14ac:dyDescent="0.2">
      <c r="BK160" s="138"/>
      <c r="BL160" s="138"/>
      <c r="BM160" s="138"/>
      <c r="BN160" s="138"/>
      <c r="BO160" s="138"/>
      <c r="BP160" s="138"/>
      <c r="BQ160" s="138"/>
      <c r="BR160" s="138"/>
      <c r="BS160" s="138"/>
      <c r="BT160" s="138"/>
      <c r="BU160" s="138"/>
      <c r="BV160" s="138"/>
    </row>
    <row r="161" spans="63:74" x14ac:dyDescent="0.2">
      <c r="BK161" s="138"/>
      <c r="BL161" s="138"/>
      <c r="BM161" s="138"/>
      <c r="BN161" s="138"/>
      <c r="BO161" s="138"/>
      <c r="BP161" s="138"/>
      <c r="BQ161" s="138"/>
      <c r="BR161" s="138"/>
      <c r="BS161" s="138"/>
      <c r="BT161" s="138"/>
      <c r="BU161" s="138"/>
      <c r="BV161" s="138"/>
    </row>
    <row r="162" spans="63:74" x14ac:dyDescent="0.2">
      <c r="BK162" s="138"/>
      <c r="BL162" s="138"/>
      <c r="BM162" s="138"/>
      <c r="BN162" s="138"/>
      <c r="BO162" s="138"/>
      <c r="BP162" s="138"/>
      <c r="BQ162" s="138"/>
      <c r="BR162" s="138"/>
      <c r="BS162" s="138"/>
      <c r="BT162" s="138"/>
      <c r="BU162" s="138"/>
      <c r="BV162" s="138"/>
    </row>
    <row r="163" spans="63:74" x14ac:dyDescent="0.2">
      <c r="BK163" s="138"/>
      <c r="BL163" s="138"/>
      <c r="BM163" s="138"/>
      <c r="BN163" s="138"/>
      <c r="BO163" s="138"/>
      <c r="BP163" s="138"/>
      <c r="BQ163" s="138"/>
      <c r="BR163" s="138"/>
      <c r="BS163" s="138"/>
      <c r="BT163" s="138"/>
      <c r="BU163" s="138"/>
      <c r="BV163" s="138"/>
    </row>
    <row r="164" spans="63:74" x14ac:dyDescent="0.2">
      <c r="BK164" s="138"/>
      <c r="BL164" s="138"/>
      <c r="BM164" s="138"/>
      <c r="BN164" s="138"/>
      <c r="BO164" s="138"/>
      <c r="BP164" s="138"/>
      <c r="BQ164" s="138"/>
      <c r="BR164" s="138"/>
      <c r="BS164" s="138"/>
      <c r="BT164" s="138"/>
      <c r="BU164" s="138"/>
      <c r="BV164" s="138"/>
    </row>
    <row r="165" spans="63:74" x14ac:dyDescent="0.2">
      <c r="BK165" s="138"/>
      <c r="BL165" s="138"/>
      <c r="BM165" s="138"/>
      <c r="BN165" s="138"/>
      <c r="BO165" s="138"/>
      <c r="BP165" s="138"/>
      <c r="BQ165" s="138"/>
      <c r="BR165" s="138"/>
      <c r="BS165" s="138"/>
      <c r="BT165" s="138"/>
      <c r="BU165" s="138"/>
      <c r="BV165" s="138"/>
    </row>
    <row r="166" spans="63:74" x14ac:dyDescent="0.2">
      <c r="BK166" s="138"/>
      <c r="BL166" s="138"/>
      <c r="BM166" s="138"/>
      <c r="BN166" s="138"/>
      <c r="BO166" s="138"/>
      <c r="BP166" s="138"/>
      <c r="BQ166" s="138"/>
      <c r="BR166" s="138"/>
      <c r="BS166" s="138"/>
      <c r="BT166" s="138"/>
      <c r="BU166" s="138"/>
      <c r="BV166" s="138"/>
    </row>
    <row r="167" spans="63:74" x14ac:dyDescent="0.2">
      <c r="BK167" s="138"/>
      <c r="BL167" s="138"/>
      <c r="BM167" s="138"/>
      <c r="BN167" s="138"/>
      <c r="BO167" s="138"/>
      <c r="BP167" s="138"/>
      <c r="BQ167" s="138"/>
      <c r="BR167" s="138"/>
      <c r="BS167" s="138"/>
      <c r="BT167" s="138"/>
      <c r="BU167" s="138"/>
      <c r="BV167" s="138"/>
    </row>
    <row r="168" spans="63:74" x14ac:dyDescent="0.2">
      <c r="BK168" s="138"/>
      <c r="BL168" s="138"/>
      <c r="BM168" s="138"/>
      <c r="BN168" s="138"/>
      <c r="BO168" s="138"/>
      <c r="BP168" s="138"/>
      <c r="BQ168" s="138"/>
      <c r="BR168" s="138"/>
      <c r="BS168" s="138"/>
      <c r="BT168" s="138"/>
      <c r="BU168" s="138"/>
      <c r="BV168" s="138"/>
    </row>
    <row r="169" spans="63:74" x14ac:dyDescent="0.2">
      <c r="BK169" s="138"/>
      <c r="BL169" s="138"/>
      <c r="BM169" s="138"/>
      <c r="BN169" s="138"/>
      <c r="BO169" s="138"/>
      <c r="BP169" s="138"/>
      <c r="BQ169" s="138"/>
      <c r="BR169" s="138"/>
      <c r="BS169" s="138"/>
      <c r="BT169" s="138"/>
      <c r="BU169" s="138"/>
      <c r="BV169" s="138"/>
    </row>
    <row r="170" spans="63:74" x14ac:dyDescent="0.2">
      <c r="BK170" s="138"/>
      <c r="BL170" s="138"/>
      <c r="BM170" s="138"/>
      <c r="BN170" s="138"/>
      <c r="BO170" s="138"/>
      <c r="BP170" s="138"/>
      <c r="BQ170" s="138"/>
      <c r="BR170" s="138"/>
      <c r="BS170" s="138"/>
      <c r="BT170" s="138"/>
      <c r="BU170" s="138"/>
      <c r="BV170" s="138"/>
    </row>
    <row r="171" spans="63:74" x14ac:dyDescent="0.2">
      <c r="BK171" s="138"/>
      <c r="BL171" s="138"/>
      <c r="BM171" s="138"/>
      <c r="BN171" s="138"/>
      <c r="BO171" s="138"/>
      <c r="BP171" s="138"/>
      <c r="BQ171" s="138"/>
      <c r="BR171" s="138"/>
      <c r="BS171" s="138"/>
      <c r="BT171" s="138"/>
      <c r="BU171" s="138"/>
      <c r="BV171" s="138"/>
    </row>
    <row r="172" spans="63:74" x14ac:dyDescent="0.2">
      <c r="BK172" s="138"/>
      <c r="BL172" s="138"/>
      <c r="BM172" s="138"/>
      <c r="BN172" s="138"/>
      <c r="BO172" s="138"/>
      <c r="BP172" s="138"/>
      <c r="BQ172" s="138"/>
      <c r="BR172" s="138"/>
      <c r="BS172" s="138"/>
      <c r="BT172" s="138"/>
      <c r="BU172" s="138"/>
      <c r="BV172" s="138"/>
    </row>
    <row r="173" spans="63:74" x14ac:dyDescent="0.2">
      <c r="BK173" s="138"/>
      <c r="BL173" s="138"/>
      <c r="BM173" s="138"/>
      <c r="BN173" s="138"/>
      <c r="BO173" s="138"/>
      <c r="BP173" s="138"/>
      <c r="BQ173" s="138"/>
      <c r="BR173" s="138"/>
      <c r="BS173" s="138"/>
      <c r="BT173" s="138"/>
      <c r="BU173" s="138"/>
      <c r="BV173" s="138"/>
    </row>
    <row r="174" spans="63:74" x14ac:dyDescent="0.2">
      <c r="BK174" s="138"/>
      <c r="BL174" s="138"/>
      <c r="BM174" s="138"/>
      <c r="BN174" s="138"/>
      <c r="BO174" s="138"/>
      <c r="BP174" s="138"/>
      <c r="BQ174" s="138"/>
      <c r="BR174" s="138"/>
      <c r="BS174" s="138"/>
      <c r="BT174" s="138"/>
      <c r="BU174" s="138"/>
      <c r="BV174" s="138"/>
    </row>
    <row r="175" spans="63:74" x14ac:dyDescent="0.2">
      <c r="BK175" s="138"/>
      <c r="BL175" s="138"/>
      <c r="BM175" s="138"/>
      <c r="BN175" s="138"/>
      <c r="BO175" s="138"/>
      <c r="BP175" s="138"/>
      <c r="BQ175" s="138"/>
      <c r="BR175" s="138"/>
      <c r="BS175" s="138"/>
      <c r="BT175" s="138"/>
      <c r="BU175" s="138"/>
      <c r="BV175" s="138"/>
    </row>
    <row r="176" spans="63:74" x14ac:dyDescent="0.2">
      <c r="BK176" s="138"/>
      <c r="BL176" s="138"/>
      <c r="BM176" s="138"/>
      <c r="BN176" s="138"/>
      <c r="BO176" s="138"/>
      <c r="BP176" s="138"/>
      <c r="BQ176" s="138"/>
      <c r="BR176" s="138"/>
      <c r="BS176" s="138"/>
      <c r="BT176" s="138"/>
      <c r="BU176" s="138"/>
      <c r="BV176" s="138"/>
    </row>
    <row r="177" spans="63:74" x14ac:dyDescent="0.2">
      <c r="BK177" s="138"/>
      <c r="BL177" s="138"/>
      <c r="BM177" s="138"/>
      <c r="BN177" s="138"/>
      <c r="BO177" s="138"/>
      <c r="BP177" s="138"/>
      <c r="BQ177" s="138"/>
      <c r="BR177" s="138"/>
      <c r="BS177" s="138"/>
      <c r="BT177" s="138"/>
      <c r="BU177" s="138"/>
      <c r="BV177" s="138"/>
    </row>
    <row r="178" spans="63:74" x14ac:dyDescent="0.2">
      <c r="BK178" s="138"/>
      <c r="BL178" s="138"/>
      <c r="BM178" s="138"/>
      <c r="BN178" s="138"/>
      <c r="BO178" s="138"/>
      <c r="BP178" s="138"/>
      <c r="BQ178" s="138"/>
      <c r="BR178" s="138"/>
      <c r="BS178" s="138"/>
      <c r="BT178" s="138"/>
      <c r="BU178" s="138"/>
      <c r="BV178" s="138"/>
    </row>
    <row r="179" spans="63:74" x14ac:dyDescent="0.2">
      <c r="BK179" s="138"/>
      <c r="BL179" s="138"/>
      <c r="BM179" s="138"/>
      <c r="BN179" s="138"/>
      <c r="BO179" s="138"/>
      <c r="BP179" s="138"/>
      <c r="BQ179" s="138"/>
      <c r="BR179" s="138"/>
      <c r="BS179" s="138"/>
      <c r="BT179" s="138"/>
      <c r="BU179" s="138"/>
      <c r="BV179" s="138"/>
    </row>
    <row r="180" spans="63:74" x14ac:dyDescent="0.2">
      <c r="BK180" s="138"/>
      <c r="BL180" s="138"/>
      <c r="BM180" s="138"/>
      <c r="BN180" s="138"/>
      <c r="BO180" s="138"/>
      <c r="BP180" s="138"/>
      <c r="BQ180" s="138"/>
      <c r="BR180" s="138"/>
      <c r="BS180" s="138"/>
      <c r="BT180" s="138"/>
      <c r="BU180" s="138"/>
      <c r="BV180" s="138"/>
    </row>
    <row r="181" spans="63:74" x14ac:dyDescent="0.2">
      <c r="BK181" s="138"/>
      <c r="BL181" s="138"/>
      <c r="BM181" s="138"/>
      <c r="BN181" s="138"/>
      <c r="BO181" s="138"/>
      <c r="BP181" s="138"/>
      <c r="BQ181" s="138"/>
      <c r="BR181" s="138"/>
      <c r="BS181" s="138"/>
      <c r="BT181" s="138"/>
      <c r="BU181" s="138"/>
      <c r="BV181" s="138"/>
    </row>
    <row r="182" spans="63:74" x14ac:dyDescent="0.2">
      <c r="BK182" s="138"/>
      <c r="BL182" s="138"/>
      <c r="BM182" s="138"/>
      <c r="BN182" s="138"/>
      <c r="BO182" s="138"/>
      <c r="BP182" s="138"/>
      <c r="BQ182" s="138"/>
      <c r="BR182" s="138"/>
      <c r="BS182" s="138"/>
      <c r="BT182" s="138"/>
      <c r="BU182" s="138"/>
      <c r="BV182" s="138"/>
    </row>
    <row r="183" spans="63:74" x14ac:dyDescent="0.2">
      <c r="BK183" s="138"/>
      <c r="BL183" s="138"/>
      <c r="BM183" s="138"/>
      <c r="BN183" s="138"/>
      <c r="BO183" s="138"/>
      <c r="BP183" s="138"/>
      <c r="BQ183" s="138"/>
      <c r="BR183" s="138"/>
      <c r="BS183" s="138"/>
      <c r="BT183" s="138"/>
      <c r="BU183" s="138"/>
      <c r="BV183" s="138"/>
    </row>
    <row r="184" spans="63:74" x14ac:dyDescent="0.2">
      <c r="BK184" s="138"/>
      <c r="BL184" s="138"/>
      <c r="BM184" s="138"/>
      <c r="BN184" s="138"/>
      <c r="BO184" s="138"/>
      <c r="BP184" s="138"/>
      <c r="BQ184" s="138"/>
      <c r="BR184" s="138"/>
      <c r="BS184" s="138"/>
      <c r="BT184" s="138"/>
      <c r="BU184" s="138"/>
      <c r="BV184" s="138"/>
    </row>
    <row r="185" spans="63:74" x14ac:dyDescent="0.2">
      <c r="BK185" s="138"/>
      <c r="BL185" s="138"/>
      <c r="BM185" s="138"/>
      <c r="BN185" s="138"/>
      <c r="BO185" s="138"/>
      <c r="BP185" s="138"/>
      <c r="BQ185" s="138"/>
      <c r="BR185" s="138"/>
      <c r="BS185" s="138"/>
      <c r="BT185" s="138"/>
      <c r="BU185" s="138"/>
      <c r="BV185" s="138"/>
    </row>
    <row r="186" spans="63:74" x14ac:dyDescent="0.2">
      <c r="BK186" s="138"/>
      <c r="BL186" s="138"/>
      <c r="BM186" s="138"/>
      <c r="BN186" s="138"/>
      <c r="BO186" s="138"/>
      <c r="BP186" s="138"/>
      <c r="BQ186" s="138"/>
      <c r="BR186" s="138"/>
      <c r="BS186" s="138"/>
      <c r="BT186" s="138"/>
      <c r="BU186" s="138"/>
      <c r="BV186" s="138"/>
    </row>
    <row r="187" spans="63:74" x14ac:dyDescent="0.2">
      <c r="BK187" s="138"/>
      <c r="BL187" s="138"/>
      <c r="BM187" s="138"/>
      <c r="BN187" s="138"/>
      <c r="BO187" s="138"/>
      <c r="BP187" s="138"/>
      <c r="BQ187" s="138"/>
      <c r="BR187" s="138"/>
      <c r="BS187" s="138"/>
      <c r="BT187" s="138"/>
      <c r="BU187" s="138"/>
      <c r="BV187" s="138"/>
    </row>
    <row r="188" spans="63:74" x14ac:dyDescent="0.2">
      <c r="BK188" s="138"/>
      <c r="BL188" s="138"/>
      <c r="BM188" s="138"/>
      <c r="BN188" s="138"/>
      <c r="BO188" s="138"/>
      <c r="BP188" s="138"/>
      <c r="BQ188" s="138"/>
      <c r="BR188" s="138"/>
      <c r="BS188" s="138"/>
      <c r="BT188" s="138"/>
      <c r="BU188" s="138"/>
      <c r="BV188" s="138"/>
    </row>
  </sheetData>
  <mergeCells count="18">
    <mergeCell ref="A1:A2"/>
    <mergeCell ref="B1:AL1"/>
    <mergeCell ref="C3:N3"/>
    <mergeCell ref="O3:Z3"/>
    <mergeCell ref="AA3:AL3"/>
    <mergeCell ref="AY3:BJ3"/>
    <mergeCell ref="BK3:BV3"/>
    <mergeCell ref="B93:Q93"/>
    <mergeCell ref="B94:Q94"/>
    <mergeCell ref="B95:Q95"/>
    <mergeCell ref="B92:Q92"/>
    <mergeCell ref="AM3:AX3"/>
    <mergeCell ref="B97:Q97"/>
    <mergeCell ref="B98:Q98"/>
    <mergeCell ref="B99:Q99"/>
    <mergeCell ref="B100:Q100"/>
    <mergeCell ref="B102:Q102"/>
    <mergeCell ref="B101:R101"/>
  </mergeCells>
  <conditionalFormatting sqref="C92:P92">
    <cfRule type="cellIs" dxfId="0" priority="1" stopIfTrue="1" operator="notEqual">
      <formula>0</formula>
    </cfRule>
  </conditionalFormatting>
  <hyperlinks>
    <hyperlink ref="A1:A2" location="Contents!A1" display="Table of Contents" xr:uid="{82D4B807-DECA-4BB5-ADE4-469E7B1E263B}"/>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826C6-2B00-469B-BAC1-E1B1527366B9}">
  <sheetPr transitionEvaluation="1" transitionEntry="1">
    <pageSetUpPr fitToPage="1"/>
  </sheetPr>
  <dimension ref="A1:BV128"/>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AY31" sqref="AY31"/>
    </sheetView>
  </sheetViews>
  <sheetFormatPr defaultColWidth="9.5546875" defaultRowHeight="9.6" x14ac:dyDescent="0.15"/>
  <cols>
    <col min="1" max="1" width="10.5546875" style="2" customWidth="1"/>
    <col min="2" max="2" width="58" style="2" customWidth="1"/>
    <col min="3" max="50" width="6.5546875" style="2" customWidth="1"/>
    <col min="51" max="53" width="6.5546875" style="674" customWidth="1"/>
    <col min="54" max="55" width="6.5546875" style="148" customWidth="1"/>
    <col min="56" max="58" width="6.5546875" style="672" customWidth="1"/>
    <col min="59" max="61" width="6.5546875" style="674" customWidth="1"/>
    <col min="62" max="62" width="6.5546875" style="148" customWidth="1"/>
    <col min="63" max="64" width="6.5546875" style="2" customWidth="1"/>
    <col min="65" max="65" width="6.5546875" style="2" bestFit="1" customWidth="1"/>
    <col min="66" max="74" width="6.5546875" style="2" customWidth="1"/>
    <col min="75" max="16384" width="9.5546875" style="2"/>
  </cols>
  <sheetData>
    <row r="1" spans="1:74" ht="15.75" customHeight="1" x14ac:dyDescent="0.25">
      <c r="A1" s="1002" t="s">
        <v>479</v>
      </c>
      <c r="B1" s="1081" t="s">
        <v>1324</v>
      </c>
      <c r="C1" s="1005"/>
      <c r="D1" s="1005"/>
      <c r="E1" s="1005"/>
      <c r="F1" s="1005"/>
      <c r="G1" s="1005"/>
      <c r="H1" s="1005"/>
      <c r="I1" s="1005"/>
      <c r="J1" s="1005"/>
      <c r="K1" s="1005"/>
      <c r="L1" s="1005"/>
      <c r="M1" s="1005"/>
      <c r="N1" s="1005"/>
      <c r="O1" s="1005"/>
      <c r="P1" s="1005"/>
      <c r="Q1" s="1005"/>
      <c r="R1" s="1005"/>
      <c r="S1" s="1005"/>
      <c r="T1" s="1005"/>
      <c r="U1" s="1005"/>
      <c r="V1" s="1005"/>
      <c r="W1" s="1005"/>
      <c r="X1" s="1005"/>
      <c r="Y1" s="1005"/>
      <c r="Z1" s="1005"/>
      <c r="AA1" s="1005"/>
      <c r="AB1" s="1005"/>
      <c r="AC1" s="1005"/>
      <c r="AD1" s="1005"/>
      <c r="AE1" s="1005"/>
      <c r="AF1" s="1005"/>
      <c r="AG1" s="1005"/>
      <c r="AH1" s="1005"/>
      <c r="AI1" s="1005"/>
      <c r="AJ1" s="1005"/>
      <c r="AK1" s="1005"/>
      <c r="AL1" s="1005"/>
    </row>
    <row r="2" spans="1:74" s="4" customFormat="1" ht="13.2" x14ac:dyDescent="0.25">
      <c r="A2" s="1003"/>
      <c r="B2" s="228" t="str">
        <f>"U.S. Energy Information Administration  |  Short-Term Energy Outlook  - "&amp;Dates!D1</f>
        <v>U.S. Energy Information Administration  |  Short-Term Energy Outlook  - April 2025</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Y2" s="851"/>
      <c r="AZ2" s="851"/>
      <c r="BA2" s="851"/>
      <c r="BB2" s="220"/>
      <c r="BC2" s="220"/>
      <c r="BD2" s="673"/>
      <c r="BE2" s="673"/>
      <c r="BF2" s="673"/>
      <c r="BG2" s="851"/>
      <c r="BH2" s="851"/>
      <c r="BI2" s="851"/>
      <c r="BJ2" s="220"/>
    </row>
    <row r="3" spans="1:74" s="7" customFormat="1" ht="13.2" x14ac:dyDescent="0.25">
      <c r="A3" s="338" t="s">
        <v>777</v>
      </c>
      <c r="B3" s="9"/>
      <c r="C3" s="1006">
        <f>Dates!D3</f>
        <v>2021</v>
      </c>
      <c r="D3" s="1007"/>
      <c r="E3" s="1007"/>
      <c r="F3" s="1007"/>
      <c r="G3" s="1007"/>
      <c r="H3" s="1007"/>
      <c r="I3" s="1007"/>
      <c r="J3" s="1007"/>
      <c r="K3" s="1007"/>
      <c r="L3" s="1007"/>
      <c r="M3" s="1007"/>
      <c r="N3" s="1008"/>
      <c r="O3" s="1006">
        <f>C3+1</f>
        <v>2022</v>
      </c>
      <c r="P3" s="1009"/>
      <c r="Q3" s="1009"/>
      <c r="R3" s="1009"/>
      <c r="S3" s="1009"/>
      <c r="T3" s="1009"/>
      <c r="U3" s="1009"/>
      <c r="V3" s="1009"/>
      <c r="W3" s="1009"/>
      <c r="X3" s="1007"/>
      <c r="Y3" s="1007"/>
      <c r="Z3" s="1008"/>
      <c r="AA3" s="1010">
        <f>O3+1</f>
        <v>2023</v>
      </c>
      <c r="AB3" s="1007"/>
      <c r="AC3" s="1007"/>
      <c r="AD3" s="1007"/>
      <c r="AE3" s="1007"/>
      <c r="AF3" s="1007"/>
      <c r="AG3" s="1007"/>
      <c r="AH3" s="1007"/>
      <c r="AI3" s="1007"/>
      <c r="AJ3" s="1007"/>
      <c r="AK3" s="1007"/>
      <c r="AL3" s="1008"/>
      <c r="AM3" s="1010">
        <f>AA3+1</f>
        <v>2024</v>
      </c>
      <c r="AN3" s="1007"/>
      <c r="AO3" s="1007"/>
      <c r="AP3" s="1007"/>
      <c r="AQ3" s="1007"/>
      <c r="AR3" s="1007"/>
      <c r="AS3" s="1007"/>
      <c r="AT3" s="1007"/>
      <c r="AU3" s="1007"/>
      <c r="AV3" s="1007"/>
      <c r="AW3" s="1007"/>
      <c r="AX3" s="1008"/>
      <c r="AY3" s="1010">
        <f>AM3+1</f>
        <v>2025</v>
      </c>
      <c r="AZ3" s="1011"/>
      <c r="BA3" s="1011"/>
      <c r="BB3" s="1011"/>
      <c r="BC3" s="1011"/>
      <c r="BD3" s="1011"/>
      <c r="BE3" s="1011"/>
      <c r="BF3" s="1011"/>
      <c r="BG3" s="1011"/>
      <c r="BH3" s="1011"/>
      <c r="BI3" s="1011"/>
      <c r="BJ3" s="1012"/>
      <c r="BK3" s="1010">
        <f>AY3+1</f>
        <v>2026</v>
      </c>
      <c r="BL3" s="1007"/>
      <c r="BM3" s="1007"/>
      <c r="BN3" s="1007"/>
      <c r="BO3" s="1007"/>
      <c r="BP3" s="1007"/>
      <c r="BQ3" s="1007"/>
      <c r="BR3" s="1007"/>
      <c r="BS3" s="1007"/>
      <c r="BT3" s="1007"/>
      <c r="BU3" s="1007"/>
      <c r="BV3" s="1008"/>
    </row>
    <row r="4" spans="1:74" s="7" customFormat="1" ht="10.199999999999999" x14ac:dyDescent="0.2">
      <c r="A4" s="344" t="str">
        <f>TEXT(Dates!$D$2,"dddd, mmmm d, yyyy")</f>
        <v>Monday, April 7,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656"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s="289" customFormat="1" ht="11.1" customHeight="1" x14ac:dyDescent="0.2">
      <c r="A5" s="618" t="s">
        <v>1327</v>
      </c>
      <c r="B5" s="645" t="s">
        <v>1328</v>
      </c>
      <c r="C5" s="607">
        <v>6.9359999999999999</v>
      </c>
      <c r="D5" s="607">
        <v>5.952</v>
      </c>
      <c r="E5" s="607">
        <v>7.0979999999999999</v>
      </c>
      <c r="F5" s="607">
        <v>7.1669999999999998</v>
      </c>
      <c r="G5" s="607">
        <v>7.2389999999999999</v>
      </c>
      <c r="H5" s="607">
        <v>7.2450000000000001</v>
      </c>
      <c r="I5" s="607">
        <v>7.2649999999999997</v>
      </c>
      <c r="J5" s="607">
        <v>7.4020000000000001</v>
      </c>
      <c r="K5" s="607">
        <v>7.5149999999999997</v>
      </c>
      <c r="L5" s="607">
        <v>7.5579999999999998</v>
      </c>
      <c r="M5" s="607">
        <v>7.6390000000000002</v>
      </c>
      <c r="N5" s="607">
        <v>7.6139999999999999</v>
      </c>
      <c r="O5" s="607">
        <v>7.4020000000000001</v>
      </c>
      <c r="P5" s="607">
        <v>7.4630000000000001</v>
      </c>
      <c r="Q5" s="607">
        <v>7.7430000000000003</v>
      </c>
      <c r="R5" s="607">
        <v>7.6280000000000001</v>
      </c>
      <c r="S5" s="607">
        <v>7.7539999999999996</v>
      </c>
      <c r="T5" s="607">
        <v>7.81</v>
      </c>
      <c r="U5" s="607">
        <v>7.827</v>
      </c>
      <c r="V5" s="607">
        <v>7.92</v>
      </c>
      <c r="W5" s="607">
        <v>8.1059999999999999</v>
      </c>
      <c r="X5" s="607">
        <v>8.1720000000000006</v>
      </c>
      <c r="Y5" s="607">
        <v>8.19</v>
      </c>
      <c r="Z5" s="607">
        <v>7.9450000000000003</v>
      </c>
      <c r="AA5" s="607">
        <v>8.1929999999999996</v>
      </c>
      <c r="AB5" s="607">
        <v>8.2629999999999999</v>
      </c>
      <c r="AC5" s="607">
        <v>8.4670000000000005</v>
      </c>
      <c r="AD5" s="607">
        <v>8.4480000000000004</v>
      </c>
      <c r="AE5" s="607">
        <v>8.4719999999999995</v>
      </c>
      <c r="AF5" s="607">
        <v>8.4610000000000003</v>
      </c>
      <c r="AG5" s="607">
        <v>8.5250000000000004</v>
      </c>
      <c r="AH5" s="607">
        <v>8.6140000000000008</v>
      </c>
      <c r="AI5" s="607">
        <v>8.6920000000000002</v>
      </c>
      <c r="AJ5" s="607">
        <v>8.7059999999999995</v>
      </c>
      <c r="AK5" s="607">
        <v>8.91</v>
      </c>
      <c r="AL5" s="607">
        <v>8.9049999999999994</v>
      </c>
      <c r="AM5" s="607">
        <v>8.3350000000000009</v>
      </c>
      <c r="AN5" s="607">
        <v>8.7880000000000003</v>
      </c>
      <c r="AO5" s="607">
        <v>8.8550000000000004</v>
      </c>
      <c r="AP5" s="607">
        <v>8.8930000000000007</v>
      </c>
      <c r="AQ5" s="607">
        <v>8.8819999999999997</v>
      </c>
      <c r="AR5" s="607">
        <v>8.8620000000000001</v>
      </c>
      <c r="AS5" s="607">
        <v>8.8149999999999995</v>
      </c>
      <c r="AT5" s="607">
        <v>8.968</v>
      </c>
      <c r="AU5" s="607">
        <v>9.0229999999999997</v>
      </c>
      <c r="AV5" s="607">
        <v>9.1240000000000006</v>
      </c>
      <c r="AW5" s="607">
        <v>9.17</v>
      </c>
      <c r="AX5" s="607">
        <v>9.0939999999999994</v>
      </c>
      <c r="AY5" s="607">
        <v>8.9109999999999996</v>
      </c>
      <c r="AZ5" s="607">
        <v>9.0150000000000006</v>
      </c>
      <c r="BA5" s="607">
        <v>9.0969999999999995</v>
      </c>
      <c r="BB5" s="617" t="s">
        <v>1364</v>
      </c>
      <c r="BC5" s="617" t="s">
        <v>1364</v>
      </c>
      <c r="BD5" s="617" t="s">
        <v>1364</v>
      </c>
      <c r="BE5" s="617" t="s">
        <v>1364</v>
      </c>
      <c r="BF5" s="617" t="s">
        <v>1364</v>
      </c>
      <c r="BG5" s="617" t="s">
        <v>1364</v>
      </c>
      <c r="BH5" s="617" t="s">
        <v>1364</v>
      </c>
      <c r="BI5" s="617" t="s">
        <v>1364</v>
      </c>
      <c r="BJ5" s="377" t="s">
        <v>1364</v>
      </c>
      <c r="BK5" s="377" t="s">
        <v>1364</v>
      </c>
      <c r="BL5" s="377" t="s">
        <v>1364</v>
      </c>
      <c r="BM5" s="377" t="s">
        <v>1364</v>
      </c>
      <c r="BN5" s="377" t="s">
        <v>1364</v>
      </c>
      <c r="BO5" s="377" t="s">
        <v>1364</v>
      </c>
      <c r="BP5" s="377" t="s">
        <v>1364</v>
      </c>
      <c r="BQ5" s="377" t="s">
        <v>1364</v>
      </c>
      <c r="BR5" s="377" t="s">
        <v>1364</v>
      </c>
      <c r="BS5" s="377" t="s">
        <v>1364</v>
      </c>
      <c r="BT5" s="377" t="s">
        <v>1364</v>
      </c>
      <c r="BU5" s="377" t="s">
        <v>1364</v>
      </c>
      <c r="BV5" s="377" t="s">
        <v>1364</v>
      </c>
    </row>
    <row r="6" spans="1:74" ht="11.1" customHeight="1" x14ac:dyDescent="0.2">
      <c r="A6" s="275" t="s">
        <v>1329</v>
      </c>
      <c r="B6" s="577" t="s">
        <v>1330</v>
      </c>
      <c r="C6" s="608">
        <v>8.8999999999999996E-2</v>
      </c>
      <c r="D6" s="608">
        <v>7.4999999999999997E-2</v>
      </c>
      <c r="E6" s="608">
        <v>9.9000000000000005E-2</v>
      </c>
      <c r="F6" s="608">
        <v>9.6000000000000002E-2</v>
      </c>
      <c r="G6" s="608">
        <v>0.106</v>
      </c>
      <c r="H6" s="608">
        <v>0.11</v>
      </c>
      <c r="I6" s="608">
        <v>0.111</v>
      </c>
      <c r="J6" s="608">
        <v>0.115</v>
      </c>
      <c r="K6" s="608">
        <v>0.11899999999999999</v>
      </c>
      <c r="L6" s="608">
        <v>0.114</v>
      </c>
      <c r="M6" s="608">
        <v>0.11799999999999999</v>
      </c>
      <c r="N6" s="608">
        <v>0.123</v>
      </c>
      <c r="O6" s="608">
        <v>0.107</v>
      </c>
      <c r="P6" s="608">
        <v>0.121</v>
      </c>
      <c r="Q6" s="608">
        <v>0.11899999999999999</v>
      </c>
      <c r="R6" s="608">
        <v>0.11799999999999999</v>
      </c>
      <c r="S6" s="608">
        <v>0.11899999999999999</v>
      </c>
      <c r="T6" s="608">
        <v>0.121</v>
      </c>
      <c r="U6" s="608">
        <v>0.123</v>
      </c>
      <c r="V6" s="608">
        <v>0.11899999999999999</v>
      </c>
      <c r="W6" s="608">
        <v>0.115</v>
      </c>
      <c r="X6" s="608">
        <v>0.112</v>
      </c>
      <c r="Y6" s="608">
        <v>0.113</v>
      </c>
      <c r="Z6" s="608">
        <v>0.11899999999999999</v>
      </c>
      <c r="AA6" s="608">
        <v>0.127</v>
      </c>
      <c r="AB6" s="608">
        <v>0.128</v>
      </c>
      <c r="AC6" s="608">
        <v>0.125</v>
      </c>
      <c r="AD6" s="608">
        <v>0.127</v>
      </c>
      <c r="AE6" s="608">
        <v>0.125</v>
      </c>
      <c r="AF6" s="608">
        <v>0.11799999999999999</v>
      </c>
      <c r="AG6" s="608">
        <v>0.123</v>
      </c>
      <c r="AH6" s="608">
        <v>0.125</v>
      </c>
      <c r="AI6" s="608">
        <v>0.129</v>
      </c>
      <c r="AJ6" s="608">
        <v>0.13100000000000001</v>
      </c>
      <c r="AK6" s="608">
        <v>0.127</v>
      </c>
      <c r="AL6" s="608">
        <v>0.11600000000000001</v>
      </c>
      <c r="AM6" s="608">
        <v>0.11</v>
      </c>
      <c r="AN6" s="608">
        <v>0.121</v>
      </c>
      <c r="AO6" s="608">
        <v>0.123</v>
      </c>
      <c r="AP6" s="608">
        <v>0.128</v>
      </c>
      <c r="AQ6" s="608">
        <v>0.129</v>
      </c>
      <c r="AR6" s="608">
        <v>0.127</v>
      </c>
      <c r="AS6" s="608">
        <v>0.126</v>
      </c>
      <c r="AT6" s="608">
        <v>0.128</v>
      </c>
      <c r="AU6" s="608">
        <v>0.125</v>
      </c>
      <c r="AV6" s="608">
        <v>0.128</v>
      </c>
      <c r="AW6" s="608">
        <v>0.128</v>
      </c>
      <c r="AX6" s="608">
        <v>0.128</v>
      </c>
      <c r="AY6" s="608">
        <v>0.125</v>
      </c>
      <c r="AZ6" s="608">
        <v>0.13100000000000001</v>
      </c>
      <c r="BA6" s="608">
        <v>0.128</v>
      </c>
      <c r="BB6" s="613" t="s">
        <v>1364</v>
      </c>
      <c r="BC6" s="613" t="s">
        <v>1364</v>
      </c>
      <c r="BD6" s="613" t="s">
        <v>1364</v>
      </c>
      <c r="BE6" s="613" t="s">
        <v>1364</v>
      </c>
      <c r="BF6" s="613" t="s">
        <v>1364</v>
      </c>
      <c r="BG6" s="613" t="s">
        <v>1364</v>
      </c>
      <c r="BH6" s="613" t="s">
        <v>1364</v>
      </c>
      <c r="BI6" s="613" t="s">
        <v>1364</v>
      </c>
      <c r="BJ6" s="377" t="s">
        <v>1364</v>
      </c>
      <c r="BK6" s="377" t="s">
        <v>1364</v>
      </c>
      <c r="BL6" s="377" t="s">
        <v>1364</v>
      </c>
      <c r="BM6" s="377" t="s">
        <v>1364</v>
      </c>
      <c r="BN6" s="377" t="s">
        <v>1364</v>
      </c>
      <c r="BO6" s="377" t="s">
        <v>1364</v>
      </c>
      <c r="BP6" s="377" t="s">
        <v>1364</v>
      </c>
      <c r="BQ6" s="377" t="s">
        <v>1364</v>
      </c>
      <c r="BR6" s="377" t="s">
        <v>1364</v>
      </c>
      <c r="BS6" s="377" t="s">
        <v>1364</v>
      </c>
      <c r="BT6" s="377" t="s">
        <v>1364</v>
      </c>
      <c r="BU6" s="377" t="s">
        <v>1364</v>
      </c>
      <c r="BV6" s="377" t="s">
        <v>1364</v>
      </c>
    </row>
    <row r="7" spans="1:74" ht="11.1" customHeight="1" x14ac:dyDescent="0.2">
      <c r="A7" s="275" t="s">
        <v>1331</v>
      </c>
      <c r="B7" s="577" t="s">
        <v>1332</v>
      </c>
      <c r="C7" s="608">
        <v>1.133</v>
      </c>
      <c r="D7" s="608">
        <v>1.07</v>
      </c>
      <c r="E7" s="608">
        <v>1.0940000000000001</v>
      </c>
      <c r="F7" s="608">
        <v>1.107</v>
      </c>
      <c r="G7" s="608">
        <v>1.1140000000000001</v>
      </c>
      <c r="H7" s="608">
        <v>1.117</v>
      </c>
      <c r="I7" s="608">
        <v>1.0620000000000001</v>
      </c>
      <c r="J7" s="608">
        <v>1.095</v>
      </c>
      <c r="K7" s="608">
        <v>1.101</v>
      </c>
      <c r="L7" s="608">
        <v>1.097</v>
      </c>
      <c r="M7" s="608">
        <v>1.1479999999999999</v>
      </c>
      <c r="N7" s="608">
        <v>1.1319999999999999</v>
      </c>
      <c r="O7" s="608">
        <v>1.079</v>
      </c>
      <c r="P7" s="608">
        <v>1.081</v>
      </c>
      <c r="Q7" s="608">
        <v>1.117</v>
      </c>
      <c r="R7" s="608">
        <v>0.90400000000000003</v>
      </c>
      <c r="S7" s="608">
        <v>1.0489999999999999</v>
      </c>
      <c r="T7" s="608">
        <v>1.095</v>
      </c>
      <c r="U7" s="608">
        <v>1.0669999999999999</v>
      </c>
      <c r="V7" s="608">
        <v>1.0680000000000001</v>
      </c>
      <c r="W7" s="608">
        <v>1.117</v>
      </c>
      <c r="X7" s="608">
        <v>1.1100000000000001</v>
      </c>
      <c r="Y7" s="608">
        <v>1.0940000000000001</v>
      </c>
      <c r="Z7" s="608">
        <v>0.96099999999999997</v>
      </c>
      <c r="AA7" s="608">
        <v>1.0640000000000001</v>
      </c>
      <c r="AB7" s="608">
        <v>1.159</v>
      </c>
      <c r="AC7" s="608">
        <v>1.1259999999999999</v>
      </c>
      <c r="AD7" s="608">
        <v>1.1339999999999999</v>
      </c>
      <c r="AE7" s="608">
        <v>1.137</v>
      </c>
      <c r="AF7" s="608">
        <v>1.17</v>
      </c>
      <c r="AG7" s="608">
        <v>1.179</v>
      </c>
      <c r="AH7" s="608">
        <v>1.2190000000000001</v>
      </c>
      <c r="AI7" s="608">
        <v>1.3</v>
      </c>
      <c r="AJ7" s="608">
        <v>1.268</v>
      </c>
      <c r="AK7" s="608">
        <v>1.2929999999999999</v>
      </c>
      <c r="AL7" s="608">
        <v>1.288</v>
      </c>
      <c r="AM7" s="608">
        <v>1.1160000000000001</v>
      </c>
      <c r="AN7" s="608">
        <v>1.27</v>
      </c>
      <c r="AO7" s="608">
        <v>1.2490000000000001</v>
      </c>
      <c r="AP7" s="608">
        <v>1.2609999999999999</v>
      </c>
      <c r="AQ7" s="608">
        <v>1.2190000000000001</v>
      </c>
      <c r="AR7" s="608">
        <v>1.206</v>
      </c>
      <c r="AS7" s="608">
        <v>1.1890000000000001</v>
      </c>
      <c r="AT7" s="608">
        <v>1.202</v>
      </c>
      <c r="AU7" s="608">
        <v>1.2290000000000001</v>
      </c>
      <c r="AV7" s="608">
        <v>1.2090000000000001</v>
      </c>
      <c r="AW7" s="608">
        <v>1.2549999999999999</v>
      </c>
      <c r="AX7" s="608">
        <v>1.218</v>
      </c>
      <c r="AY7" s="608">
        <v>1.181</v>
      </c>
      <c r="AZ7" s="608">
        <v>1.141</v>
      </c>
      <c r="BA7" s="608">
        <v>1.1619999999999999</v>
      </c>
      <c r="BB7" s="613" t="s">
        <v>1364</v>
      </c>
      <c r="BC7" s="613" t="s">
        <v>1364</v>
      </c>
      <c r="BD7" s="613" t="s">
        <v>1364</v>
      </c>
      <c r="BE7" s="613" t="s">
        <v>1364</v>
      </c>
      <c r="BF7" s="613" t="s">
        <v>1364</v>
      </c>
      <c r="BG7" s="613" t="s">
        <v>1364</v>
      </c>
      <c r="BH7" s="613" t="s">
        <v>1364</v>
      </c>
      <c r="BI7" s="613" t="s">
        <v>1364</v>
      </c>
      <c r="BJ7" s="377" t="s">
        <v>1364</v>
      </c>
      <c r="BK7" s="377" t="s">
        <v>1364</v>
      </c>
      <c r="BL7" s="377" t="s">
        <v>1364</v>
      </c>
      <c r="BM7" s="377" t="s">
        <v>1364</v>
      </c>
      <c r="BN7" s="377" t="s">
        <v>1364</v>
      </c>
      <c r="BO7" s="377" t="s">
        <v>1364</v>
      </c>
      <c r="BP7" s="377" t="s">
        <v>1364</v>
      </c>
      <c r="BQ7" s="377" t="s">
        <v>1364</v>
      </c>
      <c r="BR7" s="377" t="s">
        <v>1364</v>
      </c>
      <c r="BS7" s="377" t="s">
        <v>1364</v>
      </c>
      <c r="BT7" s="377" t="s">
        <v>1364</v>
      </c>
      <c r="BU7" s="377" t="s">
        <v>1364</v>
      </c>
      <c r="BV7" s="377" t="s">
        <v>1364</v>
      </c>
    </row>
    <row r="8" spans="1:74" ht="11.1" customHeight="1" x14ac:dyDescent="0.2">
      <c r="A8" s="275" t="s">
        <v>1333</v>
      </c>
      <c r="B8" s="577" t="s">
        <v>1334</v>
      </c>
      <c r="C8" s="608">
        <v>0.95499999999999996</v>
      </c>
      <c r="D8" s="608">
        <v>0.80900000000000005</v>
      </c>
      <c r="E8" s="608">
        <v>0.996</v>
      </c>
      <c r="F8" s="608">
        <v>1.0009999999999999</v>
      </c>
      <c r="G8" s="608">
        <v>0.97399999999999998</v>
      </c>
      <c r="H8" s="608">
        <v>0.96699999999999997</v>
      </c>
      <c r="I8" s="608">
        <v>0.98599999999999999</v>
      </c>
      <c r="J8" s="608">
        <v>0.98699999999999999</v>
      </c>
      <c r="K8" s="608">
        <v>0.99099999999999999</v>
      </c>
      <c r="L8" s="608">
        <v>0.95799999999999996</v>
      </c>
      <c r="M8" s="608">
        <v>0.96</v>
      </c>
      <c r="N8" s="608">
        <v>0.95799999999999996</v>
      </c>
      <c r="O8" s="608">
        <v>0.94099999999999995</v>
      </c>
      <c r="P8" s="608">
        <v>0.93799999999999994</v>
      </c>
      <c r="Q8" s="608">
        <v>0.94199999999999995</v>
      </c>
      <c r="R8" s="608">
        <v>0.96599999999999997</v>
      </c>
      <c r="S8" s="608">
        <v>0.95299999999999996</v>
      </c>
      <c r="T8" s="608">
        <v>0.98299999999999998</v>
      </c>
      <c r="U8" s="608">
        <v>0.97199999999999998</v>
      </c>
      <c r="V8" s="608">
        <v>0.98599999999999999</v>
      </c>
      <c r="W8" s="608">
        <v>1.008</v>
      </c>
      <c r="X8" s="608">
        <v>1.0089999999999999</v>
      </c>
      <c r="Y8" s="608">
        <v>0.98099999999999998</v>
      </c>
      <c r="Z8" s="608">
        <v>0.95299999999999996</v>
      </c>
      <c r="AA8" s="608">
        <v>0.97899999999999998</v>
      </c>
      <c r="AB8" s="608">
        <v>0.995</v>
      </c>
      <c r="AC8" s="608">
        <v>1.028</v>
      </c>
      <c r="AD8" s="608">
        <v>1.004</v>
      </c>
      <c r="AE8" s="608">
        <v>1.028</v>
      </c>
      <c r="AF8" s="608">
        <v>1.038</v>
      </c>
      <c r="AG8" s="608">
        <v>1.0389999999999999</v>
      </c>
      <c r="AH8" s="608">
        <v>1.012</v>
      </c>
      <c r="AI8" s="608">
        <v>1.008</v>
      </c>
      <c r="AJ8" s="608">
        <v>0.97399999999999998</v>
      </c>
      <c r="AK8" s="608">
        <v>0.96899999999999997</v>
      </c>
      <c r="AL8" s="608">
        <v>0.94</v>
      </c>
      <c r="AM8" s="608">
        <v>0.90800000000000003</v>
      </c>
      <c r="AN8" s="608">
        <v>0.95099999999999996</v>
      </c>
      <c r="AO8" s="608">
        <v>0.96899999999999997</v>
      </c>
      <c r="AP8" s="608">
        <v>1.0069999999999999</v>
      </c>
      <c r="AQ8" s="608">
        <v>1.0369999999999999</v>
      </c>
      <c r="AR8" s="608">
        <v>1.0289999999999999</v>
      </c>
      <c r="AS8" s="608">
        <v>1.012</v>
      </c>
      <c r="AT8" s="608">
        <v>1.0469999999999999</v>
      </c>
      <c r="AU8" s="608">
        <v>1.0640000000000001</v>
      </c>
      <c r="AV8" s="608">
        <v>1.0760000000000001</v>
      </c>
      <c r="AW8" s="608">
        <v>1.022</v>
      </c>
      <c r="AX8" s="608">
        <v>0.99299999999999999</v>
      </c>
      <c r="AY8" s="608">
        <v>0.99</v>
      </c>
      <c r="AZ8" s="608">
        <v>1.0189999999999999</v>
      </c>
      <c r="BA8" s="608">
        <v>1.0449999999999999</v>
      </c>
      <c r="BB8" s="613" t="s">
        <v>1364</v>
      </c>
      <c r="BC8" s="613" t="s">
        <v>1364</v>
      </c>
      <c r="BD8" s="613" t="s">
        <v>1364</v>
      </c>
      <c r="BE8" s="613" t="s">
        <v>1364</v>
      </c>
      <c r="BF8" s="613" t="s">
        <v>1364</v>
      </c>
      <c r="BG8" s="613" t="s">
        <v>1364</v>
      </c>
      <c r="BH8" s="613" t="s">
        <v>1364</v>
      </c>
      <c r="BI8" s="613" t="s">
        <v>1364</v>
      </c>
      <c r="BJ8" s="377" t="s">
        <v>1364</v>
      </c>
      <c r="BK8" s="377" t="s">
        <v>1364</v>
      </c>
      <c r="BL8" s="377" t="s">
        <v>1364</v>
      </c>
      <c r="BM8" s="377" t="s">
        <v>1364</v>
      </c>
      <c r="BN8" s="377" t="s">
        <v>1364</v>
      </c>
      <c r="BO8" s="377" t="s">
        <v>1364</v>
      </c>
      <c r="BP8" s="377" t="s">
        <v>1364</v>
      </c>
      <c r="BQ8" s="377" t="s">
        <v>1364</v>
      </c>
      <c r="BR8" s="377" t="s">
        <v>1364</v>
      </c>
      <c r="BS8" s="377" t="s">
        <v>1364</v>
      </c>
      <c r="BT8" s="377" t="s">
        <v>1364</v>
      </c>
      <c r="BU8" s="377" t="s">
        <v>1364</v>
      </c>
      <c r="BV8" s="377" t="s">
        <v>1364</v>
      </c>
    </row>
    <row r="9" spans="1:74" s="289" customFormat="1" ht="11.1" customHeight="1" x14ac:dyDescent="0.2">
      <c r="A9" s="275" t="s">
        <v>1335</v>
      </c>
      <c r="B9" s="577" t="s">
        <v>1336</v>
      </c>
      <c r="C9" s="608">
        <v>0.17299999999999999</v>
      </c>
      <c r="D9" s="608">
        <v>0.121</v>
      </c>
      <c r="E9" s="608">
        <v>0.16700000000000001</v>
      </c>
      <c r="F9" s="608">
        <v>0.16900000000000001</v>
      </c>
      <c r="G9" s="608">
        <v>0.16900000000000001</v>
      </c>
      <c r="H9" s="608">
        <v>0.16300000000000001</v>
      </c>
      <c r="I9" s="608">
        <v>0.157</v>
      </c>
      <c r="J9" s="608">
        <v>0.153</v>
      </c>
      <c r="K9" s="608">
        <v>0.157</v>
      </c>
      <c r="L9" s="608">
        <v>0.16</v>
      </c>
      <c r="M9" s="608">
        <v>0.153</v>
      </c>
      <c r="N9" s="608">
        <v>0.153</v>
      </c>
      <c r="O9" s="608">
        <v>0.15</v>
      </c>
      <c r="P9" s="608">
        <v>0.14499999999999999</v>
      </c>
      <c r="Q9" s="608">
        <v>0.157</v>
      </c>
      <c r="R9" s="608">
        <v>0.157</v>
      </c>
      <c r="S9" s="608">
        <v>0.156</v>
      </c>
      <c r="T9" s="608">
        <v>0.151</v>
      </c>
      <c r="U9" s="608">
        <v>0.14599999999999999</v>
      </c>
      <c r="V9" s="608">
        <v>0.14899999999999999</v>
      </c>
      <c r="W9" s="608">
        <v>0.14199999999999999</v>
      </c>
      <c r="X9" s="608">
        <v>0.154</v>
      </c>
      <c r="Y9" s="608">
        <v>0.16</v>
      </c>
      <c r="Z9" s="608">
        <v>0.151</v>
      </c>
      <c r="AA9" s="608">
        <v>0.157</v>
      </c>
      <c r="AB9" s="608">
        <v>0.155</v>
      </c>
      <c r="AC9" s="608">
        <v>0.154</v>
      </c>
      <c r="AD9" s="608">
        <v>0.14799999999999999</v>
      </c>
      <c r="AE9" s="608">
        <v>0.14899999999999999</v>
      </c>
      <c r="AF9" s="608">
        <v>0.14299999999999999</v>
      </c>
      <c r="AG9" s="608">
        <v>0.14299999999999999</v>
      </c>
      <c r="AH9" s="608">
        <v>0.13600000000000001</v>
      </c>
      <c r="AI9" s="608">
        <v>0.13500000000000001</v>
      </c>
      <c r="AJ9" s="608">
        <v>0.13500000000000001</v>
      </c>
      <c r="AK9" s="608">
        <v>0.13700000000000001</v>
      </c>
      <c r="AL9" s="608">
        <v>0.13600000000000001</v>
      </c>
      <c r="AM9" s="608">
        <v>0.121</v>
      </c>
      <c r="AN9" s="608">
        <v>0.13200000000000001</v>
      </c>
      <c r="AO9" s="608">
        <v>0.127</v>
      </c>
      <c r="AP9" s="608">
        <v>0.126</v>
      </c>
      <c r="AQ9" s="608">
        <v>0.11799999999999999</v>
      </c>
      <c r="AR9" s="608">
        <v>0.114</v>
      </c>
      <c r="AS9" s="608">
        <v>0.113</v>
      </c>
      <c r="AT9" s="608">
        <v>0.112</v>
      </c>
      <c r="AU9" s="608">
        <v>0.11799999999999999</v>
      </c>
      <c r="AV9" s="608">
        <v>0.11700000000000001</v>
      </c>
      <c r="AW9" s="608">
        <v>0.127</v>
      </c>
      <c r="AX9" s="608">
        <v>0.126</v>
      </c>
      <c r="AY9" s="608">
        <v>0.12</v>
      </c>
      <c r="AZ9" s="608">
        <v>0.11799999999999999</v>
      </c>
      <c r="BA9" s="608">
        <v>0.127</v>
      </c>
      <c r="BB9" s="613" t="s">
        <v>1364</v>
      </c>
      <c r="BC9" s="613" t="s">
        <v>1364</v>
      </c>
      <c r="BD9" s="613" t="s">
        <v>1364</v>
      </c>
      <c r="BE9" s="613" t="s">
        <v>1364</v>
      </c>
      <c r="BF9" s="613" t="s">
        <v>1364</v>
      </c>
      <c r="BG9" s="613" t="s">
        <v>1364</v>
      </c>
      <c r="BH9" s="613" t="s">
        <v>1364</v>
      </c>
      <c r="BI9" s="613" t="s">
        <v>1364</v>
      </c>
      <c r="BJ9" s="377" t="s">
        <v>1364</v>
      </c>
      <c r="BK9" s="377" t="s">
        <v>1364</v>
      </c>
      <c r="BL9" s="377" t="s">
        <v>1364</v>
      </c>
      <c r="BM9" s="377" t="s">
        <v>1364</v>
      </c>
      <c r="BN9" s="377" t="s">
        <v>1364</v>
      </c>
      <c r="BO9" s="377" t="s">
        <v>1364</v>
      </c>
      <c r="BP9" s="377" t="s">
        <v>1364</v>
      </c>
      <c r="BQ9" s="377" t="s">
        <v>1364</v>
      </c>
      <c r="BR9" s="377" t="s">
        <v>1364</v>
      </c>
      <c r="BS9" s="377" t="s">
        <v>1364</v>
      </c>
      <c r="BT9" s="377" t="s">
        <v>1364</v>
      </c>
      <c r="BU9" s="377" t="s">
        <v>1364</v>
      </c>
      <c r="BV9" s="377" t="s">
        <v>1364</v>
      </c>
    </row>
    <row r="10" spans="1:74" s="289" customFormat="1" ht="11.1" customHeight="1" x14ac:dyDescent="0.2">
      <c r="A10" s="275" t="s">
        <v>1337</v>
      </c>
      <c r="B10" s="577" t="s">
        <v>1338</v>
      </c>
      <c r="C10" s="608">
        <v>0.38100000000000001</v>
      </c>
      <c r="D10" s="608">
        <v>0.376</v>
      </c>
      <c r="E10" s="608">
        <v>0.373</v>
      </c>
      <c r="F10" s="608">
        <v>0.40699999999999997</v>
      </c>
      <c r="G10" s="608">
        <v>0.41099999999999998</v>
      </c>
      <c r="H10" s="608">
        <v>0.39800000000000002</v>
      </c>
      <c r="I10" s="608">
        <v>0.40500000000000003</v>
      </c>
      <c r="J10" s="608">
        <v>0.41</v>
      </c>
      <c r="K10" s="608">
        <v>0.42399999999999999</v>
      </c>
      <c r="L10" s="608">
        <v>0.45</v>
      </c>
      <c r="M10" s="608">
        <v>0.44400000000000001</v>
      </c>
      <c r="N10" s="608">
        <v>0.442</v>
      </c>
      <c r="O10" s="608">
        <v>0.42399999999999999</v>
      </c>
      <c r="P10" s="608">
        <v>0.432</v>
      </c>
      <c r="Q10" s="608">
        <v>0.441</v>
      </c>
      <c r="R10" s="608">
        <v>0.439</v>
      </c>
      <c r="S10" s="608">
        <v>0.43099999999999999</v>
      </c>
      <c r="T10" s="608">
        <v>0.42399999999999999</v>
      </c>
      <c r="U10" s="608">
        <v>0.42399999999999999</v>
      </c>
      <c r="V10" s="608">
        <v>0.42599999999999999</v>
      </c>
      <c r="W10" s="608">
        <v>0.42699999999999999</v>
      </c>
      <c r="X10" s="608">
        <v>0.42899999999999999</v>
      </c>
      <c r="Y10" s="608">
        <v>0.441</v>
      </c>
      <c r="Z10" s="608">
        <v>0.40400000000000003</v>
      </c>
      <c r="AA10" s="608">
        <v>0.41599999999999998</v>
      </c>
      <c r="AB10" s="608">
        <v>0.41</v>
      </c>
      <c r="AC10" s="608">
        <v>0.42799999999999999</v>
      </c>
      <c r="AD10" s="608">
        <v>0.442</v>
      </c>
      <c r="AE10" s="608">
        <v>0.44900000000000001</v>
      </c>
      <c r="AF10" s="608">
        <v>0.45700000000000002</v>
      </c>
      <c r="AG10" s="608">
        <v>0.44900000000000001</v>
      </c>
      <c r="AH10" s="608">
        <v>0.45700000000000002</v>
      </c>
      <c r="AI10" s="608">
        <v>0.45300000000000001</v>
      </c>
      <c r="AJ10" s="608">
        <v>0.46500000000000002</v>
      </c>
      <c r="AK10" s="608">
        <v>0.47699999999999998</v>
      </c>
      <c r="AL10" s="608">
        <v>0.48899999999999999</v>
      </c>
      <c r="AM10" s="608">
        <v>0.44600000000000001</v>
      </c>
      <c r="AN10" s="608">
        <v>0.47</v>
      </c>
      <c r="AO10" s="608">
        <v>0.47199999999999998</v>
      </c>
      <c r="AP10" s="608">
        <v>0.45400000000000001</v>
      </c>
      <c r="AQ10" s="608">
        <v>0.45700000000000002</v>
      </c>
      <c r="AR10" s="608">
        <v>0.44400000000000001</v>
      </c>
      <c r="AS10" s="608">
        <v>0.441</v>
      </c>
      <c r="AT10" s="608">
        <v>0.44800000000000001</v>
      </c>
      <c r="AU10" s="608">
        <v>0.45</v>
      </c>
      <c r="AV10" s="608">
        <v>0.48399999999999999</v>
      </c>
      <c r="AW10" s="608">
        <v>0.505</v>
      </c>
      <c r="AX10" s="608">
        <v>0.49299999999999999</v>
      </c>
      <c r="AY10" s="608">
        <v>0.49</v>
      </c>
      <c r="AZ10" s="608">
        <v>0.49199999999999999</v>
      </c>
      <c r="BA10" s="608">
        <v>0.50600000000000001</v>
      </c>
      <c r="BB10" s="613" t="s">
        <v>1364</v>
      </c>
      <c r="BC10" s="613" t="s">
        <v>1364</v>
      </c>
      <c r="BD10" s="613" t="s">
        <v>1364</v>
      </c>
      <c r="BE10" s="613" t="s">
        <v>1364</v>
      </c>
      <c r="BF10" s="613" t="s">
        <v>1364</v>
      </c>
      <c r="BG10" s="613" t="s">
        <v>1364</v>
      </c>
      <c r="BH10" s="613" t="s">
        <v>1364</v>
      </c>
      <c r="BI10" s="613" t="s">
        <v>1364</v>
      </c>
      <c r="BJ10" s="377" t="s">
        <v>1364</v>
      </c>
      <c r="BK10" s="377" t="s">
        <v>1364</v>
      </c>
      <c r="BL10" s="377" t="s">
        <v>1364</v>
      </c>
      <c r="BM10" s="377" t="s">
        <v>1364</v>
      </c>
      <c r="BN10" s="377" t="s">
        <v>1364</v>
      </c>
      <c r="BO10" s="377" t="s">
        <v>1364</v>
      </c>
      <c r="BP10" s="377" t="s">
        <v>1364</v>
      </c>
      <c r="BQ10" s="377" t="s">
        <v>1364</v>
      </c>
      <c r="BR10" s="377" t="s">
        <v>1364</v>
      </c>
      <c r="BS10" s="377" t="s">
        <v>1364</v>
      </c>
      <c r="BT10" s="377" t="s">
        <v>1364</v>
      </c>
      <c r="BU10" s="377" t="s">
        <v>1364</v>
      </c>
      <c r="BV10" s="377" t="s">
        <v>1364</v>
      </c>
    </row>
    <row r="11" spans="1:74" ht="11.1" customHeight="1" x14ac:dyDescent="0.2">
      <c r="A11" s="275" t="s">
        <v>1339</v>
      </c>
      <c r="B11" s="577" t="s">
        <v>1340</v>
      </c>
      <c r="C11" s="608">
        <v>3.8220000000000001</v>
      </c>
      <c r="D11" s="608">
        <v>3.161</v>
      </c>
      <c r="E11" s="608">
        <v>3.9929999999999999</v>
      </c>
      <c r="F11" s="608">
        <v>4.0140000000000002</v>
      </c>
      <c r="G11" s="608">
        <v>4.0949999999999998</v>
      </c>
      <c r="H11" s="608">
        <v>4.1130000000000004</v>
      </c>
      <c r="I11" s="608">
        <v>4.181</v>
      </c>
      <c r="J11" s="608">
        <v>4.2779999999999996</v>
      </c>
      <c r="K11" s="608">
        <v>4.3499999999999996</v>
      </c>
      <c r="L11" s="608">
        <v>4.4160000000000004</v>
      </c>
      <c r="M11" s="608">
        <v>4.4470000000000001</v>
      </c>
      <c r="N11" s="608">
        <v>4.4379999999999997</v>
      </c>
      <c r="O11" s="608">
        <v>4.3360000000000003</v>
      </c>
      <c r="P11" s="608">
        <v>4.383</v>
      </c>
      <c r="Q11" s="608">
        <v>4.58</v>
      </c>
      <c r="R11" s="608">
        <v>4.6479999999999997</v>
      </c>
      <c r="S11" s="608">
        <v>4.6360000000000001</v>
      </c>
      <c r="T11" s="608">
        <v>4.625</v>
      </c>
      <c r="U11" s="608">
        <v>4.6870000000000003</v>
      </c>
      <c r="V11" s="608">
        <v>4.7549999999999999</v>
      </c>
      <c r="W11" s="608">
        <v>4.8789999999999996</v>
      </c>
      <c r="X11" s="608">
        <v>4.9349999999999996</v>
      </c>
      <c r="Y11" s="608">
        <v>4.9729999999999999</v>
      </c>
      <c r="Z11" s="608">
        <v>4.9569999999999999</v>
      </c>
      <c r="AA11" s="608">
        <v>5.048</v>
      </c>
      <c r="AB11" s="608">
        <v>5.0030000000000001</v>
      </c>
      <c r="AC11" s="608">
        <v>5.1680000000000001</v>
      </c>
      <c r="AD11" s="608">
        <v>5.1669999999999998</v>
      </c>
      <c r="AE11" s="608">
        <v>5.1459999999999999</v>
      </c>
      <c r="AF11" s="608">
        <v>5.09</v>
      </c>
      <c r="AG11" s="608">
        <v>5.1680000000000001</v>
      </c>
      <c r="AH11" s="608">
        <v>5.2359999999999998</v>
      </c>
      <c r="AI11" s="608">
        <v>5.242</v>
      </c>
      <c r="AJ11" s="608">
        <v>5.3070000000000004</v>
      </c>
      <c r="AK11" s="608">
        <v>5.4749999999999996</v>
      </c>
      <c r="AL11" s="608">
        <v>5.51</v>
      </c>
      <c r="AM11" s="608">
        <v>5.2480000000000002</v>
      </c>
      <c r="AN11" s="608">
        <v>5.452</v>
      </c>
      <c r="AO11" s="608">
        <v>5.524</v>
      </c>
      <c r="AP11" s="608">
        <v>5.5190000000000001</v>
      </c>
      <c r="AQ11" s="608">
        <v>5.51</v>
      </c>
      <c r="AR11" s="608">
        <v>5.5330000000000004</v>
      </c>
      <c r="AS11" s="608">
        <v>5.5289999999999999</v>
      </c>
      <c r="AT11" s="608">
        <v>5.6070000000000002</v>
      </c>
      <c r="AU11" s="608">
        <v>5.593</v>
      </c>
      <c r="AV11" s="608">
        <v>5.6760000000000002</v>
      </c>
      <c r="AW11" s="608">
        <v>5.6859999999999999</v>
      </c>
      <c r="AX11" s="608">
        <v>5.6950000000000003</v>
      </c>
      <c r="AY11" s="608">
        <v>5.6</v>
      </c>
      <c r="AZ11" s="608">
        <v>5.702</v>
      </c>
      <c r="BA11" s="608">
        <v>5.7039999999999997</v>
      </c>
      <c r="BB11" s="613" t="s">
        <v>1364</v>
      </c>
      <c r="BC11" s="613" t="s">
        <v>1364</v>
      </c>
      <c r="BD11" s="613" t="s">
        <v>1364</v>
      </c>
      <c r="BE11" s="613" t="s">
        <v>1364</v>
      </c>
      <c r="BF11" s="613" t="s">
        <v>1364</v>
      </c>
      <c r="BG11" s="613" t="s">
        <v>1364</v>
      </c>
      <c r="BH11" s="613" t="s">
        <v>1364</v>
      </c>
      <c r="BI11" s="613" t="s">
        <v>1364</v>
      </c>
      <c r="BJ11" s="377" t="s">
        <v>1364</v>
      </c>
      <c r="BK11" s="377" t="s">
        <v>1364</v>
      </c>
      <c r="BL11" s="377" t="s">
        <v>1364</v>
      </c>
      <c r="BM11" s="377" t="s">
        <v>1364</v>
      </c>
      <c r="BN11" s="377" t="s">
        <v>1364</v>
      </c>
      <c r="BO11" s="377" t="s">
        <v>1364</v>
      </c>
      <c r="BP11" s="377" t="s">
        <v>1364</v>
      </c>
      <c r="BQ11" s="377" t="s">
        <v>1364</v>
      </c>
      <c r="BR11" s="377" t="s">
        <v>1364</v>
      </c>
      <c r="BS11" s="377" t="s">
        <v>1364</v>
      </c>
      <c r="BT11" s="377" t="s">
        <v>1364</v>
      </c>
      <c r="BU11" s="377" t="s">
        <v>1364</v>
      </c>
      <c r="BV11" s="377" t="s">
        <v>1364</v>
      </c>
    </row>
    <row r="12" spans="1:74" ht="11.1" customHeight="1" x14ac:dyDescent="0.2">
      <c r="A12" s="275" t="s">
        <v>1341</v>
      </c>
      <c r="B12" s="577" t="s">
        <v>1342</v>
      </c>
      <c r="C12" s="608">
        <v>9.5000000000000001E-2</v>
      </c>
      <c r="D12" s="608">
        <v>6.7000000000000004E-2</v>
      </c>
      <c r="E12" s="608">
        <v>9.0999999999999998E-2</v>
      </c>
      <c r="F12" s="608">
        <v>8.5999999999999993E-2</v>
      </c>
      <c r="G12" s="608">
        <v>8.7999999999999995E-2</v>
      </c>
      <c r="H12" s="608">
        <v>8.5999999999999993E-2</v>
      </c>
      <c r="I12" s="608">
        <v>8.4000000000000005E-2</v>
      </c>
      <c r="J12" s="608">
        <v>8.2000000000000003E-2</v>
      </c>
      <c r="K12" s="608">
        <v>0.09</v>
      </c>
      <c r="L12" s="608">
        <v>8.6999999999999994E-2</v>
      </c>
      <c r="M12" s="608">
        <v>8.5000000000000006E-2</v>
      </c>
      <c r="N12" s="608">
        <v>8.5000000000000006E-2</v>
      </c>
      <c r="O12" s="608">
        <v>8.4000000000000005E-2</v>
      </c>
      <c r="P12" s="608">
        <v>7.8E-2</v>
      </c>
      <c r="Q12" s="608">
        <v>9.0999999999999998E-2</v>
      </c>
      <c r="R12" s="608">
        <v>9.5000000000000001E-2</v>
      </c>
      <c r="S12" s="608">
        <v>9.5000000000000001E-2</v>
      </c>
      <c r="T12" s="608">
        <v>9.4E-2</v>
      </c>
      <c r="U12" s="608">
        <v>8.8999999999999996E-2</v>
      </c>
      <c r="V12" s="608">
        <v>9.0999999999999998E-2</v>
      </c>
      <c r="W12" s="608">
        <v>0.09</v>
      </c>
      <c r="X12" s="608">
        <v>8.6999999999999994E-2</v>
      </c>
      <c r="Y12" s="608">
        <v>9.4E-2</v>
      </c>
      <c r="Z12" s="608">
        <v>8.7999999999999995E-2</v>
      </c>
      <c r="AA12" s="608">
        <v>9.2999999999999999E-2</v>
      </c>
      <c r="AB12" s="608">
        <v>9.2999999999999999E-2</v>
      </c>
      <c r="AC12" s="608">
        <v>9.6000000000000002E-2</v>
      </c>
      <c r="AD12" s="608">
        <v>9.2999999999999999E-2</v>
      </c>
      <c r="AE12" s="608">
        <v>0.104</v>
      </c>
      <c r="AF12" s="608">
        <v>0.10100000000000001</v>
      </c>
      <c r="AG12" s="608">
        <v>0.10299999999999999</v>
      </c>
      <c r="AH12" s="608">
        <v>9.7000000000000003E-2</v>
      </c>
      <c r="AI12" s="608">
        <v>9.1999999999999998E-2</v>
      </c>
      <c r="AJ12" s="608">
        <v>8.8999999999999996E-2</v>
      </c>
      <c r="AK12" s="608">
        <v>8.8999999999999996E-2</v>
      </c>
      <c r="AL12" s="608">
        <v>8.6999999999999994E-2</v>
      </c>
      <c r="AM12" s="608">
        <v>7.8E-2</v>
      </c>
      <c r="AN12" s="608">
        <v>8.1000000000000003E-2</v>
      </c>
      <c r="AO12" s="608">
        <v>0.08</v>
      </c>
      <c r="AP12" s="608">
        <v>8.4000000000000005E-2</v>
      </c>
      <c r="AQ12" s="608">
        <v>8.5999999999999993E-2</v>
      </c>
      <c r="AR12" s="608">
        <v>8.1000000000000003E-2</v>
      </c>
      <c r="AS12" s="608">
        <v>7.9000000000000001E-2</v>
      </c>
      <c r="AT12" s="608">
        <v>8.4000000000000005E-2</v>
      </c>
      <c r="AU12" s="608">
        <v>0.09</v>
      </c>
      <c r="AV12" s="608">
        <v>9.1999999999999998E-2</v>
      </c>
      <c r="AW12" s="608">
        <v>9.2999999999999999E-2</v>
      </c>
      <c r="AX12" s="608">
        <v>8.5999999999999993E-2</v>
      </c>
      <c r="AY12" s="608">
        <v>0.08</v>
      </c>
      <c r="AZ12" s="608">
        <v>7.8E-2</v>
      </c>
      <c r="BA12" s="608">
        <v>8.1000000000000003E-2</v>
      </c>
      <c r="BB12" s="613" t="s">
        <v>1364</v>
      </c>
      <c r="BC12" s="613" t="s">
        <v>1364</v>
      </c>
      <c r="BD12" s="613" t="s">
        <v>1364</v>
      </c>
      <c r="BE12" s="613" t="s">
        <v>1364</v>
      </c>
      <c r="BF12" s="613" t="s">
        <v>1364</v>
      </c>
      <c r="BG12" s="613" t="s">
        <v>1364</v>
      </c>
      <c r="BH12" s="613" t="s">
        <v>1364</v>
      </c>
      <c r="BI12" s="613" t="s">
        <v>1364</v>
      </c>
      <c r="BJ12" s="377" t="s">
        <v>1364</v>
      </c>
      <c r="BK12" s="377" t="s">
        <v>1364</v>
      </c>
      <c r="BL12" s="377" t="s">
        <v>1364</v>
      </c>
      <c r="BM12" s="377" t="s">
        <v>1364</v>
      </c>
      <c r="BN12" s="377" t="s">
        <v>1364</v>
      </c>
      <c r="BO12" s="377" t="s">
        <v>1364</v>
      </c>
      <c r="BP12" s="377" t="s">
        <v>1364</v>
      </c>
      <c r="BQ12" s="377" t="s">
        <v>1364</v>
      </c>
      <c r="BR12" s="377" t="s">
        <v>1364</v>
      </c>
      <c r="BS12" s="377" t="s">
        <v>1364</v>
      </c>
      <c r="BT12" s="377" t="s">
        <v>1364</v>
      </c>
      <c r="BU12" s="377" t="s">
        <v>1364</v>
      </c>
      <c r="BV12" s="377" t="s">
        <v>1364</v>
      </c>
    </row>
    <row r="13" spans="1:74" ht="11.1" customHeight="1" x14ac:dyDescent="0.2">
      <c r="A13" s="275" t="s">
        <v>1343</v>
      </c>
      <c r="B13" s="577" t="s">
        <v>1344</v>
      </c>
      <c r="C13" s="608">
        <v>0.28799999999999998</v>
      </c>
      <c r="D13" s="608">
        <v>0.27300000000000002</v>
      </c>
      <c r="E13" s="608">
        <v>0.28499999999999998</v>
      </c>
      <c r="F13" s="608">
        <v>0.28699999999999998</v>
      </c>
      <c r="G13" s="608">
        <v>0.28199999999999997</v>
      </c>
      <c r="H13" s="608">
        <v>0.29099999999999998</v>
      </c>
      <c r="I13" s="608">
        <v>0.27900000000000003</v>
      </c>
      <c r="J13" s="608">
        <v>0.28199999999999997</v>
      </c>
      <c r="K13" s="608">
        <v>0.28299999999999997</v>
      </c>
      <c r="L13" s="608">
        <v>0.27600000000000002</v>
      </c>
      <c r="M13" s="608">
        <v>0.28399999999999997</v>
      </c>
      <c r="N13" s="608">
        <v>0.28299999999999997</v>
      </c>
      <c r="O13" s="608">
        <v>0.28100000000000003</v>
      </c>
      <c r="P13" s="608">
        <v>0.28499999999999998</v>
      </c>
      <c r="Q13" s="608">
        <v>0.29599999999999999</v>
      </c>
      <c r="R13" s="608">
        <v>0.30099999999999999</v>
      </c>
      <c r="S13" s="608">
        <v>0.315</v>
      </c>
      <c r="T13" s="608">
        <v>0.317</v>
      </c>
      <c r="U13" s="608">
        <v>0.31900000000000001</v>
      </c>
      <c r="V13" s="608">
        <v>0.32600000000000001</v>
      </c>
      <c r="W13" s="608">
        <v>0.32800000000000001</v>
      </c>
      <c r="X13" s="608">
        <v>0.33600000000000002</v>
      </c>
      <c r="Y13" s="608">
        <v>0.33400000000000002</v>
      </c>
      <c r="Z13" s="608">
        <v>0.312</v>
      </c>
      <c r="AA13" s="608">
        <v>0.309</v>
      </c>
      <c r="AB13" s="608">
        <v>0.32</v>
      </c>
      <c r="AC13" s="608">
        <v>0.34200000000000003</v>
      </c>
      <c r="AD13" s="608">
        <v>0.33300000000000002</v>
      </c>
      <c r="AE13" s="608">
        <v>0.33400000000000002</v>
      </c>
      <c r="AF13" s="608">
        <v>0.34399999999999997</v>
      </c>
      <c r="AG13" s="608">
        <v>0.32100000000000001</v>
      </c>
      <c r="AH13" s="608">
        <v>0.33200000000000002</v>
      </c>
      <c r="AI13" s="608">
        <v>0.33300000000000002</v>
      </c>
      <c r="AJ13" s="608">
        <v>0.33700000000000002</v>
      </c>
      <c r="AK13" s="608">
        <v>0.34300000000000003</v>
      </c>
      <c r="AL13" s="608">
        <v>0.33900000000000002</v>
      </c>
      <c r="AM13" s="608">
        <v>0.308</v>
      </c>
      <c r="AN13" s="608">
        <v>0.311</v>
      </c>
      <c r="AO13" s="608">
        <v>0.311</v>
      </c>
      <c r="AP13" s="608">
        <v>0.314</v>
      </c>
      <c r="AQ13" s="608">
        <v>0.32600000000000001</v>
      </c>
      <c r="AR13" s="608">
        <v>0.32800000000000001</v>
      </c>
      <c r="AS13" s="608">
        <v>0.32600000000000001</v>
      </c>
      <c r="AT13" s="608">
        <v>0.34</v>
      </c>
      <c r="AU13" s="608">
        <v>0.35399999999999998</v>
      </c>
      <c r="AV13" s="608">
        <v>0.34200000000000003</v>
      </c>
      <c r="AW13" s="608">
        <v>0.35399999999999998</v>
      </c>
      <c r="AX13" s="608">
        <v>0.35499999999999998</v>
      </c>
      <c r="AY13" s="608">
        <v>0.32500000000000001</v>
      </c>
      <c r="AZ13" s="608">
        <v>0.33400000000000002</v>
      </c>
      <c r="BA13" s="608">
        <v>0.34399999999999997</v>
      </c>
      <c r="BB13" s="613" t="s">
        <v>1364</v>
      </c>
      <c r="BC13" s="613" t="s">
        <v>1364</v>
      </c>
      <c r="BD13" s="613" t="s">
        <v>1364</v>
      </c>
      <c r="BE13" s="613" t="s">
        <v>1364</v>
      </c>
      <c r="BF13" s="613" t="s">
        <v>1364</v>
      </c>
      <c r="BG13" s="613" t="s">
        <v>1364</v>
      </c>
      <c r="BH13" s="613" t="s">
        <v>1364</v>
      </c>
      <c r="BI13" s="613" t="s">
        <v>1364</v>
      </c>
      <c r="BJ13" s="377" t="s">
        <v>1364</v>
      </c>
      <c r="BK13" s="377" t="s">
        <v>1364</v>
      </c>
      <c r="BL13" s="377" t="s">
        <v>1364</v>
      </c>
      <c r="BM13" s="377" t="s">
        <v>1364</v>
      </c>
      <c r="BN13" s="377" t="s">
        <v>1364</v>
      </c>
      <c r="BO13" s="377" t="s">
        <v>1364</v>
      </c>
      <c r="BP13" s="377" t="s">
        <v>1364</v>
      </c>
      <c r="BQ13" s="377" t="s">
        <v>1364</v>
      </c>
      <c r="BR13" s="377" t="s">
        <v>1364</v>
      </c>
      <c r="BS13" s="377" t="s">
        <v>1364</v>
      </c>
      <c r="BT13" s="377" t="s">
        <v>1364</v>
      </c>
      <c r="BU13" s="377" t="s">
        <v>1364</v>
      </c>
      <c r="BV13" s="377" t="s">
        <v>1364</v>
      </c>
    </row>
    <row r="14" spans="1:74" ht="11.1" customHeight="1" x14ac:dyDescent="0.2">
      <c r="A14" s="275"/>
      <c r="B14" s="279"/>
      <c r="C14" s="608"/>
      <c r="D14" s="608"/>
      <c r="E14" s="608"/>
      <c r="F14" s="608"/>
      <c r="G14" s="608"/>
      <c r="H14" s="608"/>
      <c r="I14" s="608"/>
      <c r="J14" s="608"/>
      <c r="K14" s="608"/>
      <c r="L14" s="608"/>
      <c r="M14" s="608"/>
      <c r="N14" s="608"/>
      <c r="O14" s="608"/>
      <c r="P14" s="608"/>
      <c r="Q14" s="608"/>
      <c r="R14" s="608"/>
      <c r="S14" s="608"/>
      <c r="T14" s="608"/>
      <c r="U14" s="608"/>
      <c r="V14" s="608"/>
      <c r="W14" s="608"/>
      <c r="X14" s="608"/>
      <c r="Y14" s="608"/>
      <c r="Z14" s="608"/>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608"/>
      <c r="AW14" s="608"/>
      <c r="AX14" s="608"/>
      <c r="AY14" s="608"/>
      <c r="AZ14" s="608"/>
      <c r="BA14" s="608"/>
      <c r="BB14" s="613"/>
      <c r="BC14" s="613"/>
      <c r="BD14" s="613"/>
      <c r="BE14" s="613"/>
      <c r="BF14" s="613"/>
      <c r="BG14" s="613"/>
      <c r="BH14" s="613"/>
      <c r="BI14" s="613"/>
      <c r="BJ14" s="646"/>
      <c r="BK14" s="646"/>
      <c r="BL14" s="646"/>
      <c r="BM14" s="646"/>
      <c r="BN14" s="646"/>
      <c r="BO14" s="646"/>
      <c r="BP14" s="646"/>
      <c r="BQ14" s="646"/>
      <c r="BR14" s="646"/>
      <c r="BS14" s="646"/>
      <c r="BT14" s="646"/>
      <c r="BU14" s="646"/>
      <c r="BV14" s="646"/>
    </row>
    <row r="15" spans="1:74" s="289" customFormat="1" ht="11.1" customHeight="1" x14ac:dyDescent="0.2">
      <c r="A15" s="618" t="s">
        <v>1345</v>
      </c>
      <c r="B15" s="645" t="s">
        <v>1346</v>
      </c>
      <c r="C15" s="320">
        <v>71.554000000000002</v>
      </c>
      <c r="D15" s="320">
        <v>66.771000000000001</v>
      </c>
      <c r="E15" s="320">
        <v>71.783000000000001</v>
      </c>
      <c r="F15" s="320">
        <v>72.924999999999997</v>
      </c>
      <c r="G15" s="320">
        <v>72.757999999999996</v>
      </c>
      <c r="H15" s="320">
        <v>73.546000000000006</v>
      </c>
      <c r="I15" s="320">
        <v>73.727000000000004</v>
      </c>
      <c r="J15" s="320">
        <v>74.716999999999999</v>
      </c>
      <c r="K15" s="320">
        <v>75.507999999999996</v>
      </c>
      <c r="L15" s="320">
        <v>76.146000000000001</v>
      </c>
      <c r="M15" s="320">
        <v>77.447000000000003</v>
      </c>
      <c r="N15" s="320">
        <v>78.286000000000001</v>
      </c>
      <c r="O15" s="320">
        <v>75.760000000000005</v>
      </c>
      <c r="P15" s="320">
        <v>75.7</v>
      </c>
      <c r="Q15" s="320">
        <v>76.546999999999997</v>
      </c>
      <c r="R15" s="320">
        <v>77.522999999999996</v>
      </c>
      <c r="S15" s="320">
        <v>78.765000000000001</v>
      </c>
      <c r="T15" s="320">
        <v>79.313000000000002</v>
      </c>
      <c r="U15" s="320">
        <v>79.625</v>
      </c>
      <c r="V15" s="320">
        <v>80.266000000000005</v>
      </c>
      <c r="W15" s="320">
        <v>81.552000000000007</v>
      </c>
      <c r="X15" s="320">
        <v>81.358999999999995</v>
      </c>
      <c r="Y15" s="320">
        <v>82.061999999999998</v>
      </c>
      <c r="Z15" s="320">
        <v>80.975999999999999</v>
      </c>
      <c r="AA15" s="320">
        <v>82.436999999999998</v>
      </c>
      <c r="AB15" s="320">
        <v>82.683000000000007</v>
      </c>
      <c r="AC15" s="320">
        <v>83.433000000000007</v>
      </c>
      <c r="AD15" s="320">
        <v>83.105999999999995</v>
      </c>
      <c r="AE15" s="320">
        <v>84.206999999999994</v>
      </c>
      <c r="AF15" s="320">
        <v>83.617999999999995</v>
      </c>
      <c r="AG15" s="320">
        <v>83.885000000000005</v>
      </c>
      <c r="AH15" s="320">
        <v>84.194999999999993</v>
      </c>
      <c r="AI15" s="320">
        <v>84.504000000000005</v>
      </c>
      <c r="AJ15" s="320">
        <v>83.966999999999999</v>
      </c>
      <c r="AK15" s="320">
        <v>85.712999999999994</v>
      </c>
      <c r="AL15" s="320">
        <v>85.924000000000007</v>
      </c>
      <c r="AM15" s="320">
        <v>83.256</v>
      </c>
      <c r="AN15" s="320">
        <v>85.096000000000004</v>
      </c>
      <c r="AO15" s="320">
        <v>82.616</v>
      </c>
      <c r="AP15" s="320">
        <v>81.808999999999997</v>
      </c>
      <c r="AQ15" s="320">
        <v>81.421000000000006</v>
      </c>
      <c r="AR15" s="320">
        <v>82.298000000000002</v>
      </c>
      <c r="AS15" s="320">
        <v>83.194000000000003</v>
      </c>
      <c r="AT15" s="320">
        <v>82.760999999999996</v>
      </c>
      <c r="AU15" s="320">
        <v>82.617000000000004</v>
      </c>
      <c r="AV15" s="320">
        <v>82.299000000000007</v>
      </c>
      <c r="AW15" s="320">
        <v>83.081999999999994</v>
      </c>
      <c r="AX15" s="320">
        <v>83.414000000000001</v>
      </c>
      <c r="AY15" s="320">
        <v>82.623000000000005</v>
      </c>
      <c r="AZ15" s="320">
        <v>84.084000000000003</v>
      </c>
      <c r="BA15" s="320">
        <v>84.674999999999997</v>
      </c>
      <c r="BB15" s="484" t="s">
        <v>1364</v>
      </c>
      <c r="BC15" s="484" t="s">
        <v>1364</v>
      </c>
      <c r="BD15" s="484" t="s">
        <v>1364</v>
      </c>
      <c r="BE15" s="484" t="s">
        <v>1364</v>
      </c>
      <c r="BF15" s="484" t="s">
        <v>1364</v>
      </c>
      <c r="BG15" s="484" t="s">
        <v>1364</v>
      </c>
      <c r="BH15" s="484" t="s">
        <v>1364</v>
      </c>
      <c r="BI15" s="484" t="s">
        <v>1364</v>
      </c>
      <c r="BJ15" s="647" t="s">
        <v>1364</v>
      </c>
      <c r="BK15" s="647" t="s">
        <v>1364</v>
      </c>
      <c r="BL15" s="647" t="s">
        <v>1364</v>
      </c>
      <c r="BM15" s="647" t="s">
        <v>1364</v>
      </c>
      <c r="BN15" s="647" t="s">
        <v>1364</v>
      </c>
      <c r="BO15" s="647" t="s">
        <v>1364</v>
      </c>
      <c r="BP15" s="647" t="s">
        <v>1364</v>
      </c>
      <c r="BQ15" s="647" t="s">
        <v>1364</v>
      </c>
      <c r="BR15" s="647" t="s">
        <v>1364</v>
      </c>
      <c r="BS15" s="647" t="s">
        <v>1364</v>
      </c>
      <c r="BT15" s="647" t="s">
        <v>1364</v>
      </c>
      <c r="BU15" s="647" t="s">
        <v>1364</v>
      </c>
      <c r="BV15" s="647" t="s">
        <v>1364</v>
      </c>
    </row>
    <row r="16" spans="1:74" ht="11.1" customHeight="1" x14ac:dyDescent="0.2">
      <c r="A16" s="275" t="s">
        <v>1347</v>
      </c>
      <c r="B16" s="577" t="s">
        <v>1332</v>
      </c>
      <c r="C16" s="474">
        <v>2.129</v>
      </c>
      <c r="D16" s="474">
        <v>2.0219999999999998</v>
      </c>
      <c r="E16" s="474">
        <v>2.1419999999999999</v>
      </c>
      <c r="F16" s="474">
        <v>2.1909999999999998</v>
      </c>
      <c r="G16" s="474">
        <v>2.23</v>
      </c>
      <c r="H16" s="474">
        <v>2.2309999999999999</v>
      </c>
      <c r="I16" s="474">
        <v>2.1509999999999998</v>
      </c>
      <c r="J16" s="474">
        <v>2.214</v>
      </c>
      <c r="K16" s="474">
        <v>2.2599999999999998</v>
      </c>
      <c r="L16" s="474">
        <v>2.2400000000000002</v>
      </c>
      <c r="M16" s="474">
        <v>2.3039999999999998</v>
      </c>
      <c r="N16" s="474">
        <v>2.258</v>
      </c>
      <c r="O16" s="474">
        <v>2.1269999999999998</v>
      </c>
      <c r="P16" s="474">
        <v>2.153</v>
      </c>
      <c r="Q16" s="474">
        <v>2.2599999999999998</v>
      </c>
      <c r="R16" s="474">
        <v>1.8460000000000001</v>
      </c>
      <c r="S16" s="474">
        <v>2.089</v>
      </c>
      <c r="T16" s="474">
        <v>2.2959999999999998</v>
      </c>
      <c r="U16" s="474">
        <v>2.33</v>
      </c>
      <c r="V16" s="474">
        <v>2.319</v>
      </c>
      <c r="W16" s="474">
        <v>2.383</v>
      </c>
      <c r="X16" s="474">
        <v>2.3660000000000001</v>
      </c>
      <c r="Y16" s="474">
        <v>2.2890000000000001</v>
      </c>
      <c r="Z16" s="474">
        <v>1.9930000000000001</v>
      </c>
      <c r="AA16" s="474">
        <v>2.1789999999999998</v>
      </c>
      <c r="AB16" s="474">
        <v>2.33</v>
      </c>
      <c r="AC16" s="474">
        <v>2.3370000000000002</v>
      </c>
      <c r="AD16" s="474">
        <v>2.3889999999999998</v>
      </c>
      <c r="AE16" s="474">
        <v>2.4169999999999998</v>
      </c>
      <c r="AF16" s="474">
        <v>2.484</v>
      </c>
      <c r="AG16" s="474">
        <v>2.524</v>
      </c>
      <c r="AH16" s="474">
        <v>2.5489999999999999</v>
      </c>
      <c r="AI16" s="474">
        <v>2.6419999999999999</v>
      </c>
      <c r="AJ16" s="474">
        <v>2.6160000000000001</v>
      </c>
      <c r="AK16" s="474">
        <v>2.6549999999999998</v>
      </c>
      <c r="AL16" s="474">
        <v>2.7050000000000001</v>
      </c>
      <c r="AM16" s="474">
        <v>2.302</v>
      </c>
      <c r="AN16" s="474">
        <v>2.5830000000000002</v>
      </c>
      <c r="AO16" s="474">
        <v>2.6</v>
      </c>
      <c r="AP16" s="474">
        <v>2.6619999999999999</v>
      </c>
      <c r="AQ16" s="474">
        <v>2.69</v>
      </c>
      <c r="AR16" s="474">
        <v>2.6789999999999998</v>
      </c>
      <c r="AS16" s="474">
        <v>2.6579999999999999</v>
      </c>
      <c r="AT16" s="474">
        <v>2.7080000000000002</v>
      </c>
      <c r="AU16" s="474">
        <v>2.7330000000000001</v>
      </c>
      <c r="AV16" s="474">
        <v>2.6259999999999999</v>
      </c>
      <c r="AW16" s="474">
        <v>2.6720000000000002</v>
      </c>
      <c r="AX16" s="474">
        <v>2.597</v>
      </c>
      <c r="AY16" s="474">
        <v>2.5430000000000001</v>
      </c>
      <c r="AZ16" s="474">
        <v>2.4769999999999999</v>
      </c>
      <c r="BA16" s="474">
        <v>2.5230000000000001</v>
      </c>
      <c r="BB16" s="478" t="s">
        <v>1364</v>
      </c>
      <c r="BC16" s="478" t="s">
        <v>1364</v>
      </c>
      <c r="BD16" s="478" t="s">
        <v>1364</v>
      </c>
      <c r="BE16" s="478" t="s">
        <v>1364</v>
      </c>
      <c r="BF16" s="478" t="s">
        <v>1364</v>
      </c>
      <c r="BG16" s="478" t="s">
        <v>1364</v>
      </c>
      <c r="BH16" s="478" t="s">
        <v>1364</v>
      </c>
      <c r="BI16" s="478" t="s">
        <v>1364</v>
      </c>
      <c r="BJ16" s="647" t="s">
        <v>1364</v>
      </c>
      <c r="BK16" s="647" t="s">
        <v>1364</v>
      </c>
      <c r="BL16" s="647" t="s">
        <v>1364</v>
      </c>
      <c r="BM16" s="647" t="s">
        <v>1364</v>
      </c>
      <c r="BN16" s="647" t="s">
        <v>1364</v>
      </c>
      <c r="BO16" s="647" t="s">
        <v>1364</v>
      </c>
      <c r="BP16" s="647" t="s">
        <v>1364</v>
      </c>
      <c r="BQ16" s="647" t="s">
        <v>1364</v>
      </c>
      <c r="BR16" s="647" t="s">
        <v>1364</v>
      </c>
      <c r="BS16" s="647" t="s">
        <v>1364</v>
      </c>
      <c r="BT16" s="647" t="s">
        <v>1364</v>
      </c>
      <c r="BU16" s="647" t="s">
        <v>1364</v>
      </c>
      <c r="BV16" s="647" t="s">
        <v>1364</v>
      </c>
    </row>
    <row r="17" spans="1:74" ht="11.1" customHeight="1" x14ac:dyDescent="0.2">
      <c r="A17" s="275" t="s">
        <v>1348</v>
      </c>
      <c r="B17" s="577" t="s">
        <v>1349</v>
      </c>
      <c r="C17" s="474">
        <v>2.0009999999999999</v>
      </c>
      <c r="D17" s="474">
        <v>1.7290000000000001</v>
      </c>
      <c r="E17" s="474">
        <v>1.9510000000000001</v>
      </c>
      <c r="F17" s="474">
        <v>1.972</v>
      </c>
      <c r="G17" s="474">
        <v>1.9490000000000001</v>
      </c>
      <c r="H17" s="474">
        <v>1.94</v>
      </c>
      <c r="I17" s="474">
        <v>1.958</v>
      </c>
      <c r="J17" s="474">
        <v>1.9350000000000001</v>
      </c>
      <c r="K17" s="474">
        <v>1.95</v>
      </c>
      <c r="L17" s="474">
        <v>1.9650000000000001</v>
      </c>
      <c r="M17" s="474">
        <v>1.9570000000000001</v>
      </c>
      <c r="N17" s="474">
        <v>1.9430000000000001</v>
      </c>
      <c r="O17" s="474">
        <v>1.869</v>
      </c>
      <c r="P17" s="474">
        <v>1.82</v>
      </c>
      <c r="Q17" s="474">
        <v>1.853</v>
      </c>
      <c r="R17" s="474">
        <v>1.865</v>
      </c>
      <c r="S17" s="474">
        <v>1.8779999999999999</v>
      </c>
      <c r="T17" s="474">
        <v>1.8540000000000001</v>
      </c>
      <c r="U17" s="474">
        <v>1.841</v>
      </c>
      <c r="V17" s="474">
        <v>1.873</v>
      </c>
      <c r="W17" s="474">
        <v>1.869</v>
      </c>
      <c r="X17" s="474">
        <v>1.887</v>
      </c>
      <c r="Y17" s="474">
        <v>1.9239999999999999</v>
      </c>
      <c r="Z17" s="474">
        <v>1.845</v>
      </c>
      <c r="AA17" s="474">
        <v>1.827</v>
      </c>
      <c r="AB17" s="474">
        <v>1.7869999999999999</v>
      </c>
      <c r="AC17" s="474">
        <v>1.84</v>
      </c>
      <c r="AD17" s="474">
        <v>1.8360000000000001</v>
      </c>
      <c r="AE17" s="474">
        <v>1.8120000000000001</v>
      </c>
      <c r="AF17" s="474">
        <v>1.8009999999999999</v>
      </c>
      <c r="AG17" s="474">
        <v>1.7789999999999999</v>
      </c>
      <c r="AH17" s="474">
        <v>1.746</v>
      </c>
      <c r="AI17" s="474">
        <v>1.76</v>
      </c>
      <c r="AJ17" s="474">
        <v>1.7450000000000001</v>
      </c>
      <c r="AK17" s="474">
        <v>1.7490000000000001</v>
      </c>
      <c r="AL17" s="474">
        <v>1.7310000000000001</v>
      </c>
      <c r="AM17" s="474">
        <v>1.647</v>
      </c>
      <c r="AN17" s="474">
        <v>1.6819999999999999</v>
      </c>
      <c r="AO17" s="474">
        <v>1.669</v>
      </c>
      <c r="AP17" s="474">
        <v>1.6459999999999999</v>
      </c>
      <c r="AQ17" s="474">
        <v>1.6339999999999999</v>
      </c>
      <c r="AR17" s="474">
        <v>1.661</v>
      </c>
      <c r="AS17" s="474">
        <v>1.643</v>
      </c>
      <c r="AT17" s="474">
        <v>1.6279999999999999</v>
      </c>
      <c r="AU17" s="474">
        <v>1.653</v>
      </c>
      <c r="AV17" s="474">
        <v>1.6539999999999999</v>
      </c>
      <c r="AW17" s="474">
        <v>1.649</v>
      </c>
      <c r="AX17" s="474">
        <v>1.613</v>
      </c>
      <c r="AY17" s="474">
        <v>1.5980000000000001</v>
      </c>
      <c r="AZ17" s="474">
        <v>1.506</v>
      </c>
      <c r="BA17" s="474">
        <v>1.575</v>
      </c>
      <c r="BB17" s="478" t="s">
        <v>1364</v>
      </c>
      <c r="BC17" s="478" t="s">
        <v>1364</v>
      </c>
      <c r="BD17" s="478" t="s">
        <v>1364</v>
      </c>
      <c r="BE17" s="478" t="s">
        <v>1364</v>
      </c>
      <c r="BF17" s="478" t="s">
        <v>1364</v>
      </c>
      <c r="BG17" s="478" t="s">
        <v>1364</v>
      </c>
      <c r="BH17" s="478" t="s">
        <v>1364</v>
      </c>
      <c r="BI17" s="478" t="s">
        <v>1364</v>
      </c>
      <c r="BJ17" s="647" t="s">
        <v>1364</v>
      </c>
      <c r="BK17" s="647" t="s">
        <v>1364</v>
      </c>
      <c r="BL17" s="647" t="s">
        <v>1364</v>
      </c>
      <c r="BM17" s="647" t="s">
        <v>1364</v>
      </c>
      <c r="BN17" s="647" t="s">
        <v>1364</v>
      </c>
      <c r="BO17" s="647" t="s">
        <v>1364</v>
      </c>
      <c r="BP17" s="647" t="s">
        <v>1364</v>
      </c>
      <c r="BQ17" s="647" t="s">
        <v>1364</v>
      </c>
      <c r="BR17" s="647" t="s">
        <v>1364</v>
      </c>
      <c r="BS17" s="647" t="s">
        <v>1364</v>
      </c>
      <c r="BT17" s="647" t="s">
        <v>1364</v>
      </c>
      <c r="BU17" s="647" t="s">
        <v>1364</v>
      </c>
      <c r="BV17" s="647" t="s">
        <v>1364</v>
      </c>
    </row>
    <row r="18" spans="1:74" ht="11.1" customHeight="1" x14ac:dyDescent="0.2">
      <c r="A18" s="275" t="s">
        <v>1350</v>
      </c>
      <c r="B18" s="577" t="s">
        <v>1334</v>
      </c>
      <c r="C18" s="474">
        <v>3.641</v>
      </c>
      <c r="D18" s="474">
        <v>3.2290000000000001</v>
      </c>
      <c r="E18" s="474">
        <v>3.839</v>
      </c>
      <c r="F18" s="474">
        <v>3.9390000000000001</v>
      </c>
      <c r="G18" s="474">
        <v>3.8650000000000002</v>
      </c>
      <c r="H18" s="474">
        <v>3.8290000000000002</v>
      </c>
      <c r="I18" s="474">
        <v>3.907</v>
      </c>
      <c r="J18" s="474">
        <v>3.839</v>
      </c>
      <c r="K18" s="474">
        <v>3.8679999999999999</v>
      </c>
      <c r="L18" s="474">
        <v>3.8340000000000001</v>
      </c>
      <c r="M18" s="474">
        <v>3.8180000000000001</v>
      </c>
      <c r="N18" s="474">
        <v>3.9140000000000001</v>
      </c>
      <c r="O18" s="474">
        <v>3.8180000000000001</v>
      </c>
      <c r="P18" s="474">
        <v>3.9079999999999999</v>
      </c>
      <c r="Q18" s="474">
        <v>3.9710000000000001</v>
      </c>
      <c r="R18" s="474">
        <v>4.1420000000000003</v>
      </c>
      <c r="S18" s="474">
        <v>4.16</v>
      </c>
      <c r="T18" s="474">
        <v>4.3049999999999997</v>
      </c>
      <c r="U18" s="474">
        <v>4.2290000000000001</v>
      </c>
      <c r="V18" s="474">
        <v>4.2859999999999996</v>
      </c>
      <c r="W18" s="474">
        <v>4.2889999999999997</v>
      </c>
      <c r="X18" s="474">
        <v>4.2969999999999997</v>
      </c>
      <c r="Y18" s="474">
        <v>4.2560000000000002</v>
      </c>
      <c r="Z18" s="474">
        <v>4.2190000000000003</v>
      </c>
      <c r="AA18" s="474">
        <v>4.173</v>
      </c>
      <c r="AB18" s="474">
        <v>4.258</v>
      </c>
      <c r="AC18" s="474">
        <v>4.4960000000000004</v>
      </c>
      <c r="AD18" s="474">
        <v>4.4409999999999998</v>
      </c>
      <c r="AE18" s="474">
        <v>4.5170000000000003</v>
      </c>
      <c r="AF18" s="474">
        <v>4.4329999999999998</v>
      </c>
      <c r="AG18" s="474">
        <v>4.4489999999999998</v>
      </c>
      <c r="AH18" s="474">
        <v>4.3789999999999996</v>
      </c>
      <c r="AI18" s="474">
        <v>4.492</v>
      </c>
      <c r="AJ18" s="474">
        <v>4.4180000000000001</v>
      </c>
      <c r="AK18" s="474">
        <v>4.4029999999999996</v>
      </c>
      <c r="AL18" s="474">
        <v>4.3860000000000001</v>
      </c>
      <c r="AM18" s="474">
        <v>4.2750000000000004</v>
      </c>
      <c r="AN18" s="474">
        <v>4.3369999999999997</v>
      </c>
      <c r="AO18" s="474">
        <v>4.3680000000000003</v>
      </c>
      <c r="AP18" s="474">
        <v>4.234</v>
      </c>
      <c r="AQ18" s="474">
        <v>4.4279999999999999</v>
      </c>
      <c r="AR18" s="474">
        <v>4.4130000000000003</v>
      </c>
      <c r="AS18" s="474">
        <v>4.2949999999999999</v>
      </c>
      <c r="AT18" s="474">
        <v>4.2450000000000001</v>
      </c>
      <c r="AU18" s="474">
        <v>4.2510000000000003</v>
      </c>
      <c r="AV18" s="474">
        <v>4.42</v>
      </c>
      <c r="AW18" s="474">
        <v>4.2350000000000003</v>
      </c>
      <c r="AX18" s="474">
        <v>4.2130000000000001</v>
      </c>
      <c r="AY18" s="474">
        <v>4.1550000000000002</v>
      </c>
      <c r="AZ18" s="474">
        <v>4.2350000000000003</v>
      </c>
      <c r="BA18" s="474">
        <v>4.3840000000000003</v>
      </c>
      <c r="BB18" s="478" t="s">
        <v>1364</v>
      </c>
      <c r="BC18" s="478" t="s">
        <v>1364</v>
      </c>
      <c r="BD18" s="478" t="s">
        <v>1364</v>
      </c>
      <c r="BE18" s="478" t="s">
        <v>1364</v>
      </c>
      <c r="BF18" s="478" t="s">
        <v>1364</v>
      </c>
      <c r="BG18" s="478" t="s">
        <v>1364</v>
      </c>
      <c r="BH18" s="478" t="s">
        <v>1364</v>
      </c>
      <c r="BI18" s="478" t="s">
        <v>1364</v>
      </c>
      <c r="BJ18" s="647" t="s">
        <v>1364</v>
      </c>
      <c r="BK18" s="647" t="s">
        <v>1364</v>
      </c>
      <c r="BL18" s="647" t="s">
        <v>1364</v>
      </c>
      <c r="BM18" s="647" t="s">
        <v>1364</v>
      </c>
      <c r="BN18" s="647" t="s">
        <v>1364</v>
      </c>
      <c r="BO18" s="647" t="s">
        <v>1364</v>
      </c>
      <c r="BP18" s="647" t="s">
        <v>1364</v>
      </c>
      <c r="BQ18" s="647" t="s">
        <v>1364</v>
      </c>
      <c r="BR18" s="647" t="s">
        <v>1364</v>
      </c>
      <c r="BS18" s="647" t="s">
        <v>1364</v>
      </c>
      <c r="BT18" s="647" t="s">
        <v>1364</v>
      </c>
      <c r="BU18" s="647" t="s">
        <v>1364</v>
      </c>
      <c r="BV18" s="647" t="s">
        <v>1364</v>
      </c>
    </row>
    <row r="19" spans="1:74" ht="11.1" customHeight="1" x14ac:dyDescent="0.2">
      <c r="A19" s="275" t="s">
        <v>1351</v>
      </c>
      <c r="B19" s="577" t="s">
        <v>1352</v>
      </c>
      <c r="C19" s="474">
        <v>1.085</v>
      </c>
      <c r="D19" s="474">
        <v>0.90400000000000003</v>
      </c>
      <c r="E19" s="474">
        <v>1.0980000000000001</v>
      </c>
      <c r="F19" s="474">
        <v>1.077</v>
      </c>
      <c r="G19" s="474">
        <v>1.0640000000000001</v>
      </c>
      <c r="H19" s="474">
        <v>1.0509999999999999</v>
      </c>
      <c r="I19" s="474">
        <v>1.048</v>
      </c>
      <c r="J19" s="474">
        <v>1.04</v>
      </c>
      <c r="K19" s="474">
        <v>1.038</v>
      </c>
      <c r="L19" s="474">
        <v>1.034</v>
      </c>
      <c r="M19" s="474">
        <v>1.026</v>
      </c>
      <c r="N19" s="474">
        <v>1.016</v>
      </c>
      <c r="O19" s="474">
        <v>0.98899999999999999</v>
      </c>
      <c r="P19" s="474">
        <v>0.97899999999999998</v>
      </c>
      <c r="Q19" s="474">
        <v>0.99199999999999999</v>
      </c>
      <c r="R19" s="474">
        <v>0.98899999999999999</v>
      </c>
      <c r="S19" s="474">
        <v>0.97699999999999998</v>
      </c>
      <c r="T19" s="474">
        <v>0.96699999999999997</v>
      </c>
      <c r="U19" s="474">
        <v>0.95899999999999996</v>
      </c>
      <c r="V19" s="474">
        <v>0.96199999999999997</v>
      </c>
      <c r="W19" s="474">
        <v>0.96099999999999997</v>
      </c>
      <c r="X19" s="474">
        <v>0.95399999999999996</v>
      </c>
      <c r="Y19" s="474">
        <v>0.94299999999999995</v>
      </c>
      <c r="Z19" s="474">
        <v>0.89800000000000002</v>
      </c>
      <c r="AA19" s="474">
        <v>0.93799999999999994</v>
      </c>
      <c r="AB19" s="474">
        <v>0.92800000000000005</v>
      </c>
      <c r="AC19" s="474">
        <v>0.92600000000000005</v>
      </c>
      <c r="AD19" s="474">
        <v>0.91300000000000003</v>
      </c>
      <c r="AE19" s="474">
        <v>0.90600000000000003</v>
      </c>
      <c r="AF19" s="474">
        <v>0.89700000000000002</v>
      </c>
      <c r="AG19" s="474">
        <v>0.89</v>
      </c>
      <c r="AH19" s="474">
        <v>0.88500000000000001</v>
      </c>
      <c r="AI19" s="474">
        <v>0.88400000000000001</v>
      </c>
      <c r="AJ19" s="474">
        <v>0.878</v>
      </c>
      <c r="AK19" s="474">
        <v>0.872</v>
      </c>
      <c r="AL19" s="474">
        <v>0.86199999999999999</v>
      </c>
      <c r="AM19" s="474">
        <v>0.77400000000000002</v>
      </c>
      <c r="AN19" s="474">
        <v>0.84599999999999997</v>
      </c>
      <c r="AO19" s="474">
        <v>0.84399999999999997</v>
      </c>
      <c r="AP19" s="474">
        <v>0.83199999999999996</v>
      </c>
      <c r="AQ19" s="474">
        <v>0.82499999999999996</v>
      </c>
      <c r="AR19" s="474">
        <v>0.81399999999999995</v>
      </c>
      <c r="AS19" s="474">
        <v>0.81100000000000005</v>
      </c>
      <c r="AT19" s="474">
        <v>0.80900000000000005</v>
      </c>
      <c r="AU19" s="474">
        <v>0.80400000000000005</v>
      </c>
      <c r="AV19" s="474">
        <v>0.79500000000000004</v>
      </c>
      <c r="AW19" s="474">
        <v>0.79</v>
      </c>
      <c r="AX19" s="474">
        <v>0.75700000000000001</v>
      </c>
      <c r="AY19" s="474">
        <v>0.751</v>
      </c>
      <c r="AZ19" s="474">
        <v>0.77100000000000002</v>
      </c>
      <c r="BA19" s="474">
        <v>0.76900000000000002</v>
      </c>
      <c r="BB19" s="478" t="s">
        <v>1364</v>
      </c>
      <c r="BC19" s="478" t="s">
        <v>1364</v>
      </c>
      <c r="BD19" s="478" t="s">
        <v>1364</v>
      </c>
      <c r="BE19" s="478" t="s">
        <v>1364</v>
      </c>
      <c r="BF19" s="478" t="s">
        <v>1364</v>
      </c>
      <c r="BG19" s="478" t="s">
        <v>1364</v>
      </c>
      <c r="BH19" s="478" t="s">
        <v>1364</v>
      </c>
      <c r="BI19" s="478" t="s">
        <v>1364</v>
      </c>
      <c r="BJ19" s="647" t="s">
        <v>1364</v>
      </c>
      <c r="BK19" s="647" t="s">
        <v>1364</v>
      </c>
      <c r="BL19" s="647" t="s">
        <v>1364</v>
      </c>
      <c r="BM19" s="647" t="s">
        <v>1364</v>
      </c>
      <c r="BN19" s="647" t="s">
        <v>1364</v>
      </c>
      <c r="BO19" s="647" t="s">
        <v>1364</v>
      </c>
      <c r="BP19" s="647" t="s">
        <v>1364</v>
      </c>
      <c r="BQ19" s="647" t="s">
        <v>1364</v>
      </c>
      <c r="BR19" s="647" t="s">
        <v>1364</v>
      </c>
      <c r="BS19" s="647" t="s">
        <v>1364</v>
      </c>
      <c r="BT19" s="647" t="s">
        <v>1364</v>
      </c>
      <c r="BU19" s="647" t="s">
        <v>1364</v>
      </c>
      <c r="BV19" s="647" t="s">
        <v>1364</v>
      </c>
    </row>
    <row r="20" spans="1:74" ht="11.1" customHeight="1" x14ac:dyDescent="0.2">
      <c r="A20" s="275" t="s">
        <v>1353</v>
      </c>
      <c r="B20" s="577" t="s">
        <v>1354</v>
      </c>
      <c r="C20" s="474">
        <v>10.247999999999999</v>
      </c>
      <c r="D20" s="474">
        <v>9.1750000000000007</v>
      </c>
      <c r="E20" s="474">
        <v>10.557</v>
      </c>
      <c r="F20" s="474">
        <v>10.683</v>
      </c>
      <c r="G20" s="474">
        <v>10.689</v>
      </c>
      <c r="H20" s="474">
        <v>10.961</v>
      </c>
      <c r="I20" s="474">
        <v>11.423999999999999</v>
      </c>
      <c r="J20" s="474">
        <v>11.348000000000001</v>
      </c>
      <c r="K20" s="474">
        <v>11.723000000000001</v>
      </c>
      <c r="L20" s="474">
        <v>11.912000000000001</v>
      </c>
      <c r="M20" s="474">
        <v>12.359</v>
      </c>
      <c r="N20" s="474">
        <v>12.547000000000001</v>
      </c>
      <c r="O20" s="474">
        <v>11.95</v>
      </c>
      <c r="P20" s="474">
        <v>11.997999999999999</v>
      </c>
      <c r="Q20" s="474">
        <v>11.808</v>
      </c>
      <c r="R20" s="474">
        <v>12.319000000000001</v>
      </c>
      <c r="S20" s="474">
        <v>12.747</v>
      </c>
      <c r="T20" s="474">
        <v>12.731999999999999</v>
      </c>
      <c r="U20" s="474">
        <v>12.744999999999999</v>
      </c>
      <c r="V20" s="474">
        <v>12.984</v>
      </c>
      <c r="W20" s="474">
        <v>13.378</v>
      </c>
      <c r="X20" s="474">
        <v>13.757</v>
      </c>
      <c r="Y20" s="474">
        <v>13.98</v>
      </c>
      <c r="Z20" s="474">
        <v>13.804</v>
      </c>
      <c r="AA20" s="474">
        <v>13.938000000000001</v>
      </c>
      <c r="AB20" s="474">
        <v>14.324999999999999</v>
      </c>
      <c r="AC20" s="474">
        <v>14.093999999999999</v>
      </c>
      <c r="AD20" s="474">
        <v>14.173999999999999</v>
      </c>
      <c r="AE20" s="474">
        <v>14.726000000000001</v>
      </c>
      <c r="AF20" s="474">
        <v>14.01</v>
      </c>
      <c r="AG20" s="474">
        <v>14.159000000000001</v>
      </c>
      <c r="AH20" s="474">
        <v>14.153</v>
      </c>
      <c r="AI20" s="474">
        <v>14.066000000000001</v>
      </c>
      <c r="AJ20" s="474">
        <v>13.91</v>
      </c>
      <c r="AK20" s="474">
        <v>13.797000000000001</v>
      </c>
      <c r="AL20" s="474">
        <v>13.336</v>
      </c>
      <c r="AM20" s="474">
        <v>13.244</v>
      </c>
      <c r="AN20" s="474">
        <v>13.439</v>
      </c>
      <c r="AO20" s="474">
        <v>12.762</v>
      </c>
      <c r="AP20" s="474">
        <v>11.898</v>
      </c>
      <c r="AQ20" s="474">
        <v>11.435</v>
      </c>
      <c r="AR20" s="474">
        <v>11.401</v>
      </c>
      <c r="AS20" s="474">
        <v>11.56</v>
      </c>
      <c r="AT20" s="474">
        <v>11.441000000000001</v>
      </c>
      <c r="AU20" s="474">
        <v>11.319000000000001</v>
      </c>
      <c r="AV20" s="474">
        <v>10.927</v>
      </c>
      <c r="AW20" s="474">
        <v>10.912000000000001</v>
      </c>
      <c r="AX20" s="474">
        <v>11.116</v>
      </c>
      <c r="AY20" s="474">
        <v>11.599</v>
      </c>
      <c r="AZ20" s="474">
        <v>11.472</v>
      </c>
      <c r="BA20" s="474">
        <v>11.494</v>
      </c>
      <c r="BB20" s="478" t="s">
        <v>1364</v>
      </c>
      <c r="BC20" s="478" t="s">
        <v>1364</v>
      </c>
      <c r="BD20" s="478" t="s">
        <v>1364</v>
      </c>
      <c r="BE20" s="478" t="s">
        <v>1364</v>
      </c>
      <c r="BF20" s="478" t="s">
        <v>1364</v>
      </c>
      <c r="BG20" s="478" t="s">
        <v>1364</v>
      </c>
      <c r="BH20" s="478" t="s">
        <v>1364</v>
      </c>
      <c r="BI20" s="478" t="s">
        <v>1364</v>
      </c>
      <c r="BJ20" s="647" t="s">
        <v>1364</v>
      </c>
      <c r="BK20" s="647" t="s">
        <v>1364</v>
      </c>
      <c r="BL20" s="647" t="s">
        <v>1364</v>
      </c>
      <c r="BM20" s="647" t="s">
        <v>1364</v>
      </c>
      <c r="BN20" s="647" t="s">
        <v>1364</v>
      </c>
      <c r="BO20" s="647" t="s">
        <v>1364</v>
      </c>
      <c r="BP20" s="647" t="s">
        <v>1364</v>
      </c>
      <c r="BQ20" s="647" t="s">
        <v>1364</v>
      </c>
      <c r="BR20" s="647" t="s">
        <v>1364</v>
      </c>
      <c r="BS20" s="647" t="s">
        <v>1364</v>
      </c>
      <c r="BT20" s="647" t="s">
        <v>1364</v>
      </c>
      <c r="BU20" s="647" t="s">
        <v>1364</v>
      </c>
      <c r="BV20" s="647" t="s">
        <v>1364</v>
      </c>
    </row>
    <row r="21" spans="1:74" ht="11.1" customHeight="1" x14ac:dyDescent="0.2">
      <c r="A21" s="275" t="s">
        <v>1355</v>
      </c>
      <c r="B21" s="577" t="s">
        <v>1356</v>
      </c>
      <c r="C21" s="474">
        <v>25.452999999999999</v>
      </c>
      <c r="D21" s="474">
        <v>25.099</v>
      </c>
      <c r="E21" s="474">
        <v>24.971</v>
      </c>
      <c r="F21" s="474">
        <v>24.997</v>
      </c>
      <c r="G21" s="474">
        <v>24.922999999999998</v>
      </c>
      <c r="H21" s="474">
        <v>25.02</v>
      </c>
      <c r="I21" s="474">
        <v>24.905999999999999</v>
      </c>
      <c r="J21" s="474">
        <v>25.597000000000001</v>
      </c>
      <c r="K21" s="474">
        <v>25.54</v>
      </c>
      <c r="L21" s="474">
        <v>25.588000000000001</v>
      </c>
      <c r="M21" s="474">
        <v>26.067</v>
      </c>
      <c r="N21" s="474">
        <v>26.552</v>
      </c>
      <c r="O21" s="474">
        <v>25.72</v>
      </c>
      <c r="P21" s="474">
        <v>25.1</v>
      </c>
      <c r="Q21" s="474">
        <v>25.097000000000001</v>
      </c>
      <c r="R21" s="474">
        <v>25.210999999999999</v>
      </c>
      <c r="S21" s="474">
        <v>25.548999999999999</v>
      </c>
      <c r="T21" s="474">
        <v>25.544</v>
      </c>
      <c r="U21" s="474">
        <v>25.923999999999999</v>
      </c>
      <c r="V21" s="474">
        <v>25.696000000000002</v>
      </c>
      <c r="W21" s="474">
        <v>25.747</v>
      </c>
      <c r="X21" s="474">
        <v>25.614000000000001</v>
      </c>
      <c r="Y21" s="474">
        <v>25.734000000000002</v>
      </c>
      <c r="Z21" s="474">
        <v>25.193999999999999</v>
      </c>
      <c r="AA21" s="474">
        <v>26.164999999999999</v>
      </c>
      <c r="AB21" s="474">
        <v>25.803000000000001</v>
      </c>
      <c r="AC21" s="474">
        <v>26.039000000000001</v>
      </c>
      <c r="AD21" s="474">
        <v>25.846</v>
      </c>
      <c r="AE21" s="474">
        <v>26.155000000000001</v>
      </c>
      <c r="AF21" s="474">
        <v>26.469000000000001</v>
      </c>
      <c r="AG21" s="474">
        <v>26.466999999999999</v>
      </c>
      <c r="AH21" s="474">
        <v>26.501999999999999</v>
      </c>
      <c r="AI21" s="474">
        <v>26.196000000000002</v>
      </c>
      <c r="AJ21" s="474">
        <v>26.558</v>
      </c>
      <c r="AK21" s="474">
        <v>27.599</v>
      </c>
      <c r="AL21" s="474">
        <v>27.759</v>
      </c>
      <c r="AM21" s="474">
        <v>27.292999999999999</v>
      </c>
      <c r="AN21" s="474">
        <v>27.094999999999999</v>
      </c>
      <c r="AO21" s="474">
        <v>25.359000000000002</v>
      </c>
      <c r="AP21" s="474">
        <v>25.443000000000001</v>
      </c>
      <c r="AQ21" s="474">
        <v>25.216999999999999</v>
      </c>
      <c r="AR21" s="474">
        <v>25.966999999999999</v>
      </c>
      <c r="AS21" s="474">
        <v>26.609000000000002</v>
      </c>
      <c r="AT21" s="474">
        <v>25.9</v>
      </c>
      <c r="AU21" s="474">
        <v>25.425999999999998</v>
      </c>
      <c r="AV21" s="474">
        <v>25.401</v>
      </c>
      <c r="AW21" s="474">
        <v>25.757000000000001</v>
      </c>
      <c r="AX21" s="474">
        <v>25.706</v>
      </c>
      <c r="AY21" s="474">
        <v>25.265999999999998</v>
      </c>
      <c r="AZ21" s="474">
        <v>26.402999999999999</v>
      </c>
      <c r="BA21" s="474">
        <v>26.667000000000002</v>
      </c>
      <c r="BB21" s="478" t="s">
        <v>1364</v>
      </c>
      <c r="BC21" s="478" t="s">
        <v>1364</v>
      </c>
      <c r="BD21" s="478" t="s">
        <v>1364</v>
      </c>
      <c r="BE21" s="478" t="s">
        <v>1364</v>
      </c>
      <c r="BF21" s="478" t="s">
        <v>1364</v>
      </c>
      <c r="BG21" s="478" t="s">
        <v>1364</v>
      </c>
      <c r="BH21" s="478" t="s">
        <v>1364</v>
      </c>
      <c r="BI21" s="478" t="s">
        <v>1364</v>
      </c>
      <c r="BJ21" s="647" t="s">
        <v>1364</v>
      </c>
      <c r="BK21" s="647" t="s">
        <v>1364</v>
      </c>
      <c r="BL21" s="647" t="s">
        <v>1364</v>
      </c>
      <c r="BM21" s="647" t="s">
        <v>1364</v>
      </c>
      <c r="BN21" s="647" t="s">
        <v>1364</v>
      </c>
      <c r="BO21" s="647" t="s">
        <v>1364</v>
      </c>
      <c r="BP21" s="647" t="s">
        <v>1364</v>
      </c>
      <c r="BQ21" s="647" t="s">
        <v>1364</v>
      </c>
      <c r="BR21" s="647" t="s">
        <v>1364</v>
      </c>
      <c r="BS21" s="647" t="s">
        <v>1364</v>
      </c>
      <c r="BT21" s="647" t="s">
        <v>1364</v>
      </c>
      <c r="BU21" s="647" t="s">
        <v>1364</v>
      </c>
      <c r="BV21" s="647" t="s">
        <v>1364</v>
      </c>
    </row>
    <row r="22" spans="1:74" ht="11.1" customHeight="1" x14ac:dyDescent="0.2">
      <c r="A22" s="275" t="s">
        <v>1357</v>
      </c>
      <c r="B22" s="577" t="s">
        <v>1336</v>
      </c>
      <c r="C22" s="474">
        <v>2.1779999999999999</v>
      </c>
      <c r="D22" s="474">
        <v>1.774</v>
      </c>
      <c r="E22" s="474">
        <v>2.1360000000000001</v>
      </c>
      <c r="F22" s="474">
        <v>2.137</v>
      </c>
      <c r="G22" s="474">
        <v>2.1459999999999999</v>
      </c>
      <c r="H22" s="474">
        <v>2.1110000000000002</v>
      </c>
      <c r="I22" s="474">
        <v>2.1520000000000001</v>
      </c>
      <c r="J22" s="474">
        <v>2.1459999999999999</v>
      </c>
      <c r="K22" s="474">
        <v>2.2530000000000001</v>
      </c>
      <c r="L22" s="474">
        <v>2.2949999999999999</v>
      </c>
      <c r="M22" s="474">
        <v>2.2669999999999999</v>
      </c>
      <c r="N22" s="474">
        <v>2.2669999999999999</v>
      </c>
      <c r="O22" s="474">
        <v>2.198</v>
      </c>
      <c r="P22" s="474">
        <v>2.246</v>
      </c>
      <c r="Q22" s="474">
        <v>2.323</v>
      </c>
      <c r="R22" s="474">
        <v>2.3540000000000001</v>
      </c>
      <c r="S22" s="474">
        <v>2.3820000000000001</v>
      </c>
      <c r="T22" s="474">
        <v>2.4449999999999998</v>
      </c>
      <c r="U22" s="474">
        <v>2.4569999999999999</v>
      </c>
      <c r="V22" s="474">
        <v>2.403</v>
      </c>
      <c r="W22" s="474">
        <v>2.5190000000000001</v>
      </c>
      <c r="X22" s="474">
        <v>2.5830000000000002</v>
      </c>
      <c r="Y22" s="474">
        <v>2.4780000000000002</v>
      </c>
      <c r="Z22" s="474">
        <v>2.42</v>
      </c>
      <c r="AA22" s="474">
        <v>2.4950000000000001</v>
      </c>
      <c r="AB22" s="474">
        <v>2.4830000000000001</v>
      </c>
      <c r="AC22" s="474">
        <v>2.4860000000000002</v>
      </c>
      <c r="AD22" s="474">
        <v>2.5070000000000001</v>
      </c>
      <c r="AE22" s="474">
        <v>2.5489999999999999</v>
      </c>
      <c r="AF22" s="474">
        <v>2.4180000000000001</v>
      </c>
      <c r="AG22" s="474">
        <v>2.4260000000000002</v>
      </c>
      <c r="AH22" s="474">
        <v>2.36</v>
      </c>
      <c r="AI22" s="474">
        <v>2.5150000000000001</v>
      </c>
      <c r="AJ22" s="474">
        <v>2.4180000000000001</v>
      </c>
      <c r="AK22" s="474">
        <v>2.3860000000000001</v>
      </c>
      <c r="AL22" s="474">
        <v>2.4590000000000001</v>
      </c>
      <c r="AM22" s="474">
        <v>2.3170000000000002</v>
      </c>
      <c r="AN22" s="474">
        <v>2.4990000000000001</v>
      </c>
      <c r="AO22" s="474">
        <v>2.335</v>
      </c>
      <c r="AP22" s="474">
        <v>2.3410000000000002</v>
      </c>
      <c r="AQ22" s="474">
        <v>2.3050000000000002</v>
      </c>
      <c r="AR22" s="474">
        <v>2.2480000000000002</v>
      </c>
      <c r="AS22" s="474">
        <v>2.2330000000000001</v>
      </c>
      <c r="AT22" s="474">
        <v>2.1760000000000002</v>
      </c>
      <c r="AU22" s="474">
        <v>2.169</v>
      </c>
      <c r="AV22" s="474">
        <v>2.1789999999999998</v>
      </c>
      <c r="AW22" s="474">
        <v>2.169</v>
      </c>
      <c r="AX22" s="474">
        <v>2.117</v>
      </c>
      <c r="AY22" s="474">
        <v>2.0339999999999998</v>
      </c>
      <c r="AZ22" s="474">
        <v>2.0710000000000002</v>
      </c>
      <c r="BA22" s="474">
        <v>2.004</v>
      </c>
      <c r="BB22" s="478" t="s">
        <v>1364</v>
      </c>
      <c r="BC22" s="478" t="s">
        <v>1364</v>
      </c>
      <c r="BD22" s="478" t="s">
        <v>1364</v>
      </c>
      <c r="BE22" s="478" t="s">
        <v>1364</v>
      </c>
      <c r="BF22" s="478" t="s">
        <v>1364</v>
      </c>
      <c r="BG22" s="478" t="s">
        <v>1364</v>
      </c>
      <c r="BH22" s="478" t="s">
        <v>1364</v>
      </c>
      <c r="BI22" s="478" t="s">
        <v>1364</v>
      </c>
      <c r="BJ22" s="647" t="s">
        <v>1364</v>
      </c>
      <c r="BK22" s="647" t="s">
        <v>1364</v>
      </c>
      <c r="BL22" s="647" t="s">
        <v>1364</v>
      </c>
      <c r="BM22" s="647" t="s">
        <v>1364</v>
      </c>
      <c r="BN22" s="647" t="s">
        <v>1364</v>
      </c>
      <c r="BO22" s="647" t="s">
        <v>1364</v>
      </c>
      <c r="BP22" s="647" t="s">
        <v>1364</v>
      </c>
      <c r="BQ22" s="647" t="s">
        <v>1364</v>
      </c>
      <c r="BR22" s="647" t="s">
        <v>1364</v>
      </c>
      <c r="BS22" s="647" t="s">
        <v>1364</v>
      </c>
      <c r="BT22" s="647" t="s">
        <v>1364</v>
      </c>
      <c r="BU22" s="647" t="s">
        <v>1364</v>
      </c>
      <c r="BV22" s="647" t="s">
        <v>1364</v>
      </c>
    </row>
    <row r="23" spans="1:74" ht="11.1" customHeight="1" x14ac:dyDescent="0.2">
      <c r="A23" s="275" t="s">
        <v>1358</v>
      </c>
      <c r="B23" s="577" t="s">
        <v>1338</v>
      </c>
      <c r="C23" s="474">
        <v>2.4990000000000001</v>
      </c>
      <c r="D23" s="474">
        <v>2.4630000000000001</v>
      </c>
      <c r="E23" s="474">
        <v>2.4630000000000001</v>
      </c>
      <c r="F23" s="474">
        <v>2.605</v>
      </c>
      <c r="G23" s="474">
        <v>2.657</v>
      </c>
      <c r="H23" s="474">
        <v>2.6120000000000001</v>
      </c>
      <c r="I23" s="474">
        <v>2.63</v>
      </c>
      <c r="J23" s="474">
        <v>2.5950000000000002</v>
      </c>
      <c r="K23" s="474">
        <v>2.5910000000000002</v>
      </c>
      <c r="L23" s="474">
        <v>2.6360000000000001</v>
      </c>
      <c r="M23" s="474">
        <v>2.6059999999999999</v>
      </c>
      <c r="N23" s="474">
        <v>2.5990000000000002</v>
      </c>
      <c r="O23" s="474">
        <v>2.476</v>
      </c>
      <c r="P23" s="474">
        <v>2.5070000000000001</v>
      </c>
      <c r="Q23" s="474">
        <v>2.5659999999999998</v>
      </c>
      <c r="R23" s="474">
        <v>2.5640000000000001</v>
      </c>
      <c r="S23" s="474">
        <v>2.52</v>
      </c>
      <c r="T23" s="474">
        <v>2.4990000000000001</v>
      </c>
      <c r="U23" s="474">
        <v>2.5179999999999998</v>
      </c>
      <c r="V23" s="474">
        <v>2.5579999999999998</v>
      </c>
      <c r="W23" s="474">
        <v>2.57</v>
      </c>
      <c r="X23" s="474">
        <v>2.57</v>
      </c>
      <c r="Y23" s="474">
        <v>2.58</v>
      </c>
      <c r="Z23" s="474">
        <v>2.427</v>
      </c>
      <c r="AA23" s="474">
        <v>2.5</v>
      </c>
      <c r="AB23" s="474">
        <v>2.4860000000000002</v>
      </c>
      <c r="AC23" s="474">
        <v>2.5150000000000001</v>
      </c>
      <c r="AD23" s="474">
        <v>2.532</v>
      </c>
      <c r="AE23" s="474">
        <v>2.548</v>
      </c>
      <c r="AF23" s="474">
        <v>2.5859999999999999</v>
      </c>
      <c r="AG23" s="474">
        <v>2.6</v>
      </c>
      <c r="AH23" s="474">
        <v>2.6560000000000001</v>
      </c>
      <c r="AI23" s="474">
        <v>2.6429999999999998</v>
      </c>
      <c r="AJ23" s="474">
        <v>2.673</v>
      </c>
      <c r="AK23" s="474">
        <v>2.726</v>
      </c>
      <c r="AL23" s="474">
        <v>2.7559999999999998</v>
      </c>
      <c r="AM23" s="474">
        <v>2.6190000000000002</v>
      </c>
      <c r="AN23" s="474">
        <v>2.77</v>
      </c>
      <c r="AO23" s="474">
        <v>2.8069999999999999</v>
      </c>
      <c r="AP23" s="474">
        <v>2.7320000000000002</v>
      </c>
      <c r="AQ23" s="474">
        <v>2.7370000000000001</v>
      </c>
      <c r="AR23" s="474">
        <v>2.7069999999999999</v>
      </c>
      <c r="AS23" s="474">
        <v>2.7290000000000001</v>
      </c>
      <c r="AT23" s="474">
        <v>2.7450000000000001</v>
      </c>
      <c r="AU23" s="474">
        <v>2.65</v>
      </c>
      <c r="AV23" s="474">
        <v>2.7749999999999999</v>
      </c>
      <c r="AW23" s="474">
        <v>2.8359999999999999</v>
      </c>
      <c r="AX23" s="474">
        <v>2.86</v>
      </c>
      <c r="AY23" s="474">
        <v>2.871</v>
      </c>
      <c r="AZ23" s="474">
        <v>2.911</v>
      </c>
      <c r="BA23" s="474">
        <v>2.9430000000000001</v>
      </c>
      <c r="BB23" s="478" t="s">
        <v>1364</v>
      </c>
      <c r="BC23" s="478" t="s">
        <v>1364</v>
      </c>
      <c r="BD23" s="478" t="s">
        <v>1364</v>
      </c>
      <c r="BE23" s="478" t="s">
        <v>1364</v>
      </c>
      <c r="BF23" s="478" t="s">
        <v>1364</v>
      </c>
      <c r="BG23" s="478" t="s">
        <v>1364</v>
      </c>
      <c r="BH23" s="478" t="s">
        <v>1364</v>
      </c>
      <c r="BI23" s="478" t="s">
        <v>1364</v>
      </c>
      <c r="BJ23" s="647" t="s">
        <v>1364</v>
      </c>
      <c r="BK23" s="647" t="s">
        <v>1364</v>
      </c>
      <c r="BL23" s="647" t="s">
        <v>1364</v>
      </c>
      <c r="BM23" s="647" t="s">
        <v>1364</v>
      </c>
      <c r="BN23" s="647" t="s">
        <v>1364</v>
      </c>
      <c r="BO23" s="647" t="s">
        <v>1364</v>
      </c>
      <c r="BP23" s="647" t="s">
        <v>1364</v>
      </c>
      <c r="BQ23" s="647" t="s">
        <v>1364</v>
      </c>
      <c r="BR23" s="647" t="s">
        <v>1364</v>
      </c>
      <c r="BS23" s="647" t="s">
        <v>1364</v>
      </c>
      <c r="BT23" s="647" t="s">
        <v>1364</v>
      </c>
      <c r="BU23" s="647" t="s">
        <v>1364</v>
      </c>
      <c r="BV23" s="647" t="s">
        <v>1364</v>
      </c>
    </row>
    <row r="24" spans="1:74" ht="11.1" customHeight="1" x14ac:dyDescent="0.2">
      <c r="A24" s="275" t="s">
        <v>1359</v>
      </c>
      <c r="B24" s="577" t="s">
        <v>1340</v>
      </c>
      <c r="C24" s="474">
        <v>11.215</v>
      </c>
      <c r="D24" s="474">
        <v>9.5459999999999994</v>
      </c>
      <c r="E24" s="474">
        <v>10.968</v>
      </c>
      <c r="F24" s="474">
        <v>12.11</v>
      </c>
      <c r="G24" s="474">
        <v>11.978999999999999</v>
      </c>
      <c r="H24" s="474">
        <v>12.201000000000001</v>
      </c>
      <c r="I24" s="474">
        <v>12.451000000000001</v>
      </c>
      <c r="J24" s="474">
        <v>12.653</v>
      </c>
      <c r="K24" s="474">
        <v>12.842000000000001</v>
      </c>
      <c r="L24" s="474">
        <v>12.962</v>
      </c>
      <c r="M24" s="474">
        <v>13.108000000000001</v>
      </c>
      <c r="N24" s="474">
        <v>13.244</v>
      </c>
      <c r="O24" s="474">
        <v>13.260999999999999</v>
      </c>
      <c r="P24" s="474">
        <v>13.446</v>
      </c>
      <c r="Q24" s="474">
        <v>13.878</v>
      </c>
      <c r="R24" s="474">
        <v>14.565</v>
      </c>
      <c r="S24" s="474">
        <v>14.534000000000001</v>
      </c>
      <c r="T24" s="474">
        <v>14.529</v>
      </c>
      <c r="U24" s="474">
        <v>14.715</v>
      </c>
      <c r="V24" s="474">
        <v>14.987</v>
      </c>
      <c r="W24" s="474">
        <v>15.412000000000001</v>
      </c>
      <c r="X24" s="474">
        <v>15.426</v>
      </c>
      <c r="Y24" s="474">
        <v>15.438000000000001</v>
      </c>
      <c r="Z24" s="474">
        <v>15.273</v>
      </c>
      <c r="AA24" s="474">
        <v>15.489000000000001</v>
      </c>
      <c r="AB24" s="474">
        <v>15.724</v>
      </c>
      <c r="AC24" s="474">
        <v>16.09</v>
      </c>
      <c r="AD24" s="474">
        <v>16.507000000000001</v>
      </c>
      <c r="AE24" s="474">
        <v>16.391999999999999</v>
      </c>
      <c r="AF24" s="474">
        <v>16.303999999999998</v>
      </c>
      <c r="AG24" s="474">
        <v>16.523</v>
      </c>
      <c r="AH24" s="474">
        <v>16.885999999999999</v>
      </c>
      <c r="AI24" s="474">
        <v>17.248000000000001</v>
      </c>
      <c r="AJ24" s="474">
        <v>17.073</v>
      </c>
      <c r="AK24" s="474">
        <v>17.579000000000001</v>
      </c>
      <c r="AL24" s="474">
        <v>17.800999999999998</v>
      </c>
      <c r="AM24" s="474">
        <v>17.184999999999999</v>
      </c>
      <c r="AN24" s="474">
        <v>17.902000000000001</v>
      </c>
      <c r="AO24" s="474">
        <v>18.103999999999999</v>
      </c>
      <c r="AP24" s="474">
        <v>18.398</v>
      </c>
      <c r="AQ24" s="474">
        <v>18.193000000000001</v>
      </c>
      <c r="AR24" s="474">
        <v>18.707000000000001</v>
      </c>
      <c r="AS24" s="474">
        <v>19.067</v>
      </c>
      <c r="AT24" s="474">
        <v>19.452999999999999</v>
      </c>
      <c r="AU24" s="474">
        <v>19.59</v>
      </c>
      <c r="AV24" s="474">
        <v>19.619</v>
      </c>
      <c r="AW24" s="474">
        <v>19.78</v>
      </c>
      <c r="AX24" s="474">
        <v>19.843</v>
      </c>
      <c r="AY24" s="474">
        <v>19.658000000000001</v>
      </c>
      <c r="AZ24" s="474">
        <v>19.952999999999999</v>
      </c>
      <c r="BA24" s="474">
        <v>20.077000000000002</v>
      </c>
      <c r="BB24" s="478" t="s">
        <v>1364</v>
      </c>
      <c r="BC24" s="478" t="s">
        <v>1364</v>
      </c>
      <c r="BD24" s="478" t="s">
        <v>1364</v>
      </c>
      <c r="BE24" s="478" t="s">
        <v>1364</v>
      </c>
      <c r="BF24" s="478" t="s">
        <v>1364</v>
      </c>
      <c r="BG24" s="478" t="s">
        <v>1364</v>
      </c>
      <c r="BH24" s="478" t="s">
        <v>1364</v>
      </c>
      <c r="BI24" s="478" t="s">
        <v>1364</v>
      </c>
      <c r="BJ24" s="647" t="s">
        <v>1364</v>
      </c>
      <c r="BK24" s="647" t="s">
        <v>1364</v>
      </c>
      <c r="BL24" s="647" t="s">
        <v>1364</v>
      </c>
      <c r="BM24" s="647" t="s">
        <v>1364</v>
      </c>
      <c r="BN24" s="647" t="s">
        <v>1364</v>
      </c>
      <c r="BO24" s="647" t="s">
        <v>1364</v>
      </c>
      <c r="BP24" s="647" t="s">
        <v>1364</v>
      </c>
      <c r="BQ24" s="647" t="s">
        <v>1364</v>
      </c>
      <c r="BR24" s="647" t="s">
        <v>1364</v>
      </c>
      <c r="BS24" s="647" t="s">
        <v>1364</v>
      </c>
      <c r="BT24" s="647" t="s">
        <v>1364</v>
      </c>
      <c r="BU24" s="647" t="s">
        <v>1364</v>
      </c>
      <c r="BV24" s="647" t="s">
        <v>1364</v>
      </c>
    </row>
    <row r="25" spans="1:74" ht="11.1" customHeight="1" x14ac:dyDescent="0.2">
      <c r="A25" s="275" t="s">
        <v>1360</v>
      </c>
      <c r="B25" s="577" t="s">
        <v>1361</v>
      </c>
      <c r="C25" s="474">
        <v>6.625</v>
      </c>
      <c r="D25" s="474">
        <v>6.8879999999999999</v>
      </c>
      <c r="E25" s="474">
        <v>7.0549999999999997</v>
      </c>
      <c r="F25" s="474">
        <v>6.5460000000000003</v>
      </c>
      <c r="G25" s="474">
        <v>6.7619999999999996</v>
      </c>
      <c r="H25" s="474">
        <v>6.944</v>
      </c>
      <c r="I25" s="474">
        <v>6.5449999999999999</v>
      </c>
      <c r="J25" s="474">
        <v>6.6779999999999999</v>
      </c>
      <c r="K25" s="474">
        <v>6.7210000000000001</v>
      </c>
      <c r="L25" s="474">
        <v>6.8570000000000002</v>
      </c>
      <c r="M25" s="474">
        <v>7.0590000000000002</v>
      </c>
      <c r="N25" s="474">
        <v>7.1449999999999996</v>
      </c>
      <c r="O25" s="474">
        <v>6.67</v>
      </c>
      <c r="P25" s="474">
        <v>6.8620000000000001</v>
      </c>
      <c r="Q25" s="474">
        <v>6.9409999999999998</v>
      </c>
      <c r="R25" s="474">
        <v>6.5880000000000001</v>
      </c>
      <c r="S25" s="474">
        <v>6.75</v>
      </c>
      <c r="T25" s="474">
        <v>6.97</v>
      </c>
      <c r="U25" s="474">
        <v>6.6870000000000003</v>
      </c>
      <c r="V25" s="474">
        <v>6.94</v>
      </c>
      <c r="W25" s="474">
        <v>7.0679999999999996</v>
      </c>
      <c r="X25" s="474">
        <v>6.6379999999999999</v>
      </c>
      <c r="Y25" s="474">
        <v>7.0010000000000003</v>
      </c>
      <c r="Z25" s="474">
        <v>7.4320000000000004</v>
      </c>
      <c r="AA25" s="474">
        <v>6.9909999999999997</v>
      </c>
      <c r="AB25" s="474">
        <v>7.1470000000000002</v>
      </c>
      <c r="AC25" s="474">
        <v>7.18</v>
      </c>
      <c r="AD25" s="474">
        <v>6.59</v>
      </c>
      <c r="AE25" s="474">
        <v>6.8520000000000003</v>
      </c>
      <c r="AF25" s="474">
        <v>6.9039999999999999</v>
      </c>
      <c r="AG25" s="474">
        <v>6.7080000000000002</v>
      </c>
      <c r="AH25" s="474">
        <v>6.7850000000000001</v>
      </c>
      <c r="AI25" s="474">
        <v>6.7789999999999999</v>
      </c>
      <c r="AJ25" s="474">
        <v>6.3630000000000004</v>
      </c>
      <c r="AK25" s="474">
        <v>6.5579999999999998</v>
      </c>
      <c r="AL25" s="474">
        <v>6.694</v>
      </c>
      <c r="AM25" s="474">
        <v>6.4050000000000002</v>
      </c>
      <c r="AN25" s="474">
        <v>6.53</v>
      </c>
      <c r="AO25" s="474">
        <v>6.5119999999999996</v>
      </c>
      <c r="AP25" s="474">
        <v>6.4249999999999998</v>
      </c>
      <c r="AQ25" s="474">
        <v>6.5629999999999997</v>
      </c>
      <c r="AR25" s="474">
        <v>6.6280000000000001</v>
      </c>
      <c r="AS25" s="474">
        <v>6.2859999999999996</v>
      </c>
      <c r="AT25" s="474">
        <v>6.4279999999999999</v>
      </c>
      <c r="AU25" s="474">
        <v>6.7850000000000001</v>
      </c>
      <c r="AV25" s="474">
        <v>6.5860000000000003</v>
      </c>
      <c r="AW25" s="474">
        <v>6.7949999999999999</v>
      </c>
      <c r="AX25" s="474">
        <v>7.0410000000000004</v>
      </c>
      <c r="AY25" s="474">
        <v>6.6749999999999998</v>
      </c>
      <c r="AZ25" s="474">
        <v>6.8159999999999998</v>
      </c>
      <c r="BA25" s="474">
        <v>6.827</v>
      </c>
      <c r="BB25" s="478" t="s">
        <v>1364</v>
      </c>
      <c r="BC25" s="478" t="s">
        <v>1364</v>
      </c>
      <c r="BD25" s="478" t="s">
        <v>1364</v>
      </c>
      <c r="BE25" s="478" t="s">
        <v>1364</v>
      </c>
      <c r="BF25" s="478" t="s">
        <v>1364</v>
      </c>
      <c r="BG25" s="478" t="s">
        <v>1364</v>
      </c>
      <c r="BH25" s="478" t="s">
        <v>1364</v>
      </c>
      <c r="BI25" s="478" t="s">
        <v>1364</v>
      </c>
      <c r="BJ25" s="647" t="s">
        <v>1364</v>
      </c>
      <c r="BK25" s="647" t="s">
        <v>1364</v>
      </c>
      <c r="BL25" s="647" t="s">
        <v>1364</v>
      </c>
      <c r="BM25" s="647" t="s">
        <v>1364</v>
      </c>
      <c r="BN25" s="647" t="s">
        <v>1364</v>
      </c>
      <c r="BO25" s="647" t="s">
        <v>1364</v>
      </c>
      <c r="BP25" s="647" t="s">
        <v>1364</v>
      </c>
      <c r="BQ25" s="647" t="s">
        <v>1364</v>
      </c>
      <c r="BR25" s="647" t="s">
        <v>1364</v>
      </c>
      <c r="BS25" s="647" t="s">
        <v>1364</v>
      </c>
      <c r="BT25" s="647" t="s">
        <v>1364</v>
      </c>
      <c r="BU25" s="647" t="s">
        <v>1364</v>
      </c>
      <c r="BV25" s="647" t="s">
        <v>1364</v>
      </c>
    </row>
    <row r="26" spans="1:74" ht="11.1" customHeight="1" x14ac:dyDescent="0.2">
      <c r="A26" s="275" t="s">
        <v>1362</v>
      </c>
      <c r="B26" s="577" t="s">
        <v>1342</v>
      </c>
      <c r="C26" s="474">
        <v>2.5150000000000001</v>
      </c>
      <c r="D26" s="474">
        <v>2.1070000000000002</v>
      </c>
      <c r="E26" s="474">
        <v>2.6379999999999999</v>
      </c>
      <c r="F26" s="474">
        <v>2.6909999999999998</v>
      </c>
      <c r="G26" s="474">
        <v>2.6309999999999998</v>
      </c>
      <c r="H26" s="474">
        <v>2.6440000000000001</v>
      </c>
      <c r="I26" s="474">
        <v>2.72</v>
      </c>
      <c r="J26" s="474">
        <v>2.6680000000000001</v>
      </c>
      <c r="K26" s="474">
        <v>2.6720000000000002</v>
      </c>
      <c r="L26" s="474">
        <v>2.6659999999999999</v>
      </c>
      <c r="M26" s="474">
        <v>2.69</v>
      </c>
      <c r="N26" s="474">
        <v>2.6030000000000002</v>
      </c>
      <c r="O26" s="474">
        <v>2.56</v>
      </c>
      <c r="P26" s="474">
        <v>2.5299999999999998</v>
      </c>
      <c r="Q26" s="474">
        <v>2.621</v>
      </c>
      <c r="R26" s="474">
        <v>2.8149999999999999</v>
      </c>
      <c r="S26" s="474">
        <v>2.8570000000000002</v>
      </c>
      <c r="T26" s="474">
        <v>2.8769999999999998</v>
      </c>
      <c r="U26" s="474">
        <v>2.851</v>
      </c>
      <c r="V26" s="474">
        <v>2.8940000000000001</v>
      </c>
      <c r="W26" s="474">
        <v>3.0219999999999998</v>
      </c>
      <c r="X26" s="474">
        <v>2.839</v>
      </c>
      <c r="Y26" s="474">
        <v>2.9769999999999999</v>
      </c>
      <c r="Z26" s="474">
        <v>2.9140000000000001</v>
      </c>
      <c r="AA26" s="474">
        <v>3.1349999999999998</v>
      </c>
      <c r="AB26" s="474">
        <v>2.823</v>
      </c>
      <c r="AC26" s="474">
        <v>2.7879999999999998</v>
      </c>
      <c r="AD26" s="474">
        <v>2.7559999999999998</v>
      </c>
      <c r="AE26" s="474">
        <v>2.746</v>
      </c>
      <c r="AF26" s="474">
        <v>2.7469999999999999</v>
      </c>
      <c r="AG26" s="474">
        <v>2.7429999999999999</v>
      </c>
      <c r="AH26" s="474">
        <v>2.6749999999999998</v>
      </c>
      <c r="AI26" s="474">
        <v>2.6669999999999998</v>
      </c>
      <c r="AJ26" s="474">
        <v>2.669</v>
      </c>
      <c r="AK26" s="474">
        <v>2.6389999999999998</v>
      </c>
      <c r="AL26" s="474">
        <v>2.6709999999999998</v>
      </c>
      <c r="AM26" s="474">
        <v>2.4470000000000001</v>
      </c>
      <c r="AN26" s="474">
        <v>2.6230000000000002</v>
      </c>
      <c r="AO26" s="474">
        <v>2.5449999999999999</v>
      </c>
      <c r="AP26" s="474">
        <v>2.5720000000000001</v>
      </c>
      <c r="AQ26" s="474">
        <v>2.6320000000000001</v>
      </c>
      <c r="AR26" s="474">
        <v>2.4849999999999999</v>
      </c>
      <c r="AS26" s="474">
        <v>2.6019999999999999</v>
      </c>
      <c r="AT26" s="474">
        <v>2.4969999999999999</v>
      </c>
      <c r="AU26" s="474">
        <v>2.5230000000000001</v>
      </c>
      <c r="AV26" s="474">
        <v>2.5369999999999999</v>
      </c>
      <c r="AW26" s="474">
        <v>2.6</v>
      </c>
      <c r="AX26" s="474">
        <v>2.601</v>
      </c>
      <c r="AY26" s="474">
        <v>2.5489999999999999</v>
      </c>
      <c r="AZ26" s="474">
        <v>2.5489999999999999</v>
      </c>
      <c r="BA26" s="474">
        <v>2.5190000000000001</v>
      </c>
      <c r="BB26" s="478" t="s">
        <v>1364</v>
      </c>
      <c r="BC26" s="478" t="s">
        <v>1364</v>
      </c>
      <c r="BD26" s="478" t="s">
        <v>1364</v>
      </c>
      <c r="BE26" s="478" t="s">
        <v>1364</v>
      </c>
      <c r="BF26" s="478" t="s">
        <v>1364</v>
      </c>
      <c r="BG26" s="478" t="s">
        <v>1364</v>
      </c>
      <c r="BH26" s="478" t="s">
        <v>1364</v>
      </c>
      <c r="BI26" s="478" t="s">
        <v>1364</v>
      </c>
      <c r="BJ26" s="647" t="s">
        <v>1364</v>
      </c>
      <c r="BK26" s="647" t="s">
        <v>1364</v>
      </c>
      <c r="BL26" s="647" t="s">
        <v>1364</v>
      </c>
      <c r="BM26" s="647" t="s">
        <v>1364</v>
      </c>
      <c r="BN26" s="647" t="s">
        <v>1364</v>
      </c>
      <c r="BO26" s="647" t="s">
        <v>1364</v>
      </c>
      <c r="BP26" s="647" t="s">
        <v>1364</v>
      </c>
      <c r="BQ26" s="647" t="s">
        <v>1364</v>
      </c>
      <c r="BR26" s="647" t="s">
        <v>1364</v>
      </c>
      <c r="BS26" s="647" t="s">
        <v>1364</v>
      </c>
      <c r="BT26" s="647" t="s">
        <v>1364</v>
      </c>
      <c r="BU26" s="647" t="s">
        <v>1364</v>
      </c>
      <c r="BV26" s="647" t="s">
        <v>1364</v>
      </c>
    </row>
    <row r="27" spans="1:74" ht="11.1" customHeight="1" x14ac:dyDescent="0.2">
      <c r="A27" s="275" t="s">
        <v>1363</v>
      </c>
      <c r="B27" s="644" t="s">
        <v>1344</v>
      </c>
      <c r="C27" s="580">
        <v>1.9650000000000001</v>
      </c>
      <c r="D27" s="580">
        <v>1.835</v>
      </c>
      <c r="E27" s="580">
        <v>1.9650000000000001</v>
      </c>
      <c r="F27" s="580">
        <v>1.9770000000000001</v>
      </c>
      <c r="G27" s="580">
        <v>1.863</v>
      </c>
      <c r="H27" s="580">
        <v>2.0019999999999998</v>
      </c>
      <c r="I27" s="580">
        <v>1.835</v>
      </c>
      <c r="J27" s="580">
        <v>2.004</v>
      </c>
      <c r="K27" s="580">
        <v>2.0499999999999998</v>
      </c>
      <c r="L27" s="580">
        <v>2.157</v>
      </c>
      <c r="M27" s="580">
        <v>2.1859999999999999</v>
      </c>
      <c r="N27" s="580">
        <v>2.198</v>
      </c>
      <c r="O27" s="580">
        <v>2.1219999999999999</v>
      </c>
      <c r="P27" s="580">
        <v>2.1509999999999998</v>
      </c>
      <c r="Q27" s="580">
        <v>2.2370000000000001</v>
      </c>
      <c r="R27" s="580">
        <v>2.2650000000000001</v>
      </c>
      <c r="S27" s="580">
        <v>2.3220000000000001</v>
      </c>
      <c r="T27" s="580">
        <v>2.2949999999999999</v>
      </c>
      <c r="U27" s="580">
        <v>2.3690000000000002</v>
      </c>
      <c r="V27" s="580">
        <v>2.3639999999999999</v>
      </c>
      <c r="W27" s="580">
        <v>2.3340000000000001</v>
      </c>
      <c r="X27" s="580">
        <v>2.4279999999999999</v>
      </c>
      <c r="Y27" s="580">
        <v>2.4620000000000002</v>
      </c>
      <c r="Z27" s="580">
        <v>2.5569999999999999</v>
      </c>
      <c r="AA27" s="580">
        <v>2.6070000000000002</v>
      </c>
      <c r="AB27" s="580">
        <v>2.589</v>
      </c>
      <c r="AC27" s="580">
        <v>2.6419999999999999</v>
      </c>
      <c r="AD27" s="580">
        <v>2.6150000000000002</v>
      </c>
      <c r="AE27" s="580">
        <v>2.5870000000000002</v>
      </c>
      <c r="AF27" s="580">
        <v>2.5649999999999999</v>
      </c>
      <c r="AG27" s="580">
        <v>2.617</v>
      </c>
      <c r="AH27" s="580">
        <v>2.6190000000000002</v>
      </c>
      <c r="AI27" s="580">
        <v>2.6120000000000001</v>
      </c>
      <c r="AJ27" s="580">
        <v>2.6459999999999999</v>
      </c>
      <c r="AK27" s="580">
        <v>2.75</v>
      </c>
      <c r="AL27" s="580">
        <v>2.7639999999999998</v>
      </c>
      <c r="AM27" s="580">
        <v>2.7480000000000002</v>
      </c>
      <c r="AN27" s="580">
        <v>2.79</v>
      </c>
      <c r="AO27" s="580">
        <v>2.7109999999999999</v>
      </c>
      <c r="AP27" s="580">
        <v>2.6259999999999999</v>
      </c>
      <c r="AQ27" s="580">
        <v>2.762</v>
      </c>
      <c r="AR27" s="580">
        <v>2.5880000000000001</v>
      </c>
      <c r="AS27" s="580">
        <v>2.7010000000000001</v>
      </c>
      <c r="AT27" s="580">
        <v>2.7309999999999999</v>
      </c>
      <c r="AU27" s="580">
        <v>2.714</v>
      </c>
      <c r="AV27" s="580">
        <v>2.78</v>
      </c>
      <c r="AW27" s="580">
        <v>2.887</v>
      </c>
      <c r="AX27" s="580">
        <v>2.95</v>
      </c>
      <c r="AY27" s="580">
        <v>2.9239999999999999</v>
      </c>
      <c r="AZ27" s="580">
        <v>2.92</v>
      </c>
      <c r="BA27" s="580">
        <v>2.8929999999999998</v>
      </c>
      <c r="BB27" s="481" t="s">
        <v>1364</v>
      </c>
      <c r="BC27" s="481" t="s">
        <v>1364</v>
      </c>
      <c r="BD27" s="481" t="s">
        <v>1364</v>
      </c>
      <c r="BE27" s="481" t="s">
        <v>1364</v>
      </c>
      <c r="BF27" s="481" t="s">
        <v>1364</v>
      </c>
      <c r="BG27" s="481" t="s">
        <v>1364</v>
      </c>
      <c r="BH27" s="481" t="s">
        <v>1364</v>
      </c>
      <c r="BI27" s="481" t="s">
        <v>1364</v>
      </c>
      <c r="BJ27" s="648" t="s">
        <v>1364</v>
      </c>
      <c r="BK27" s="648" t="s">
        <v>1364</v>
      </c>
      <c r="BL27" s="648" t="s">
        <v>1364</v>
      </c>
      <c r="BM27" s="648" t="s">
        <v>1364</v>
      </c>
      <c r="BN27" s="648" t="s">
        <v>1364</v>
      </c>
      <c r="BO27" s="648" t="s">
        <v>1364</v>
      </c>
      <c r="BP27" s="648" t="s">
        <v>1364</v>
      </c>
      <c r="BQ27" s="648" t="s">
        <v>1364</v>
      </c>
      <c r="BR27" s="648" t="s">
        <v>1364</v>
      </c>
      <c r="BS27" s="648" t="s">
        <v>1364</v>
      </c>
      <c r="BT27" s="648" t="s">
        <v>1364</v>
      </c>
      <c r="BU27" s="648" t="s">
        <v>1364</v>
      </c>
      <c r="BV27" s="648" t="s">
        <v>1364</v>
      </c>
    </row>
    <row r="28" spans="1:74" s="114" customFormat="1" ht="12" customHeight="1" x14ac:dyDescent="0.2">
      <c r="A28" s="1"/>
      <c r="B28" s="565" t="s">
        <v>1325</v>
      </c>
      <c r="C28" s="628"/>
      <c r="D28" s="628"/>
      <c r="E28" s="628"/>
      <c r="F28" s="628"/>
      <c r="G28" s="628"/>
      <c r="H28" s="685"/>
      <c r="I28" s="628"/>
      <c r="J28" s="628"/>
      <c r="K28" s="628"/>
      <c r="L28" s="628"/>
      <c r="M28" s="628"/>
      <c r="N28" s="628"/>
      <c r="O28" s="628"/>
      <c r="P28" s="628"/>
      <c r="Q28" s="628"/>
      <c r="R28" s="628"/>
      <c r="AY28" s="674"/>
      <c r="AZ28" s="674"/>
      <c r="BA28" s="674"/>
      <c r="BB28" s="221"/>
      <c r="BC28" s="221"/>
      <c r="BD28" s="674"/>
      <c r="BE28" s="674"/>
      <c r="BF28" s="674"/>
      <c r="BG28" s="674"/>
      <c r="BH28" s="674"/>
      <c r="BI28" s="674"/>
      <c r="BJ28" s="221"/>
    </row>
    <row r="29" spans="1:74" s="358" customFormat="1" ht="12" customHeight="1" x14ac:dyDescent="0.2">
      <c r="A29" s="357"/>
      <c r="B29" s="348" t="s">
        <v>826</v>
      </c>
      <c r="C29" s="348"/>
      <c r="D29" s="348"/>
      <c r="E29" s="348"/>
      <c r="F29" s="348"/>
      <c r="G29" s="348"/>
      <c r="H29" s="595"/>
      <c r="I29" s="348"/>
      <c r="J29" s="348"/>
      <c r="K29" s="348"/>
      <c r="L29" s="348"/>
      <c r="M29" s="348"/>
      <c r="N29" s="348"/>
      <c r="O29" s="348"/>
      <c r="P29" s="348"/>
      <c r="Q29" s="348"/>
      <c r="R29" s="642"/>
      <c r="AY29" s="361"/>
      <c r="AZ29" s="361"/>
      <c r="BA29" s="361"/>
      <c r="BD29" s="361"/>
      <c r="BE29" s="361"/>
      <c r="BF29" s="361"/>
      <c r="BG29" s="361"/>
      <c r="BH29" s="361"/>
      <c r="BI29" s="361"/>
    </row>
    <row r="30" spans="1:74" s="169" customFormat="1" ht="12" customHeight="1" x14ac:dyDescent="0.25">
      <c r="A30" s="168"/>
      <c r="B30" s="1018" t="str">
        <f>Dates!$G$2</f>
        <v>EIA completed modeling and analysis for this report on Monday, April 7, 2025.</v>
      </c>
      <c r="C30" s="1005"/>
      <c r="D30" s="1005"/>
      <c r="E30" s="1005"/>
      <c r="F30" s="1005"/>
      <c r="G30" s="1005"/>
      <c r="H30" s="1005"/>
      <c r="I30" s="1005"/>
      <c r="J30" s="1005"/>
      <c r="K30" s="1005"/>
      <c r="L30" s="1005"/>
      <c r="M30" s="1005"/>
      <c r="N30" s="1005"/>
      <c r="O30" s="1005"/>
      <c r="P30" s="1005"/>
      <c r="Q30" s="1005"/>
      <c r="R30" s="641"/>
      <c r="AY30" s="675"/>
      <c r="AZ30" s="675"/>
      <c r="BA30" s="675"/>
      <c r="BB30" s="222"/>
      <c r="BC30" s="222"/>
      <c r="BD30" s="675"/>
      <c r="BE30" s="675"/>
      <c r="BF30" s="675"/>
      <c r="BG30" s="675"/>
      <c r="BH30" s="675"/>
      <c r="BI30" s="675"/>
      <c r="BJ30" s="222"/>
    </row>
    <row r="31" spans="1:74" s="169" customFormat="1" ht="12" customHeight="1" x14ac:dyDescent="0.25">
      <c r="A31" s="168"/>
      <c r="B31" s="1013" t="s">
        <v>483</v>
      </c>
      <c r="C31" s="1014"/>
      <c r="D31" s="1014"/>
      <c r="E31" s="1014"/>
      <c r="F31" s="1014"/>
      <c r="G31" s="1014"/>
      <c r="H31" s="1014"/>
      <c r="I31" s="1014"/>
      <c r="J31" s="1014"/>
      <c r="K31" s="1014"/>
      <c r="L31" s="1014"/>
      <c r="M31" s="1014"/>
      <c r="N31" s="1014"/>
      <c r="O31" s="1014"/>
      <c r="P31" s="1014"/>
      <c r="Q31" s="1014"/>
      <c r="R31" s="641"/>
      <c r="AY31" s="675"/>
      <c r="AZ31" s="675"/>
      <c r="BA31" s="675"/>
      <c r="BB31" s="222"/>
      <c r="BC31" s="222"/>
      <c r="BD31" s="675"/>
      <c r="BE31" s="675"/>
      <c r="BF31" s="675"/>
      <c r="BG31" s="675"/>
      <c r="BH31" s="675"/>
      <c r="BI31" s="675"/>
      <c r="BJ31" s="222"/>
    </row>
    <row r="32" spans="1:74" s="114" customFormat="1" ht="12" customHeight="1" x14ac:dyDescent="0.2">
      <c r="A32" s="1"/>
      <c r="B32" s="1124" t="s">
        <v>1435</v>
      </c>
      <c r="C32" s="1125"/>
      <c r="D32" s="1125"/>
      <c r="E32" s="1125"/>
      <c r="F32" s="1125"/>
      <c r="G32" s="1125"/>
      <c r="H32" s="1125"/>
      <c r="I32" s="1125"/>
      <c r="J32" s="1125"/>
      <c r="K32" s="1125"/>
      <c r="L32" s="1125"/>
      <c r="M32" s="1125"/>
      <c r="N32" s="1125"/>
      <c r="O32" s="1125"/>
      <c r="P32" s="1125"/>
      <c r="Q32" s="1125"/>
      <c r="R32" s="641"/>
      <c r="AY32" s="674"/>
      <c r="AZ32" s="674"/>
      <c r="BA32" s="674"/>
      <c r="BB32" s="221"/>
      <c r="BC32" s="221"/>
      <c r="BD32" s="674"/>
      <c r="BE32" s="674"/>
      <c r="BF32" s="674"/>
      <c r="BG32" s="674"/>
      <c r="BH32" s="674"/>
      <c r="BI32" s="674"/>
      <c r="BJ32" s="221"/>
    </row>
    <row r="33" spans="1:74" s="169" customFormat="1" ht="12" customHeight="1" x14ac:dyDescent="0.25">
      <c r="A33" s="168"/>
      <c r="B33" s="1039" t="s">
        <v>492</v>
      </c>
      <c r="C33" s="1040"/>
      <c r="D33" s="1040"/>
      <c r="E33" s="1040"/>
      <c r="F33" s="1040"/>
      <c r="G33" s="1040"/>
      <c r="H33" s="1040"/>
      <c r="I33" s="1040"/>
      <c r="J33" s="1040"/>
      <c r="K33" s="1040"/>
      <c r="L33" s="1040"/>
      <c r="M33" s="1040"/>
      <c r="N33" s="1040"/>
      <c r="O33" s="1040"/>
      <c r="P33" s="1040"/>
      <c r="Q33" s="1040"/>
      <c r="R33" s="641"/>
      <c r="AY33" s="675"/>
      <c r="AZ33" s="675"/>
      <c r="BA33" s="675"/>
      <c r="BB33" s="222"/>
      <c r="BC33" s="222"/>
      <c r="BD33" s="675"/>
      <c r="BE33" s="675"/>
      <c r="BF33" s="675"/>
      <c r="BG33" s="675"/>
      <c r="BH33" s="675"/>
      <c r="BI33" s="675"/>
      <c r="BJ33" s="222"/>
    </row>
    <row r="34" spans="1:74" s="169" customFormat="1" ht="12" customHeight="1" x14ac:dyDescent="0.25">
      <c r="A34" s="168"/>
      <c r="B34" s="1136" t="s">
        <v>840</v>
      </c>
      <c r="C34" s="1136"/>
      <c r="D34" s="1136"/>
      <c r="E34" s="1136"/>
      <c r="F34" s="1136"/>
      <c r="G34" s="1136"/>
      <c r="H34" s="1136"/>
      <c r="I34" s="1136"/>
      <c r="J34" s="1136"/>
      <c r="K34" s="1136"/>
      <c r="L34" s="1136"/>
      <c r="M34" s="1136"/>
      <c r="N34" s="1136"/>
      <c r="O34" s="1136"/>
      <c r="P34" s="1136"/>
      <c r="Q34" s="1136"/>
      <c r="R34" s="1136"/>
      <c r="AY34" s="675"/>
      <c r="AZ34" s="675"/>
      <c r="BA34" s="675"/>
      <c r="BB34" s="222"/>
      <c r="BC34" s="222"/>
      <c r="BD34" s="675"/>
      <c r="BE34" s="675"/>
      <c r="BF34" s="675"/>
      <c r="BG34" s="675"/>
      <c r="BH34" s="675"/>
      <c r="BI34" s="675"/>
      <c r="BJ34" s="222"/>
    </row>
    <row r="35" spans="1:74" s="169" customFormat="1" ht="12" customHeight="1" x14ac:dyDescent="0.25">
      <c r="A35" s="168"/>
      <c r="B35" s="1039" t="s">
        <v>1326</v>
      </c>
      <c r="C35" s="1096"/>
      <c r="D35" s="1096"/>
      <c r="E35" s="1096"/>
      <c r="F35" s="1096"/>
      <c r="G35" s="1096"/>
      <c r="H35" s="1096"/>
      <c r="I35" s="1096"/>
      <c r="J35" s="1096"/>
      <c r="K35" s="1096"/>
      <c r="L35" s="1096"/>
      <c r="M35" s="1096"/>
      <c r="N35" s="1096"/>
      <c r="O35" s="1096"/>
      <c r="P35" s="1096"/>
      <c r="Q35" s="1040"/>
      <c r="R35" s="641"/>
      <c r="AY35" s="675"/>
      <c r="AZ35" s="675"/>
      <c r="BA35" s="675"/>
      <c r="BB35" s="222"/>
      <c r="BC35" s="222"/>
      <c r="BD35" s="675"/>
      <c r="BE35" s="675"/>
      <c r="BF35" s="675"/>
      <c r="BG35" s="675"/>
      <c r="BH35" s="675"/>
      <c r="BI35" s="675"/>
      <c r="BJ35" s="222"/>
    </row>
    <row r="36" spans="1:74" s="169" customFormat="1" ht="12" customHeight="1" x14ac:dyDescent="0.15">
      <c r="A36" s="2"/>
      <c r="B36" s="1039"/>
      <c r="C36" s="1021"/>
      <c r="D36" s="1021"/>
      <c r="E36" s="1021"/>
      <c r="F36" s="1021"/>
      <c r="G36" s="1021"/>
      <c r="H36" s="1021"/>
      <c r="I36" s="1021"/>
      <c r="J36" s="1021"/>
      <c r="K36" s="1021"/>
      <c r="L36" s="1021"/>
      <c r="M36" s="1021"/>
      <c r="N36" s="1021"/>
      <c r="O36" s="1021"/>
      <c r="P36" s="1021"/>
      <c r="Q36" s="1021"/>
      <c r="AY36" s="675"/>
      <c r="AZ36" s="675"/>
      <c r="BA36" s="675"/>
      <c r="BB36" s="222"/>
      <c r="BC36" s="222"/>
      <c r="BD36" s="675"/>
      <c r="BE36" s="675"/>
      <c r="BF36" s="675"/>
      <c r="BG36" s="675"/>
      <c r="BH36" s="675"/>
      <c r="BI36" s="675"/>
      <c r="BJ36" s="222"/>
    </row>
    <row r="37" spans="1:74" s="169" customFormat="1" ht="12" customHeight="1" x14ac:dyDescent="0.15">
      <c r="A37" s="2"/>
      <c r="B37" s="1135"/>
      <c r="C37" s="1021"/>
      <c r="D37" s="1021"/>
      <c r="E37" s="1021"/>
      <c r="F37" s="1021"/>
      <c r="G37" s="1021"/>
      <c r="H37" s="1021"/>
      <c r="I37" s="1021"/>
      <c r="J37" s="1021"/>
      <c r="K37" s="1021"/>
      <c r="L37" s="1021"/>
      <c r="M37" s="1021"/>
      <c r="N37" s="1021"/>
      <c r="O37" s="1021"/>
      <c r="P37" s="1021"/>
      <c r="Q37" s="1021"/>
      <c r="AY37" s="675"/>
      <c r="AZ37" s="675"/>
      <c r="BA37" s="675"/>
      <c r="BB37" s="222"/>
      <c r="BC37" s="222"/>
      <c r="BD37" s="675"/>
      <c r="BE37" s="675"/>
      <c r="BF37" s="675"/>
      <c r="BG37" s="675"/>
      <c r="BH37" s="675"/>
      <c r="BI37" s="675"/>
      <c r="BJ37" s="222"/>
    </row>
    <row r="38" spans="1:74" s="170" customFormat="1" ht="12" customHeight="1" x14ac:dyDescent="0.15">
      <c r="A38" s="2"/>
      <c r="B38" s="348"/>
      <c r="C38" s="564"/>
      <c r="D38" s="564"/>
      <c r="E38" s="564"/>
      <c r="F38" s="564"/>
      <c r="G38" s="564"/>
      <c r="H38" s="564"/>
      <c r="I38" s="564"/>
      <c r="J38" s="564"/>
      <c r="K38" s="564"/>
      <c r="L38" s="564"/>
      <c r="M38" s="564"/>
      <c r="N38" s="564"/>
      <c r="O38" s="564"/>
      <c r="P38" s="564"/>
      <c r="Q38" s="564"/>
      <c r="AY38" s="675"/>
      <c r="AZ38" s="675"/>
      <c r="BA38" s="675"/>
      <c r="BB38" s="223"/>
      <c r="BC38" s="223"/>
      <c r="BD38" s="675"/>
      <c r="BE38" s="675"/>
      <c r="BF38" s="675"/>
      <c r="BG38" s="675"/>
      <c r="BH38" s="675"/>
      <c r="BI38" s="675"/>
      <c r="BJ38" s="223"/>
    </row>
    <row r="39" spans="1:74" ht="13.2" x14ac:dyDescent="0.15">
      <c r="B39" s="1039"/>
      <c r="C39" s="1042"/>
      <c r="D39" s="1042"/>
      <c r="E39" s="1042"/>
      <c r="F39" s="1042"/>
      <c r="G39" s="1042"/>
      <c r="H39" s="1042"/>
      <c r="I39" s="1042"/>
      <c r="J39" s="1042"/>
      <c r="K39" s="1042"/>
      <c r="L39" s="1042"/>
      <c r="M39" s="1042"/>
      <c r="N39" s="1042"/>
      <c r="O39" s="1042"/>
      <c r="P39" s="1042"/>
      <c r="Q39" s="1021"/>
      <c r="BD39" s="674"/>
      <c r="BE39" s="674"/>
      <c r="BF39" s="674"/>
      <c r="BK39" s="148"/>
      <c r="BL39" s="148"/>
      <c r="BM39" s="148"/>
      <c r="BN39" s="148"/>
      <c r="BO39" s="148"/>
      <c r="BP39" s="148"/>
      <c r="BQ39" s="148"/>
      <c r="BR39" s="148"/>
      <c r="BS39" s="148"/>
      <c r="BT39" s="148"/>
      <c r="BU39" s="148"/>
      <c r="BV39" s="148"/>
    </row>
    <row r="40" spans="1:74" ht="13.2" x14ac:dyDescent="0.15">
      <c r="B40" s="1141"/>
      <c r="C40" s="1040"/>
      <c r="D40" s="1040"/>
      <c r="E40" s="1040"/>
      <c r="F40" s="1040"/>
      <c r="G40" s="1040"/>
      <c r="H40" s="1040"/>
      <c r="I40" s="1040"/>
      <c r="J40" s="1040"/>
      <c r="K40" s="1040"/>
      <c r="L40" s="1040"/>
      <c r="M40" s="1040"/>
      <c r="N40" s="1040"/>
      <c r="O40" s="1040"/>
      <c r="P40" s="1040"/>
      <c r="Q40" s="1021"/>
      <c r="BK40" s="148"/>
      <c r="BL40" s="148"/>
      <c r="BM40" s="148"/>
      <c r="BN40" s="148"/>
      <c r="BO40" s="148"/>
      <c r="BP40" s="148"/>
      <c r="BQ40" s="148"/>
      <c r="BR40" s="148"/>
      <c r="BS40" s="148"/>
      <c r="BT40" s="148"/>
      <c r="BU40" s="148"/>
      <c r="BV40" s="148"/>
    </row>
    <row r="41" spans="1:74" ht="13.2" x14ac:dyDescent="0.15">
      <c r="B41" s="1037"/>
      <c r="C41" s="1021"/>
      <c r="D41" s="1021"/>
      <c r="E41" s="1021"/>
      <c r="F41" s="1021"/>
      <c r="G41" s="1021"/>
      <c r="H41" s="1021"/>
      <c r="I41" s="1021"/>
      <c r="J41" s="1021"/>
      <c r="K41" s="1021"/>
      <c r="L41" s="1021"/>
      <c r="M41" s="1021"/>
      <c r="N41" s="1021"/>
      <c r="O41" s="1021"/>
      <c r="P41" s="1021"/>
      <c r="Q41" s="1021"/>
      <c r="BK41" s="148"/>
      <c r="BL41" s="148"/>
      <c r="BM41" s="148"/>
      <c r="BN41" s="148"/>
      <c r="BO41" s="148"/>
      <c r="BP41" s="148"/>
      <c r="BQ41" s="148"/>
      <c r="BR41" s="148"/>
      <c r="BS41" s="148"/>
      <c r="BT41" s="148"/>
      <c r="BU41" s="148"/>
      <c r="BV41" s="148"/>
    </row>
    <row r="42" spans="1:74" x14ac:dyDescent="0.15">
      <c r="BK42" s="148"/>
      <c r="BL42" s="148"/>
      <c r="BM42" s="148"/>
      <c r="BN42" s="148"/>
      <c r="BO42" s="148"/>
      <c r="BP42" s="148"/>
      <c r="BQ42" s="148"/>
      <c r="BR42" s="148"/>
      <c r="BS42" s="148"/>
      <c r="BT42" s="148"/>
      <c r="BU42" s="148"/>
      <c r="BV42" s="148"/>
    </row>
    <row r="43" spans="1:74" x14ac:dyDescent="0.15">
      <c r="BK43" s="148"/>
      <c r="BL43" s="148"/>
      <c r="BM43" s="148"/>
      <c r="BN43" s="148"/>
      <c r="BO43" s="148"/>
      <c r="BP43" s="148"/>
      <c r="BQ43" s="148"/>
      <c r="BR43" s="148"/>
      <c r="BS43" s="148"/>
      <c r="BT43" s="148"/>
      <c r="BU43" s="148"/>
      <c r="BV43" s="148"/>
    </row>
    <row r="44" spans="1:74" x14ac:dyDescent="0.15">
      <c r="BK44" s="148"/>
      <c r="BL44" s="148"/>
      <c r="BM44" s="148"/>
      <c r="BN44" s="148"/>
      <c r="BO44" s="148"/>
      <c r="BP44" s="148"/>
      <c r="BQ44" s="148"/>
      <c r="BR44" s="148"/>
      <c r="BS44" s="148"/>
      <c r="BT44" s="148"/>
      <c r="BU44" s="148"/>
      <c r="BV44" s="148"/>
    </row>
    <row r="45" spans="1:74" x14ac:dyDescent="0.15">
      <c r="BK45" s="148"/>
      <c r="BL45" s="148"/>
      <c r="BM45" s="148"/>
      <c r="BN45" s="148"/>
      <c r="BO45" s="148"/>
      <c r="BP45" s="148"/>
      <c r="BQ45" s="148"/>
      <c r="BR45" s="148"/>
      <c r="BS45" s="148"/>
      <c r="BT45" s="148"/>
      <c r="BU45" s="148"/>
      <c r="BV45" s="148"/>
    </row>
    <row r="46" spans="1:74" x14ac:dyDescent="0.15">
      <c r="BK46" s="148"/>
      <c r="BL46" s="148"/>
      <c r="BM46" s="148"/>
      <c r="BN46" s="148"/>
      <c r="BO46" s="148"/>
      <c r="BP46" s="148"/>
      <c r="BQ46" s="148"/>
      <c r="BR46" s="148"/>
      <c r="BS46" s="148"/>
      <c r="BT46" s="148"/>
      <c r="BU46" s="148"/>
      <c r="BV46" s="148"/>
    </row>
    <row r="47" spans="1:74" x14ac:dyDescent="0.15">
      <c r="BK47" s="148"/>
      <c r="BL47" s="148"/>
      <c r="BM47" s="148"/>
      <c r="BN47" s="148"/>
      <c r="BO47" s="148"/>
      <c r="BP47" s="148"/>
      <c r="BQ47" s="148"/>
      <c r="BR47" s="148"/>
      <c r="BS47" s="148"/>
      <c r="BT47" s="148"/>
      <c r="BU47" s="148"/>
      <c r="BV47" s="148"/>
    </row>
    <row r="48" spans="1:74" x14ac:dyDescent="0.15">
      <c r="BK48" s="148"/>
      <c r="BL48" s="148"/>
      <c r="BM48" s="148"/>
      <c r="BN48" s="148"/>
      <c r="BO48" s="148"/>
      <c r="BP48" s="148"/>
      <c r="BQ48" s="148"/>
      <c r="BR48" s="148"/>
      <c r="BS48" s="148"/>
      <c r="BT48" s="148"/>
      <c r="BU48" s="148"/>
      <c r="BV48" s="148"/>
    </row>
    <row r="49" spans="63:74" x14ac:dyDescent="0.15">
      <c r="BK49" s="148"/>
      <c r="BL49" s="148"/>
      <c r="BM49" s="148"/>
      <c r="BN49" s="148"/>
      <c r="BO49" s="148"/>
      <c r="BP49" s="148"/>
      <c r="BQ49" s="148"/>
      <c r="BR49" s="148"/>
      <c r="BS49" s="148"/>
      <c r="BT49" s="148"/>
      <c r="BU49" s="148"/>
      <c r="BV49" s="148"/>
    </row>
    <row r="50" spans="63:74" x14ac:dyDescent="0.15">
      <c r="BK50" s="148"/>
      <c r="BL50" s="148"/>
      <c r="BM50" s="148"/>
      <c r="BN50" s="148"/>
      <c r="BO50" s="148"/>
      <c r="BP50" s="148"/>
      <c r="BQ50" s="148"/>
      <c r="BR50" s="148"/>
      <c r="BS50" s="148"/>
      <c r="BT50" s="148"/>
      <c r="BU50" s="148"/>
      <c r="BV50" s="148"/>
    </row>
    <row r="51" spans="63:74" x14ac:dyDescent="0.15">
      <c r="BK51" s="148"/>
      <c r="BL51" s="148"/>
      <c r="BM51" s="148"/>
      <c r="BN51" s="148"/>
      <c r="BO51" s="148"/>
      <c r="BP51" s="148"/>
      <c r="BQ51" s="148"/>
      <c r="BR51" s="148"/>
      <c r="BS51" s="148"/>
      <c r="BT51" s="148"/>
      <c r="BU51" s="148"/>
      <c r="BV51" s="148"/>
    </row>
    <row r="52" spans="63:74" x14ac:dyDescent="0.15">
      <c r="BK52" s="148"/>
      <c r="BL52" s="148"/>
      <c r="BM52" s="148"/>
      <c r="BN52" s="148"/>
      <c r="BO52" s="148"/>
      <c r="BP52" s="148"/>
      <c r="BQ52" s="148"/>
      <c r="BR52" s="148"/>
      <c r="BS52" s="148"/>
      <c r="BT52" s="148"/>
      <c r="BU52" s="148"/>
      <c r="BV52" s="148"/>
    </row>
    <row r="53" spans="63:74" x14ac:dyDescent="0.15">
      <c r="BK53" s="148"/>
      <c r="BL53" s="148"/>
      <c r="BM53" s="148"/>
      <c r="BN53" s="148"/>
      <c r="BO53" s="148"/>
      <c r="BP53" s="148"/>
      <c r="BQ53" s="148"/>
      <c r="BR53" s="148"/>
      <c r="BS53" s="148"/>
      <c r="BT53" s="148"/>
      <c r="BU53" s="148"/>
      <c r="BV53" s="148"/>
    </row>
    <row r="54" spans="63:74" x14ac:dyDescent="0.15">
      <c r="BK54" s="148"/>
      <c r="BL54" s="148"/>
      <c r="BM54" s="148"/>
      <c r="BN54" s="148"/>
      <c r="BO54" s="148"/>
      <c r="BP54" s="148"/>
      <c r="BQ54" s="148"/>
      <c r="BR54" s="148"/>
      <c r="BS54" s="148"/>
      <c r="BT54" s="148"/>
      <c r="BU54" s="148"/>
      <c r="BV54" s="148"/>
    </row>
    <row r="55" spans="63:74" x14ac:dyDescent="0.15">
      <c r="BK55" s="148"/>
      <c r="BL55" s="148"/>
      <c r="BM55" s="148"/>
      <c r="BN55" s="148"/>
      <c r="BO55" s="148"/>
      <c r="BP55" s="148"/>
      <c r="BQ55" s="148"/>
      <c r="BR55" s="148"/>
      <c r="BS55" s="148"/>
      <c r="BT55" s="148"/>
      <c r="BU55" s="148"/>
      <c r="BV55" s="148"/>
    </row>
    <row r="56" spans="63:74" x14ac:dyDescent="0.15">
      <c r="BK56" s="148"/>
      <c r="BL56" s="148"/>
      <c r="BM56" s="148"/>
      <c r="BN56" s="148"/>
      <c r="BO56" s="148"/>
      <c r="BP56" s="148"/>
      <c r="BQ56" s="148"/>
      <c r="BR56" s="148"/>
      <c r="BS56" s="148"/>
      <c r="BT56" s="148"/>
      <c r="BU56" s="148"/>
      <c r="BV56" s="148"/>
    </row>
    <row r="57" spans="63:74" x14ac:dyDescent="0.15">
      <c r="BK57" s="148"/>
      <c r="BL57" s="148"/>
      <c r="BM57" s="148"/>
      <c r="BN57" s="148"/>
      <c r="BO57" s="148"/>
      <c r="BP57" s="148"/>
      <c r="BQ57" s="148"/>
      <c r="BR57" s="148"/>
      <c r="BS57" s="148"/>
      <c r="BT57" s="148"/>
      <c r="BU57" s="148"/>
      <c r="BV57" s="148"/>
    </row>
    <row r="58" spans="63:74" x14ac:dyDescent="0.15">
      <c r="BK58" s="148"/>
      <c r="BL58" s="148"/>
      <c r="BM58" s="148"/>
      <c r="BN58" s="148"/>
      <c r="BO58" s="148"/>
      <c r="BP58" s="148"/>
      <c r="BQ58" s="148"/>
      <c r="BR58" s="148"/>
      <c r="BS58" s="148"/>
      <c r="BT58" s="148"/>
      <c r="BU58" s="148"/>
      <c r="BV58" s="148"/>
    </row>
    <row r="59" spans="63:74" x14ac:dyDescent="0.15">
      <c r="BK59" s="148"/>
      <c r="BL59" s="148"/>
      <c r="BM59" s="148"/>
      <c r="BN59" s="148"/>
      <c r="BO59" s="148"/>
      <c r="BP59" s="148"/>
      <c r="BQ59" s="148"/>
      <c r="BR59" s="148"/>
      <c r="BS59" s="148"/>
      <c r="BT59" s="148"/>
      <c r="BU59" s="148"/>
      <c r="BV59" s="148"/>
    </row>
    <row r="60" spans="63:74" x14ac:dyDescent="0.15">
      <c r="BK60" s="148"/>
      <c r="BL60" s="148"/>
      <c r="BM60" s="148"/>
      <c r="BN60" s="148"/>
      <c r="BO60" s="148"/>
      <c r="BP60" s="148"/>
      <c r="BQ60" s="148"/>
      <c r="BR60" s="148"/>
      <c r="BS60" s="148"/>
      <c r="BT60" s="148"/>
      <c r="BU60" s="148"/>
      <c r="BV60" s="148"/>
    </row>
    <row r="61" spans="63:74" x14ac:dyDescent="0.15">
      <c r="BK61" s="148"/>
      <c r="BL61" s="148"/>
      <c r="BM61" s="148"/>
      <c r="BN61" s="148"/>
      <c r="BO61" s="148"/>
      <c r="BP61" s="148"/>
      <c r="BQ61" s="148"/>
      <c r="BR61" s="148"/>
      <c r="BS61" s="148"/>
      <c r="BT61" s="148"/>
      <c r="BU61" s="148"/>
      <c r="BV61" s="148"/>
    </row>
    <row r="62" spans="63:74" x14ac:dyDescent="0.15">
      <c r="BK62" s="148"/>
      <c r="BL62" s="148"/>
      <c r="BM62" s="148"/>
      <c r="BN62" s="148"/>
      <c r="BO62" s="148"/>
      <c r="BP62" s="148"/>
      <c r="BQ62" s="148"/>
      <c r="BR62" s="148"/>
      <c r="BS62" s="148"/>
      <c r="BT62" s="148"/>
      <c r="BU62" s="148"/>
      <c r="BV62" s="148"/>
    </row>
    <row r="63" spans="63:74" x14ac:dyDescent="0.15">
      <c r="BK63" s="148"/>
      <c r="BL63" s="148"/>
      <c r="BM63" s="148"/>
      <c r="BN63" s="148"/>
      <c r="BO63" s="148"/>
      <c r="BP63" s="148"/>
      <c r="BQ63" s="148"/>
      <c r="BR63" s="148"/>
      <c r="BS63" s="148"/>
      <c r="BT63" s="148"/>
      <c r="BU63" s="148"/>
      <c r="BV63" s="148"/>
    </row>
    <row r="64" spans="63:74" x14ac:dyDescent="0.15">
      <c r="BK64" s="148"/>
      <c r="BL64" s="148"/>
      <c r="BM64" s="148"/>
      <c r="BN64" s="148"/>
      <c r="BO64" s="148"/>
      <c r="BP64" s="148"/>
      <c r="BQ64" s="148"/>
      <c r="BR64" s="148"/>
      <c r="BS64" s="148"/>
      <c r="BT64" s="148"/>
      <c r="BU64" s="148"/>
      <c r="BV64" s="148"/>
    </row>
    <row r="65" spans="63:74" x14ac:dyDescent="0.15">
      <c r="BK65" s="148"/>
      <c r="BL65" s="148"/>
      <c r="BM65" s="148"/>
      <c r="BN65" s="148"/>
      <c r="BO65" s="148"/>
      <c r="BP65" s="148"/>
      <c r="BQ65" s="148"/>
      <c r="BR65" s="148"/>
      <c r="BS65" s="148"/>
      <c r="BT65" s="148"/>
      <c r="BU65" s="148"/>
      <c r="BV65" s="148"/>
    </row>
    <row r="66" spans="63:74" x14ac:dyDescent="0.15">
      <c r="BK66" s="148"/>
      <c r="BL66" s="148"/>
      <c r="BM66" s="148"/>
      <c r="BN66" s="148"/>
      <c r="BO66" s="148"/>
      <c r="BP66" s="148"/>
      <c r="BQ66" s="148"/>
      <c r="BR66" s="148"/>
      <c r="BS66" s="148"/>
      <c r="BT66" s="148"/>
      <c r="BU66" s="148"/>
      <c r="BV66" s="148"/>
    </row>
    <row r="67" spans="63:74" x14ac:dyDescent="0.15">
      <c r="BK67" s="148"/>
      <c r="BL67" s="148"/>
      <c r="BM67" s="148"/>
      <c r="BN67" s="148"/>
      <c r="BO67" s="148"/>
      <c r="BP67" s="148"/>
      <c r="BQ67" s="148"/>
      <c r="BR67" s="148"/>
      <c r="BS67" s="148"/>
      <c r="BT67" s="148"/>
      <c r="BU67" s="148"/>
      <c r="BV67" s="148"/>
    </row>
    <row r="68" spans="63:74" x14ac:dyDescent="0.15">
      <c r="BK68" s="148"/>
      <c r="BL68" s="148"/>
      <c r="BM68" s="148"/>
      <c r="BN68" s="148"/>
      <c r="BO68" s="148"/>
      <c r="BP68" s="148"/>
      <c r="BQ68" s="148"/>
      <c r="BR68" s="148"/>
      <c r="BS68" s="148"/>
      <c r="BT68" s="148"/>
      <c r="BU68" s="148"/>
      <c r="BV68" s="148"/>
    </row>
    <row r="69" spans="63:74" x14ac:dyDescent="0.15">
      <c r="BK69" s="148"/>
      <c r="BL69" s="148"/>
      <c r="BM69" s="148"/>
      <c r="BN69" s="148"/>
      <c r="BO69" s="148"/>
      <c r="BP69" s="148"/>
      <c r="BQ69" s="148"/>
      <c r="BR69" s="148"/>
      <c r="BS69" s="148"/>
      <c r="BT69" s="148"/>
      <c r="BU69" s="148"/>
      <c r="BV69" s="148"/>
    </row>
    <row r="70" spans="63:74" x14ac:dyDescent="0.15">
      <c r="BK70" s="148"/>
      <c r="BL70" s="148"/>
      <c r="BM70" s="148"/>
      <c r="BN70" s="148"/>
      <c r="BO70" s="148"/>
      <c r="BP70" s="148"/>
      <c r="BQ70" s="148"/>
      <c r="BR70" s="148"/>
      <c r="BS70" s="148"/>
      <c r="BT70" s="148"/>
      <c r="BU70" s="148"/>
      <c r="BV70" s="148"/>
    </row>
    <row r="71" spans="63:74" x14ac:dyDescent="0.15">
      <c r="BK71" s="148"/>
      <c r="BL71" s="148"/>
      <c r="BM71" s="148"/>
      <c r="BN71" s="148"/>
      <c r="BO71" s="148"/>
      <c r="BP71" s="148"/>
      <c r="BQ71" s="148"/>
      <c r="BR71" s="148"/>
      <c r="BS71" s="148"/>
      <c r="BT71" s="148"/>
      <c r="BU71" s="148"/>
      <c r="BV71" s="148"/>
    </row>
    <row r="72" spans="63:74" x14ac:dyDescent="0.15">
      <c r="BK72" s="148"/>
      <c r="BL72" s="148"/>
      <c r="BM72" s="148"/>
      <c r="BN72" s="148"/>
      <c r="BO72" s="148"/>
      <c r="BP72" s="148"/>
      <c r="BQ72" s="148"/>
      <c r="BR72" s="148"/>
      <c r="BS72" s="148"/>
      <c r="BT72" s="148"/>
      <c r="BU72" s="148"/>
      <c r="BV72" s="148"/>
    </row>
    <row r="73" spans="63:74" x14ac:dyDescent="0.15">
      <c r="BK73" s="148"/>
      <c r="BL73" s="148"/>
      <c r="BM73" s="148"/>
      <c r="BN73" s="148"/>
      <c r="BO73" s="148"/>
      <c r="BP73" s="148"/>
      <c r="BQ73" s="148"/>
      <c r="BR73" s="148"/>
      <c r="BS73" s="148"/>
      <c r="BT73" s="148"/>
      <c r="BU73" s="148"/>
      <c r="BV73" s="148"/>
    </row>
    <row r="74" spans="63:74" x14ac:dyDescent="0.15">
      <c r="BK74" s="148"/>
      <c r="BL74" s="148"/>
      <c r="BM74" s="148"/>
      <c r="BN74" s="148"/>
      <c r="BO74" s="148"/>
      <c r="BP74" s="148"/>
      <c r="BQ74" s="148"/>
      <c r="BR74" s="148"/>
      <c r="BS74" s="148"/>
      <c r="BT74" s="148"/>
      <c r="BU74" s="148"/>
      <c r="BV74" s="148"/>
    </row>
    <row r="75" spans="63:74" x14ac:dyDescent="0.15">
      <c r="BK75" s="148"/>
      <c r="BL75" s="148"/>
      <c r="BM75" s="148"/>
      <c r="BN75" s="148"/>
      <c r="BO75" s="148"/>
      <c r="BP75" s="148"/>
      <c r="BQ75" s="148"/>
      <c r="BR75" s="148"/>
      <c r="BS75" s="148"/>
      <c r="BT75" s="148"/>
      <c r="BU75" s="148"/>
      <c r="BV75" s="148"/>
    </row>
    <row r="76" spans="63:74" x14ac:dyDescent="0.15">
      <c r="BK76" s="148"/>
      <c r="BL76" s="148"/>
      <c r="BM76" s="148"/>
      <c r="BN76" s="148"/>
      <c r="BO76" s="148"/>
      <c r="BP76" s="148"/>
      <c r="BQ76" s="148"/>
      <c r="BR76" s="148"/>
      <c r="BS76" s="148"/>
      <c r="BT76" s="148"/>
      <c r="BU76" s="148"/>
      <c r="BV76" s="148"/>
    </row>
    <row r="77" spans="63:74" x14ac:dyDescent="0.15">
      <c r="BK77" s="148"/>
      <c r="BL77" s="148"/>
      <c r="BM77" s="148"/>
      <c r="BN77" s="148"/>
      <c r="BO77" s="148"/>
      <c r="BP77" s="148"/>
      <c r="BQ77" s="148"/>
      <c r="BR77" s="148"/>
      <c r="BS77" s="148"/>
      <c r="BT77" s="148"/>
      <c r="BU77" s="148"/>
      <c r="BV77" s="148"/>
    </row>
    <row r="78" spans="63:74" x14ac:dyDescent="0.15">
      <c r="BK78" s="148"/>
      <c r="BL78" s="148"/>
      <c r="BM78" s="148"/>
      <c r="BN78" s="148"/>
      <c r="BO78" s="148"/>
      <c r="BP78" s="148"/>
      <c r="BQ78" s="148"/>
      <c r="BR78" s="148"/>
      <c r="BS78" s="148"/>
      <c r="BT78" s="148"/>
      <c r="BU78" s="148"/>
      <c r="BV78" s="148"/>
    </row>
    <row r="79" spans="63:74" x14ac:dyDescent="0.15">
      <c r="BK79" s="148"/>
      <c r="BL79" s="148"/>
      <c r="BM79" s="148"/>
      <c r="BN79" s="148"/>
      <c r="BO79" s="148"/>
      <c r="BP79" s="148"/>
      <c r="BQ79" s="148"/>
      <c r="BR79" s="148"/>
      <c r="BS79" s="148"/>
      <c r="BT79" s="148"/>
      <c r="BU79" s="148"/>
      <c r="BV79" s="148"/>
    </row>
    <row r="80" spans="63:74" x14ac:dyDescent="0.15">
      <c r="BK80" s="148"/>
      <c r="BL80" s="148"/>
      <c r="BM80" s="148"/>
      <c r="BN80" s="148"/>
      <c r="BO80" s="148"/>
      <c r="BP80" s="148"/>
      <c r="BQ80" s="148"/>
      <c r="BR80" s="148"/>
      <c r="BS80" s="148"/>
      <c r="BT80" s="148"/>
      <c r="BU80" s="148"/>
      <c r="BV80" s="148"/>
    </row>
    <row r="81" spans="63:74" x14ac:dyDescent="0.15">
      <c r="BK81" s="148"/>
      <c r="BL81" s="148"/>
      <c r="BM81" s="148"/>
      <c r="BN81" s="148"/>
      <c r="BO81" s="148"/>
      <c r="BP81" s="148"/>
      <c r="BQ81" s="148"/>
      <c r="BR81" s="148"/>
      <c r="BS81" s="148"/>
      <c r="BT81" s="148"/>
      <c r="BU81" s="148"/>
      <c r="BV81" s="148"/>
    </row>
    <row r="82" spans="63:74" x14ac:dyDescent="0.15">
      <c r="BK82" s="148"/>
      <c r="BL82" s="148"/>
      <c r="BM82" s="148"/>
      <c r="BN82" s="148"/>
      <c r="BO82" s="148"/>
      <c r="BP82" s="148"/>
      <c r="BQ82" s="148"/>
      <c r="BR82" s="148"/>
      <c r="BS82" s="148"/>
      <c r="BT82" s="148"/>
      <c r="BU82" s="148"/>
      <c r="BV82" s="148"/>
    </row>
    <row r="83" spans="63:74" x14ac:dyDescent="0.15">
      <c r="BK83" s="148"/>
      <c r="BL83" s="148"/>
      <c r="BM83" s="148"/>
      <c r="BN83" s="148"/>
      <c r="BO83" s="148"/>
      <c r="BP83" s="148"/>
      <c r="BQ83" s="148"/>
      <c r="BR83" s="148"/>
      <c r="BS83" s="148"/>
      <c r="BT83" s="148"/>
      <c r="BU83" s="148"/>
      <c r="BV83" s="148"/>
    </row>
    <row r="84" spans="63:74" x14ac:dyDescent="0.15">
      <c r="BK84" s="148"/>
      <c r="BL84" s="148"/>
      <c r="BM84" s="148"/>
      <c r="BN84" s="148"/>
      <c r="BO84" s="148"/>
      <c r="BP84" s="148"/>
      <c r="BQ84" s="148"/>
      <c r="BR84" s="148"/>
      <c r="BS84" s="148"/>
      <c r="BT84" s="148"/>
      <c r="BU84" s="148"/>
      <c r="BV84" s="148"/>
    </row>
    <row r="85" spans="63:74" x14ac:dyDescent="0.15">
      <c r="BK85" s="148"/>
      <c r="BL85" s="148"/>
      <c r="BM85" s="148"/>
      <c r="BN85" s="148"/>
      <c r="BO85" s="148"/>
      <c r="BP85" s="148"/>
      <c r="BQ85" s="148"/>
      <c r="BR85" s="148"/>
      <c r="BS85" s="148"/>
      <c r="BT85" s="148"/>
      <c r="BU85" s="148"/>
      <c r="BV85" s="148"/>
    </row>
    <row r="86" spans="63:74" x14ac:dyDescent="0.15">
      <c r="BK86" s="148"/>
      <c r="BL86" s="148"/>
      <c r="BM86" s="148"/>
      <c r="BN86" s="148"/>
      <c r="BO86" s="148"/>
      <c r="BP86" s="148"/>
      <c r="BQ86" s="148"/>
      <c r="BR86" s="148"/>
      <c r="BS86" s="148"/>
      <c r="BT86" s="148"/>
      <c r="BU86" s="148"/>
      <c r="BV86" s="148"/>
    </row>
    <row r="87" spans="63:74" x14ac:dyDescent="0.15">
      <c r="BK87" s="148"/>
      <c r="BL87" s="148"/>
      <c r="BM87" s="148"/>
      <c r="BN87" s="148"/>
      <c r="BO87" s="148"/>
      <c r="BP87" s="148"/>
      <c r="BQ87" s="148"/>
      <c r="BR87" s="148"/>
      <c r="BS87" s="148"/>
      <c r="BT87" s="148"/>
      <c r="BU87" s="148"/>
      <c r="BV87" s="148"/>
    </row>
    <row r="88" spans="63:74" x14ac:dyDescent="0.15">
      <c r="BK88" s="148"/>
      <c r="BL88" s="148"/>
      <c r="BM88" s="148"/>
      <c r="BN88" s="148"/>
      <c r="BO88" s="148"/>
      <c r="BP88" s="148"/>
      <c r="BQ88" s="148"/>
      <c r="BR88" s="148"/>
      <c r="BS88" s="148"/>
      <c r="BT88" s="148"/>
      <c r="BU88" s="148"/>
      <c r="BV88" s="148"/>
    </row>
    <row r="89" spans="63:74" x14ac:dyDescent="0.15">
      <c r="BK89" s="148"/>
      <c r="BL89" s="148"/>
      <c r="BM89" s="148"/>
      <c r="BN89" s="148"/>
      <c r="BO89" s="148"/>
      <c r="BP89" s="148"/>
      <c r="BQ89" s="148"/>
      <c r="BR89" s="148"/>
      <c r="BS89" s="148"/>
      <c r="BT89" s="148"/>
      <c r="BU89" s="148"/>
      <c r="BV89" s="148"/>
    </row>
    <row r="90" spans="63:74" x14ac:dyDescent="0.15">
      <c r="BK90" s="148"/>
      <c r="BL90" s="148"/>
      <c r="BM90" s="148"/>
      <c r="BN90" s="148"/>
      <c r="BO90" s="148"/>
      <c r="BP90" s="148"/>
      <c r="BQ90" s="148"/>
      <c r="BR90" s="148"/>
      <c r="BS90" s="148"/>
      <c r="BT90" s="148"/>
      <c r="BU90" s="148"/>
      <c r="BV90" s="148"/>
    </row>
    <row r="91" spans="63:74" x14ac:dyDescent="0.15">
      <c r="BK91" s="148"/>
      <c r="BL91" s="148"/>
      <c r="BM91" s="148"/>
      <c r="BN91" s="148"/>
      <c r="BO91" s="148"/>
      <c r="BP91" s="148"/>
      <c r="BQ91" s="148"/>
      <c r="BR91" s="148"/>
      <c r="BS91" s="148"/>
      <c r="BT91" s="148"/>
      <c r="BU91" s="148"/>
      <c r="BV91" s="148"/>
    </row>
    <row r="92" spans="63:74" x14ac:dyDescent="0.15">
      <c r="BK92" s="148"/>
      <c r="BL92" s="148"/>
      <c r="BM92" s="148"/>
      <c r="BN92" s="148"/>
      <c r="BO92" s="148"/>
      <c r="BP92" s="148"/>
      <c r="BQ92" s="148"/>
      <c r="BR92" s="148"/>
      <c r="BS92" s="148"/>
      <c r="BT92" s="148"/>
      <c r="BU92" s="148"/>
      <c r="BV92" s="148"/>
    </row>
    <row r="93" spans="63:74" x14ac:dyDescent="0.15">
      <c r="BK93" s="148"/>
      <c r="BL93" s="148"/>
      <c r="BM93" s="148"/>
      <c r="BN93" s="148"/>
      <c r="BO93" s="148"/>
      <c r="BP93" s="148"/>
      <c r="BQ93" s="148"/>
      <c r="BR93" s="148"/>
      <c r="BS93" s="148"/>
      <c r="BT93" s="148"/>
      <c r="BU93" s="148"/>
      <c r="BV93" s="148"/>
    </row>
    <row r="94" spans="63:74" x14ac:dyDescent="0.15">
      <c r="BK94" s="148"/>
      <c r="BL94" s="148"/>
      <c r="BM94" s="148"/>
      <c r="BN94" s="148"/>
      <c r="BO94" s="148"/>
      <c r="BP94" s="148"/>
      <c r="BQ94" s="148"/>
      <c r="BR94" s="148"/>
      <c r="BS94" s="148"/>
      <c r="BT94" s="148"/>
      <c r="BU94" s="148"/>
      <c r="BV94" s="148"/>
    </row>
    <row r="95" spans="63:74" x14ac:dyDescent="0.15">
      <c r="BK95" s="148"/>
      <c r="BL95" s="148"/>
      <c r="BM95" s="148"/>
      <c r="BN95" s="148"/>
      <c r="BO95" s="148"/>
      <c r="BP95" s="148"/>
      <c r="BQ95" s="148"/>
      <c r="BR95" s="148"/>
      <c r="BS95" s="148"/>
      <c r="BT95" s="148"/>
      <c r="BU95" s="148"/>
      <c r="BV95" s="148"/>
    </row>
    <row r="96" spans="63:74" x14ac:dyDescent="0.15">
      <c r="BK96" s="148"/>
      <c r="BL96" s="148"/>
      <c r="BM96" s="148"/>
      <c r="BN96" s="148"/>
      <c r="BO96" s="148"/>
      <c r="BP96" s="148"/>
      <c r="BQ96" s="148"/>
      <c r="BR96" s="148"/>
      <c r="BS96" s="148"/>
      <c r="BT96" s="148"/>
      <c r="BU96" s="148"/>
      <c r="BV96" s="148"/>
    </row>
    <row r="97" spans="63:74" x14ac:dyDescent="0.15">
      <c r="BK97" s="148"/>
      <c r="BL97" s="148"/>
      <c r="BM97" s="148"/>
      <c r="BN97" s="148"/>
      <c r="BO97" s="148"/>
      <c r="BP97" s="148"/>
      <c r="BQ97" s="148"/>
      <c r="BR97" s="148"/>
      <c r="BS97" s="148"/>
      <c r="BT97" s="148"/>
      <c r="BU97" s="148"/>
      <c r="BV97" s="148"/>
    </row>
    <row r="98" spans="63:74" x14ac:dyDescent="0.15">
      <c r="BK98" s="148"/>
      <c r="BL98" s="148"/>
      <c r="BM98" s="148"/>
      <c r="BN98" s="148"/>
      <c r="BO98" s="148"/>
      <c r="BP98" s="148"/>
      <c r="BQ98" s="148"/>
      <c r="BR98" s="148"/>
      <c r="BS98" s="148"/>
      <c r="BT98" s="148"/>
      <c r="BU98" s="148"/>
      <c r="BV98" s="148"/>
    </row>
    <row r="99" spans="63:74" x14ac:dyDescent="0.15">
      <c r="BK99" s="148"/>
      <c r="BL99" s="148"/>
      <c r="BM99" s="148"/>
      <c r="BN99" s="148"/>
      <c r="BO99" s="148"/>
      <c r="BP99" s="148"/>
      <c r="BQ99" s="148"/>
      <c r="BR99" s="148"/>
      <c r="BS99" s="148"/>
      <c r="BT99" s="148"/>
      <c r="BU99" s="148"/>
      <c r="BV99" s="148"/>
    </row>
    <row r="100" spans="63:74" x14ac:dyDescent="0.15">
      <c r="BK100" s="148"/>
      <c r="BL100" s="148"/>
      <c r="BM100" s="148"/>
      <c r="BN100" s="148"/>
      <c r="BO100" s="148"/>
      <c r="BP100" s="148"/>
      <c r="BQ100" s="148"/>
      <c r="BR100" s="148"/>
      <c r="BS100" s="148"/>
      <c r="BT100" s="148"/>
      <c r="BU100" s="148"/>
      <c r="BV100" s="148"/>
    </row>
    <row r="101" spans="63:74" x14ac:dyDescent="0.15">
      <c r="BK101" s="148"/>
      <c r="BL101" s="148"/>
      <c r="BM101" s="148"/>
      <c r="BN101" s="148"/>
      <c r="BO101" s="148"/>
      <c r="BP101" s="148"/>
      <c r="BQ101" s="148"/>
      <c r="BR101" s="148"/>
      <c r="BS101" s="148"/>
      <c r="BT101" s="148"/>
      <c r="BU101" s="148"/>
      <c r="BV101" s="148"/>
    </row>
    <row r="102" spans="63:74" x14ac:dyDescent="0.15">
      <c r="BK102" s="148"/>
      <c r="BL102" s="148"/>
      <c r="BM102" s="148"/>
      <c r="BN102" s="148"/>
      <c r="BO102" s="148"/>
      <c r="BP102" s="148"/>
      <c r="BQ102" s="148"/>
      <c r="BR102" s="148"/>
      <c r="BS102" s="148"/>
      <c r="BT102" s="148"/>
      <c r="BU102" s="148"/>
      <c r="BV102" s="148"/>
    </row>
    <row r="103" spans="63:74" x14ac:dyDescent="0.15">
      <c r="BK103" s="148"/>
      <c r="BL103" s="148"/>
      <c r="BM103" s="148"/>
      <c r="BN103" s="148"/>
      <c r="BO103" s="148"/>
      <c r="BP103" s="148"/>
      <c r="BQ103" s="148"/>
      <c r="BR103" s="148"/>
      <c r="BS103" s="148"/>
      <c r="BT103" s="148"/>
      <c r="BU103" s="148"/>
      <c r="BV103" s="148"/>
    </row>
    <row r="104" spans="63:74" x14ac:dyDescent="0.15">
      <c r="BK104" s="148"/>
      <c r="BL104" s="148"/>
      <c r="BM104" s="148"/>
      <c r="BN104" s="148"/>
      <c r="BO104" s="148"/>
      <c r="BP104" s="148"/>
      <c r="BQ104" s="148"/>
      <c r="BR104" s="148"/>
      <c r="BS104" s="148"/>
      <c r="BT104" s="148"/>
      <c r="BU104" s="148"/>
      <c r="BV104" s="148"/>
    </row>
    <row r="105" spans="63:74" x14ac:dyDescent="0.15">
      <c r="BK105" s="148"/>
      <c r="BL105" s="148"/>
      <c r="BM105" s="148"/>
      <c r="BN105" s="148"/>
      <c r="BO105" s="148"/>
      <c r="BP105" s="148"/>
      <c r="BQ105" s="148"/>
      <c r="BR105" s="148"/>
      <c r="BS105" s="148"/>
      <c r="BT105" s="148"/>
      <c r="BU105" s="148"/>
      <c r="BV105" s="148"/>
    </row>
    <row r="106" spans="63:74" x14ac:dyDescent="0.15">
      <c r="BK106" s="148"/>
      <c r="BL106" s="148"/>
      <c r="BM106" s="148"/>
      <c r="BN106" s="148"/>
      <c r="BO106" s="148"/>
      <c r="BP106" s="148"/>
      <c r="BQ106" s="148"/>
      <c r="BR106" s="148"/>
      <c r="BS106" s="148"/>
      <c r="BT106" s="148"/>
      <c r="BU106" s="148"/>
      <c r="BV106" s="148"/>
    </row>
    <row r="107" spans="63:74" x14ac:dyDescent="0.15">
      <c r="BK107" s="148"/>
      <c r="BL107" s="148"/>
      <c r="BM107" s="148"/>
      <c r="BN107" s="148"/>
      <c r="BO107" s="148"/>
      <c r="BP107" s="148"/>
      <c r="BQ107" s="148"/>
      <c r="BR107" s="148"/>
      <c r="BS107" s="148"/>
      <c r="BT107" s="148"/>
      <c r="BU107" s="148"/>
      <c r="BV107" s="148"/>
    </row>
    <row r="108" spans="63:74" x14ac:dyDescent="0.15">
      <c r="BK108" s="148"/>
      <c r="BL108" s="148"/>
      <c r="BM108" s="148"/>
      <c r="BN108" s="148"/>
      <c r="BO108" s="148"/>
      <c r="BP108" s="148"/>
      <c r="BQ108" s="148"/>
      <c r="BR108" s="148"/>
      <c r="BS108" s="148"/>
      <c r="BT108" s="148"/>
      <c r="BU108" s="148"/>
      <c r="BV108" s="148"/>
    </row>
    <row r="109" spans="63:74" x14ac:dyDescent="0.15">
      <c r="BK109" s="148"/>
      <c r="BL109" s="148"/>
      <c r="BM109" s="148"/>
      <c r="BN109" s="148"/>
      <c r="BO109" s="148"/>
      <c r="BP109" s="148"/>
      <c r="BQ109" s="148"/>
      <c r="BR109" s="148"/>
      <c r="BS109" s="148"/>
      <c r="BT109" s="148"/>
      <c r="BU109" s="148"/>
      <c r="BV109" s="148"/>
    </row>
    <row r="110" spans="63:74" x14ac:dyDescent="0.15">
      <c r="BK110" s="148"/>
      <c r="BL110" s="148"/>
      <c r="BM110" s="148"/>
      <c r="BN110" s="148"/>
      <c r="BO110" s="148"/>
      <c r="BP110" s="148"/>
      <c r="BQ110" s="148"/>
      <c r="BR110" s="148"/>
      <c r="BS110" s="148"/>
      <c r="BT110" s="148"/>
      <c r="BU110" s="148"/>
      <c r="BV110" s="148"/>
    </row>
    <row r="111" spans="63:74" x14ac:dyDescent="0.15">
      <c r="BK111" s="148"/>
      <c r="BL111" s="148"/>
      <c r="BM111" s="148"/>
      <c r="BN111" s="148"/>
      <c r="BO111" s="148"/>
      <c r="BP111" s="148"/>
      <c r="BQ111" s="148"/>
      <c r="BR111" s="148"/>
      <c r="BS111" s="148"/>
      <c r="BT111" s="148"/>
      <c r="BU111" s="148"/>
      <c r="BV111" s="148"/>
    </row>
    <row r="112" spans="63:74" x14ac:dyDescent="0.15">
      <c r="BK112" s="148"/>
      <c r="BL112" s="148"/>
      <c r="BM112" s="148"/>
      <c r="BN112" s="148"/>
      <c r="BO112" s="148"/>
      <c r="BP112" s="148"/>
      <c r="BQ112" s="148"/>
      <c r="BR112" s="148"/>
      <c r="BS112" s="148"/>
      <c r="BT112" s="148"/>
      <c r="BU112" s="148"/>
      <c r="BV112" s="148"/>
    </row>
    <row r="113" spans="63:74" x14ac:dyDescent="0.15">
      <c r="BK113" s="148"/>
      <c r="BL113" s="148"/>
      <c r="BM113" s="148"/>
      <c r="BN113" s="148"/>
      <c r="BO113" s="148"/>
      <c r="BP113" s="148"/>
      <c r="BQ113" s="148"/>
      <c r="BR113" s="148"/>
      <c r="BS113" s="148"/>
      <c r="BT113" s="148"/>
      <c r="BU113" s="148"/>
      <c r="BV113" s="148"/>
    </row>
    <row r="114" spans="63:74" x14ac:dyDescent="0.15">
      <c r="BK114" s="148"/>
      <c r="BL114" s="148"/>
      <c r="BM114" s="148"/>
      <c r="BN114" s="148"/>
      <c r="BO114" s="148"/>
      <c r="BP114" s="148"/>
      <c r="BQ114" s="148"/>
      <c r="BR114" s="148"/>
      <c r="BS114" s="148"/>
      <c r="BT114" s="148"/>
      <c r="BU114" s="148"/>
      <c r="BV114" s="148"/>
    </row>
    <row r="115" spans="63:74" x14ac:dyDescent="0.15">
      <c r="BK115" s="148"/>
      <c r="BL115" s="148"/>
      <c r="BM115" s="148"/>
      <c r="BN115" s="148"/>
      <c r="BO115" s="148"/>
      <c r="BP115" s="148"/>
      <c r="BQ115" s="148"/>
      <c r="BR115" s="148"/>
      <c r="BS115" s="148"/>
      <c r="BT115" s="148"/>
      <c r="BU115" s="148"/>
      <c r="BV115" s="148"/>
    </row>
    <row r="116" spans="63:74" x14ac:dyDescent="0.15">
      <c r="BK116" s="148"/>
      <c r="BL116" s="148"/>
      <c r="BM116" s="148"/>
      <c r="BN116" s="148"/>
      <c r="BO116" s="148"/>
      <c r="BP116" s="148"/>
      <c r="BQ116" s="148"/>
      <c r="BR116" s="148"/>
      <c r="BS116" s="148"/>
      <c r="BT116" s="148"/>
      <c r="BU116" s="148"/>
      <c r="BV116" s="148"/>
    </row>
    <row r="117" spans="63:74" x14ac:dyDescent="0.15">
      <c r="BK117" s="148"/>
      <c r="BL117" s="148"/>
      <c r="BM117" s="148"/>
      <c r="BN117" s="148"/>
      <c r="BO117" s="148"/>
      <c r="BP117" s="148"/>
      <c r="BQ117" s="148"/>
      <c r="BR117" s="148"/>
      <c r="BS117" s="148"/>
      <c r="BT117" s="148"/>
      <c r="BU117" s="148"/>
      <c r="BV117" s="148"/>
    </row>
    <row r="118" spans="63:74" x14ac:dyDescent="0.15">
      <c r="BK118" s="148"/>
      <c r="BL118" s="148"/>
      <c r="BM118" s="148"/>
      <c r="BN118" s="148"/>
      <c r="BO118" s="148"/>
      <c r="BP118" s="148"/>
      <c r="BQ118" s="148"/>
      <c r="BR118" s="148"/>
      <c r="BS118" s="148"/>
      <c r="BT118" s="148"/>
      <c r="BU118" s="148"/>
      <c r="BV118" s="148"/>
    </row>
    <row r="119" spans="63:74" x14ac:dyDescent="0.15">
      <c r="BK119" s="148"/>
      <c r="BL119" s="148"/>
      <c r="BM119" s="148"/>
      <c r="BN119" s="148"/>
      <c r="BO119" s="148"/>
      <c r="BP119" s="148"/>
      <c r="BQ119" s="148"/>
      <c r="BR119" s="148"/>
      <c r="BS119" s="148"/>
      <c r="BT119" s="148"/>
      <c r="BU119" s="148"/>
      <c r="BV119" s="148"/>
    </row>
    <row r="120" spans="63:74" x14ac:dyDescent="0.15">
      <c r="BK120" s="148"/>
      <c r="BL120" s="148"/>
      <c r="BM120" s="148"/>
      <c r="BN120" s="148"/>
      <c r="BO120" s="148"/>
      <c r="BP120" s="148"/>
      <c r="BQ120" s="148"/>
      <c r="BR120" s="148"/>
      <c r="BS120" s="148"/>
      <c r="BT120" s="148"/>
      <c r="BU120" s="148"/>
      <c r="BV120" s="148"/>
    </row>
    <row r="121" spans="63:74" x14ac:dyDescent="0.15">
      <c r="BK121" s="148"/>
      <c r="BL121" s="148"/>
      <c r="BM121" s="148"/>
      <c r="BN121" s="148"/>
      <c r="BO121" s="148"/>
      <c r="BP121" s="148"/>
      <c r="BQ121" s="148"/>
      <c r="BR121" s="148"/>
      <c r="BS121" s="148"/>
      <c r="BT121" s="148"/>
      <c r="BU121" s="148"/>
      <c r="BV121" s="148"/>
    </row>
    <row r="122" spans="63:74" x14ac:dyDescent="0.15">
      <c r="BK122" s="148"/>
      <c r="BL122" s="148"/>
      <c r="BM122" s="148"/>
      <c r="BN122" s="148"/>
      <c r="BO122" s="148"/>
      <c r="BP122" s="148"/>
      <c r="BQ122" s="148"/>
      <c r="BR122" s="148"/>
      <c r="BS122" s="148"/>
      <c r="BT122" s="148"/>
      <c r="BU122" s="148"/>
      <c r="BV122" s="148"/>
    </row>
    <row r="123" spans="63:74" x14ac:dyDescent="0.15">
      <c r="BK123" s="148"/>
      <c r="BL123" s="148"/>
      <c r="BM123" s="148"/>
      <c r="BN123" s="148"/>
      <c r="BO123" s="148"/>
      <c r="BP123" s="148"/>
      <c r="BQ123" s="148"/>
      <c r="BR123" s="148"/>
      <c r="BS123" s="148"/>
      <c r="BT123" s="148"/>
      <c r="BU123" s="148"/>
      <c r="BV123" s="148"/>
    </row>
    <row r="124" spans="63:74" x14ac:dyDescent="0.15">
      <c r="BK124" s="148"/>
      <c r="BL124" s="148"/>
      <c r="BM124" s="148"/>
      <c r="BN124" s="148"/>
      <c r="BO124" s="148"/>
      <c r="BP124" s="148"/>
      <c r="BQ124" s="148"/>
      <c r="BR124" s="148"/>
      <c r="BS124" s="148"/>
      <c r="BT124" s="148"/>
      <c r="BU124" s="148"/>
      <c r="BV124" s="148"/>
    </row>
    <row r="125" spans="63:74" x14ac:dyDescent="0.15">
      <c r="BK125" s="148"/>
      <c r="BL125" s="148"/>
      <c r="BM125" s="148"/>
      <c r="BN125" s="148"/>
      <c r="BO125" s="148"/>
      <c r="BP125" s="148"/>
      <c r="BQ125" s="148"/>
      <c r="BR125" s="148"/>
      <c r="BS125" s="148"/>
      <c r="BT125" s="148"/>
      <c r="BU125" s="148"/>
      <c r="BV125" s="148"/>
    </row>
    <row r="126" spans="63:74" x14ac:dyDescent="0.15">
      <c r="BK126" s="148"/>
      <c r="BL126" s="148"/>
      <c r="BM126" s="148"/>
      <c r="BN126" s="148"/>
      <c r="BO126" s="148"/>
      <c r="BP126" s="148"/>
      <c r="BQ126" s="148"/>
      <c r="BR126" s="148"/>
      <c r="BS126" s="148"/>
      <c r="BT126" s="148"/>
      <c r="BU126" s="148"/>
      <c r="BV126" s="148"/>
    </row>
    <row r="127" spans="63:74" x14ac:dyDescent="0.15">
      <c r="BK127" s="148"/>
      <c r="BL127" s="148"/>
      <c r="BM127" s="148"/>
      <c r="BN127" s="148"/>
      <c r="BO127" s="148"/>
      <c r="BP127" s="148"/>
      <c r="BQ127" s="148"/>
      <c r="BR127" s="148"/>
      <c r="BS127" s="148"/>
      <c r="BT127" s="148"/>
      <c r="BU127" s="148"/>
      <c r="BV127" s="148"/>
    </row>
    <row r="128" spans="63:74" x14ac:dyDescent="0.15">
      <c r="BK128" s="148"/>
      <c r="BL128" s="148"/>
      <c r="BM128" s="148"/>
      <c r="BN128" s="148"/>
      <c r="BO128" s="148"/>
      <c r="BP128" s="148"/>
      <c r="BQ128" s="148"/>
      <c r="BR128" s="148"/>
      <c r="BS128" s="148"/>
      <c r="BT128" s="148"/>
      <c r="BU128" s="148"/>
      <c r="BV128" s="148"/>
    </row>
  </sheetData>
  <mergeCells count="19">
    <mergeCell ref="AY3:BJ3"/>
    <mergeCell ref="BK3:BV3"/>
    <mergeCell ref="B31:Q31"/>
    <mergeCell ref="B32:Q32"/>
    <mergeCell ref="A1:A2"/>
    <mergeCell ref="B1:AL1"/>
    <mergeCell ref="C3:N3"/>
    <mergeCell ref="O3:Z3"/>
    <mergeCell ref="AA3:AL3"/>
    <mergeCell ref="AM3:AX3"/>
    <mergeCell ref="B40:Q40"/>
    <mergeCell ref="B41:Q41"/>
    <mergeCell ref="B30:Q30"/>
    <mergeCell ref="B34:R34"/>
    <mergeCell ref="B33:Q33"/>
    <mergeCell ref="B35:Q35"/>
    <mergeCell ref="B36:Q36"/>
    <mergeCell ref="B37:Q37"/>
    <mergeCell ref="B39:Q39"/>
  </mergeCells>
  <phoneticPr fontId="51" type="noConversion"/>
  <hyperlinks>
    <hyperlink ref="A1:A2" location="Contents!A1" display="Table of Contents" xr:uid="{914F9250-91DC-41F8-B473-F2E97645EB18}"/>
  </hyperlinks>
  <pageMargins left="0.25" right="0.25" top="0.25" bottom="0.25" header="0.5" footer="0.5"/>
  <pageSetup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T5" transitionEvaluation="1" transitionEntry="1">
    <pageSetUpPr fitToPage="1"/>
  </sheetPr>
  <dimension ref="A1:BV145"/>
  <sheetViews>
    <sheetView showGridLines="0" zoomScaleNormal="100" workbookViewId="0">
      <pane xSplit="2" ySplit="4" topLeftCell="AT5" activePane="bottomRight" state="frozen"/>
      <selection activeCell="BF1" sqref="BF1"/>
      <selection pane="topRight" activeCell="BF1" sqref="BF1"/>
      <selection pane="bottomLeft" activeCell="BF1" sqref="BF1"/>
      <selection pane="bottomRight" activeCell="B1" sqref="B1:AL1"/>
    </sheetView>
  </sheetViews>
  <sheetFormatPr defaultColWidth="9.5546875" defaultRowHeight="10.199999999999999" x14ac:dyDescent="0.2"/>
  <cols>
    <col min="1" max="1" width="10.5546875" style="7" bestFit="1" customWidth="1"/>
    <col min="2" max="2" width="56.5546875" style="7" customWidth="1"/>
    <col min="3" max="12" width="6.5546875" style="7" customWidth="1"/>
    <col min="13" max="13" width="7.44140625" style="7" customWidth="1"/>
    <col min="14" max="50" width="6.5546875" style="7" customWidth="1"/>
    <col min="51" max="53" width="6.5546875" style="846" customWidth="1"/>
    <col min="54" max="55" width="6.5546875" style="132" customWidth="1"/>
    <col min="56" max="56" width="6.5546875" style="655" customWidth="1"/>
    <col min="57" max="57" width="6.5546875" style="315" customWidth="1"/>
    <col min="58" max="58" width="6.5546875" style="655" customWidth="1"/>
    <col min="59" max="61" width="6.5546875" style="846" customWidth="1"/>
    <col min="62" max="62" width="6.5546875" style="132" customWidth="1"/>
    <col min="63" max="74" width="6.5546875" style="7" customWidth="1"/>
    <col min="75" max="16384" width="9.5546875" style="7"/>
  </cols>
  <sheetData>
    <row r="1" spans="1:74" ht="13.2" x14ac:dyDescent="0.25">
      <c r="A1" s="1002" t="s">
        <v>479</v>
      </c>
      <c r="B1" s="1004" t="s">
        <v>142</v>
      </c>
      <c r="C1" s="1005"/>
      <c r="D1" s="1005"/>
      <c r="E1" s="1005"/>
      <c r="F1" s="1005"/>
      <c r="G1" s="1005"/>
      <c r="H1" s="1005"/>
      <c r="I1" s="1005"/>
      <c r="J1" s="1005"/>
      <c r="K1" s="1005"/>
      <c r="L1" s="1005"/>
      <c r="M1" s="1005"/>
      <c r="N1" s="1005"/>
      <c r="O1" s="1005"/>
      <c r="P1" s="1005"/>
      <c r="Q1" s="1005"/>
      <c r="R1" s="1005"/>
      <c r="S1" s="1005"/>
      <c r="T1" s="1005"/>
      <c r="U1" s="1005"/>
      <c r="V1" s="1005"/>
      <c r="W1" s="1005"/>
      <c r="X1" s="1005"/>
      <c r="Y1" s="1005"/>
      <c r="Z1" s="1005"/>
      <c r="AA1" s="1005"/>
      <c r="AB1" s="1005"/>
      <c r="AC1" s="1005"/>
      <c r="AD1" s="1005"/>
      <c r="AE1" s="1005"/>
      <c r="AF1" s="1005"/>
      <c r="AG1" s="1005"/>
      <c r="AH1" s="1005"/>
      <c r="AI1" s="1005"/>
      <c r="AJ1" s="1005"/>
      <c r="AK1" s="1005"/>
      <c r="AL1" s="1005"/>
    </row>
    <row r="2" spans="1:74" s="8" customFormat="1" ht="13.2" x14ac:dyDescent="0.25">
      <c r="A2" s="1003"/>
      <c r="B2" s="228" t="str">
        <f>"U.S. Energy Information Administration  |  Short-Term Energy Outlook  - "&amp;Dates!D1</f>
        <v>U.S. Energy Information Administration  |  Short-Term Energy Outlook  - April 2025</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Y2" s="847"/>
      <c r="AZ2" s="847"/>
      <c r="BA2" s="847"/>
      <c r="BB2" s="154"/>
      <c r="BC2" s="154"/>
      <c r="BD2" s="349"/>
      <c r="BE2" s="284"/>
      <c r="BF2" s="349"/>
      <c r="BG2" s="847"/>
      <c r="BH2" s="847"/>
      <c r="BI2" s="847"/>
      <c r="BJ2" s="154"/>
    </row>
    <row r="3" spans="1:74" ht="13.2" x14ac:dyDescent="0.25">
      <c r="A3" s="338" t="s">
        <v>777</v>
      </c>
      <c r="B3" s="9"/>
      <c r="C3" s="1006">
        <f>Dates!D3</f>
        <v>2021</v>
      </c>
      <c r="D3" s="1007"/>
      <c r="E3" s="1007"/>
      <c r="F3" s="1007"/>
      <c r="G3" s="1007"/>
      <c r="H3" s="1007"/>
      <c r="I3" s="1007"/>
      <c r="J3" s="1007"/>
      <c r="K3" s="1007"/>
      <c r="L3" s="1007"/>
      <c r="M3" s="1007"/>
      <c r="N3" s="1008"/>
      <c r="O3" s="1006">
        <f>C3+1</f>
        <v>2022</v>
      </c>
      <c r="P3" s="1009"/>
      <c r="Q3" s="1009"/>
      <c r="R3" s="1009"/>
      <c r="S3" s="1009"/>
      <c r="T3" s="1009"/>
      <c r="U3" s="1009"/>
      <c r="V3" s="1009"/>
      <c r="W3" s="1009"/>
      <c r="X3" s="1007"/>
      <c r="Y3" s="1007"/>
      <c r="Z3" s="1008"/>
      <c r="AA3" s="1010">
        <f>O3+1</f>
        <v>2023</v>
      </c>
      <c r="AB3" s="1007"/>
      <c r="AC3" s="1007"/>
      <c r="AD3" s="1007"/>
      <c r="AE3" s="1007"/>
      <c r="AF3" s="1007"/>
      <c r="AG3" s="1007"/>
      <c r="AH3" s="1007"/>
      <c r="AI3" s="1007"/>
      <c r="AJ3" s="1007"/>
      <c r="AK3" s="1007"/>
      <c r="AL3" s="1008"/>
      <c r="AM3" s="1010">
        <f>AA3+1</f>
        <v>2024</v>
      </c>
      <c r="AN3" s="1007"/>
      <c r="AO3" s="1007"/>
      <c r="AP3" s="1007"/>
      <c r="AQ3" s="1007"/>
      <c r="AR3" s="1007"/>
      <c r="AS3" s="1007"/>
      <c r="AT3" s="1007"/>
      <c r="AU3" s="1007"/>
      <c r="AV3" s="1007"/>
      <c r="AW3" s="1007"/>
      <c r="AX3" s="1008"/>
      <c r="AY3" s="1010">
        <f>AM3+1</f>
        <v>2025</v>
      </c>
      <c r="AZ3" s="1011"/>
      <c r="BA3" s="1011"/>
      <c r="BB3" s="1011"/>
      <c r="BC3" s="1011"/>
      <c r="BD3" s="1011"/>
      <c r="BE3" s="1011"/>
      <c r="BF3" s="1011"/>
      <c r="BG3" s="1011"/>
      <c r="BH3" s="1011"/>
      <c r="BI3" s="1011"/>
      <c r="BJ3" s="1012"/>
      <c r="BK3" s="1010">
        <f>AY3+1</f>
        <v>2026</v>
      </c>
      <c r="BL3" s="1007"/>
      <c r="BM3" s="1007"/>
      <c r="BN3" s="1007"/>
      <c r="BO3" s="1007"/>
      <c r="BP3" s="1007"/>
      <c r="BQ3" s="1007"/>
      <c r="BR3" s="1007"/>
      <c r="BS3" s="1007"/>
      <c r="BT3" s="1007"/>
      <c r="BU3" s="1007"/>
      <c r="BV3" s="1008"/>
    </row>
    <row r="4" spans="1:74" x14ac:dyDescent="0.2">
      <c r="A4" s="344" t="str">
        <f>TEXT(Dates!$D$2,"dddd, mmmm d, yyyy")</f>
        <v>Monday, April 7,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12"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13"/>
      <c r="B5" s="14" t="s">
        <v>770</v>
      </c>
      <c r="C5" s="362"/>
      <c r="D5" s="362"/>
      <c r="E5" s="362"/>
      <c r="F5" s="362"/>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362"/>
      <c r="AT5" s="362"/>
      <c r="AU5" s="362"/>
      <c r="AV5" s="362"/>
      <c r="AW5" s="362"/>
      <c r="AX5" s="362"/>
      <c r="AY5" s="918"/>
      <c r="AZ5" s="918"/>
      <c r="BA5" s="918"/>
      <c r="BB5" s="874"/>
      <c r="BC5" s="874"/>
      <c r="BD5" s="875"/>
      <c r="BE5" s="875"/>
      <c r="BF5" s="875"/>
      <c r="BG5" s="875"/>
      <c r="BH5" s="372"/>
      <c r="BI5" s="372"/>
      <c r="BJ5" s="372"/>
      <c r="BK5" s="372"/>
      <c r="BL5" s="372"/>
      <c r="BM5" s="372"/>
      <c r="BN5" s="372"/>
      <c r="BO5" s="372"/>
      <c r="BP5" s="372"/>
      <c r="BQ5" s="372"/>
      <c r="BR5" s="372"/>
      <c r="BS5" s="372"/>
      <c r="BT5" s="372"/>
      <c r="BU5" s="372"/>
      <c r="BV5" s="372"/>
    </row>
    <row r="6" spans="1:74" ht="11.1" customHeight="1" x14ac:dyDescent="0.2">
      <c r="A6" s="13"/>
      <c r="B6" s="14"/>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362"/>
      <c r="AQ6" s="362"/>
      <c r="AR6" s="362"/>
      <c r="AS6" s="362"/>
      <c r="AT6" s="362"/>
      <c r="AU6" s="362"/>
      <c r="AV6" s="362"/>
      <c r="AW6" s="362"/>
      <c r="AX6" s="362"/>
      <c r="AY6" s="918"/>
      <c r="AZ6" s="918"/>
      <c r="BA6" s="918"/>
      <c r="BB6" s="874"/>
      <c r="BC6" s="874"/>
      <c r="BD6" s="875"/>
      <c r="BE6" s="875"/>
      <c r="BF6" s="875"/>
      <c r="BG6" s="875"/>
      <c r="BH6" s="372"/>
      <c r="BI6" s="372"/>
      <c r="BJ6" s="372"/>
      <c r="BK6" s="372"/>
      <c r="BL6" s="372"/>
      <c r="BM6" s="372" t="s">
        <v>546</v>
      </c>
      <c r="BN6" s="372"/>
      <c r="BO6" s="372"/>
      <c r="BP6" s="372"/>
      <c r="BQ6" s="372"/>
      <c r="BR6" s="372"/>
      <c r="BS6" s="372"/>
      <c r="BT6" s="372"/>
      <c r="BU6" s="372"/>
      <c r="BV6" s="372"/>
    </row>
    <row r="7" spans="1:74" ht="11.1" customHeight="1" x14ac:dyDescent="0.2">
      <c r="A7" s="13"/>
      <c r="B7" s="383" t="s">
        <v>64</v>
      </c>
      <c r="C7" s="362"/>
      <c r="D7" s="362"/>
      <c r="E7" s="362"/>
      <c r="F7" s="362"/>
      <c r="G7" s="362"/>
      <c r="H7" s="362"/>
      <c r="I7" s="362"/>
      <c r="J7" s="362"/>
      <c r="K7" s="362"/>
      <c r="L7" s="362"/>
      <c r="M7" s="362"/>
      <c r="N7" s="362"/>
      <c r="O7" s="362"/>
      <c r="P7" s="362"/>
      <c r="Q7" s="362"/>
      <c r="R7" s="362"/>
      <c r="S7" s="362"/>
      <c r="T7" s="362"/>
      <c r="U7" s="362"/>
      <c r="V7" s="362"/>
      <c r="W7" s="362"/>
      <c r="X7" s="362"/>
      <c r="Y7" s="362"/>
      <c r="Z7" s="362"/>
      <c r="AA7" s="362"/>
      <c r="AB7" s="362"/>
      <c r="AC7" s="362"/>
      <c r="AD7" s="362"/>
      <c r="AE7" s="362"/>
      <c r="AF7" s="362"/>
      <c r="AG7" s="362"/>
      <c r="AH7" s="362"/>
      <c r="AI7" s="362"/>
      <c r="AJ7" s="362"/>
      <c r="AK7" s="362"/>
      <c r="AL7" s="362"/>
      <c r="AM7" s="362"/>
      <c r="AN7" s="362"/>
      <c r="AO7" s="362"/>
      <c r="AP7" s="362"/>
      <c r="AQ7" s="362"/>
      <c r="AR7" s="362"/>
      <c r="AS7" s="362"/>
      <c r="AT7" s="362"/>
      <c r="AU7" s="362"/>
      <c r="AV7" s="362"/>
      <c r="AW7" s="362"/>
      <c r="AX7" s="362"/>
      <c r="AY7" s="918"/>
      <c r="AZ7" s="994"/>
      <c r="BA7" s="918"/>
      <c r="BB7" s="874"/>
      <c r="BC7" s="874"/>
      <c r="BD7" s="875"/>
      <c r="BE7" s="875"/>
      <c r="BF7" s="875"/>
      <c r="BG7" s="875"/>
      <c r="BH7" s="372"/>
      <c r="BI7" s="372"/>
      <c r="BJ7" s="372"/>
      <c r="BK7" s="372"/>
      <c r="BL7" s="372"/>
      <c r="BM7" s="372"/>
      <c r="BN7" s="372"/>
      <c r="BO7" s="372"/>
      <c r="BP7" s="372"/>
      <c r="BQ7" s="372"/>
      <c r="BR7" s="372"/>
      <c r="BS7" s="373"/>
      <c r="BT7" s="372"/>
      <c r="BU7" s="372"/>
      <c r="BV7" s="372"/>
    </row>
    <row r="8" spans="1:74" ht="11.1" customHeight="1" x14ac:dyDescent="0.2">
      <c r="A8" s="13" t="s">
        <v>233</v>
      </c>
      <c r="B8" s="384" t="s">
        <v>53</v>
      </c>
      <c r="C8" s="363">
        <v>11.152018</v>
      </c>
      <c r="D8" s="363">
        <v>9.9382450000000002</v>
      </c>
      <c r="E8" s="363">
        <v>11.372411</v>
      </c>
      <c r="F8" s="363">
        <v>11.352838999999999</v>
      </c>
      <c r="G8" s="363">
        <v>11.422691</v>
      </c>
      <c r="H8" s="363">
        <v>11.393758</v>
      </c>
      <c r="I8" s="363">
        <v>11.416297999999999</v>
      </c>
      <c r="J8" s="363">
        <v>11.314076999999999</v>
      </c>
      <c r="K8" s="363">
        <v>10.957162</v>
      </c>
      <c r="L8" s="363">
        <v>11.636974</v>
      </c>
      <c r="M8" s="363">
        <v>11.867466</v>
      </c>
      <c r="N8" s="363">
        <v>11.752307</v>
      </c>
      <c r="O8" s="363">
        <v>11.442453</v>
      </c>
      <c r="P8" s="363">
        <v>11.467150999999999</v>
      </c>
      <c r="Q8" s="363">
        <v>11.875298000000001</v>
      </c>
      <c r="R8" s="363">
        <v>11.812170999999999</v>
      </c>
      <c r="S8" s="363">
        <v>11.741680000000001</v>
      </c>
      <c r="T8" s="363">
        <v>11.912832999999999</v>
      </c>
      <c r="U8" s="363">
        <v>11.991593</v>
      </c>
      <c r="V8" s="363">
        <v>12.122529</v>
      </c>
      <c r="W8" s="363">
        <v>12.438625999999999</v>
      </c>
      <c r="X8" s="363">
        <v>12.431267</v>
      </c>
      <c r="Y8" s="363">
        <v>12.466752</v>
      </c>
      <c r="Z8" s="363">
        <v>12.17512</v>
      </c>
      <c r="AA8" s="363">
        <v>12.610580000000001</v>
      </c>
      <c r="AB8" s="363">
        <v>12.590515</v>
      </c>
      <c r="AC8" s="363">
        <v>12.815473000000001</v>
      </c>
      <c r="AD8" s="363">
        <v>12.680327999999999</v>
      </c>
      <c r="AE8" s="363">
        <v>12.729638</v>
      </c>
      <c r="AF8" s="363">
        <v>12.865575</v>
      </c>
      <c r="AG8" s="363">
        <v>12.935294000000001</v>
      </c>
      <c r="AH8" s="363">
        <v>13.047376</v>
      </c>
      <c r="AI8" s="363">
        <v>13.176662</v>
      </c>
      <c r="AJ8" s="363">
        <v>13.148883</v>
      </c>
      <c r="AK8" s="363">
        <v>13.281094</v>
      </c>
      <c r="AL8" s="363">
        <v>13.307957999999999</v>
      </c>
      <c r="AM8" s="363">
        <v>12.553566</v>
      </c>
      <c r="AN8" s="363">
        <v>13.102080000000001</v>
      </c>
      <c r="AO8" s="363">
        <v>13.170783</v>
      </c>
      <c r="AP8" s="363">
        <v>13.248628999999999</v>
      </c>
      <c r="AQ8" s="363">
        <v>13.201128000000001</v>
      </c>
      <c r="AR8" s="363">
        <v>13.239855</v>
      </c>
      <c r="AS8" s="363">
        <v>13.191927</v>
      </c>
      <c r="AT8" s="363">
        <v>13.363545</v>
      </c>
      <c r="AU8" s="363">
        <v>13.184703000000001</v>
      </c>
      <c r="AV8" s="363">
        <v>13.450094</v>
      </c>
      <c r="AW8" s="363">
        <v>13.352046</v>
      </c>
      <c r="AX8" s="363">
        <v>13.451224</v>
      </c>
      <c r="AY8" s="919">
        <v>13.146354000000001</v>
      </c>
      <c r="AZ8" s="919">
        <v>13.350215548</v>
      </c>
      <c r="BA8" s="919">
        <v>13.546721974</v>
      </c>
      <c r="BB8" s="374">
        <v>13.43937</v>
      </c>
      <c r="BC8" s="374">
        <v>13.435409999999999</v>
      </c>
      <c r="BD8" s="374">
        <v>13.481529999999999</v>
      </c>
      <c r="BE8" s="374">
        <v>13.6073</v>
      </c>
      <c r="BF8" s="374">
        <v>13.655720000000001</v>
      </c>
      <c r="BG8" s="374">
        <v>13.40409</v>
      </c>
      <c r="BH8" s="374">
        <v>13.604089999999999</v>
      </c>
      <c r="BI8" s="374">
        <v>13.690300000000001</v>
      </c>
      <c r="BJ8" s="374">
        <v>13.68634</v>
      </c>
      <c r="BK8" s="374">
        <v>13.699199999999999</v>
      </c>
      <c r="BL8" s="374">
        <v>13.62838</v>
      </c>
      <c r="BM8" s="374">
        <v>13.66728</v>
      </c>
      <c r="BN8" s="374">
        <v>13.660769999999999</v>
      </c>
      <c r="BO8" s="374">
        <v>13.66428</v>
      </c>
      <c r="BP8" s="374">
        <v>13.5878</v>
      </c>
      <c r="BQ8" s="374">
        <v>13.543469999999999</v>
      </c>
      <c r="BR8" s="374">
        <v>13.471439999999999</v>
      </c>
      <c r="BS8" s="374">
        <v>13.37074</v>
      </c>
      <c r="BT8" s="374">
        <v>13.428330000000001</v>
      </c>
      <c r="BU8" s="374">
        <v>13.50027</v>
      </c>
      <c r="BV8" s="374">
        <v>13.50299</v>
      </c>
    </row>
    <row r="9" spans="1:74" ht="11.1" customHeight="1" x14ac:dyDescent="0.2">
      <c r="A9" s="13"/>
      <c r="B9" s="384"/>
      <c r="C9" s="363"/>
      <c r="D9" s="363"/>
      <c r="E9" s="363"/>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3"/>
      <c r="AF9" s="363"/>
      <c r="AG9" s="363"/>
      <c r="AH9" s="363"/>
      <c r="AI9" s="363"/>
      <c r="AJ9" s="363"/>
      <c r="AK9" s="363"/>
      <c r="AL9" s="363"/>
      <c r="AM9" s="363"/>
      <c r="AN9" s="363"/>
      <c r="AO9" s="363"/>
      <c r="AP9" s="363"/>
      <c r="AQ9" s="363"/>
      <c r="AR9" s="363"/>
      <c r="AS9" s="363"/>
      <c r="AT9" s="363"/>
      <c r="AU9" s="363"/>
      <c r="AV9" s="363"/>
      <c r="AW9" s="363"/>
      <c r="AX9" s="363"/>
      <c r="AY9" s="919"/>
      <c r="AZ9" s="919"/>
      <c r="BA9" s="919"/>
      <c r="BB9" s="374"/>
      <c r="BC9" s="374"/>
      <c r="BD9" s="374"/>
      <c r="BE9" s="374"/>
      <c r="BF9" s="374"/>
      <c r="BG9" s="374"/>
      <c r="BH9" s="374"/>
      <c r="BI9" s="374"/>
      <c r="BJ9" s="374"/>
      <c r="BK9" s="374"/>
      <c r="BL9" s="374"/>
      <c r="BM9" s="374"/>
      <c r="BN9" s="374"/>
      <c r="BO9" s="374"/>
      <c r="BP9" s="374"/>
      <c r="BQ9" s="374"/>
      <c r="BR9" s="374"/>
      <c r="BS9" s="374"/>
      <c r="BT9" s="374"/>
      <c r="BU9" s="374"/>
      <c r="BV9" s="374"/>
    </row>
    <row r="10" spans="1:74" ht="11.1" customHeight="1" x14ac:dyDescent="0.2">
      <c r="A10" s="13"/>
      <c r="B10" s="383" t="s">
        <v>776</v>
      </c>
      <c r="C10" s="364"/>
      <c r="D10" s="364"/>
      <c r="E10" s="364"/>
      <c r="F10" s="364"/>
      <c r="G10" s="364"/>
      <c r="H10" s="364"/>
      <c r="I10" s="364"/>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4"/>
      <c r="AK10" s="364"/>
      <c r="AL10" s="364"/>
      <c r="AM10" s="364"/>
      <c r="AN10" s="364"/>
      <c r="AO10" s="364"/>
      <c r="AP10" s="364"/>
      <c r="AQ10" s="364"/>
      <c r="AR10" s="364"/>
      <c r="AS10" s="364"/>
      <c r="AT10" s="364"/>
      <c r="AU10" s="364"/>
      <c r="AV10" s="364"/>
      <c r="AW10" s="364"/>
      <c r="AX10" s="364"/>
      <c r="AY10" s="920"/>
      <c r="AZ10" s="920"/>
      <c r="BA10" s="920"/>
      <c r="BB10" s="375"/>
      <c r="BC10" s="375"/>
      <c r="BD10" s="375"/>
      <c r="BE10" s="375"/>
      <c r="BF10" s="375"/>
      <c r="BG10" s="375"/>
      <c r="BH10" s="375"/>
      <c r="BI10" s="375"/>
      <c r="BJ10" s="375"/>
      <c r="BK10" s="375"/>
      <c r="BL10" s="375"/>
      <c r="BM10" s="375"/>
      <c r="BN10" s="375"/>
      <c r="BO10" s="375"/>
      <c r="BP10" s="375"/>
      <c r="BQ10" s="375"/>
      <c r="BR10" s="375"/>
      <c r="BS10" s="375"/>
      <c r="BT10" s="375"/>
      <c r="BU10" s="375"/>
      <c r="BV10" s="375"/>
    </row>
    <row r="11" spans="1:74" ht="11.1" customHeight="1" x14ac:dyDescent="0.2">
      <c r="A11" s="13" t="s">
        <v>260</v>
      </c>
      <c r="B11" s="384" t="s">
        <v>54</v>
      </c>
      <c r="C11" s="365">
        <v>92.644387097000006</v>
      </c>
      <c r="D11" s="365">
        <v>85.780857143000006</v>
      </c>
      <c r="E11" s="365">
        <v>93.553870967999998</v>
      </c>
      <c r="F11" s="365">
        <v>94.286233332999998</v>
      </c>
      <c r="G11" s="365">
        <v>94.210677419000007</v>
      </c>
      <c r="H11" s="365">
        <v>93.873199999999997</v>
      </c>
      <c r="I11" s="365">
        <v>94.760225805999994</v>
      </c>
      <c r="J11" s="365">
        <v>95.041032258000001</v>
      </c>
      <c r="K11" s="365">
        <v>95.686233333000004</v>
      </c>
      <c r="L11" s="365">
        <v>97.205645161000007</v>
      </c>
      <c r="M11" s="365">
        <v>98.302733333000006</v>
      </c>
      <c r="N11" s="365">
        <v>99.131096774</v>
      </c>
      <c r="O11" s="365">
        <v>95.189354839000003</v>
      </c>
      <c r="P11" s="365">
        <v>96.099785714000006</v>
      </c>
      <c r="Q11" s="365">
        <v>97.676806451999994</v>
      </c>
      <c r="R11" s="365">
        <v>98.637933333000007</v>
      </c>
      <c r="S11" s="365">
        <v>98.706225806000006</v>
      </c>
      <c r="T11" s="365">
        <v>99.000966667</v>
      </c>
      <c r="U11" s="365">
        <v>99.790580645000006</v>
      </c>
      <c r="V11" s="365">
        <v>100.43803226</v>
      </c>
      <c r="W11" s="365">
        <v>101.9952</v>
      </c>
      <c r="X11" s="365">
        <v>101.81396774</v>
      </c>
      <c r="Y11" s="365">
        <v>101.9417</v>
      </c>
      <c r="Z11" s="365">
        <v>100.47758064999999</v>
      </c>
      <c r="AA11" s="365">
        <v>102.04648387</v>
      </c>
      <c r="AB11" s="365">
        <v>101.78489286</v>
      </c>
      <c r="AC11" s="365">
        <v>103.21383871</v>
      </c>
      <c r="AD11" s="365">
        <v>102.29973333</v>
      </c>
      <c r="AE11" s="365">
        <v>103.49554839</v>
      </c>
      <c r="AF11" s="365">
        <v>103.1194</v>
      </c>
      <c r="AG11" s="365">
        <v>103.33883871</v>
      </c>
      <c r="AH11" s="365">
        <v>104.05980645</v>
      </c>
      <c r="AI11" s="365">
        <v>104.18313333</v>
      </c>
      <c r="AJ11" s="365">
        <v>104.06154839</v>
      </c>
      <c r="AK11" s="365">
        <v>105.5497</v>
      </c>
      <c r="AL11" s="365">
        <v>105.54935484000001</v>
      </c>
      <c r="AM11" s="365">
        <v>103.48919355</v>
      </c>
      <c r="AN11" s="365">
        <v>105.90217241000001</v>
      </c>
      <c r="AO11" s="365">
        <v>102.59780644999999</v>
      </c>
      <c r="AP11" s="365">
        <v>101.6829</v>
      </c>
      <c r="AQ11" s="365">
        <v>101.5013871</v>
      </c>
      <c r="AR11" s="365">
        <v>102.76996667</v>
      </c>
      <c r="AS11" s="365">
        <v>104.11870967999999</v>
      </c>
      <c r="AT11" s="365">
        <v>103.04990323</v>
      </c>
      <c r="AU11" s="365">
        <v>101.79993333</v>
      </c>
      <c r="AV11" s="365">
        <v>102.88677419</v>
      </c>
      <c r="AW11" s="365">
        <v>102.99290000000001</v>
      </c>
      <c r="AX11" s="365">
        <v>105.57245161</v>
      </c>
      <c r="AY11" s="921">
        <v>104.11525806</v>
      </c>
      <c r="AZ11" s="921">
        <v>105.3703</v>
      </c>
      <c r="BA11" s="921">
        <v>105.1313</v>
      </c>
      <c r="BB11" s="376">
        <v>104.8052</v>
      </c>
      <c r="BC11" s="376">
        <v>105.136</v>
      </c>
      <c r="BD11" s="376">
        <v>104.91160000000001</v>
      </c>
      <c r="BE11" s="376">
        <v>105.1344</v>
      </c>
      <c r="BF11" s="376">
        <v>105.355</v>
      </c>
      <c r="BG11" s="376">
        <v>105.0988</v>
      </c>
      <c r="BH11" s="376">
        <v>105.9055</v>
      </c>
      <c r="BI11" s="376">
        <v>106.0578</v>
      </c>
      <c r="BJ11" s="376">
        <v>106.2152</v>
      </c>
      <c r="BK11" s="376">
        <v>106.37439999999999</v>
      </c>
      <c r="BL11" s="376">
        <v>105.1751</v>
      </c>
      <c r="BM11" s="376">
        <v>106.398</v>
      </c>
      <c r="BN11" s="376">
        <v>106.5954</v>
      </c>
      <c r="BO11" s="376">
        <v>107.0775</v>
      </c>
      <c r="BP11" s="376">
        <v>107.1858</v>
      </c>
      <c r="BQ11" s="376">
        <v>107.1044</v>
      </c>
      <c r="BR11" s="376">
        <v>106.92919999999999</v>
      </c>
      <c r="BS11" s="376">
        <v>107.4188</v>
      </c>
      <c r="BT11" s="376">
        <v>107.90560000000001</v>
      </c>
      <c r="BU11" s="376">
        <v>108.3006</v>
      </c>
      <c r="BV11" s="376">
        <v>108.7281</v>
      </c>
    </row>
    <row r="12" spans="1:74" ht="11.1" customHeight="1" x14ac:dyDescent="0.2">
      <c r="A12" s="13"/>
      <c r="B12" s="385"/>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63"/>
      <c r="AW12" s="363"/>
      <c r="AX12" s="363"/>
      <c r="AY12" s="919"/>
      <c r="AZ12" s="919"/>
      <c r="BA12" s="919"/>
      <c r="BB12" s="374"/>
      <c r="BC12" s="374"/>
      <c r="BD12" s="374"/>
      <c r="BE12" s="374"/>
      <c r="BF12" s="374"/>
      <c r="BG12" s="374"/>
      <c r="BH12" s="374"/>
      <c r="BI12" s="374"/>
      <c r="BJ12" s="374"/>
      <c r="BK12" s="374"/>
      <c r="BL12" s="374"/>
      <c r="BM12" s="374"/>
      <c r="BN12" s="374"/>
      <c r="BO12" s="374"/>
      <c r="BP12" s="374"/>
      <c r="BQ12" s="374"/>
      <c r="BR12" s="374"/>
      <c r="BS12" s="374"/>
      <c r="BT12" s="374"/>
      <c r="BU12" s="374"/>
      <c r="BV12" s="374"/>
    </row>
    <row r="13" spans="1:74" ht="11.1" customHeight="1" x14ac:dyDescent="0.2">
      <c r="A13" s="13"/>
      <c r="B13" s="383" t="s">
        <v>472</v>
      </c>
      <c r="C13" s="364"/>
      <c r="D13" s="364"/>
      <c r="E13" s="364"/>
      <c r="F13" s="364"/>
      <c r="G13" s="364"/>
      <c r="H13" s="364"/>
      <c r="I13" s="364"/>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4"/>
      <c r="AK13" s="364"/>
      <c r="AL13" s="364"/>
      <c r="AM13" s="364"/>
      <c r="AN13" s="364"/>
      <c r="AO13" s="364"/>
      <c r="AP13" s="364"/>
      <c r="AQ13" s="364"/>
      <c r="AR13" s="364"/>
      <c r="AS13" s="364"/>
      <c r="AT13" s="364"/>
      <c r="AU13" s="364"/>
      <c r="AV13" s="364"/>
      <c r="AW13" s="364"/>
      <c r="AX13" s="364"/>
      <c r="AY13" s="920"/>
      <c r="AZ13" s="920"/>
      <c r="BA13" s="920"/>
      <c r="BB13" s="375"/>
      <c r="BC13" s="375"/>
      <c r="BD13" s="375"/>
      <c r="BE13" s="375"/>
      <c r="BF13" s="375"/>
      <c r="BG13" s="375"/>
      <c r="BH13" s="375"/>
      <c r="BI13" s="375"/>
      <c r="BJ13" s="375"/>
      <c r="BK13" s="375"/>
      <c r="BL13" s="375"/>
      <c r="BM13" s="375"/>
      <c r="BN13" s="375"/>
      <c r="BO13" s="375"/>
      <c r="BP13" s="375"/>
      <c r="BQ13" s="375"/>
      <c r="BR13" s="375"/>
      <c r="BS13" s="375"/>
      <c r="BT13" s="375"/>
      <c r="BU13" s="375"/>
      <c r="BV13" s="375"/>
    </row>
    <row r="14" spans="1:74" ht="11.1" customHeight="1" x14ac:dyDescent="0.2">
      <c r="A14" s="13" t="s">
        <v>115</v>
      </c>
      <c r="B14" s="384" t="s">
        <v>480</v>
      </c>
      <c r="C14" s="365">
        <v>48.495550999999999</v>
      </c>
      <c r="D14" s="365">
        <v>40.817064999999999</v>
      </c>
      <c r="E14" s="365">
        <v>50.817703000000002</v>
      </c>
      <c r="F14" s="365">
        <v>45.294547000000001</v>
      </c>
      <c r="G14" s="365">
        <v>48.607135999999997</v>
      </c>
      <c r="H14" s="365">
        <v>48.772692999999997</v>
      </c>
      <c r="I14" s="365">
        <v>48.47289</v>
      </c>
      <c r="J14" s="365">
        <v>50.039026</v>
      </c>
      <c r="K14" s="365">
        <v>49.759599999999999</v>
      </c>
      <c r="L14" s="365">
        <v>48.953837999999998</v>
      </c>
      <c r="M14" s="365">
        <v>48.825009999999999</v>
      </c>
      <c r="N14" s="365">
        <v>48.576219000000002</v>
      </c>
      <c r="O14" s="365">
        <v>49.887262999999997</v>
      </c>
      <c r="P14" s="365">
        <v>47.875067000000001</v>
      </c>
      <c r="Q14" s="365">
        <v>51.548139999999997</v>
      </c>
      <c r="R14" s="365">
        <v>46.387467999999998</v>
      </c>
      <c r="S14" s="365">
        <v>49.552526</v>
      </c>
      <c r="T14" s="365">
        <v>48.670070000000003</v>
      </c>
      <c r="U14" s="365">
        <v>49.301246999999996</v>
      </c>
      <c r="V14" s="365">
        <v>53.601346999999997</v>
      </c>
      <c r="W14" s="365">
        <v>51.574119000000003</v>
      </c>
      <c r="X14" s="365">
        <v>51.331895000000003</v>
      </c>
      <c r="Y14" s="365">
        <v>48.753593000000002</v>
      </c>
      <c r="Z14" s="365">
        <v>45.672547000000002</v>
      </c>
      <c r="AA14" s="365">
        <v>51.052731999999999</v>
      </c>
      <c r="AB14" s="365">
        <v>45.750903999999998</v>
      </c>
      <c r="AC14" s="365">
        <v>52.027268999999997</v>
      </c>
      <c r="AD14" s="365">
        <v>47.006179000000003</v>
      </c>
      <c r="AE14" s="365">
        <v>48.262134000000003</v>
      </c>
      <c r="AF14" s="365">
        <v>47.18356</v>
      </c>
      <c r="AG14" s="365">
        <v>46.594642999999998</v>
      </c>
      <c r="AH14" s="365">
        <v>50.624502999999997</v>
      </c>
      <c r="AI14" s="365">
        <v>48.619798000000003</v>
      </c>
      <c r="AJ14" s="365">
        <v>47.602803999999999</v>
      </c>
      <c r="AK14" s="365">
        <v>47.518639</v>
      </c>
      <c r="AL14" s="365">
        <v>45.710852000000003</v>
      </c>
      <c r="AM14" s="365">
        <v>44.052010000000003</v>
      </c>
      <c r="AN14" s="365">
        <v>44.010722000000001</v>
      </c>
      <c r="AO14" s="365">
        <v>41.808231999999997</v>
      </c>
      <c r="AP14" s="365">
        <v>35.709395000000001</v>
      </c>
      <c r="AQ14" s="365">
        <v>39.370106</v>
      </c>
      <c r="AR14" s="365">
        <v>43.003757999999998</v>
      </c>
      <c r="AS14" s="365">
        <v>43.342917999999997</v>
      </c>
      <c r="AT14" s="365">
        <v>47.110135</v>
      </c>
      <c r="AU14" s="365">
        <v>45.723695999999997</v>
      </c>
      <c r="AV14" s="365">
        <v>44.295355000000001</v>
      </c>
      <c r="AW14" s="365">
        <v>40.96387</v>
      </c>
      <c r="AX14" s="365">
        <v>42.738095999999999</v>
      </c>
      <c r="AY14" s="921">
        <v>44.103883000000003</v>
      </c>
      <c r="AZ14" s="921">
        <v>38.761046</v>
      </c>
      <c r="BA14" s="921">
        <v>47.128696798</v>
      </c>
      <c r="BB14" s="376">
        <v>39.082140000000003</v>
      </c>
      <c r="BC14" s="376">
        <v>40.032620000000001</v>
      </c>
      <c r="BD14" s="376">
        <v>38.839849999999998</v>
      </c>
      <c r="BE14" s="376">
        <v>39.609229999999997</v>
      </c>
      <c r="BF14" s="376">
        <v>44.249920000000003</v>
      </c>
      <c r="BG14" s="376">
        <v>39.288150000000002</v>
      </c>
      <c r="BH14" s="376">
        <v>40.38897</v>
      </c>
      <c r="BI14" s="376">
        <v>38.837519999999998</v>
      </c>
      <c r="BJ14" s="376">
        <v>38.94312</v>
      </c>
      <c r="BK14" s="376">
        <v>41.011240000000001</v>
      </c>
      <c r="BL14" s="376">
        <v>36.69594</v>
      </c>
      <c r="BM14" s="376">
        <v>40.928750000000001</v>
      </c>
      <c r="BN14" s="376">
        <v>35.982990000000001</v>
      </c>
      <c r="BO14" s="376">
        <v>37.795940000000002</v>
      </c>
      <c r="BP14" s="376">
        <v>36.560600000000001</v>
      </c>
      <c r="BQ14" s="376">
        <v>38.09713</v>
      </c>
      <c r="BR14" s="376">
        <v>43.019410000000001</v>
      </c>
      <c r="BS14" s="376">
        <v>38.945569999999996</v>
      </c>
      <c r="BT14" s="376">
        <v>40.349119999999999</v>
      </c>
      <c r="BU14" s="376">
        <v>38.874929999999999</v>
      </c>
      <c r="BV14" s="376">
        <v>37.753189999999996</v>
      </c>
    </row>
    <row r="15" spans="1:74" ht="11.1" customHeight="1" x14ac:dyDescent="0.2">
      <c r="A15" s="13"/>
      <c r="B15" s="15"/>
      <c r="C15" s="364"/>
      <c r="D15" s="364"/>
      <c r="E15" s="364"/>
      <c r="F15" s="364"/>
      <c r="G15" s="364"/>
      <c r="H15" s="364"/>
      <c r="I15" s="364"/>
      <c r="J15" s="364"/>
      <c r="K15" s="364"/>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4"/>
      <c r="AM15" s="364"/>
      <c r="AN15" s="364"/>
      <c r="AO15" s="364"/>
      <c r="AP15" s="364"/>
      <c r="AQ15" s="364"/>
      <c r="AR15" s="364"/>
      <c r="AS15" s="364"/>
      <c r="AT15" s="364"/>
      <c r="AU15" s="364"/>
      <c r="AV15" s="364"/>
      <c r="AW15" s="364"/>
      <c r="AX15" s="364"/>
      <c r="AY15" s="920"/>
      <c r="AZ15" s="920"/>
      <c r="BA15" s="920"/>
      <c r="BB15" s="375"/>
      <c r="BC15" s="375"/>
      <c r="BD15" s="375"/>
      <c r="BE15" s="375"/>
      <c r="BF15" s="375"/>
      <c r="BG15" s="375"/>
      <c r="BH15" s="375"/>
      <c r="BI15" s="375"/>
      <c r="BJ15" s="375"/>
      <c r="BK15" s="375"/>
      <c r="BL15" s="375"/>
      <c r="BM15" s="375"/>
      <c r="BN15" s="375"/>
      <c r="BO15" s="375"/>
      <c r="BP15" s="375"/>
      <c r="BQ15" s="375"/>
      <c r="BR15" s="375"/>
      <c r="BS15" s="375"/>
      <c r="BT15" s="375"/>
      <c r="BU15" s="375"/>
      <c r="BV15" s="375"/>
    </row>
    <row r="16" spans="1:74" ht="11.1" customHeight="1" x14ac:dyDescent="0.2">
      <c r="A16" s="10"/>
      <c r="B16" s="14" t="s">
        <v>473</v>
      </c>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c r="AK16" s="364"/>
      <c r="AL16" s="364"/>
      <c r="AM16" s="364"/>
      <c r="AN16" s="364"/>
      <c r="AO16" s="364"/>
      <c r="AP16" s="364"/>
      <c r="AQ16" s="364"/>
      <c r="AR16" s="364"/>
      <c r="AS16" s="364"/>
      <c r="AT16" s="364"/>
      <c r="AU16" s="364"/>
      <c r="AV16" s="364"/>
      <c r="AW16" s="364"/>
      <c r="AX16" s="364"/>
      <c r="AY16" s="920"/>
      <c r="AZ16" s="920"/>
      <c r="BA16" s="920"/>
      <c r="BB16" s="375"/>
      <c r="BC16" s="375"/>
      <c r="BD16" s="375"/>
      <c r="BE16" s="375"/>
      <c r="BF16" s="375"/>
      <c r="BG16" s="375"/>
      <c r="BH16" s="375"/>
      <c r="BI16" s="375"/>
      <c r="BJ16" s="375"/>
      <c r="BK16" s="375"/>
      <c r="BL16" s="375"/>
      <c r="BM16" s="375"/>
      <c r="BN16" s="375"/>
      <c r="BO16" s="375"/>
      <c r="BP16" s="375"/>
      <c r="BQ16" s="375"/>
      <c r="BR16" s="375"/>
      <c r="BS16" s="375"/>
      <c r="BT16" s="375"/>
      <c r="BU16" s="375"/>
      <c r="BV16" s="375"/>
    </row>
    <row r="17" spans="1:74" ht="11.1" customHeight="1" x14ac:dyDescent="0.2">
      <c r="A17" s="10"/>
      <c r="B17" s="14"/>
      <c r="C17" s="364"/>
      <c r="D17" s="364"/>
      <c r="E17" s="364"/>
      <c r="F17" s="364"/>
      <c r="G17" s="364"/>
      <c r="H17" s="364"/>
      <c r="I17" s="364"/>
      <c r="J17" s="364"/>
      <c r="K17" s="364"/>
      <c r="L17" s="364"/>
      <c r="M17" s="364"/>
      <c r="N17" s="364"/>
      <c r="O17" s="364"/>
      <c r="P17" s="364"/>
      <c r="Q17" s="364"/>
      <c r="R17" s="364"/>
      <c r="S17" s="364"/>
      <c r="T17" s="364"/>
      <c r="U17" s="364"/>
      <c r="V17" s="364"/>
      <c r="W17" s="364"/>
      <c r="X17" s="364"/>
      <c r="Y17" s="364"/>
      <c r="Z17" s="364"/>
      <c r="AA17" s="364"/>
      <c r="AB17" s="364"/>
      <c r="AC17" s="364"/>
      <c r="AD17" s="364"/>
      <c r="AE17" s="364"/>
      <c r="AF17" s="364"/>
      <c r="AG17" s="364"/>
      <c r="AH17" s="364"/>
      <c r="AI17" s="364"/>
      <c r="AJ17" s="364"/>
      <c r="AK17" s="364"/>
      <c r="AL17" s="364"/>
      <c r="AM17" s="364"/>
      <c r="AN17" s="364"/>
      <c r="AO17" s="364"/>
      <c r="AP17" s="364"/>
      <c r="AQ17" s="364"/>
      <c r="AR17" s="364"/>
      <c r="AS17" s="364"/>
      <c r="AT17" s="364"/>
      <c r="AU17" s="364"/>
      <c r="AV17" s="364"/>
      <c r="AW17" s="364"/>
      <c r="AX17" s="364"/>
      <c r="AY17" s="920"/>
      <c r="AZ17" s="920"/>
      <c r="BA17" s="920"/>
      <c r="BB17" s="375"/>
      <c r="BC17" s="375"/>
      <c r="BD17" s="375"/>
      <c r="BE17" s="375"/>
      <c r="BF17" s="375"/>
      <c r="BG17" s="375"/>
      <c r="BH17" s="375"/>
      <c r="BI17" s="375"/>
      <c r="BJ17" s="375"/>
      <c r="BK17" s="375"/>
      <c r="BL17" s="375"/>
      <c r="BM17" s="375"/>
      <c r="BN17" s="375"/>
      <c r="BO17" s="375"/>
      <c r="BP17" s="375"/>
      <c r="BQ17" s="375"/>
      <c r="BR17" s="375"/>
      <c r="BS17" s="375"/>
      <c r="BT17" s="375"/>
      <c r="BU17" s="375"/>
      <c r="BV17" s="375"/>
    </row>
    <row r="18" spans="1:74" ht="11.1" customHeight="1" x14ac:dyDescent="0.2">
      <c r="A18" s="10"/>
      <c r="B18" s="383" t="s">
        <v>261</v>
      </c>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c r="AN18" s="366"/>
      <c r="AO18" s="366"/>
      <c r="AP18" s="366"/>
      <c r="AQ18" s="366"/>
      <c r="AR18" s="366"/>
      <c r="AS18" s="366"/>
      <c r="AT18" s="366"/>
      <c r="AU18" s="366"/>
      <c r="AV18" s="366"/>
      <c r="AW18" s="366"/>
      <c r="AX18" s="366"/>
      <c r="AY18" s="922"/>
      <c r="AZ18" s="922"/>
      <c r="BA18" s="922"/>
      <c r="BB18" s="377"/>
      <c r="BC18" s="377"/>
      <c r="BD18" s="377"/>
      <c r="BE18" s="377"/>
      <c r="BF18" s="377"/>
      <c r="BG18" s="377"/>
      <c r="BH18" s="377"/>
      <c r="BI18" s="377"/>
      <c r="BJ18" s="377"/>
      <c r="BK18" s="377"/>
      <c r="BL18" s="377"/>
      <c r="BM18" s="377"/>
      <c r="BN18" s="377"/>
      <c r="BO18" s="377"/>
      <c r="BP18" s="377"/>
      <c r="BQ18" s="377"/>
      <c r="BR18" s="377"/>
      <c r="BS18" s="377"/>
      <c r="BT18" s="377"/>
      <c r="BU18" s="377"/>
      <c r="BV18" s="377"/>
    </row>
    <row r="19" spans="1:74" ht="11.1" customHeight="1" x14ac:dyDescent="0.2">
      <c r="A19" s="13" t="s">
        <v>247</v>
      </c>
      <c r="B19" s="384" t="s">
        <v>53</v>
      </c>
      <c r="C19" s="363">
        <v>18.814347999999999</v>
      </c>
      <c r="D19" s="363">
        <v>17.699107999999999</v>
      </c>
      <c r="E19" s="363">
        <v>19.132116</v>
      </c>
      <c r="F19" s="363">
        <v>19.743698999999999</v>
      </c>
      <c r="G19" s="363">
        <v>20.049742999999999</v>
      </c>
      <c r="H19" s="363">
        <v>20.585872999999999</v>
      </c>
      <c r="I19" s="363">
        <v>20.171831000000001</v>
      </c>
      <c r="J19" s="363">
        <v>20.572572999999998</v>
      </c>
      <c r="K19" s="363">
        <v>20.138569</v>
      </c>
      <c r="L19" s="363">
        <v>20.37715</v>
      </c>
      <c r="M19" s="363">
        <v>20.572648000000001</v>
      </c>
      <c r="N19" s="363">
        <v>20.656690000000001</v>
      </c>
      <c r="O19" s="363">
        <v>19.613111</v>
      </c>
      <c r="P19" s="363">
        <v>20.190412999999999</v>
      </c>
      <c r="Q19" s="363">
        <v>20.483485999999999</v>
      </c>
      <c r="R19" s="363">
        <v>19.727340999999999</v>
      </c>
      <c r="S19" s="363">
        <v>19.839566999999999</v>
      </c>
      <c r="T19" s="363">
        <v>20.433236999999998</v>
      </c>
      <c r="U19" s="363">
        <v>19.925560999999998</v>
      </c>
      <c r="V19" s="363">
        <v>20.265028999999998</v>
      </c>
      <c r="W19" s="363">
        <v>20.129058000000001</v>
      </c>
      <c r="X19" s="363">
        <v>20.006618</v>
      </c>
      <c r="Y19" s="363">
        <v>20.214213999999998</v>
      </c>
      <c r="Z19" s="363">
        <v>19.327209</v>
      </c>
      <c r="AA19" s="363">
        <v>19.353483000000001</v>
      </c>
      <c r="AB19" s="363">
        <v>19.941524000000001</v>
      </c>
      <c r="AC19" s="363">
        <v>20.207293</v>
      </c>
      <c r="AD19" s="363">
        <v>19.971914999999999</v>
      </c>
      <c r="AE19" s="363">
        <v>20.323443000000001</v>
      </c>
      <c r="AF19" s="363">
        <v>20.755185999999998</v>
      </c>
      <c r="AG19" s="363">
        <v>20.042788999999999</v>
      </c>
      <c r="AH19" s="363">
        <v>20.767872000000001</v>
      </c>
      <c r="AI19" s="363">
        <v>20.154582999999999</v>
      </c>
      <c r="AJ19" s="363">
        <v>20.631443999999998</v>
      </c>
      <c r="AK19" s="363">
        <v>20.738980000000002</v>
      </c>
      <c r="AL19" s="363">
        <v>20.396183000000001</v>
      </c>
      <c r="AM19" s="363">
        <v>19.586971999999999</v>
      </c>
      <c r="AN19" s="363">
        <v>19.948526999999999</v>
      </c>
      <c r="AO19" s="363">
        <v>19.877115</v>
      </c>
      <c r="AP19" s="363">
        <v>20.008413999999998</v>
      </c>
      <c r="AQ19" s="363">
        <v>20.800183000000001</v>
      </c>
      <c r="AR19" s="363">
        <v>20.249020999999999</v>
      </c>
      <c r="AS19" s="363">
        <v>20.482396000000001</v>
      </c>
      <c r="AT19" s="363">
        <v>20.710635</v>
      </c>
      <c r="AU19" s="363">
        <v>20.308129000000001</v>
      </c>
      <c r="AV19" s="363">
        <v>21.009778000000001</v>
      </c>
      <c r="AW19" s="363">
        <v>20.234642000000001</v>
      </c>
      <c r="AX19" s="363">
        <v>20.432569000000001</v>
      </c>
      <c r="AY19" s="919">
        <v>20.735623</v>
      </c>
      <c r="AZ19" s="919">
        <v>20.159793713999999</v>
      </c>
      <c r="BA19" s="919">
        <v>20.209098458</v>
      </c>
      <c r="BB19" s="374">
        <v>20.100829999999998</v>
      </c>
      <c r="BC19" s="374">
        <v>20.410599999999999</v>
      </c>
      <c r="BD19" s="374">
        <v>20.581810000000001</v>
      </c>
      <c r="BE19" s="374">
        <v>20.500039999999998</v>
      </c>
      <c r="BF19" s="374">
        <v>20.661210000000001</v>
      </c>
      <c r="BG19" s="374">
        <v>20.258590000000002</v>
      </c>
      <c r="BH19" s="374">
        <v>20.527270000000001</v>
      </c>
      <c r="BI19" s="374">
        <v>20.195239999999998</v>
      </c>
      <c r="BJ19" s="374">
        <v>20.206019999999999</v>
      </c>
      <c r="BK19" s="374">
        <v>19.87584</v>
      </c>
      <c r="BL19" s="374">
        <v>20.242149999999999</v>
      </c>
      <c r="BM19" s="374">
        <v>20.433589999999999</v>
      </c>
      <c r="BN19" s="374">
        <v>20.334949999999999</v>
      </c>
      <c r="BO19" s="374">
        <v>20.51229</v>
      </c>
      <c r="BP19" s="374">
        <v>20.86711</v>
      </c>
      <c r="BQ19" s="374">
        <v>20.784880000000001</v>
      </c>
      <c r="BR19" s="374">
        <v>20.876359999999998</v>
      </c>
      <c r="BS19" s="374">
        <v>20.40025</v>
      </c>
      <c r="BT19" s="374">
        <v>20.63823</v>
      </c>
      <c r="BU19" s="374">
        <v>20.482320000000001</v>
      </c>
      <c r="BV19" s="374">
        <v>20.442779999999999</v>
      </c>
    </row>
    <row r="20" spans="1:74" ht="11.1" customHeight="1" x14ac:dyDescent="0.2">
      <c r="A20" s="13"/>
      <c r="B20" s="386"/>
      <c r="C20" s="363"/>
      <c r="D20" s="363"/>
      <c r="E20" s="363"/>
      <c r="F20" s="363"/>
      <c r="G20" s="363"/>
      <c r="H20" s="363"/>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3"/>
      <c r="AM20" s="363"/>
      <c r="AN20" s="363"/>
      <c r="AO20" s="363"/>
      <c r="AP20" s="363"/>
      <c r="AQ20" s="363"/>
      <c r="AR20" s="363"/>
      <c r="AS20" s="363"/>
      <c r="AT20" s="363"/>
      <c r="AU20" s="363"/>
      <c r="AV20" s="363"/>
      <c r="AW20" s="363"/>
      <c r="AX20" s="363"/>
      <c r="AY20" s="919"/>
      <c r="AZ20" s="919"/>
      <c r="BA20" s="919"/>
      <c r="BB20" s="374"/>
      <c r="BC20" s="374"/>
      <c r="BD20" s="374"/>
      <c r="BE20" s="374"/>
      <c r="BF20" s="374"/>
      <c r="BG20" s="374"/>
      <c r="BH20" s="374"/>
      <c r="BI20" s="374"/>
      <c r="BJ20" s="374"/>
      <c r="BK20" s="374"/>
      <c r="BL20" s="374"/>
      <c r="BM20" s="374"/>
      <c r="BN20" s="374"/>
      <c r="BO20" s="374"/>
      <c r="BP20" s="374"/>
      <c r="BQ20" s="374"/>
      <c r="BR20" s="374"/>
      <c r="BS20" s="374"/>
      <c r="BT20" s="374"/>
      <c r="BU20" s="374"/>
      <c r="BV20" s="374"/>
    </row>
    <row r="21" spans="1:74" ht="11.1" customHeight="1" x14ac:dyDescent="0.2">
      <c r="A21" s="10"/>
      <c r="B21" s="383" t="s">
        <v>315</v>
      </c>
      <c r="C21" s="367"/>
      <c r="D21" s="367"/>
      <c r="E21" s="367"/>
      <c r="F21" s="367"/>
      <c r="G21" s="367"/>
      <c r="H21" s="367"/>
      <c r="I21" s="367"/>
      <c r="J21" s="367"/>
      <c r="K21" s="367"/>
      <c r="L21" s="367"/>
      <c r="M21" s="367"/>
      <c r="N21" s="367"/>
      <c r="O21" s="367"/>
      <c r="P21" s="367"/>
      <c r="Q21" s="367"/>
      <c r="R21" s="367"/>
      <c r="S21" s="367"/>
      <c r="T21" s="367"/>
      <c r="U21" s="367"/>
      <c r="V21" s="367"/>
      <c r="W21" s="367"/>
      <c r="X21" s="367"/>
      <c r="Y21" s="367"/>
      <c r="Z21" s="367"/>
      <c r="AA21" s="367"/>
      <c r="AB21" s="367"/>
      <c r="AC21" s="367"/>
      <c r="AD21" s="367"/>
      <c r="AE21" s="367"/>
      <c r="AF21" s="367"/>
      <c r="AG21" s="367"/>
      <c r="AH21" s="367"/>
      <c r="AI21" s="367"/>
      <c r="AJ21" s="367"/>
      <c r="AK21" s="367"/>
      <c r="AL21" s="367"/>
      <c r="AM21" s="367"/>
      <c r="AN21" s="367"/>
      <c r="AO21" s="367"/>
      <c r="AP21" s="367"/>
      <c r="AQ21" s="367"/>
      <c r="AR21" s="367"/>
      <c r="AS21" s="367"/>
      <c r="AT21" s="367"/>
      <c r="AU21" s="367"/>
      <c r="AV21" s="367"/>
      <c r="AW21" s="367"/>
      <c r="AX21" s="367"/>
      <c r="AY21" s="923"/>
      <c r="AZ21" s="923"/>
      <c r="BA21" s="923"/>
      <c r="BB21" s="378"/>
      <c r="BC21" s="378"/>
      <c r="BD21" s="378"/>
      <c r="BE21" s="378"/>
      <c r="BF21" s="378"/>
      <c r="BG21" s="378"/>
      <c r="BH21" s="378"/>
      <c r="BI21" s="378"/>
      <c r="BJ21" s="378"/>
      <c r="BK21" s="378"/>
      <c r="BL21" s="378"/>
      <c r="BM21" s="378"/>
      <c r="BN21" s="378"/>
      <c r="BO21" s="378"/>
      <c r="BP21" s="378"/>
      <c r="BQ21" s="378"/>
      <c r="BR21" s="378"/>
      <c r="BS21" s="378"/>
      <c r="BT21" s="378"/>
      <c r="BU21" s="378"/>
      <c r="BV21" s="378"/>
    </row>
    <row r="22" spans="1:74" ht="11.1" customHeight="1" x14ac:dyDescent="0.2">
      <c r="A22" s="13" t="s">
        <v>272</v>
      </c>
      <c r="B22" s="384" t="s">
        <v>54</v>
      </c>
      <c r="C22" s="365">
        <v>107.58770968</v>
      </c>
      <c r="D22" s="365">
        <v>110.56132143000001</v>
      </c>
      <c r="E22" s="365">
        <v>85.164580645000001</v>
      </c>
      <c r="F22" s="365">
        <v>75.720699999999994</v>
      </c>
      <c r="G22" s="365">
        <v>68.271612903000005</v>
      </c>
      <c r="H22" s="365">
        <v>74.734366667000003</v>
      </c>
      <c r="I22" s="365">
        <v>77.986774194000006</v>
      </c>
      <c r="J22" s="365">
        <v>78.589225806000002</v>
      </c>
      <c r="K22" s="365">
        <v>71.273700000000005</v>
      </c>
      <c r="L22" s="365">
        <v>72.881516129000005</v>
      </c>
      <c r="M22" s="365">
        <v>89.499233333000006</v>
      </c>
      <c r="N22" s="365">
        <v>97.039387097000002</v>
      </c>
      <c r="O22" s="365">
        <v>115.55025806</v>
      </c>
      <c r="P22" s="365">
        <v>109.01546429</v>
      </c>
      <c r="Q22" s="365">
        <v>89.734451613000004</v>
      </c>
      <c r="R22" s="365">
        <v>78.606233333000006</v>
      </c>
      <c r="S22" s="365">
        <v>72.265258064999998</v>
      </c>
      <c r="T22" s="365">
        <v>77.236466667000002</v>
      </c>
      <c r="U22" s="365">
        <v>83.535548387000006</v>
      </c>
      <c r="V22" s="365">
        <v>82.796806451999998</v>
      </c>
      <c r="W22" s="365">
        <v>76.451033332999998</v>
      </c>
      <c r="X22" s="365">
        <v>76.207193548000006</v>
      </c>
      <c r="Y22" s="365">
        <v>92.298199999999994</v>
      </c>
      <c r="Z22" s="365">
        <v>108.99809677</v>
      </c>
      <c r="AA22" s="365">
        <v>107.18551613</v>
      </c>
      <c r="AB22" s="365">
        <v>105.87621428999999</v>
      </c>
      <c r="AC22" s="365">
        <v>97.627516129</v>
      </c>
      <c r="AD22" s="365">
        <v>80.943266667000003</v>
      </c>
      <c r="AE22" s="365">
        <v>74.845903226000004</v>
      </c>
      <c r="AF22" s="365">
        <v>78.971366666999998</v>
      </c>
      <c r="AG22" s="365">
        <v>86.207322581</v>
      </c>
      <c r="AH22" s="365">
        <v>86.409451613000002</v>
      </c>
      <c r="AI22" s="365">
        <v>79.385666666999995</v>
      </c>
      <c r="AJ22" s="365">
        <v>78.918645161000001</v>
      </c>
      <c r="AK22" s="365">
        <v>94.372633332999996</v>
      </c>
      <c r="AL22" s="365">
        <v>102.50525806</v>
      </c>
      <c r="AM22" s="365">
        <v>120.39016519</v>
      </c>
      <c r="AN22" s="365">
        <v>102.68403966</v>
      </c>
      <c r="AO22" s="365">
        <v>90.552098838999996</v>
      </c>
      <c r="AP22" s="365">
        <v>80.151328399999997</v>
      </c>
      <c r="AQ22" s="365">
        <v>75.512521323000001</v>
      </c>
      <c r="AR22" s="365">
        <v>81.275747167000006</v>
      </c>
      <c r="AS22" s="365">
        <v>88.828691839000001</v>
      </c>
      <c r="AT22" s="365">
        <v>87.841357677000005</v>
      </c>
      <c r="AU22" s="365">
        <v>80.804947798000001</v>
      </c>
      <c r="AV22" s="365">
        <v>78.628615128999996</v>
      </c>
      <c r="AW22" s="365">
        <v>90.576047298000006</v>
      </c>
      <c r="AX22" s="365">
        <v>108.47228316</v>
      </c>
      <c r="AY22" s="921">
        <v>126.55077944999999</v>
      </c>
      <c r="AZ22" s="921">
        <v>114.0953281</v>
      </c>
      <c r="BA22" s="921">
        <v>89.442554099999995</v>
      </c>
      <c r="BB22" s="376">
        <v>79.593829999999997</v>
      </c>
      <c r="BC22" s="376">
        <v>73.323170000000005</v>
      </c>
      <c r="BD22" s="376">
        <v>78.729259999999996</v>
      </c>
      <c r="BE22" s="376">
        <v>87.061710000000005</v>
      </c>
      <c r="BF22" s="376">
        <v>87.236540000000005</v>
      </c>
      <c r="BG22" s="376">
        <v>79.948329999999999</v>
      </c>
      <c r="BH22" s="376">
        <v>80.027050000000003</v>
      </c>
      <c r="BI22" s="376">
        <v>92.147980000000004</v>
      </c>
      <c r="BJ22" s="376">
        <v>107.486</v>
      </c>
      <c r="BK22" s="376">
        <v>115.4388</v>
      </c>
      <c r="BL22" s="376">
        <v>108.5398</v>
      </c>
      <c r="BM22" s="376">
        <v>93.032160000000005</v>
      </c>
      <c r="BN22" s="376">
        <v>79.156980000000004</v>
      </c>
      <c r="BO22" s="376">
        <v>73.322360000000003</v>
      </c>
      <c r="BP22" s="376">
        <v>79.155519999999996</v>
      </c>
      <c r="BQ22" s="376">
        <v>87.252480000000006</v>
      </c>
      <c r="BR22" s="376">
        <v>87.347480000000004</v>
      </c>
      <c r="BS22" s="376">
        <v>81.224609999999998</v>
      </c>
      <c r="BT22" s="376">
        <v>80.442760000000007</v>
      </c>
      <c r="BU22" s="376">
        <v>93.824380000000005</v>
      </c>
      <c r="BV22" s="376">
        <v>108.4588</v>
      </c>
    </row>
    <row r="23" spans="1:74" ht="11.1" customHeight="1" x14ac:dyDescent="0.2">
      <c r="A23" s="10"/>
      <c r="B23" s="383"/>
      <c r="C23" s="363"/>
      <c r="D23" s="363"/>
      <c r="E23" s="363"/>
      <c r="F23" s="363"/>
      <c r="G23" s="363"/>
      <c r="H23" s="363"/>
      <c r="I23" s="363"/>
      <c r="J23" s="363"/>
      <c r="K23" s="363"/>
      <c r="L23" s="363"/>
      <c r="M23" s="363"/>
      <c r="N23" s="363"/>
      <c r="O23" s="363"/>
      <c r="P23" s="363"/>
      <c r="Q23" s="363"/>
      <c r="R23" s="363"/>
      <c r="S23" s="363"/>
      <c r="T23" s="363"/>
      <c r="U23" s="363"/>
      <c r="V23" s="363"/>
      <c r="W23" s="363"/>
      <c r="X23" s="363"/>
      <c r="Y23" s="363"/>
      <c r="Z23" s="363"/>
      <c r="AA23" s="363"/>
      <c r="AB23" s="363"/>
      <c r="AC23" s="363"/>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919"/>
      <c r="AZ23" s="919"/>
      <c r="BA23" s="919"/>
      <c r="BB23" s="374"/>
      <c r="BC23" s="374"/>
      <c r="BD23" s="374"/>
      <c r="BE23" s="374"/>
      <c r="BF23" s="374"/>
      <c r="BG23" s="374"/>
      <c r="BH23" s="374"/>
      <c r="BI23" s="374"/>
      <c r="BJ23" s="374"/>
      <c r="BK23" s="374"/>
      <c r="BL23" s="374"/>
      <c r="BM23" s="374"/>
      <c r="BN23" s="374"/>
      <c r="BO23" s="374"/>
      <c r="BP23" s="374"/>
      <c r="BQ23" s="374"/>
      <c r="BR23" s="374"/>
      <c r="BS23" s="374"/>
      <c r="BT23" s="374"/>
      <c r="BU23" s="374"/>
      <c r="BV23" s="374"/>
    </row>
    <row r="24" spans="1:74" ht="11.1" customHeight="1" x14ac:dyDescent="0.2">
      <c r="A24" s="10"/>
      <c r="B24" s="383" t="s">
        <v>65</v>
      </c>
      <c r="C24" s="363"/>
      <c r="D24" s="363"/>
      <c r="E24" s="363"/>
      <c r="F24" s="363"/>
      <c r="G24" s="363"/>
      <c r="H24" s="363"/>
      <c r="I24" s="363"/>
      <c r="J24" s="363"/>
      <c r="K24" s="363"/>
      <c r="L24" s="363"/>
      <c r="M24" s="363"/>
      <c r="N24" s="363"/>
      <c r="O24" s="363"/>
      <c r="P24" s="363"/>
      <c r="Q24" s="363"/>
      <c r="R24" s="363"/>
      <c r="S24" s="363"/>
      <c r="T24" s="363"/>
      <c r="U24" s="363"/>
      <c r="V24" s="363"/>
      <c r="W24" s="363"/>
      <c r="X24" s="363"/>
      <c r="Y24" s="363"/>
      <c r="Z24" s="363"/>
      <c r="AA24" s="363"/>
      <c r="AB24" s="363"/>
      <c r="AC24" s="363"/>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919"/>
      <c r="AZ24" s="919"/>
      <c r="BA24" s="919"/>
      <c r="BB24" s="374"/>
      <c r="BC24" s="374"/>
      <c r="BD24" s="374"/>
      <c r="BE24" s="374"/>
      <c r="BF24" s="374"/>
      <c r="BG24" s="374"/>
      <c r="BH24" s="374"/>
      <c r="BI24" s="374"/>
      <c r="BJ24" s="374"/>
      <c r="BK24" s="374"/>
      <c r="BL24" s="374"/>
      <c r="BM24" s="374"/>
      <c r="BN24" s="374"/>
      <c r="BO24" s="374"/>
      <c r="BP24" s="374"/>
      <c r="BQ24" s="374"/>
      <c r="BR24" s="374"/>
      <c r="BS24" s="374"/>
      <c r="BT24" s="374"/>
      <c r="BU24" s="374"/>
      <c r="BV24" s="374"/>
    </row>
    <row r="25" spans="1:74" ht="11.1" customHeight="1" x14ac:dyDescent="0.2">
      <c r="A25" s="13" t="s">
        <v>133</v>
      </c>
      <c r="B25" s="384" t="s">
        <v>480</v>
      </c>
      <c r="C25" s="365">
        <v>49.009761674000003</v>
      </c>
      <c r="D25" s="365">
        <v>51.520742167999998</v>
      </c>
      <c r="E25" s="365">
        <v>38.330783930999999</v>
      </c>
      <c r="F25" s="365">
        <v>33.633784050000003</v>
      </c>
      <c r="G25" s="365">
        <v>39.281848803000003</v>
      </c>
      <c r="H25" s="365">
        <v>51.589706790000001</v>
      </c>
      <c r="I25" s="365">
        <v>60.022262775000002</v>
      </c>
      <c r="J25" s="365">
        <v>59.903693634</v>
      </c>
      <c r="K25" s="365">
        <v>47.960249910000002</v>
      </c>
      <c r="L25" s="365">
        <v>39.435283179000002</v>
      </c>
      <c r="M25" s="365">
        <v>36.623472419999999</v>
      </c>
      <c r="N25" s="365">
        <v>38.367695847999997</v>
      </c>
      <c r="O25" s="365">
        <v>52.532774033999999</v>
      </c>
      <c r="P25" s="365">
        <v>43.693880972000002</v>
      </c>
      <c r="Q25" s="365">
        <v>38.218616445000002</v>
      </c>
      <c r="R25" s="365">
        <v>34.553562149999998</v>
      </c>
      <c r="S25" s="365">
        <v>38.843298312999998</v>
      </c>
      <c r="T25" s="365">
        <v>45.339655229999998</v>
      </c>
      <c r="U25" s="365">
        <v>53.059303763999999</v>
      </c>
      <c r="V25" s="365">
        <v>51.962850938000003</v>
      </c>
      <c r="W25" s="365">
        <v>40.842045900000002</v>
      </c>
      <c r="X25" s="365">
        <v>35.108945034000001</v>
      </c>
      <c r="Y25" s="365">
        <v>35.986838069999997</v>
      </c>
      <c r="Z25" s="365">
        <v>45.392050513999997</v>
      </c>
      <c r="AA25" s="365">
        <v>39.086708391000002</v>
      </c>
      <c r="AB25" s="365">
        <v>30.343000828000001</v>
      </c>
      <c r="AC25" s="365">
        <v>32.321369574999999</v>
      </c>
      <c r="AD25" s="365">
        <v>26.055296009999999</v>
      </c>
      <c r="AE25" s="365">
        <v>28.687868998999999</v>
      </c>
      <c r="AF25" s="365">
        <v>36.727088999999999</v>
      </c>
      <c r="AG25" s="365">
        <v>47.568216290000002</v>
      </c>
      <c r="AH25" s="365">
        <v>47.059060541000001</v>
      </c>
      <c r="AI25" s="365">
        <v>37.344524280000002</v>
      </c>
      <c r="AJ25" s="365">
        <v>32.726950727999998</v>
      </c>
      <c r="AK25" s="365">
        <v>32.802301649999997</v>
      </c>
      <c r="AL25" s="365">
        <v>35.231803335000002</v>
      </c>
      <c r="AM25" s="365">
        <v>45.652058869999998</v>
      </c>
      <c r="AN25" s="365">
        <v>29.115925025999999</v>
      </c>
      <c r="AO25" s="365">
        <v>25.529744993000001</v>
      </c>
      <c r="AP25" s="365">
        <v>24.253041979999999</v>
      </c>
      <c r="AQ25" s="365">
        <v>29.280802751</v>
      </c>
      <c r="AR25" s="365">
        <v>37.458718693999998</v>
      </c>
      <c r="AS25" s="365">
        <v>43.44137319</v>
      </c>
      <c r="AT25" s="365">
        <v>42.420239500999998</v>
      </c>
      <c r="AU25" s="365">
        <v>34.504966387000003</v>
      </c>
      <c r="AV25" s="365">
        <v>30.596423182999999</v>
      </c>
      <c r="AW25" s="365">
        <v>29.614638061000001</v>
      </c>
      <c r="AX25" s="365">
        <v>38.588267154</v>
      </c>
      <c r="AY25" s="921">
        <v>49.002914326000003</v>
      </c>
      <c r="AZ25" s="921">
        <v>39.622090479999997</v>
      </c>
      <c r="BA25" s="921">
        <v>28.918330470000001</v>
      </c>
      <c r="BB25" s="376">
        <v>24.57226</v>
      </c>
      <c r="BC25" s="376">
        <v>27.100439999999999</v>
      </c>
      <c r="BD25" s="376">
        <v>34.186819999999997</v>
      </c>
      <c r="BE25" s="376">
        <v>43.390979999999999</v>
      </c>
      <c r="BF25" s="376">
        <v>44.120240000000003</v>
      </c>
      <c r="BG25" s="376">
        <v>34.420400000000001</v>
      </c>
      <c r="BH25" s="376">
        <v>30.83212</v>
      </c>
      <c r="BI25" s="376">
        <v>32.043489999999998</v>
      </c>
      <c r="BJ25" s="376">
        <v>38.797379999999997</v>
      </c>
      <c r="BK25" s="376">
        <v>40.420949999999998</v>
      </c>
      <c r="BL25" s="376">
        <v>34.096269999999997</v>
      </c>
      <c r="BM25" s="376">
        <v>27.81521</v>
      </c>
      <c r="BN25" s="376">
        <v>21.307020000000001</v>
      </c>
      <c r="BO25" s="376">
        <v>25.326160000000002</v>
      </c>
      <c r="BP25" s="376">
        <v>31.93036</v>
      </c>
      <c r="BQ25" s="376">
        <v>41.260399999999997</v>
      </c>
      <c r="BR25" s="376">
        <v>41.965530000000001</v>
      </c>
      <c r="BS25" s="376">
        <v>33.32817</v>
      </c>
      <c r="BT25" s="376">
        <v>28.252269999999999</v>
      </c>
      <c r="BU25" s="376">
        <v>29.109690000000001</v>
      </c>
      <c r="BV25" s="376">
        <v>35.936900000000001</v>
      </c>
    </row>
    <row r="26" spans="1:74" ht="11.1" customHeight="1" x14ac:dyDescent="0.2">
      <c r="A26" s="10"/>
      <c r="B26" s="383"/>
      <c r="C26" s="367"/>
      <c r="D26" s="367"/>
      <c r="E26" s="367"/>
      <c r="F26" s="367"/>
      <c r="G26" s="367"/>
      <c r="H26" s="367"/>
      <c r="I26" s="367"/>
      <c r="J26" s="367"/>
      <c r="K26" s="367"/>
      <c r="L26" s="367"/>
      <c r="M26" s="367"/>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7"/>
      <c r="AL26" s="367"/>
      <c r="AM26" s="367"/>
      <c r="AN26" s="367"/>
      <c r="AO26" s="367"/>
      <c r="AP26" s="367"/>
      <c r="AQ26" s="367"/>
      <c r="AR26" s="367"/>
      <c r="AS26" s="367"/>
      <c r="AT26" s="367"/>
      <c r="AU26" s="367"/>
      <c r="AV26" s="367"/>
      <c r="AW26" s="367"/>
      <c r="AX26" s="367"/>
      <c r="AY26" s="923"/>
      <c r="AZ26" s="923"/>
      <c r="BA26" s="923"/>
      <c r="BB26" s="378"/>
      <c r="BC26" s="378"/>
      <c r="BD26" s="378"/>
      <c r="BE26" s="378"/>
      <c r="BF26" s="378"/>
      <c r="BG26" s="378"/>
      <c r="BH26" s="378"/>
      <c r="BI26" s="378"/>
      <c r="BJ26" s="378"/>
      <c r="BK26" s="378"/>
      <c r="BL26" s="378"/>
      <c r="BM26" s="378"/>
      <c r="BN26" s="378"/>
      <c r="BO26" s="378"/>
      <c r="BP26" s="378"/>
      <c r="BQ26" s="378"/>
      <c r="BR26" s="378"/>
      <c r="BS26" s="378"/>
      <c r="BT26" s="378"/>
      <c r="BU26" s="378"/>
      <c r="BV26" s="378"/>
    </row>
    <row r="27" spans="1:74" ht="11.1" customHeight="1" x14ac:dyDescent="0.2">
      <c r="A27" s="10"/>
      <c r="B27" s="383" t="s">
        <v>471</v>
      </c>
      <c r="C27" s="363"/>
      <c r="D27" s="363"/>
      <c r="E27" s="363"/>
      <c r="F27" s="363"/>
      <c r="G27" s="363"/>
      <c r="H27" s="363"/>
      <c r="I27" s="363"/>
      <c r="J27" s="363"/>
      <c r="K27" s="363"/>
      <c r="L27" s="363"/>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919"/>
      <c r="AZ27" s="919"/>
      <c r="BA27" s="919"/>
      <c r="BB27" s="374"/>
      <c r="BC27" s="374"/>
      <c r="BD27" s="374"/>
      <c r="BE27" s="374"/>
      <c r="BF27" s="374"/>
      <c r="BG27" s="374"/>
      <c r="BH27" s="374"/>
      <c r="BI27" s="374"/>
      <c r="BJ27" s="374"/>
      <c r="BK27" s="374"/>
      <c r="BL27" s="374"/>
      <c r="BM27" s="374"/>
      <c r="BN27" s="374"/>
      <c r="BO27" s="374"/>
      <c r="BP27" s="374"/>
      <c r="BQ27" s="374"/>
      <c r="BR27" s="374"/>
      <c r="BS27" s="374"/>
      <c r="BT27" s="374"/>
      <c r="BU27" s="374"/>
      <c r="BV27" s="374"/>
    </row>
    <row r="28" spans="1:74" ht="11.1" customHeight="1" x14ac:dyDescent="0.2">
      <c r="A28" s="10" t="s">
        <v>313</v>
      </c>
      <c r="B28" s="384" t="s">
        <v>56</v>
      </c>
      <c r="C28" s="363">
        <v>10.773436439999999</v>
      </c>
      <c r="D28" s="363">
        <v>11.06486726</v>
      </c>
      <c r="E28" s="363">
        <v>9.879763122</v>
      </c>
      <c r="F28" s="363">
        <v>9.4442929899999992</v>
      </c>
      <c r="G28" s="363">
        <v>9.7136223160000004</v>
      </c>
      <c r="H28" s="363">
        <v>11.67330898</v>
      </c>
      <c r="I28" s="363">
        <v>12.471803960000001</v>
      </c>
      <c r="J28" s="363">
        <v>12.69767553</v>
      </c>
      <c r="K28" s="363">
        <v>11.59440976</v>
      </c>
      <c r="L28" s="363">
        <v>10.11655942</v>
      </c>
      <c r="M28" s="363">
        <v>9.9612955400000001</v>
      </c>
      <c r="N28" s="363">
        <v>10.30758501</v>
      </c>
      <c r="O28" s="363">
        <v>11.32429587</v>
      </c>
      <c r="P28" s="363">
        <v>11.310503690000001</v>
      </c>
      <c r="Q28" s="363">
        <v>10.189891060000001</v>
      </c>
      <c r="R28" s="363">
        <v>9.8595849409999996</v>
      </c>
      <c r="S28" s="363">
        <v>10.360125630000001</v>
      </c>
      <c r="T28" s="363">
        <v>11.959861350000001</v>
      </c>
      <c r="U28" s="363">
        <v>12.96069791</v>
      </c>
      <c r="V28" s="363">
        <v>12.97373767</v>
      </c>
      <c r="W28" s="363">
        <v>11.72841837</v>
      </c>
      <c r="X28" s="363">
        <v>9.9471910890000004</v>
      </c>
      <c r="Y28" s="363">
        <v>10.127078109999999</v>
      </c>
      <c r="Z28" s="363">
        <v>10.9522022</v>
      </c>
      <c r="AA28" s="363">
        <v>10.86549329</v>
      </c>
      <c r="AB28" s="363">
        <v>10.841806589999999</v>
      </c>
      <c r="AC28" s="363">
        <v>10.252958039999999</v>
      </c>
      <c r="AD28" s="363">
        <v>9.6960508720000007</v>
      </c>
      <c r="AE28" s="363">
        <v>9.9921462719999994</v>
      </c>
      <c r="AF28" s="363">
        <v>11.344315249999999</v>
      </c>
      <c r="AG28" s="363">
        <v>12.88517115</v>
      </c>
      <c r="AH28" s="363">
        <v>13.055028910000001</v>
      </c>
      <c r="AI28" s="363">
        <v>11.93613871</v>
      </c>
      <c r="AJ28" s="363">
        <v>10.29921519</v>
      </c>
      <c r="AK28" s="363">
        <v>10.189307660000001</v>
      </c>
      <c r="AL28" s="363">
        <v>10.476650319999999</v>
      </c>
      <c r="AM28" s="363">
        <v>11.489777668</v>
      </c>
      <c r="AN28" s="363">
        <v>10.8092609</v>
      </c>
      <c r="AO28" s="363">
        <v>9.9105428344999993</v>
      </c>
      <c r="AP28" s="363">
        <v>9.8641000472999991</v>
      </c>
      <c r="AQ28" s="363">
        <v>10.442767425</v>
      </c>
      <c r="AR28" s="363">
        <v>12.173811537000001</v>
      </c>
      <c r="AS28" s="363">
        <v>13.179233889000001</v>
      </c>
      <c r="AT28" s="363">
        <v>13.067101399</v>
      </c>
      <c r="AU28" s="363">
        <v>11.789861226999999</v>
      </c>
      <c r="AV28" s="363">
        <v>10.502016715</v>
      </c>
      <c r="AW28" s="363">
        <v>10.144970978</v>
      </c>
      <c r="AX28" s="363">
        <v>10.916422127000001</v>
      </c>
      <c r="AY28" s="919">
        <v>12.043738524</v>
      </c>
      <c r="AZ28" s="919">
        <v>11.7653</v>
      </c>
      <c r="BA28" s="919">
        <v>10.24315</v>
      </c>
      <c r="BB28" s="374">
        <v>10.13677</v>
      </c>
      <c r="BC28" s="374">
        <v>10.546720000000001</v>
      </c>
      <c r="BD28" s="374">
        <v>12.168329999999999</v>
      </c>
      <c r="BE28" s="374">
        <v>13.449109999999999</v>
      </c>
      <c r="BF28" s="374">
        <v>13.49995</v>
      </c>
      <c r="BG28" s="374">
        <v>12.039009999999999</v>
      </c>
      <c r="BH28" s="374">
        <v>10.67849</v>
      </c>
      <c r="BI28" s="374">
        <v>10.4008</v>
      </c>
      <c r="BJ28" s="374">
        <v>11.128869999999999</v>
      </c>
      <c r="BK28" s="374">
        <v>11.695550000000001</v>
      </c>
      <c r="BL28" s="374">
        <v>11.598599999999999</v>
      </c>
      <c r="BM28" s="374">
        <v>10.48598</v>
      </c>
      <c r="BN28" s="374">
        <v>10.31395</v>
      </c>
      <c r="BO28" s="374">
        <v>10.70284</v>
      </c>
      <c r="BP28" s="374">
        <v>12.362730000000001</v>
      </c>
      <c r="BQ28" s="374">
        <v>13.66245</v>
      </c>
      <c r="BR28" s="374">
        <v>13.71843</v>
      </c>
      <c r="BS28" s="374">
        <v>12.23509</v>
      </c>
      <c r="BT28" s="374">
        <v>10.859500000000001</v>
      </c>
      <c r="BU28" s="374">
        <v>10.5588</v>
      </c>
      <c r="BV28" s="374">
        <v>11.294750000000001</v>
      </c>
    </row>
    <row r="29" spans="1:74" ht="11.1" customHeight="1" x14ac:dyDescent="0.2">
      <c r="A29" s="10"/>
      <c r="B29" s="383"/>
      <c r="C29" s="363"/>
      <c r="D29" s="363"/>
      <c r="E29" s="363"/>
      <c r="F29" s="363"/>
      <c r="G29" s="363"/>
      <c r="H29" s="363"/>
      <c r="I29" s="363"/>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3"/>
      <c r="AK29" s="363"/>
      <c r="AL29" s="363"/>
      <c r="AM29" s="363"/>
      <c r="AN29" s="363"/>
      <c r="AO29" s="363"/>
      <c r="AP29" s="363"/>
      <c r="AQ29" s="363"/>
      <c r="AR29" s="363"/>
      <c r="AS29" s="363"/>
      <c r="AT29" s="363"/>
      <c r="AU29" s="363"/>
      <c r="AV29" s="363"/>
      <c r="AW29" s="363"/>
      <c r="AX29" s="363"/>
      <c r="AY29" s="919"/>
      <c r="AZ29" s="919"/>
      <c r="BA29" s="919"/>
      <c r="BB29" s="374"/>
      <c r="BC29" s="374"/>
      <c r="BD29" s="374"/>
      <c r="BE29" s="374"/>
      <c r="BF29" s="374"/>
      <c r="BG29" s="374"/>
      <c r="BH29" s="374"/>
      <c r="BI29" s="374"/>
      <c r="BJ29" s="374"/>
      <c r="BK29" s="374"/>
      <c r="BL29" s="374"/>
      <c r="BM29" s="374"/>
      <c r="BN29" s="374"/>
      <c r="BO29" s="374"/>
      <c r="BP29" s="374"/>
      <c r="BQ29" s="374"/>
      <c r="BR29" s="374"/>
      <c r="BS29" s="374"/>
      <c r="BT29" s="374"/>
      <c r="BU29" s="374"/>
      <c r="BV29" s="374"/>
    </row>
    <row r="30" spans="1:74" ht="11.1" customHeight="1" x14ac:dyDescent="0.2">
      <c r="A30" s="10"/>
      <c r="B30" s="383" t="s">
        <v>139</v>
      </c>
      <c r="C30" s="363"/>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3"/>
      <c r="AM30" s="363"/>
      <c r="AN30" s="363"/>
      <c r="AO30" s="363"/>
      <c r="AP30" s="363"/>
      <c r="AQ30" s="363"/>
      <c r="AR30" s="363"/>
      <c r="AS30" s="363"/>
      <c r="AT30" s="363"/>
      <c r="AU30" s="363"/>
      <c r="AV30" s="363"/>
      <c r="AW30" s="363"/>
      <c r="AX30" s="363"/>
      <c r="AY30" s="919"/>
      <c r="AZ30" s="919"/>
      <c r="BA30" s="919"/>
      <c r="BB30" s="374"/>
      <c r="BC30" s="374"/>
      <c r="BD30" s="374"/>
      <c r="BE30" s="374"/>
      <c r="BF30" s="374"/>
      <c r="BG30" s="374"/>
      <c r="BH30" s="374"/>
      <c r="BI30" s="374"/>
      <c r="BJ30" s="374"/>
      <c r="BK30" s="374"/>
      <c r="BL30" s="374"/>
      <c r="BM30" s="374"/>
      <c r="BN30" s="374"/>
      <c r="BO30" s="374"/>
      <c r="BP30" s="374"/>
      <c r="BQ30" s="374"/>
      <c r="BR30" s="374"/>
      <c r="BS30" s="374"/>
      <c r="BT30" s="374"/>
      <c r="BU30" s="374"/>
      <c r="BV30" s="374"/>
    </row>
    <row r="31" spans="1:74" ht="11.1" customHeight="1" x14ac:dyDescent="0.2">
      <c r="A31" s="70" t="s">
        <v>15</v>
      </c>
      <c r="B31" s="387" t="s">
        <v>57</v>
      </c>
      <c r="C31" s="363">
        <v>0.60611770527999997</v>
      </c>
      <c r="D31" s="363">
        <v>0.54571545225999996</v>
      </c>
      <c r="E31" s="363">
        <v>0.66556358803000004</v>
      </c>
      <c r="F31" s="363">
        <v>0.64065165060999996</v>
      </c>
      <c r="G31" s="363">
        <v>0.68088032406999999</v>
      </c>
      <c r="H31" s="363">
        <v>0.64389012833000003</v>
      </c>
      <c r="I31" s="363">
        <v>0.63770769668000005</v>
      </c>
      <c r="J31" s="363">
        <v>0.64169566111999998</v>
      </c>
      <c r="K31" s="363">
        <v>0.60963322612000004</v>
      </c>
      <c r="L31" s="363">
        <v>0.64027918361000002</v>
      </c>
      <c r="M31" s="363">
        <v>0.64233106483000002</v>
      </c>
      <c r="N31" s="363">
        <v>0.67876390546999998</v>
      </c>
      <c r="O31" s="363">
        <v>0.66522215765000003</v>
      </c>
      <c r="P31" s="363">
        <v>0.62687326837000001</v>
      </c>
      <c r="Q31" s="363">
        <v>0.71411940675999996</v>
      </c>
      <c r="R31" s="363">
        <v>0.69896509172999999</v>
      </c>
      <c r="S31" s="363">
        <v>0.72396232705999997</v>
      </c>
      <c r="T31" s="363">
        <v>0.70932362009000005</v>
      </c>
      <c r="U31" s="363">
        <v>0.69087530372999995</v>
      </c>
      <c r="V31" s="363">
        <v>0.66359531382000003</v>
      </c>
      <c r="W31" s="363">
        <v>0.61710286457999997</v>
      </c>
      <c r="X31" s="363">
        <v>0.64559402951</v>
      </c>
      <c r="Y31" s="363">
        <v>0.66411194801999995</v>
      </c>
      <c r="Z31" s="363">
        <v>0.66018473019000001</v>
      </c>
      <c r="AA31" s="363">
        <v>0.67701686588999999</v>
      </c>
      <c r="AB31" s="363">
        <v>0.64274468642000004</v>
      </c>
      <c r="AC31" s="363">
        <v>0.71977995091000002</v>
      </c>
      <c r="AD31" s="363">
        <v>0.69539928383000005</v>
      </c>
      <c r="AE31" s="363">
        <v>0.73607869019000005</v>
      </c>
      <c r="AF31" s="363">
        <v>0.68782263745000005</v>
      </c>
      <c r="AG31" s="363">
        <v>0.69761020189</v>
      </c>
      <c r="AH31" s="363">
        <v>0.70457677920999995</v>
      </c>
      <c r="AI31" s="363">
        <v>0.65562898621999999</v>
      </c>
      <c r="AJ31" s="363">
        <v>0.68460305258999998</v>
      </c>
      <c r="AK31" s="363">
        <v>0.66199740792999995</v>
      </c>
      <c r="AL31" s="363">
        <v>0.69232282077999996</v>
      </c>
      <c r="AM31" s="363">
        <v>0.66333427394</v>
      </c>
      <c r="AN31" s="363">
        <v>0.68217601223000002</v>
      </c>
      <c r="AO31" s="363">
        <v>0.75074428280000005</v>
      </c>
      <c r="AP31" s="363">
        <v>0.73722301689000003</v>
      </c>
      <c r="AQ31" s="363">
        <v>0.75982322455999995</v>
      </c>
      <c r="AR31" s="363">
        <v>0.74358024184000004</v>
      </c>
      <c r="AS31" s="363">
        <v>0.73481405742999995</v>
      </c>
      <c r="AT31" s="363">
        <v>0.73387508976000004</v>
      </c>
      <c r="AU31" s="363">
        <v>0.68114176241000002</v>
      </c>
      <c r="AV31" s="363">
        <v>0.72253217835000005</v>
      </c>
      <c r="AW31" s="363">
        <v>0.70620303531999995</v>
      </c>
      <c r="AX31" s="363">
        <v>0.70853304524000005</v>
      </c>
      <c r="AY31" s="919">
        <v>0.72084302134</v>
      </c>
      <c r="AZ31" s="919">
        <v>0.66881491074999999</v>
      </c>
      <c r="BA31" s="919">
        <v>0.77677425783999998</v>
      </c>
      <c r="BB31" s="374">
        <v>0.77821680000000004</v>
      </c>
      <c r="BC31" s="374">
        <v>0.81557259999999998</v>
      </c>
      <c r="BD31" s="374">
        <v>0.81121739999999998</v>
      </c>
      <c r="BE31" s="374">
        <v>0.78855410000000004</v>
      </c>
      <c r="BF31" s="374">
        <v>0.77471769999999995</v>
      </c>
      <c r="BG31" s="374">
        <v>0.72226630000000003</v>
      </c>
      <c r="BH31" s="374">
        <v>0.76291350000000002</v>
      </c>
      <c r="BI31" s="374">
        <v>0.73229469999999997</v>
      </c>
      <c r="BJ31" s="374">
        <v>0.74747379999999997</v>
      </c>
      <c r="BK31" s="374">
        <v>0.76566270000000003</v>
      </c>
      <c r="BL31" s="374">
        <v>0.71937220000000002</v>
      </c>
      <c r="BM31" s="374">
        <v>0.81805649999999996</v>
      </c>
      <c r="BN31" s="374">
        <v>0.83539339999999995</v>
      </c>
      <c r="BO31" s="374">
        <v>0.85985500000000004</v>
      </c>
      <c r="BP31" s="374">
        <v>0.85302679999999997</v>
      </c>
      <c r="BQ31" s="374">
        <v>0.82895419999999997</v>
      </c>
      <c r="BR31" s="374">
        <v>0.81492909999999996</v>
      </c>
      <c r="BS31" s="374">
        <v>0.74559149999999996</v>
      </c>
      <c r="BT31" s="374">
        <v>0.79460010000000003</v>
      </c>
      <c r="BU31" s="374">
        <v>0.74938780000000005</v>
      </c>
      <c r="BV31" s="374">
        <v>0.77562330000000002</v>
      </c>
    </row>
    <row r="32" spans="1:74" ht="11.1" customHeight="1" x14ac:dyDescent="0.2">
      <c r="A32" s="10"/>
      <c r="B32" s="383"/>
      <c r="C32" s="363"/>
      <c r="D32" s="363"/>
      <c r="E32" s="363"/>
      <c r="F32" s="363"/>
      <c r="G32" s="363"/>
      <c r="H32" s="363"/>
      <c r="I32" s="363"/>
      <c r="J32" s="363"/>
      <c r="K32" s="363"/>
      <c r="L32" s="363"/>
      <c r="M32" s="363"/>
      <c r="N32" s="363"/>
      <c r="O32" s="363"/>
      <c r="P32" s="363"/>
      <c r="Q32" s="363"/>
      <c r="R32" s="363"/>
      <c r="S32" s="363"/>
      <c r="T32" s="363"/>
      <c r="U32" s="363"/>
      <c r="V32" s="363"/>
      <c r="W32" s="363"/>
      <c r="X32" s="363"/>
      <c r="Y32" s="363"/>
      <c r="Z32" s="363"/>
      <c r="AA32" s="363"/>
      <c r="AB32" s="363"/>
      <c r="AC32" s="363"/>
      <c r="AD32" s="363"/>
      <c r="AE32" s="363"/>
      <c r="AF32" s="363"/>
      <c r="AG32" s="363"/>
      <c r="AH32" s="363"/>
      <c r="AI32" s="363"/>
      <c r="AJ32" s="363"/>
      <c r="AK32" s="363"/>
      <c r="AL32" s="363"/>
      <c r="AM32" s="363"/>
      <c r="AN32" s="363"/>
      <c r="AO32" s="363"/>
      <c r="AP32" s="363"/>
      <c r="AQ32" s="363"/>
      <c r="AR32" s="363"/>
      <c r="AS32" s="363"/>
      <c r="AT32" s="363"/>
      <c r="AU32" s="363"/>
      <c r="AV32" s="363"/>
      <c r="AW32" s="363"/>
      <c r="AX32" s="363"/>
      <c r="AY32" s="919"/>
      <c r="AZ32" s="919"/>
      <c r="BA32" s="919"/>
      <c r="BB32" s="374"/>
      <c r="BC32" s="374"/>
      <c r="BD32" s="374"/>
      <c r="BE32" s="374"/>
      <c r="BF32" s="374"/>
      <c r="BG32" s="374"/>
      <c r="BH32" s="374"/>
      <c r="BI32" s="374"/>
      <c r="BJ32" s="374"/>
      <c r="BK32" s="374"/>
      <c r="BL32" s="374"/>
      <c r="BM32" s="374"/>
      <c r="BN32" s="374"/>
      <c r="BO32" s="374"/>
      <c r="BP32" s="374"/>
      <c r="BQ32" s="374"/>
      <c r="BR32" s="374"/>
      <c r="BS32" s="374"/>
      <c r="BT32" s="374"/>
      <c r="BU32" s="374"/>
      <c r="BV32" s="374"/>
    </row>
    <row r="33" spans="1:74" ht="11.1" customHeight="1" x14ac:dyDescent="0.2">
      <c r="A33" s="10"/>
      <c r="B33" s="383" t="s">
        <v>140</v>
      </c>
      <c r="C33" s="367"/>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367"/>
      <c r="AM33" s="367"/>
      <c r="AN33" s="367"/>
      <c r="AO33" s="367"/>
      <c r="AP33" s="367"/>
      <c r="AQ33" s="367"/>
      <c r="AR33" s="367"/>
      <c r="AS33" s="367"/>
      <c r="AT33" s="367"/>
      <c r="AU33" s="367"/>
      <c r="AV33" s="367"/>
      <c r="AW33" s="367"/>
      <c r="AX33" s="367"/>
      <c r="AY33" s="923"/>
      <c r="AZ33" s="923"/>
      <c r="BA33" s="923"/>
      <c r="BB33" s="378"/>
      <c r="BC33" s="378"/>
      <c r="BD33" s="378"/>
      <c r="BE33" s="378"/>
      <c r="BF33" s="378"/>
      <c r="BG33" s="378"/>
      <c r="BH33" s="378"/>
      <c r="BI33" s="378"/>
      <c r="BJ33" s="378"/>
      <c r="BK33" s="378"/>
      <c r="BL33" s="378"/>
      <c r="BM33" s="378"/>
      <c r="BN33" s="378"/>
      <c r="BO33" s="378"/>
      <c r="BP33" s="378"/>
      <c r="BQ33" s="378"/>
      <c r="BR33" s="378"/>
      <c r="BS33" s="378"/>
      <c r="BT33" s="378"/>
      <c r="BU33" s="378"/>
      <c r="BV33" s="378"/>
    </row>
    <row r="34" spans="1:74" ht="11.1" customHeight="1" x14ac:dyDescent="0.2">
      <c r="A34" s="13" t="s">
        <v>316</v>
      </c>
      <c r="B34" s="387" t="s">
        <v>57</v>
      </c>
      <c r="C34" s="363">
        <v>8.5785123849999998</v>
      </c>
      <c r="D34" s="363">
        <v>7.8258419269999999</v>
      </c>
      <c r="E34" s="363">
        <v>7.7017807669999998</v>
      </c>
      <c r="F34" s="363">
        <v>7.1236642740000002</v>
      </c>
      <c r="G34" s="363">
        <v>7.3092981830000001</v>
      </c>
      <c r="H34" s="363">
        <v>7.6682406869999999</v>
      </c>
      <c r="I34" s="363">
        <v>8.0694532710000004</v>
      </c>
      <c r="J34" s="363">
        <v>8.1621314900000002</v>
      </c>
      <c r="K34" s="363">
        <v>7.3745649320000002</v>
      </c>
      <c r="L34" s="363">
        <v>7.4178166939999999</v>
      </c>
      <c r="M34" s="363">
        <v>7.773117622</v>
      </c>
      <c r="N34" s="363">
        <v>8.3484119420000003</v>
      </c>
      <c r="O34" s="363">
        <v>9.0356960239999999</v>
      </c>
      <c r="P34" s="363">
        <v>7.9980591619999997</v>
      </c>
      <c r="Q34" s="363">
        <v>8.0472975929999997</v>
      </c>
      <c r="R34" s="363">
        <v>7.2375263580000002</v>
      </c>
      <c r="S34" s="363">
        <v>7.4280078009999997</v>
      </c>
      <c r="T34" s="363">
        <v>7.6380590760000002</v>
      </c>
      <c r="U34" s="363">
        <v>8.1042492500000005</v>
      </c>
      <c r="V34" s="363">
        <v>8.1124905680000001</v>
      </c>
      <c r="W34" s="363">
        <v>7.387609876</v>
      </c>
      <c r="X34" s="363">
        <v>7.3812050960000004</v>
      </c>
      <c r="Y34" s="363">
        <v>7.8021344770000001</v>
      </c>
      <c r="Z34" s="363">
        <v>8.6395779289999997</v>
      </c>
      <c r="AA34" s="363">
        <v>8.4715924050000009</v>
      </c>
      <c r="AB34" s="363">
        <v>7.6001146869999996</v>
      </c>
      <c r="AC34" s="363">
        <v>8.1382950219999994</v>
      </c>
      <c r="AD34" s="363">
        <v>7.1693933650000004</v>
      </c>
      <c r="AE34" s="363">
        <v>7.3319593589999998</v>
      </c>
      <c r="AF34" s="363">
        <v>7.5095850789999998</v>
      </c>
      <c r="AG34" s="363">
        <v>8.0768861639999994</v>
      </c>
      <c r="AH34" s="363">
        <v>8.2188681209999999</v>
      </c>
      <c r="AI34" s="363">
        <v>7.4284778779999998</v>
      </c>
      <c r="AJ34" s="363">
        <v>7.5430397930000002</v>
      </c>
      <c r="AK34" s="363">
        <v>7.8401860299999999</v>
      </c>
      <c r="AL34" s="363">
        <v>8.3623478500000008</v>
      </c>
      <c r="AM34" s="363">
        <v>8.9882530149999997</v>
      </c>
      <c r="AN34" s="363">
        <v>7.7187034260000003</v>
      </c>
      <c r="AO34" s="363">
        <v>7.7181397240000003</v>
      </c>
      <c r="AP34" s="363">
        <v>7.1494978890000001</v>
      </c>
      <c r="AQ34" s="363">
        <v>7.4896679949999996</v>
      </c>
      <c r="AR34" s="363">
        <v>7.5916091909999999</v>
      </c>
      <c r="AS34" s="363">
        <v>8.1971434730000006</v>
      </c>
      <c r="AT34" s="363">
        <v>8.1585225399999999</v>
      </c>
      <c r="AU34" s="363">
        <v>7.4008574029999998</v>
      </c>
      <c r="AV34" s="363">
        <v>7.5403568529999996</v>
      </c>
      <c r="AW34" s="363">
        <v>7.6025578290000002</v>
      </c>
      <c r="AX34" s="363">
        <v>8.6453371749999999</v>
      </c>
      <c r="AY34" s="919">
        <v>9.3877889999999997</v>
      </c>
      <c r="AZ34" s="919">
        <v>8.06968</v>
      </c>
      <c r="BA34" s="919">
        <v>7.8355629999999996</v>
      </c>
      <c r="BB34" s="374">
        <v>7.2034200000000004</v>
      </c>
      <c r="BC34" s="374">
        <v>7.3966139999999996</v>
      </c>
      <c r="BD34" s="374">
        <v>7.5693239999999999</v>
      </c>
      <c r="BE34" s="374">
        <v>8.1875630000000008</v>
      </c>
      <c r="BF34" s="374">
        <v>8.2230209999999992</v>
      </c>
      <c r="BG34" s="374">
        <v>7.4494150000000001</v>
      </c>
      <c r="BH34" s="374">
        <v>7.5608880000000003</v>
      </c>
      <c r="BI34" s="374">
        <v>7.7507010000000003</v>
      </c>
      <c r="BJ34" s="374">
        <v>8.6424059999999994</v>
      </c>
      <c r="BK34" s="374">
        <v>8.9156150000000007</v>
      </c>
      <c r="BL34" s="374">
        <v>7.8543200000000004</v>
      </c>
      <c r="BM34" s="374">
        <v>8.0049740000000007</v>
      </c>
      <c r="BN34" s="374">
        <v>7.2096020000000003</v>
      </c>
      <c r="BO34" s="374">
        <v>7.4071749999999996</v>
      </c>
      <c r="BP34" s="374">
        <v>7.6185879999999999</v>
      </c>
      <c r="BQ34" s="374">
        <v>8.2336840000000002</v>
      </c>
      <c r="BR34" s="374">
        <v>8.2511360000000007</v>
      </c>
      <c r="BS34" s="374">
        <v>7.503298</v>
      </c>
      <c r="BT34" s="374">
        <v>7.5840860000000001</v>
      </c>
      <c r="BU34" s="374">
        <v>7.7990440000000003</v>
      </c>
      <c r="BV34" s="374">
        <v>8.6770759999999996</v>
      </c>
    </row>
    <row r="35" spans="1:74" ht="11.1" customHeight="1" x14ac:dyDescent="0.2">
      <c r="A35" s="10"/>
      <c r="B35" s="15"/>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c r="AN35" s="368"/>
      <c r="AO35" s="368"/>
      <c r="AP35" s="368"/>
      <c r="AQ35" s="368"/>
      <c r="AR35" s="368"/>
      <c r="AS35" s="368"/>
      <c r="AT35" s="368"/>
      <c r="AU35" s="368"/>
      <c r="AV35" s="368"/>
      <c r="AW35" s="368"/>
      <c r="AX35" s="368"/>
      <c r="AY35" s="924"/>
      <c r="AZ35" s="924"/>
      <c r="BA35" s="924"/>
      <c r="BB35" s="379"/>
      <c r="BC35" s="379"/>
      <c r="BD35" s="379"/>
      <c r="BE35" s="379"/>
      <c r="BF35" s="379"/>
      <c r="BG35" s="379"/>
      <c r="BH35" s="379"/>
      <c r="BI35" s="379"/>
      <c r="BJ35" s="379"/>
      <c r="BK35" s="379"/>
      <c r="BL35" s="379"/>
      <c r="BM35" s="379"/>
      <c r="BN35" s="379"/>
      <c r="BO35" s="379"/>
      <c r="BP35" s="379"/>
      <c r="BQ35" s="379"/>
      <c r="BR35" s="379"/>
      <c r="BS35" s="379"/>
      <c r="BT35" s="379"/>
      <c r="BU35" s="379"/>
      <c r="BV35" s="379"/>
    </row>
    <row r="36" spans="1:74" ht="11.1" customHeight="1" x14ac:dyDescent="0.2">
      <c r="A36" s="10"/>
      <c r="B36" s="14" t="s">
        <v>66</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924"/>
      <c r="AZ36" s="924"/>
      <c r="BA36" s="924"/>
      <c r="BB36" s="379"/>
      <c r="BC36" s="379"/>
      <c r="BD36" s="379"/>
      <c r="BE36" s="379"/>
      <c r="BF36" s="379"/>
      <c r="BG36" s="379"/>
      <c r="BH36" s="379"/>
      <c r="BI36" s="379"/>
      <c r="BJ36" s="379"/>
      <c r="BK36" s="379"/>
      <c r="BL36" s="379"/>
      <c r="BM36" s="379"/>
      <c r="BN36" s="379"/>
      <c r="BO36" s="379"/>
      <c r="BP36" s="379"/>
      <c r="BQ36" s="379"/>
      <c r="BR36" s="379"/>
      <c r="BS36" s="379"/>
      <c r="BT36" s="379"/>
      <c r="BU36" s="379"/>
      <c r="BV36" s="379"/>
    </row>
    <row r="37" spans="1:74" ht="11.1" customHeight="1" x14ac:dyDescent="0.2">
      <c r="A37" s="13"/>
      <c r="B37" s="15"/>
      <c r="C37" s="364"/>
      <c r="D37" s="364"/>
      <c r="E37" s="364"/>
      <c r="F37" s="364"/>
      <c r="G37" s="364"/>
      <c r="H37" s="364"/>
      <c r="I37" s="364"/>
      <c r="J37" s="364"/>
      <c r="K37" s="364"/>
      <c r="L37" s="364"/>
      <c r="M37" s="364"/>
      <c r="N37" s="364"/>
      <c r="O37" s="364"/>
      <c r="P37" s="364"/>
      <c r="Q37" s="364"/>
      <c r="R37" s="364"/>
      <c r="S37" s="364"/>
      <c r="T37" s="364"/>
      <c r="U37" s="364"/>
      <c r="V37" s="364"/>
      <c r="W37" s="364"/>
      <c r="X37" s="364"/>
      <c r="Y37" s="364"/>
      <c r="Z37" s="364"/>
      <c r="AA37" s="364"/>
      <c r="AB37" s="364"/>
      <c r="AC37" s="364"/>
      <c r="AD37" s="364"/>
      <c r="AE37" s="364"/>
      <c r="AF37" s="364"/>
      <c r="AG37" s="364"/>
      <c r="AH37" s="364"/>
      <c r="AI37" s="364"/>
      <c r="AJ37" s="364"/>
      <c r="AK37" s="364"/>
      <c r="AL37" s="364"/>
      <c r="AM37" s="364"/>
      <c r="AN37" s="364"/>
      <c r="AO37" s="364"/>
      <c r="AP37" s="364"/>
      <c r="AQ37" s="364"/>
      <c r="AR37" s="364"/>
      <c r="AS37" s="364"/>
      <c r="AT37" s="364"/>
      <c r="AU37" s="364"/>
      <c r="AV37" s="364"/>
      <c r="AW37" s="364"/>
      <c r="AX37" s="364"/>
      <c r="AY37" s="920"/>
      <c r="AZ37" s="920"/>
      <c r="BA37" s="920"/>
      <c r="BB37" s="375"/>
      <c r="BC37" s="375"/>
      <c r="BD37" s="375"/>
      <c r="BE37" s="375"/>
      <c r="BF37" s="375"/>
      <c r="BG37" s="375"/>
      <c r="BH37" s="375"/>
      <c r="BI37" s="375"/>
      <c r="BJ37" s="375"/>
      <c r="BK37" s="375"/>
      <c r="BL37" s="375"/>
      <c r="BM37" s="375"/>
      <c r="BN37" s="375"/>
      <c r="BO37" s="375"/>
      <c r="BP37" s="375"/>
      <c r="BQ37" s="375"/>
      <c r="BR37" s="375"/>
      <c r="BS37" s="375"/>
      <c r="BT37" s="375"/>
      <c r="BU37" s="375"/>
      <c r="BV37" s="375"/>
    </row>
    <row r="38" spans="1:74" ht="11.1" customHeight="1" x14ac:dyDescent="0.2">
      <c r="A38" s="272"/>
      <c r="B38" s="383" t="s">
        <v>547</v>
      </c>
      <c r="C38" s="364"/>
      <c r="D38" s="364"/>
      <c r="E38" s="364"/>
      <c r="F38" s="364"/>
      <c r="G38" s="364"/>
      <c r="H38" s="364"/>
      <c r="I38" s="364"/>
      <c r="J38" s="364"/>
      <c r="K38" s="364"/>
      <c r="L38" s="364"/>
      <c r="M38" s="364"/>
      <c r="N38" s="364"/>
      <c r="O38" s="364"/>
      <c r="P38" s="364"/>
      <c r="Q38" s="364"/>
      <c r="R38" s="364"/>
      <c r="S38" s="364"/>
      <c r="T38" s="364"/>
      <c r="U38" s="364"/>
      <c r="V38" s="364"/>
      <c r="W38" s="364"/>
      <c r="X38" s="364"/>
      <c r="Y38" s="364"/>
      <c r="Z38" s="364"/>
      <c r="AA38" s="364"/>
      <c r="AB38" s="364"/>
      <c r="AC38" s="364"/>
      <c r="AD38" s="364"/>
      <c r="AE38" s="364"/>
      <c r="AF38" s="364"/>
      <c r="AG38" s="364"/>
      <c r="AH38" s="364"/>
      <c r="AI38" s="364"/>
      <c r="AJ38" s="364"/>
      <c r="AK38" s="364"/>
      <c r="AL38" s="364"/>
      <c r="AM38" s="364"/>
      <c r="AN38" s="364"/>
      <c r="AO38" s="364"/>
      <c r="AP38" s="364"/>
      <c r="AQ38" s="364"/>
      <c r="AR38" s="364"/>
      <c r="AS38" s="364"/>
      <c r="AT38" s="364"/>
      <c r="AU38" s="364"/>
      <c r="AV38" s="364"/>
      <c r="AW38" s="364"/>
      <c r="AX38" s="364"/>
      <c r="AY38" s="920"/>
      <c r="AZ38" s="920"/>
      <c r="BA38" s="920"/>
      <c r="BB38" s="375"/>
      <c r="BC38" s="375"/>
      <c r="BD38" s="375"/>
      <c r="BE38" s="375"/>
      <c r="BF38" s="375"/>
      <c r="BG38" s="375"/>
      <c r="BH38" s="375"/>
      <c r="BI38" s="375"/>
      <c r="BJ38" s="375"/>
      <c r="BK38" s="375"/>
      <c r="BL38" s="375"/>
      <c r="BM38" s="375"/>
      <c r="BN38" s="375"/>
      <c r="BO38" s="375"/>
      <c r="BP38" s="375"/>
      <c r="BQ38" s="375"/>
      <c r="BR38" s="375"/>
      <c r="BS38" s="375"/>
      <c r="BT38" s="375"/>
      <c r="BU38" s="375"/>
      <c r="BV38" s="375"/>
    </row>
    <row r="39" spans="1:74" ht="11.1" customHeight="1" x14ac:dyDescent="0.2">
      <c r="A39" s="272" t="s">
        <v>254</v>
      </c>
      <c r="B39" s="387" t="s">
        <v>61</v>
      </c>
      <c r="C39" s="363">
        <v>52</v>
      </c>
      <c r="D39" s="363">
        <v>59.04</v>
      </c>
      <c r="E39" s="363">
        <v>62.33</v>
      </c>
      <c r="F39" s="363">
        <v>61.72</v>
      </c>
      <c r="G39" s="363">
        <v>65.17</v>
      </c>
      <c r="H39" s="363">
        <v>71.38</v>
      </c>
      <c r="I39" s="363">
        <v>72.489999999999995</v>
      </c>
      <c r="J39" s="363">
        <v>67.73</v>
      </c>
      <c r="K39" s="363">
        <v>71.650000000000006</v>
      </c>
      <c r="L39" s="363">
        <v>81.48</v>
      </c>
      <c r="M39" s="363">
        <v>79.150000000000006</v>
      </c>
      <c r="N39" s="363">
        <v>71.709999999999994</v>
      </c>
      <c r="O39" s="363">
        <v>83.22</v>
      </c>
      <c r="P39" s="363">
        <v>91.64</v>
      </c>
      <c r="Q39" s="363">
        <v>108.5</v>
      </c>
      <c r="R39" s="363">
        <v>101.78</v>
      </c>
      <c r="S39" s="363">
        <v>109.55</v>
      </c>
      <c r="T39" s="363">
        <v>114.84</v>
      </c>
      <c r="U39" s="363">
        <v>101.62</v>
      </c>
      <c r="V39" s="363">
        <v>93.67</v>
      </c>
      <c r="W39" s="363">
        <v>84.26</v>
      </c>
      <c r="X39" s="363">
        <v>87.55</v>
      </c>
      <c r="Y39" s="363">
        <v>84.37</v>
      </c>
      <c r="Z39" s="363">
        <v>76.44</v>
      </c>
      <c r="AA39" s="363">
        <v>78.12</v>
      </c>
      <c r="AB39" s="363">
        <v>76.83</v>
      </c>
      <c r="AC39" s="363">
        <v>73.28</v>
      </c>
      <c r="AD39" s="363">
        <v>79.45</v>
      </c>
      <c r="AE39" s="363">
        <v>71.58</v>
      </c>
      <c r="AF39" s="363">
        <v>70.25</v>
      </c>
      <c r="AG39" s="363">
        <v>76.069999999999993</v>
      </c>
      <c r="AH39" s="363">
        <v>81.39</v>
      </c>
      <c r="AI39" s="363">
        <v>89.43</v>
      </c>
      <c r="AJ39" s="363">
        <v>85.64</v>
      </c>
      <c r="AK39" s="363">
        <v>77.69</v>
      </c>
      <c r="AL39" s="363">
        <v>71.900000000000006</v>
      </c>
      <c r="AM39" s="363">
        <v>74.150000000000006</v>
      </c>
      <c r="AN39" s="363">
        <v>77.25</v>
      </c>
      <c r="AO39" s="363">
        <v>81.28</v>
      </c>
      <c r="AP39" s="363">
        <v>85.35</v>
      </c>
      <c r="AQ39" s="363">
        <v>80.02</v>
      </c>
      <c r="AR39" s="363">
        <v>79.77</v>
      </c>
      <c r="AS39" s="363">
        <v>81.8</v>
      </c>
      <c r="AT39" s="363">
        <v>76.680000000000007</v>
      </c>
      <c r="AU39" s="363">
        <v>70.239999999999995</v>
      </c>
      <c r="AV39" s="363">
        <v>71.989999999999995</v>
      </c>
      <c r="AW39" s="363">
        <v>69.95</v>
      </c>
      <c r="AX39" s="363">
        <v>70.12</v>
      </c>
      <c r="AY39" s="919">
        <v>75.739999999999995</v>
      </c>
      <c r="AZ39" s="919">
        <v>71.53</v>
      </c>
      <c r="BA39" s="919">
        <v>68.239999999999995</v>
      </c>
      <c r="BB39" s="374">
        <v>63</v>
      </c>
      <c r="BC39" s="374">
        <v>62</v>
      </c>
      <c r="BD39" s="374">
        <v>62</v>
      </c>
      <c r="BE39" s="374">
        <v>62</v>
      </c>
      <c r="BF39" s="374">
        <v>62</v>
      </c>
      <c r="BG39" s="374">
        <v>61</v>
      </c>
      <c r="BH39" s="374">
        <v>60</v>
      </c>
      <c r="BI39" s="374">
        <v>60</v>
      </c>
      <c r="BJ39" s="374">
        <v>60</v>
      </c>
      <c r="BK39" s="374">
        <v>59</v>
      </c>
      <c r="BL39" s="374">
        <v>59</v>
      </c>
      <c r="BM39" s="374">
        <v>59</v>
      </c>
      <c r="BN39" s="374">
        <v>58</v>
      </c>
      <c r="BO39" s="374">
        <v>58</v>
      </c>
      <c r="BP39" s="374">
        <v>58</v>
      </c>
      <c r="BQ39" s="374">
        <v>57</v>
      </c>
      <c r="BR39" s="374">
        <v>57</v>
      </c>
      <c r="BS39" s="374">
        <v>57</v>
      </c>
      <c r="BT39" s="374">
        <v>56</v>
      </c>
      <c r="BU39" s="374">
        <v>56</v>
      </c>
      <c r="BV39" s="374">
        <v>56</v>
      </c>
    </row>
    <row r="40" spans="1:74" ht="11.1" customHeight="1" x14ac:dyDescent="0.2">
      <c r="A40" s="13"/>
      <c r="B40" s="383"/>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364"/>
      <c r="AM40" s="364"/>
      <c r="AN40" s="364"/>
      <c r="AO40" s="364"/>
      <c r="AP40" s="364"/>
      <c r="AQ40" s="364"/>
      <c r="AR40" s="364"/>
      <c r="AS40" s="364"/>
      <c r="AT40" s="364"/>
      <c r="AU40" s="364"/>
      <c r="AV40" s="364"/>
      <c r="AW40" s="364"/>
      <c r="AX40" s="364"/>
      <c r="AY40" s="920"/>
      <c r="AZ40" s="920"/>
      <c r="BA40" s="920"/>
      <c r="BB40" s="375"/>
      <c r="BC40" s="375"/>
      <c r="BD40" s="375"/>
      <c r="BE40" s="375"/>
      <c r="BF40" s="375"/>
      <c r="BG40" s="375"/>
      <c r="BH40" s="375"/>
      <c r="BI40" s="375"/>
      <c r="BJ40" s="375"/>
      <c r="BK40" s="375"/>
      <c r="BL40" s="375"/>
      <c r="BM40" s="375"/>
      <c r="BN40" s="375"/>
      <c r="BO40" s="375"/>
      <c r="BP40" s="375"/>
      <c r="BQ40" s="375"/>
      <c r="BR40" s="375"/>
      <c r="BS40" s="375"/>
      <c r="BT40" s="375"/>
      <c r="BU40" s="375"/>
      <c r="BV40" s="375"/>
    </row>
    <row r="41" spans="1:74" ht="11.1" customHeight="1" x14ac:dyDescent="0.2">
      <c r="A41" s="271"/>
      <c r="B41" s="383" t="s">
        <v>484</v>
      </c>
      <c r="C41" s="368"/>
      <c r="D41" s="368"/>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368"/>
      <c r="AN41" s="368"/>
      <c r="AO41" s="368"/>
      <c r="AP41" s="368"/>
      <c r="AQ41" s="368"/>
      <c r="AR41" s="368"/>
      <c r="AS41" s="368"/>
      <c r="AT41" s="368"/>
      <c r="AU41" s="368"/>
      <c r="AV41" s="368"/>
      <c r="AW41" s="368"/>
      <c r="AX41" s="368"/>
      <c r="AY41" s="924"/>
      <c r="AZ41" s="924"/>
      <c r="BA41" s="924"/>
      <c r="BB41" s="379"/>
      <c r="BC41" s="379"/>
      <c r="BD41" s="379"/>
      <c r="BE41" s="379"/>
      <c r="BF41" s="379"/>
      <c r="BG41" s="379"/>
      <c r="BH41" s="379"/>
      <c r="BI41" s="379"/>
      <c r="BJ41" s="379"/>
      <c r="BK41" s="379"/>
      <c r="BL41" s="379"/>
      <c r="BM41" s="379"/>
      <c r="BN41" s="379"/>
      <c r="BO41" s="379"/>
      <c r="BP41" s="379"/>
      <c r="BQ41" s="379"/>
      <c r="BR41" s="379"/>
      <c r="BS41" s="379"/>
      <c r="BT41" s="379"/>
      <c r="BU41" s="379"/>
      <c r="BV41" s="379"/>
    </row>
    <row r="42" spans="1:74" ht="11.1" customHeight="1" x14ac:dyDescent="0.2">
      <c r="A42" s="272" t="s">
        <v>70</v>
      </c>
      <c r="B42" s="387" t="s">
        <v>62</v>
      </c>
      <c r="C42" s="363">
        <v>2.71</v>
      </c>
      <c r="D42" s="363">
        <v>5.35</v>
      </c>
      <c r="E42" s="363">
        <v>2.62</v>
      </c>
      <c r="F42" s="363">
        <v>2.66</v>
      </c>
      <c r="G42" s="363">
        <v>2.91</v>
      </c>
      <c r="H42" s="363">
        <v>3.26</v>
      </c>
      <c r="I42" s="363">
        <v>3.84</v>
      </c>
      <c r="J42" s="363">
        <v>4.07</v>
      </c>
      <c r="K42" s="363">
        <v>5.16</v>
      </c>
      <c r="L42" s="363">
        <v>5.51</v>
      </c>
      <c r="M42" s="363">
        <v>5.05</v>
      </c>
      <c r="N42" s="363">
        <v>3.76</v>
      </c>
      <c r="O42" s="363">
        <v>4.38</v>
      </c>
      <c r="P42" s="363">
        <v>4.6900000000000004</v>
      </c>
      <c r="Q42" s="363">
        <v>4.9000000000000004</v>
      </c>
      <c r="R42" s="363">
        <v>6.6</v>
      </c>
      <c r="S42" s="363">
        <v>8.14</v>
      </c>
      <c r="T42" s="363">
        <v>7.7</v>
      </c>
      <c r="U42" s="363">
        <v>7.28</v>
      </c>
      <c r="V42" s="363">
        <v>8.81</v>
      </c>
      <c r="W42" s="363">
        <v>7.88</v>
      </c>
      <c r="X42" s="363">
        <v>5.66</v>
      </c>
      <c r="Y42" s="363">
        <v>5.45</v>
      </c>
      <c r="Z42" s="363">
        <v>5.53</v>
      </c>
      <c r="AA42" s="363">
        <v>3.27</v>
      </c>
      <c r="AB42" s="363">
        <v>2.38</v>
      </c>
      <c r="AC42" s="363">
        <v>2.31</v>
      </c>
      <c r="AD42" s="363">
        <v>2.16</v>
      </c>
      <c r="AE42" s="363">
        <v>2.15</v>
      </c>
      <c r="AF42" s="363">
        <v>2.1800000000000002</v>
      </c>
      <c r="AG42" s="363">
        <v>2.5499999999999998</v>
      </c>
      <c r="AH42" s="363">
        <v>2.58</v>
      </c>
      <c r="AI42" s="363">
        <v>2.64</v>
      </c>
      <c r="AJ42" s="363">
        <v>2.98</v>
      </c>
      <c r="AK42" s="363">
        <v>2.71</v>
      </c>
      <c r="AL42" s="363">
        <v>2.52</v>
      </c>
      <c r="AM42" s="363">
        <v>3.18</v>
      </c>
      <c r="AN42" s="363">
        <v>1.72</v>
      </c>
      <c r="AO42" s="363">
        <v>1.49</v>
      </c>
      <c r="AP42" s="363">
        <v>1.6</v>
      </c>
      <c r="AQ42" s="363">
        <v>2.12</v>
      </c>
      <c r="AR42" s="363">
        <v>2.54</v>
      </c>
      <c r="AS42" s="363">
        <v>2.0699999999999998</v>
      </c>
      <c r="AT42" s="363">
        <v>1.99</v>
      </c>
      <c r="AU42" s="363">
        <v>2.2799999999999998</v>
      </c>
      <c r="AV42" s="363">
        <v>2.2000000000000002</v>
      </c>
      <c r="AW42" s="363">
        <v>2.12</v>
      </c>
      <c r="AX42" s="363">
        <v>3.01</v>
      </c>
      <c r="AY42" s="919">
        <v>4.13</v>
      </c>
      <c r="AZ42" s="919">
        <v>4.1900000000000004</v>
      </c>
      <c r="BA42" s="919">
        <v>4.12</v>
      </c>
      <c r="BB42" s="374">
        <v>3.89</v>
      </c>
      <c r="BC42" s="374">
        <v>3.92</v>
      </c>
      <c r="BD42" s="374">
        <v>3.97</v>
      </c>
      <c r="BE42" s="374">
        <v>4.1900000000000004</v>
      </c>
      <c r="BF42" s="374">
        <v>4.43</v>
      </c>
      <c r="BG42" s="374">
        <v>4.3899999999999997</v>
      </c>
      <c r="BH42" s="374">
        <v>4.38</v>
      </c>
      <c r="BI42" s="374">
        <v>4.63</v>
      </c>
      <c r="BJ42" s="374">
        <v>5.04</v>
      </c>
      <c r="BK42" s="374">
        <v>5.28</v>
      </c>
      <c r="BL42" s="374">
        <v>5</v>
      </c>
      <c r="BM42" s="374">
        <v>4.5199999999999996</v>
      </c>
      <c r="BN42" s="374">
        <v>4.24</v>
      </c>
      <c r="BO42" s="374">
        <v>4.13</v>
      </c>
      <c r="BP42" s="374">
        <v>4.16</v>
      </c>
      <c r="BQ42" s="374">
        <v>4.3600000000000003</v>
      </c>
      <c r="BR42" s="374">
        <v>4.78</v>
      </c>
      <c r="BS42" s="374">
        <v>4.6900000000000004</v>
      </c>
      <c r="BT42" s="374">
        <v>4.49</v>
      </c>
      <c r="BU42" s="374">
        <v>4.55</v>
      </c>
      <c r="BV42" s="374">
        <v>4.95</v>
      </c>
    </row>
    <row r="43" spans="1:74" ht="11.1" customHeight="1" x14ac:dyDescent="0.2">
      <c r="A43" s="10"/>
      <c r="B43" s="383"/>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c r="AN43" s="367"/>
      <c r="AO43" s="367"/>
      <c r="AP43" s="367"/>
      <c r="AQ43" s="367"/>
      <c r="AR43" s="367"/>
      <c r="AS43" s="367"/>
      <c r="AT43" s="367"/>
      <c r="AU43" s="367"/>
      <c r="AV43" s="367"/>
      <c r="AW43" s="367"/>
      <c r="AX43" s="367"/>
      <c r="AY43" s="923"/>
      <c r="AZ43" s="923"/>
      <c r="BA43" s="923"/>
      <c r="BB43" s="378"/>
      <c r="BC43" s="378"/>
      <c r="BD43" s="378"/>
      <c r="BE43" s="378"/>
      <c r="BF43" s="378"/>
      <c r="BG43" s="378"/>
      <c r="BH43" s="378"/>
      <c r="BI43" s="378"/>
      <c r="BJ43" s="378"/>
      <c r="BK43" s="378"/>
      <c r="BL43" s="378"/>
      <c r="BM43" s="378"/>
      <c r="BN43" s="378"/>
      <c r="BO43" s="378"/>
      <c r="BP43" s="378"/>
      <c r="BQ43" s="378"/>
      <c r="BR43" s="378"/>
      <c r="BS43" s="378"/>
      <c r="BT43" s="378"/>
      <c r="BU43" s="378"/>
      <c r="BV43" s="378"/>
    </row>
    <row r="44" spans="1:74" ht="11.1" customHeight="1" x14ac:dyDescent="0.2">
      <c r="A44" s="10"/>
      <c r="B44" s="383" t="s">
        <v>474</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c r="AN44" s="367"/>
      <c r="AO44" s="367"/>
      <c r="AP44" s="367"/>
      <c r="AQ44" s="367"/>
      <c r="AR44" s="367"/>
      <c r="AS44" s="367"/>
      <c r="AT44" s="367"/>
      <c r="AU44" s="367"/>
      <c r="AV44" s="367"/>
      <c r="AW44" s="367"/>
      <c r="AX44" s="367"/>
      <c r="AY44" s="923"/>
      <c r="AZ44" s="923"/>
      <c r="BA44" s="923"/>
      <c r="BB44" s="378"/>
      <c r="BC44" s="378"/>
      <c r="BD44" s="378"/>
      <c r="BE44" s="378"/>
      <c r="BF44" s="378"/>
      <c r="BG44" s="378"/>
      <c r="BH44" s="378"/>
      <c r="BI44" s="378"/>
      <c r="BJ44" s="378"/>
      <c r="BK44" s="378"/>
      <c r="BL44" s="378"/>
      <c r="BM44" s="378"/>
      <c r="BN44" s="378"/>
      <c r="BO44" s="378"/>
      <c r="BP44" s="378"/>
      <c r="BQ44" s="378"/>
      <c r="BR44" s="378"/>
      <c r="BS44" s="378"/>
      <c r="BT44" s="378"/>
      <c r="BU44" s="378"/>
      <c r="BV44" s="378"/>
    </row>
    <row r="45" spans="1:74" ht="11.1" customHeight="1" x14ac:dyDescent="0.2">
      <c r="A45" s="13" t="s">
        <v>255</v>
      </c>
      <c r="B45" s="387" t="s">
        <v>62</v>
      </c>
      <c r="C45" s="363">
        <v>1.9002439028</v>
      </c>
      <c r="D45" s="363">
        <v>1.9264737038999999</v>
      </c>
      <c r="E45" s="363">
        <v>1.8933881796000001</v>
      </c>
      <c r="F45" s="363">
        <v>1.8952856568000001</v>
      </c>
      <c r="G45" s="363">
        <v>1.8931579256</v>
      </c>
      <c r="H45" s="363">
        <v>1.9520854196999999</v>
      </c>
      <c r="I45" s="363">
        <v>2.0075843822000001</v>
      </c>
      <c r="J45" s="363">
        <v>2.0562939591</v>
      </c>
      <c r="K45" s="363">
        <v>2.0089532846</v>
      </c>
      <c r="L45" s="363">
        <v>2.0282229179</v>
      </c>
      <c r="M45" s="363">
        <v>2.0357982250000002</v>
      </c>
      <c r="N45" s="363">
        <v>2.0715358930000001</v>
      </c>
      <c r="O45" s="363">
        <v>2.1999997519000001</v>
      </c>
      <c r="P45" s="363">
        <v>2.1699923609999998</v>
      </c>
      <c r="Q45" s="363">
        <v>2.1519612245999999</v>
      </c>
      <c r="R45" s="363">
        <v>2.1814958866</v>
      </c>
      <c r="S45" s="363">
        <v>2.2321288404000001</v>
      </c>
      <c r="T45" s="363">
        <v>2.3155552371999999</v>
      </c>
      <c r="U45" s="363">
        <v>2.4693298204</v>
      </c>
      <c r="V45" s="363">
        <v>2.5065243406</v>
      </c>
      <c r="W45" s="363">
        <v>2.5078223408000002</v>
      </c>
      <c r="X45" s="363">
        <v>2.4609091750999998</v>
      </c>
      <c r="Y45" s="363">
        <v>2.4777312747</v>
      </c>
      <c r="Z45" s="363">
        <v>2.6450427794000002</v>
      </c>
      <c r="AA45" s="363">
        <v>2.5903686218000002</v>
      </c>
      <c r="AB45" s="363">
        <v>2.5892527438999999</v>
      </c>
      <c r="AC45" s="363">
        <v>2.4979914435000001</v>
      </c>
      <c r="AD45" s="363">
        <v>2.4713572313999999</v>
      </c>
      <c r="AE45" s="363">
        <v>2.5092990619000002</v>
      </c>
      <c r="AF45" s="363">
        <v>2.4623011391</v>
      </c>
      <c r="AG45" s="363">
        <v>2.4738063500999998</v>
      </c>
      <c r="AH45" s="363">
        <v>2.4908998937</v>
      </c>
      <c r="AI45" s="363">
        <v>2.5303277523999999</v>
      </c>
      <c r="AJ45" s="363">
        <v>2.5308087511999999</v>
      </c>
      <c r="AK45" s="363">
        <v>2.5057355774999999</v>
      </c>
      <c r="AL45" s="363">
        <v>2.4743834294</v>
      </c>
      <c r="AM45" s="363">
        <v>2.4909272786000001</v>
      </c>
      <c r="AN45" s="363">
        <v>2.4934334855000002</v>
      </c>
      <c r="AO45" s="363">
        <v>2.5104000980999999</v>
      </c>
      <c r="AP45" s="363">
        <v>2.5468755035999999</v>
      </c>
      <c r="AQ45" s="363">
        <v>2.5722163308999999</v>
      </c>
      <c r="AR45" s="363">
        <v>2.5185120647999999</v>
      </c>
      <c r="AS45" s="363">
        <v>2.4822476193999998</v>
      </c>
      <c r="AT45" s="363">
        <v>2.4492336242000001</v>
      </c>
      <c r="AU45" s="363">
        <v>2.4219474131999998</v>
      </c>
      <c r="AV45" s="363">
        <v>2.4798309039999999</v>
      </c>
      <c r="AW45" s="363">
        <v>2.4268331958</v>
      </c>
      <c r="AX45" s="363">
        <v>2.4091985770000002</v>
      </c>
      <c r="AY45" s="919">
        <v>2.409516435</v>
      </c>
      <c r="AZ45" s="919">
        <v>2.4083350000000001</v>
      </c>
      <c r="BA45" s="919">
        <v>2.4138600000000001</v>
      </c>
      <c r="BB45" s="374">
        <v>2.414517</v>
      </c>
      <c r="BC45" s="374">
        <v>2.4110659999999999</v>
      </c>
      <c r="BD45" s="374">
        <v>2.3952650000000002</v>
      </c>
      <c r="BE45" s="374">
        <v>2.3981750000000002</v>
      </c>
      <c r="BF45" s="374">
        <v>2.403718</v>
      </c>
      <c r="BG45" s="374">
        <v>2.3857870000000001</v>
      </c>
      <c r="BH45" s="374">
        <v>2.3632629999999999</v>
      </c>
      <c r="BI45" s="374">
        <v>2.3657870000000001</v>
      </c>
      <c r="BJ45" s="374">
        <v>2.3695149999999998</v>
      </c>
      <c r="BK45" s="374">
        <v>2.3903889999999999</v>
      </c>
      <c r="BL45" s="374">
        <v>2.3855430000000002</v>
      </c>
      <c r="BM45" s="374">
        <v>2.3901330000000001</v>
      </c>
      <c r="BN45" s="374">
        <v>2.3950450000000001</v>
      </c>
      <c r="BO45" s="374">
        <v>2.3925990000000001</v>
      </c>
      <c r="BP45" s="374">
        <v>2.377119</v>
      </c>
      <c r="BQ45" s="374">
        <v>2.3801960000000002</v>
      </c>
      <c r="BR45" s="374">
        <v>2.3854489999999999</v>
      </c>
      <c r="BS45" s="374">
        <v>2.3673320000000002</v>
      </c>
      <c r="BT45" s="374">
        <v>2.3445529999999999</v>
      </c>
      <c r="BU45" s="374">
        <v>2.3452649999999999</v>
      </c>
      <c r="BV45" s="374">
        <v>2.3469199999999999</v>
      </c>
    </row>
    <row r="46" spans="1:74" ht="11.1" customHeight="1" x14ac:dyDescent="0.2">
      <c r="A46" s="13"/>
      <c r="B46" s="16"/>
      <c r="C46" s="364"/>
      <c r="D46" s="364"/>
      <c r="E46" s="364"/>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920"/>
      <c r="AZ46" s="920"/>
      <c r="BA46" s="920"/>
      <c r="BB46" s="375"/>
      <c r="BC46" s="375"/>
      <c r="BD46" s="375"/>
      <c r="BE46" s="375"/>
      <c r="BF46" s="375"/>
      <c r="BG46" s="375"/>
      <c r="BH46" s="375"/>
      <c r="BI46" s="375"/>
      <c r="BJ46" s="375"/>
      <c r="BK46" s="375"/>
      <c r="BL46" s="375"/>
      <c r="BM46" s="375"/>
      <c r="BN46" s="375"/>
      <c r="BO46" s="375"/>
      <c r="BP46" s="375"/>
      <c r="BQ46" s="375"/>
      <c r="BR46" s="375"/>
      <c r="BS46" s="375"/>
      <c r="BT46" s="375"/>
      <c r="BU46" s="375"/>
      <c r="BV46" s="375"/>
    </row>
    <row r="47" spans="1:74" ht="11.1" customHeight="1" x14ac:dyDescent="0.2">
      <c r="A47" s="13"/>
      <c r="B47" s="14" t="s">
        <v>475</v>
      </c>
      <c r="C47" s="364"/>
      <c r="D47" s="364"/>
      <c r="E47" s="364"/>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920"/>
      <c r="AZ47" s="920"/>
      <c r="BA47" s="920"/>
      <c r="BB47" s="375"/>
      <c r="BC47" s="375"/>
      <c r="BD47" s="375"/>
      <c r="BE47" s="375"/>
      <c r="BF47" s="375"/>
      <c r="BG47" s="375"/>
      <c r="BH47" s="375"/>
      <c r="BI47" s="375"/>
      <c r="BJ47" s="375"/>
      <c r="BK47" s="375"/>
      <c r="BL47" s="375"/>
      <c r="BM47" s="375"/>
      <c r="BN47" s="375"/>
      <c r="BO47" s="375"/>
      <c r="BP47" s="375"/>
      <c r="BQ47" s="375"/>
      <c r="BR47" s="375"/>
      <c r="BS47" s="375"/>
      <c r="BT47" s="375"/>
      <c r="BU47" s="375"/>
      <c r="BV47" s="375"/>
    </row>
    <row r="48" spans="1:74" ht="11.1" customHeight="1" x14ac:dyDescent="0.2">
      <c r="A48" s="13"/>
      <c r="B48" s="15"/>
      <c r="C48" s="364"/>
      <c r="D48" s="364"/>
      <c r="E48" s="364"/>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920"/>
      <c r="AZ48" s="920"/>
      <c r="BA48" s="920"/>
      <c r="BB48" s="375"/>
      <c r="BC48" s="375"/>
      <c r="BD48" s="375"/>
      <c r="BE48" s="375"/>
      <c r="BF48" s="375"/>
      <c r="BG48" s="375"/>
      <c r="BH48" s="375"/>
      <c r="BI48" s="375"/>
      <c r="BJ48" s="375"/>
      <c r="BK48" s="375"/>
      <c r="BL48" s="375"/>
      <c r="BM48" s="375"/>
      <c r="BN48" s="375"/>
      <c r="BO48" s="375"/>
      <c r="BP48" s="375"/>
      <c r="BQ48" s="375"/>
      <c r="BR48" s="375"/>
      <c r="BS48" s="375"/>
      <c r="BT48" s="375"/>
      <c r="BU48" s="375"/>
      <c r="BV48" s="375"/>
    </row>
    <row r="49" spans="1:74" ht="11.1" customHeight="1" x14ac:dyDescent="0.2">
      <c r="A49" s="17"/>
      <c r="B49" s="388" t="s">
        <v>277</v>
      </c>
      <c r="C49" s="364"/>
      <c r="D49" s="364"/>
      <c r="E49" s="364"/>
      <c r="F49" s="364"/>
      <c r="G49" s="364"/>
      <c r="H49" s="364"/>
      <c r="I49" s="364"/>
      <c r="J49" s="364"/>
      <c r="K49" s="364"/>
      <c r="L49" s="364"/>
      <c r="M49" s="364"/>
      <c r="N49" s="364"/>
      <c r="O49" s="364"/>
      <c r="P49" s="364"/>
      <c r="Q49" s="364"/>
      <c r="R49" s="364"/>
      <c r="S49" s="364"/>
      <c r="T49" s="364"/>
      <c r="U49" s="364"/>
      <c r="V49" s="364"/>
      <c r="W49" s="364"/>
      <c r="X49" s="364"/>
      <c r="Y49" s="364"/>
      <c r="Z49" s="364"/>
      <c r="AA49" s="364"/>
      <c r="AB49" s="364"/>
      <c r="AC49" s="364"/>
      <c r="AD49" s="364"/>
      <c r="AE49" s="364"/>
      <c r="AF49" s="364"/>
      <c r="AG49" s="364"/>
      <c r="AH49" s="364"/>
      <c r="AI49" s="364"/>
      <c r="AJ49" s="364"/>
      <c r="AK49" s="364"/>
      <c r="AL49" s="364"/>
      <c r="AM49" s="364"/>
      <c r="AN49" s="364"/>
      <c r="AO49" s="364"/>
      <c r="AP49" s="364"/>
      <c r="AQ49" s="364"/>
      <c r="AR49" s="364"/>
      <c r="AS49" s="364"/>
      <c r="AT49" s="364"/>
      <c r="AU49" s="364"/>
      <c r="AV49" s="364"/>
      <c r="AW49" s="364"/>
      <c r="AX49" s="364"/>
      <c r="AY49" s="920"/>
      <c r="AZ49" s="920"/>
      <c r="BA49" s="920"/>
      <c r="BB49" s="375"/>
      <c r="BC49" s="375"/>
      <c r="BD49" s="375"/>
      <c r="BE49" s="375"/>
      <c r="BF49" s="375"/>
      <c r="BG49" s="375"/>
      <c r="BH49" s="375"/>
      <c r="BI49" s="375"/>
      <c r="BJ49" s="375"/>
      <c r="BK49" s="375"/>
      <c r="BL49" s="375"/>
      <c r="BM49" s="375"/>
      <c r="BN49" s="375"/>
      <c r="BO49" s="375"/>
      <c r="BP49" s="375"/>
      <c r="BQ49" s="375"/>
      <c r="BR49" s="375"/>
      <c r="BS49" s="375"/>
      <c r="BT49" s="375"/>
      <c r="BU49" s="375"/>
      <c r="BV49" s="375"/>
    </row>
    <row r="50" spans="1:74" ht="11.1" customHeight="1" x14ac:dyDescent="0.2">
      <c r="A50" s="17" t="s">
        <v>278</v>
      </c>
      <c r="B50" s="389" t="s">
        <v>823</v>
      </c>
      <c r="C50" s="369">
        <v>21058.379000000001</v>
      </c>
      <c r="D50" s="369">
        <v>21058.379000000001</v>
      </c>
      <c r="E50" s="369">
        <v>21058.379000000001</v>
      </c>
      <c r="F50" s="369">
        <v>21389.005000000001</v>
      </c>
      <c r="G50" s="369">
        <v>21389.005000000001</v>
      </c>
      <c r="H50" s="369">
        <v>21389.005000000001</v>
      </c>
      <c r="I50" s="369">
        <v>21571.420999999998</v>
      </c>
      <c r="J50" s="369">
        <v>21571.420999999998</v>
      </c>
      <c r="K50" s="369">
        <v>21571.420999999998</v>
      </c>
      <c r="L50" s="369">
        <v>21960.387999999999</v>
      </c>
      <c r="M50" s="369">
        <v>21960.387999999999</v>
      </c>
      <c r="N50" s="369">
        <v>21960.387999999999</v>
      </c>
      <c r="O50" s="369">
        <v>21903.85</v>
      </c>
      <c r="P50" s="369">
        <v>21903.85</v>
      </c>
      <c r="Q50" s="369">
        <v>21903.85</v>
      </c>
      <c r="R50" s="369">
        <v>21919.222000000002</v>
      </c>
      <c r="S50" s="369">
        <v>21919.222000000002</v>
      </c>
      <c r="T50" s="369">
        <v>21919.222000000002</v>
      </c>
      <c r="U50" s="369">
        <v>22066.784</v>
      </c>
      <c r="V50" s="369">
        <v>22066.784</v>
      </c>
      <c r="W50" s="369">
        <v>22066.784</v>
      </c>
      <c r="X50" s="369">
        <v>22249.458999999999</v>
      </c>
      <c r="Y50" s="369">
        <v>22249.458999999999</v>
      </c>
      <c r="Z50" s="369">
        <v>22249.458999999999</v>
      </c>
      <c r="AA50" s="369">
        <v>22403.435000000001</v>
      </c>
      <c r="AB50" s="369">
        <v>22403.435000000001</v>
      </c>
      <c r="AC50" s="369">
        <v>22403.435000000001</v>
      </c>
      <c r="AD50" s="369">
        <v>22539.418000000001</v>
      </c>
      <c r="AE50" s="369">
        <v>22539.418000000001</v>
      </c>
      <c r="AF50" s="369">
        <v>22539.418000000001</v>
      </c>
      <c r="AG50" s="369">
        <v>22780.933000000001</v>
      </c>
      <c r="AH50" s="369">
        <v>22780.933000000001</v>
      </c>
      <c r="AI50" s="369">
        <v>22780.933000000001</v>
      </c>
      <c r="AJ50" s="369">
        <v>22960.6</v>
      </c>
      <c r="AK50" s="369">
        <v>22960.6</v>
      </c>
      <c r="AL50" s="369">
        <v>22960.6</v>
      </c>
      <c r="AM50" s="369">
        <v>23053.544999999998</v>
      </c>
      <c r="AN50" s="369">
        <v>23053.544999999998</v>
      </c>
      <c r="AO50" s="369">
        <v>23053.544999999998</v>
      </c>
      <c r="AP50" s="369">
        <v>23223.905999999999</v>
      </c>
      <c r="AQ50" s="369">
        <v>23223.905999999999</v>
      </c>
      <c r="AR50" s="369">
        <v>23223.905999999999</v>
      </c>
      <c r="AS50" s="369">
        <v>23400.294000000002</v>
      </c>
      <c r="AT50" s="369">
        <v>23400.294000000002</v>
      </c>
      <c r="AU50" s="369">
        <v>23400.294000000002</v>
      </c>
      <c r="AV50" s="369">
        <v>23536.293000000001</v>
      </c>
      <c r="AW50" s="369">
        <v>23536.293000000001</v>
      </c>
      <c r="AX50" s="369">
        <v>23536.293000000001</v>
      </c>
      <c r="AY50" s="925">
        <v>23595.455961</v>
      </c>
      <c r="AZ50" s="925">
        <v>23623.320102000001</v>
      </c>
      <c r="BA50" s="925">
        <v>23650.153838999999</v>
      </c>
      <c r="BB50" s="380">
        <v>23671.55</v>
      </c>
      <c r="BC50" s="380">
        <v>23699.63</v>
      </c>
      <c r="BD50" s="380">
        <v>23729.98</v>
      </c>
      <c r="BE50" s="380">
        <v>23761.35</v>
      </c>
      <c r="BF50" s="380">
        <v>23797.19</v>
      </c>
      <c r="BG50" s="380">
        <v>23836.25</v>
      </c>
      <c r="BH50" s="380">
        <v>23882.04</v>
      </c>
      <c r="BI50" s="380">
        <v>23924.89</v>
      </c>
      <c r="BJ50" s="380">
        <v>23968.32</v>
      </c>
      <c r="BK50" s="380">
        <v>24014.17</v>
      </c>
      <c r="BL50" s="380">
        <v>24057.37</v>
      </c>
      <c r="BM50" s="380">
        <v>24099.759999999998</v>
      </c>
      <c r="BN50" s="380">
        <v>24143.55</v>
      </c>
      <c r="BO50" s="380">
        <v>24182.67</v>
      </c>
      <c r="BP50" s="380">
        <v>24219.32</v>
      </c>
      <c r="BQ50" s="380">
        <v>24249.16</v>
      </c>
      <c r="BR50" s="380">
        <v>24284.13</v>
      </c>
      <c r="BS50" s="380">
        <v>24319.87</v>
      </c>
      <c r="BT50" s="380">
        <v>24358.73</v>
      </c>
      <c r="BU50" s="380">
        <v>24394.3</v>
      </c>
      <c r="BV50" s="380">
        <v>24428.9</v>
      </c>
    </row>
    <row r="51" spans="1:74" ht="11.1" customHeight="1" x14ac:dyDescent="0.2">
      <c r="A51" s="17" t="s">
        <v>16</v>
      </c>
      <c r="B51" s="390" t="s">
        <v>5</v>
      </c>
      <c r="C51" s="365">
        <v>1.7645426008</v>
      </c>
      <c r="D51" s="365">
        <v>1.7645426008</v>
      </c>
      <c r="E51" s="365">
        <v>1.7645426008</v>
      </c>
      <c r="F51" s="365">
        <v>12.239255268000001</v>
      </c>
      <c r="G51" s="365">
        <v>12.239255268000001</v>
      </c>
      <c r="H51" s="365">
        <v>12.239255268000001</v>
      </c>
      <c r="I51" s="365">
        <v>4.9765842695</v>
      </c>
      <c r="J51" s="365">
        <v>4.9765842695</v>
      </c>
      <c r="K51" s="365">
        <v>4.9765842695</v>
      </c>
      <c r="L51" s="365">
        <v>5.7226780429000002</v>
      </c>
      <c r="M51" s="365">
        <v>5.7226780429000002</v>
      </c>
      <c r="N51" s="365">
        <v>5.7226780429000002</v>
      </c>
      <c r="O51" s="365">
        <v>4.0148911746999998</v>
      </c>
      <c r="P51" s="365">
        <v>4.0148911746999998</v>
      </c>
      <c r="Q51" s="365">
        <v>4.0148911746999998</v>
      </c>
      <c r="R51" s="365">
        <v>2.4789231664</v>
      </c>
      <c r="S51" s="365">
        <v>2.4789231664</v>
      </c>
      <c r="T51" s="365">
        <v>2.4789231664</v>
      </c>
      <c r="U51" s="365">
        <v>2.2963855741999999</v>
      </c>
      <c r="V51" s="365">
        <v>2.2963855741999999</v>
      </c>
      <c r="W51" s="365">
        <v>2.2963855741999999</v>
      </c>
      <c r="X51" s="365">
        <v>1.3163292015000001</v>
      </c>
      <c r="Y51" s="365">
        <v>1.3163292015000001</v>
      </c>
      <c r="Z51" s="365">
        <v>1.3163292015000001</v>
      </c>
      <c r="AA51" s="365">
        <v>2.2808090815000002</v>
      </c>
      <c r="AB51" s="365">
        <v>2.2808090815000002</v>
      </c>
      <c r="AC51" s="365">
        <v>2.2808090815000002</v>
      </c>
      <c r="AD51" s="365">
        <v>2.8294617391000001</v>
      </c>
      <c r="AE51" s="365">
        <v>2.8294617391000001</v>
      </c>
      <c r="AF51" s="365">
        <v>2.8294617391000001</v>
      </c>
      <c r="AG51" s="365">
        <v>3.2363075653000002</v>
      </c>
      <c r="AH51" s="365">
        <v>3.2363075653000002</v>
      </c>
      <c r="AI51" s="365">
        <v>3.2363075653000002</v>
      </c>
      <c r="AJ51" s="365">
        <v>3.1962170406000001</v>
      </c>
      <c r="AK51" s="365">
        <v>3.1962170406000001</v>
      </c>
      <c r="AL51" s="365">
        <v>3.1962170406000001</v>
      </c>
      <c r="AM51" s="365">
        <v>2.9018317950000001</v>
      </c>
      <c r="AN51" s="365">
        <v>2.9018317950000001</v>
      </c>
      <c r="AO51" s="365">
        <v>2.9018317950000001</v>
      </c>
      <c r="AP51" s="365">
        <v>3.0368486000999999</v>
      </c>
      <c r="AQ51" s="365">
        <v>3.0368486000999999</v>
      </c>
      <c r="AR51" s="365">
        <v>3.0368486000999999</v>
      </c>
      <c r="AS51" s="365">
        <v>2.7187692443999998</v>
      </c>
      <c r="AT51" s="365">
        <v>2.7187692443999998</v>
      </c>
      <c r="AU51" s="365">
        <v>2.7187692443999998</v>
      </c>
      <c r="AV51" s="365">
        <v>2.5073081714000001</v>
      </c>
      <c r="AW51" s="365">
        <v>2.5073081714000001</v>
      </c>
      <c r="AX51" s="365">
        <v>2.5073081714000001</v>
      </c>
      <c r="AY51" s="921">
        <v>2.3506621706000002</v>
      </c>
      <c r="AZ51" s="921">
        <v>2.4715292257999999</v>
      </c>
      <c r="BA51" s="921">
        <v>2.5879266698999999</v>
      </c>
      <c r="BB51" s="376">
        <v>1.9275169999999999</v>
      </c>
      <c r="BC51" s="376">
        <v>2.0484170000000002</v>
      </c>
      <c r="BD51" s="376">
        <v>2.1791109999999998</v>
      </c>
      <c r="BE51" s="376">
        <v>1.5429660000000001</v>
      </c>
      <c r="BF51" s="376">
        <v>1.6961360000000001</v>
      </c>
      <c r="BG51" s="376">
        <v>1.8630469999999999</v>
      </c>
      <c r="BH51" s="376">
        <v>1.469014</v>
      </c>
      <c r="BI51" s="376">
        <v>1.651073</v>
      </c>
      <c r="BJ51" s="376">
        <v>1.835583</v>
      </c>
      <c r="BK51" s="376">
        <v>1.7745489999999999</v>
      </c>
      <c r="BL51" s="376">
        <v>1.8373600000000001</v>
      </c>
      <c r="BM51" s="376">
        <v>1.901052</v>
      </c>
      <c r="BN51" s="376">
        <v>1.993967</v>
      </c>
      <c r="BO51" s="376">
        <v>2.038179</v>
      </c>
      <c r="BP51" s="376">
        <v>2.0621019999999999</v>
      </c>
      <c r="BQ51" s="376">
        <v>2.0529540000000002</v>
      </c>
      <c r="BR51" s="376">
        <v>2.0461689999999999</v>
      </c>
      <c r="BS51" s="376">
        <v>2.0289250000000001</v>
      </c>
      <c r="BT51" s="376">
        <v>1.9960039999999999</v>
      </c>
      <c r="BU51" s="376">
        <v>1.9619869999999999</v>
      </c>
      <c r="BV51" s="376">
        <v>1.9216200000000001</v>
      </c>
    </row>
    <row r="52" spans="1:74" ht="11.1" customHeight="1" x14ac:dyDescent="0.2">
      <c r="A52" s="13"/>
      <c r="B52" s="383"/>
      <c r="C52" s="364"/>
      <c r="D52" s="364"/>
      <c r="E52" s="364"/>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920"/>
      <c r="AZ52" s="920"/>
      <c r="BA52" s="920"/>
      <c r="BB52" s="375"/>
      <c r="BC52" s="375"/>
      <c r="BD52" s="375"/>
      <c r="BE52" s="375"/>
      <c r="BF52" s="375"/>
      <c r="BG52" s="375"/>
      <c r="BH52" s="375"/>
      <c r="BI52" s="375"/>
      <c r="BJ52" s="375"/>
      <c r="BK52" s="375"/>
      <c r="BL52" s="375"/>
      <c r="BM52" s="375"/>
      <c r="BN52" s="375"/>
      <c r="BO52" s="375"/>
      <c r="BP52" s="375"/>
      <c r="BQ52" s="375"/>
      <c r="BR52" s="375"/>
      <c r="BS52" s="375"/>
      <c r="BT52" s="375"/>
      <c r="BU52" s="375"/>
      <c r="BV52" s="375"/>
    </row>
    <row r="53" spans="1:74" ht="11.1" customHeight="1" x14ac:dyDescent="0.2">
      <c r="A53" s="17"/>
      <c r="B53" s="388" t="s">
        <v>279</v>
      </c>
      <c r="C53" s="368"/>
      <c r="D53" s="368"/>
      <c r="E53" s="368"/>
      <c r="F53" s="368"/>
      <c r="G53" s="368"/>
      <c r="H53" s="368"/>
      <c r="I53" s="368"/>
      <c r="J53" s="368"/>
      <c r="K53" s="368"/>
      <c r="L53" s="368"/>
      <c r="M53" s="368"/>
      <c r="N53" s="368"/>
      <c r="O53" s="368"/>
      <c r="P53" s="368"/>
      <c r="Q53" s="368"/>
      <c r="R53" s="368"/>
      <c r="S53" s="368"/>
      <c r="T53" s="368"/>
      <c r="U53" s="368"/>
      <c r="V53" s="368"/>
      <c r="W53" s="368"/>
      <c r="X53" s="368"/>
      <c r="Y53" s="368"/>
      <c r="Z53" s="368"/>
      <c r="AA53" s="368"/>
      <c r="AB53" s="368"/>
      <c r="AC53" s="368"/>
      <c r="AD53" s="368"/>
      <c r="AE53" s="368"/>
      <c r="AF53" s="368"/>
      <c r="AG53" s="368"/>
      <c r="AH53" s="368"/>
      <c r="AI53" s="368"/>
      <c r="AJ53" s="368"/>
      <c r="AK53" s="368"/>
      <c r="AL53" s="368"/>
      <c r="AM53" s="368"/>
      <c r="AN53" s="368"/>
      <c r="AO53" s="368"/>
      <c r="AP53" s="368"/>
      <c r="AQ53" s="368"/>
      <c r="AR53" s="368"/>
      <c r="AS53" s="368"/>
      <c r="AT53" s="368"/>
      <c r="AU53" s="368"/>
      <c r="AV53" s="368"/>
      <c r="AW53" s="368"/>
      <c r="AX53" s="368"/>
      <c r="AY53" s="924"/>
      <c r="AZ53" s="924"/>
      <c r="BA53" s="924"/>
      <c r="BB53" s="379"/>
      <c r="BC53" s="379"/>
      <c r="BD53" s="379"/>
      <c r="BE53" s="379"/>
      <c r="BF53" s="379"/>
      <c r="BG53" s="379"/>
      <c r="BH53" s="379"/>
      <c r="BI53" s="379"/>
      <c r="BJ53" s="379"/>
      <c r="BK53" s="379"/>
      <c r="BL53" s="379"/>
      <c r="BM53" s="379"/>
      <c r="BN53" s="379"/>
      <c r="BO53" s="379"/>
      <c r="BP53" s="379"/>
      <c r="BQ53" s="379"/>
      <c r="BR53" s="379"/>
      <c r="BS53" s="379"/>
      <c r="BT53" s="379"/>
      <c r="BU53" s="379"/>
      <c r="BV53" s="379"/>
    </row>
    <row r="54" spans="1:74" ht="11.1" customHeight="1" x14ac:dyDescent="0.2">
      <c r="A54" s="17" t="s">
        <v>280</v>
      </c>
      <c r="B54" s="389" t="s">
        <v>767</v>
      </c>
      <c r="C54" s="365">
        <v>107.645</v>
      </c>
      <c r="D54" s="365">
        <v>107.645</v>
      </c>
      <c r="E54" s="365">
        <v>107.645</v>
      </c>
      <c r="F54" s="365">
        <v>109.27800000000001</v>
      </c>
      <c r="G54" s="365">
        <v>109.27800000000001</v>
      </c>
      <c r="H54" s="365">
        <v>109.27800000000001</v>
      </c>
      <c r="I54" s="365">
        <v>110.931</v>
      </c>
      <c r="J54" s="365">
        <v>110.931</v>
      </c>
      <c r="K54" s="365">
        <v>110.931</v>
      </c>
      <c r="L54" s="365">
        <v>112.836</v>
      </c>
      <c r="M54" s="365">
        <v>112.836</v>
      </c>
      <c r="N54" s="365">
        <v>112.836</v>
      </c>
      <c r="O54" s="365">
        <v>115.16</v>
      </c>
      <c r="P54" s="365">
        <v>115.16</v>
      </c>
      <c r="Q54" s="365">
        <v>115.16</v>
      </c>
      <c r="R54" s="365">
        <v>117.76</v>
      </c>
      <c r="S54" s="365">
        <v>117.76</v>
      </c>
      <c r="T54" s="365">
        <v>117.76</v>
      </c>
      <c r="U54" s="365">
        <v>119.07299999999999</v>
      </c>
      <c r="V54" s="365">
        <v>119.07299999999999</v>
      </c>
      <c r="W54" s="365">
        <v>119.07299999999999</v>
      </c>
      <c r="X54" s="365">
        <v>120.173</v>
      </c>
      <c r="Y54" s="365">
        <v>120.173</v>
      </c>
      <c r="Z54" s="365">
        <v>120.173</v>
      </c>
      <c r="AA54" s="365">
        <v>121.247</v>
      </c>
      <c r="AB54" s="365">
        <v>121.247</v>
      </c>
      <c r="AC54" s="365">
        <v>121.247</v>
      </c>
      <c r="AD54" s="365">
        <v>121.809</v>
      </c>
      <c r="AE54" s="365">
        <v>121.809</v>
      </c>
      <c r="AF54" s="365">
        <v>121.809</v>
      </c>
      <c r="AG54" s="365">
        <v>122.785</v>
      </c>
      <c r="AH54" s="365">
        <v>122.785</v>
      </c>
      <c r="AI54" s="365">
        <v>122.785</v>
      </c>
      <c r="AJ54" s="365">
        <v>123.247</v>
      </c>
      <c r="AK54" s="365">
        <v>123.247</v>
      </c>
      <c r="AL54" s="365">
        <v>123.247</v>
      </c>
      <c r="AM54" s="365">
        <v>124.16800000000001</v>
      </c>
      <c r="AN54" s="365">
        <v>124.16800000000001</v>
      </c>
      <c r="AO54" s="365">
        <v>124.16800000000001</v>
      </c>
      <c r="AP54" s="365">
        <v>124.94199999999999</v>
      </c>
      <c r="AQ54" s="365">
        <v>124.94199999999999</v>
      </c>
      <c r="AR54" s="365">
        <v>124.94199999999999</v>
      </c>
      <c r="AS54" s="365">
        <v>125.54300000000001</v>
      </c>
      <c r="AT54" s="365">
        <v>125.54300000000001</v>
      </c>
      <c r="AU54" s="365">
        <v>125.54300000000001</v>
      </c>
      <c r="AV54" s="365">
        <v>126.285</v>
      </c>
      <c r="AW54" s="365">
        <v>126.285</v>
      </c>
      <c r="AX54" s="365">
        <v>126.285</v>
      </c>
      <c r="AY54" s="921">
        <v>126.97029533</v>
      </c>
      <c r="AZ54" s="921">
        <v>127.35363346</v>
      </c>
      <c r="BA54" s="921">
        <v>127.76138585</v>
      </c>
      <c r="BB54" s="376">
        <v>128.24379999999999</v>
      </c>
      <c r="BC54" s="376">
        <v>128.6627</v>
      </c>
      <c r="BD54" s="376">
        <v>129.06829999999999</v>
      </c>
      <c r="BE54" s="376">
        <v>129.47630000000001</v>
      </c>
      <c r="BF54" s="376">
        <v>129.84360000000001</v>
      </c>
      <c r="BG54" s="376">
        <v>130.1859</v>
      </c>
      <c r="BH54" s="376">
        <v>130.464</v>
      </c>
      <c r="BI54" s="376">
        <v>130.78559999999999</v>
      </c>
      <c r="BJ54" s="376">
        <v>131.11160000000001</v>
      </c>
      <c r="BK54" s="376">
        <v>131.5429</v>
      </c>
      <c r="BL54" s="376">
        <v>131.80189999999999</v>
      </c>
      <c r="BM54" s="376">
        <v>131.98949999999999</v>
      </c>
      <c r="BN54" s="376">
        <v>131.9786</v>
      </c>
      <c r="BO54" s="376">
        <v>132.1189</v>
      </c>
      <c r="BP54" s="376">
        <v>132.2834</v>
      </c>
      <c r="BQ54" s="376">
        <v>132.48570000000001</v>
      </c>
      <c r="BR54" s="376">
        <v>132.68799999999999</v>
      </c>
      <c r="BS54" s="376">
        <v>132.9041</v>
      </c>
      <c r="BT54" s="376">
        <v>133.17099999999999</v>
      </c>
      <c r="BU54" s="376">
        <v>133.3869</v>
      </c>
      <c r="BV54" s="376">
        <v>133.5889</v>
      </c>
    </row>
    <row r="55" spans="1:74" ht="11.1" customHeight="1" x14ac:dyDescent="0.2">
      <c r="A55" s="17" t="s">
        <v>17</v>
      </c>
      <c r="B55" s="390" t="s">
        <v>5</v>
      </c>
      <c r="C55" s="365">
        <v>2.5180712564999999</v>
      </c>
      <c r="D55" s="365">
        <v>2.5180712564999999</v>
      </c>
      <c r="E55" s="365">
        <v>2.5180712564999999</v>
      </c>
      <c r="F55" s="365">
        <v>4.4213624331999997</v>
      </c>
      <c r="G55" s="365">
        <v>4.4213624331999997</v>
      </c>
      <c r="H55" s="365">
        <v>4.4213624331999997</v>
      </c>
      <c r="I55" s="365">
        <v>5.0741659877999998</v>
      </c>
      <c r="J55" s="365">
        <v>5.0741659877999998</v>
      </c>
      <c r="K55" s="365">
        <v>5.0741659877999998</v>
      </c>
      <c r="L55" s="365">
        <v>6.1556264287999998</v>
      </c>
      <c r="M55" s="365">
        <v>6.1556264287999998</v>
      </c>
      <c r="N55" s="365">
        <v>6.1556264287999998</v>
      </c>
      <c r="O55" s="365">
        <v>6.9812810627999999</v>
      </c>
      <c r="P55" s="365">
        <v>6.9812810627999999</v>
      </c>
      <c r="Q55" s="365">
        <v>6.9812810627999999</v>
      </c>
      <c r="R55" s="365">
        <v>7.7618550851999997</v>
      </c>
      <c r="S55" s="365">
        <v>7.7618550851999997</v>
      </c>
      <c r="T55" s="365">
        <v>7.7618550851999997</v>
      </c>
      <c r="U55" s="365">
        <v>7.3396976498999997</v>
      </c>
      <c r="V55" s="365">
        <v>7.3396976498999997</v>
      </c>
      <c r="W55" s="365">
        <v>7.3396976498999997</v>
      </c>
      <c r="X55" s="365">
        <v>6.5023574036999996</v>
      </c>
      <c r="Y55" s="365">
        <v>6.5023574036999996</v>
      </c>
      <c r="Z55" s="365">
        <v>6.5023574036999996</v>
      </c>
      <c r="AA55" s="365">
        <v>5.2856894754999999</v>
      </c>
      <c r="AB55" s="365">
        <v>5.2856894754999999</v>
      </c>
      <c r="AC55" s="365">
        <v>5.2856894754999999</v>
      </c>
      <c r="AD55" s="365">
        <v>3.4383491847999998</v>
      </c>
      <c r="AE55" s="365">
        <v>3.4383491847999998</v>
      </c>
      <c r="AF55" s="365">
        <v>3.4383491847999998</v>
      </c>
      <c r="AG55" s="365">
        <v>3.117415367</v>
      </c>
      <c r="AH55" s="365">
        <v>3.117415367</v>
      </c>
      <c r="AI55" s="365">
        <v>3.117415367</v>
      </c>
      <c r="AJ55" s="365">
        <v>2.5579789137</v>
      </c>
      <c r="AK55" s="365">
        <v>2.5579789137</v>
      </c>
      <c r="AL55" s="365">
        <v>2.5579789137</v>
      </c>
      <c r="AM55" s="365">
        <v>2.4091317722999999</v>
      </c>
      <c r="AN55" s="365">
        <v>2.4091317722999999</v>
      </c>
      <c r="AO55" s="365">
        <v>2.4091317722999999</v>
      </c>
      <c r="AP55" s="365">
        <v>2.5720595357999998</v>
      </c>
      <c r="AQ55" s="365">
        <v>2.5720595357999998</v>
      </c>
      <c r="AR55" s="365">
        <v>2.5720595357999998</v>
      </c>
      <c r="AS55" s="365">
        <v>2.2462027121000001</v>
      </c>
      <c r="AT55" s="365">
        <v>2.2462027121000001</v>
      </c>
      <c r="AU55" s="365">
        <v>2.2462027121000001</v>
      </c>
      <c r="AV55" s="365">
        <v>2.4649687213</v>
      </c>
      <c r="AW55" s="365">
        <v>2.4649687213</v>
      </c>
      <c r="AX55" s="365">
        <v>2.4649687213</v>
      </c>
      <c r="AY55" s="921">
        <v>2.2568579135000002</v>
      </c>
      <c r="AZ55" s="921">
        <v>2.5655832866999999</v>
      </c>
      <c r="BA55" s="921">
        <v>2.8939709501999999</v>
      </c>
      <c r="BB55" s="376">
        <v>2.6426729999999998</v>
      </c>
      <c r="BC55" s="376">
        <v>2.9779399999999998</v>
      </c>
      <c r="BD55" s="376">
        <v>3.3025790000000002</v>
      </c>
      <c r="BE55" s="376">
        <v>3.1330309999999999</v>
      </c>
      <c r="BF55" s="376">
        <v>3.4256090000000001</v>
      </c>
      <c r="BG55" s="376">
        <v>3.6982560000000002</v>
      </c>
      <c r="BH55" s="376">
        <v>3.30918</v>
      </c>
      <c r="BI55" s="376">
        <v>3.5638589999999999</v>
      </c>
      <c r="BJ55" s="376">
        <v>3.8219880000000002</v>
      </c>
      <c r="BK55" s="376">
        <v>3.6012900000000001</v>
      </c>
      <c r="BL55" s="376">
        <v>3.4928089999999998</v>
      </c>
      <c r="BM55" s="376">
        <v>3.3093810000000001</v>
      </c>
      <c r="BN55" s="376">
        <v>2.9122340000000002</v>
      </c>
      <c r="BO55" s="376">
        <v>2.686286</v>
      </c>
      <c r="BP55" s="376">
        <v>2.4910009999999998</v>
      </c>
      <c r="BQ55" s="376">
        <v>2.324249</v>
      </c>
      <c r="BR55" s="376">
        <v>2.190607</v>
      </c>
      <c r="BS55" s="376">
        <v>2.0879259999999999</v>
      </c>
      <c r="BT55" s="376">
        <v>2.07491</v>
      </c>
      <c r="BU55" s="376">
        <v>1.9889889999999999</v>
      </c>
      <c r="BV55" s="376">
        <v>1.8894420000000001</v>
      </c>
    </row>
    <row r="56" spans="1:74" ht="11.1" customHeight="1" x14ac:dyDescent="0.2">
      <c r="A56" s="10"/>
      <c r="B56" s="383"/>
      <c r="C56" s="370"/>
      <c r="D56" s="370"/>
      <c r="E56" s="370"/>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c r="AI56" s="370"/>
      <c r="AJ56" s="370"/>
      <c r="AK56" s="370"/>
      <c r="AL56" s="370"/>
      <c r="AM56" s="370"/>
      <c r="AN56" s="370"/>
      <c r="AO56" s="370"/>
      <c r="AP56" s="370"/>
      <c r="AQ56" s="370"/>
      <c r="AR56" s="370"/>
      <c r="AS56" s="370"/>
      <c r="AT56" s="370"/>
      <c r="AU56" s="370"/>
      <c r="AV56" s="370"/>
      <c r="AW56" s="370"/>
      <c r="AX56" s="370"/>
      <c r="AY56" s="926"/>
      <c r="AZ56" s="926"/>
      <c r="BA56" s="926"/>
      <c r="BB56" s="381"/>
      <c r="BC56" s="381"/>
      <c r="BD56" s="381"/>
      <c r="BE56" s="381"/>
      <c r="BF56" s="381"/>
      <c r="BG56" s="381"/>
      <c r="BH56" s="381"/>
      <c r="BI56" s="381"/>
      <c r="BJ56" s="381"/>
      <c r="BK56" s="381"/>
      <c r="BL56" s="381"/>
      <c r="BM56" s="381"/>
      <c r="BN56" s="381"/>
      <c r="BO56" s="381"/>
      <c r="BP56" s="381"/>
      <c r="BQ56" s="381"/>
      <c r="BR56" s="381"/>
      <c r="BS56" s="381"/>
      <c r="BT56" s="381"/>
      <c r="BU56" s="381"/>
      <c r="BV56" s="381"/>
    </row>
    <row r="57" spans="1:74" ht="11.1" customHeight="1" x14ac:dyDescent="0.2">
      <c r="A57" s="17"/>
      <c r="B57" s="388" t="s">
        <v>281</v>
      </c>
      <c r="C57" s="368"/>
      <c r="D57" s="368"/>
      <c r="E57" s="368"/>
      <c r="F57" s="368"/>
      <c r="G57" s="368"/>
      <c r="H57" s="368"/>
      <c r="I57" s="368"/>
      <c r="J57" s="368"/>
      <c r="K57" s="368"/>
      <c r="L57" s="368"/>
      <c r="M57" s="368"/>
      <c r="N57" s="368"/>
      <c r="O57" s="368"/>
      <c r="P57" s="368"/>
      <c r="Q57" s="368"/>
      <c r="R57" s="368"/>
      <c r="S57" s="368"/>
      <c r="T57" s="368"/>
      <c r="U57" s="368"/>
      <c r="V57" s="368"/>
      <c r="W57" s="368"/>
      <c r="X57" s="368"/>
      <c r="Y57" s="368"/>
      <c r="Z57" s="368"/>
      <c r="AA57" s="368"/>
      <c r="AB57" s="368"/>
      <c r="AC57" s="368"/>
      <c r="AD57" s="368"/>
      <c r="AE57" s="368"/>
      <c r="AF57" s="368"/>
      <c r="AG57" s="368"/>
      <c r="AH57" s="368"/>
      <c r="AI57" s="368"/>
      <c r="AJ57" s="368"/>
      <c r="AK57" s="368"/>
      <c r="AL57" s="368"/>
      <c r="AM57" s="368"/>
      <c r="AN57" s="368"/>
      <c r="AO57" s="368"/>
      <c r="AP57" s="368"/>
      <c r="AQ57" s="368"/>
      <c r="AR57" s="368"/>
      <c r="AS57" s="368"/>
      <c r="AT57" s="368"/>
      <c r="AU57" s="368"/>
      <c r="AV57" s="368"/>
      <c r="AW57" s="368"/>
      <c r="AX57" s="368"/>
      <c r="AY57" s="924"/>
      <c r="AZ57" s="924"/>
      <c r="BA57" s="924"/>
      <c r="BB57" s="379"/>
      <c r="BC57" s="379"/>
      <c r="BD57" s="379"/>
      <c r="BE57" s="379"/>
      <c r="BF57" s="379"/>
      <c r="BG57" s="379"/>
      <c r="BH57" s="379"/>
      <c r="BI57" s="379"/>
      <c r="BJ57" s="379"/>
      <c r="BK57" s="379"/>
      <c r="BL57" s="379"/>
      <c r="BM57" s="379"/>
      <c r="BN57" s="379"/>
      <c r="BO57" s="379"/>
      <c r="BP57" s="379"/>
      <c r="BQ57" s="379"/>
      <c r="BR57" s="379"/>
      <c r="BS57" s="379"/>
      <c r="BT57" s="379"/>
      <c r="BU57" s="379"/>
      <c r="BV57" s="379"/>
    </row>
    <row r="58" spans="1:74" ht="11.1" customHeight="1" x14ac:dyDescent="0.2">
      <c r="A58" s="17" t="s">
        <v>282</v>
      </c>
      <c r="B58" s="389" t="s">
        <v>823</v>
      </c>
      <c r="C58" s="369">
        <v>18146.5</v>
      </c>
      <c r="D58" s="369">
        <v>16633.900000000001</v>
      </c>
      <c r="E58" s="369">
        <v>20445.8</v>
      </c>
      <c r="F58" s="369">
        <v>17335.400000000001</v>
      </c>
      <c r="G58" s="369">
        <v>16836.3</v>
      </c>
      <c r="H58" s="369">
        <v>16757.8</v>
      </c>
      <c r="I58" s="369">
        <v>16867.8</v>
      </c>
      <c r="J58" s="369">
        <v>16832.400000000001</v>
      </c>
      <c r="K58" s="369">
        <v>16641.8</v>
      </c>
      <c r="L58" s="369">
        <v>16648.099999999999</v>
      </c>
      <c r="M58" s="369">
        <v>16598.3</v>
      </c>
      <c r="N58" s="369">
        <v>16525.400000000001</v>
      </c>
      <c r="O58" s="369">
        <v>16143.2</v>
      </c>
      <c r="P58" s="369">
        <v>16143</v>
      </c>
      <c r="Q58" s="369">
        <v>16065.5</v>
      </c>
      <c r="R58" s="369">
        <v>16063.7</v>
      </c>
      <c r="S58" s="369">
        <v>16049.1</v>
      </c>
      <c r="T58" s="369">
        <v>16015.9</v>
      </c>
      <c r="U58" s="369">
        <v>16219.1</v>
      </c>
      <c r="V58" s="369">
        <v>16314.4</v>
      </c>
      <c r="W58" s="369">
        <v>16372.3</v>
      </c>
      <c r="X58" s="369">
        <v>16424.3</v>
      </c>
      <c r="Y58" s="369">
        <v>16436.5</v>
      </c>
      <c r="Z58" s="369">
        <v>16497.5</v>
      </c>
      <c r="AA58" s="369">
        <v>16808.5</v>
      </c>
      <c r="AB58" s="369">
        <v>16879.099999999999</v>
      </c>
      <c r="AC58" s="369">
        <v>16968</v>
      </c>
      <c r="AD58" s="369">
        <v>16983.3</v>
      </c>
      <c r="AE58" s="369">
        <v>17041.900000000001</v>
      </c>
      <c r="AF58" s="369">
        <v>17050.3</v>
      </c>
      <c r="AG58" s="369">
        <v>17061.599999999999</v>
      </c>
      <c r="AH58" s="369">
        <v>17085.8</v>
      </c>
      <c r="AI58" s="369">
        <v>17101.099999999999</v>
      </c>
      <c r="AJ58" s="369">
        <v>17152.8</v>
      </c>
      <c r="AK58" s="369">
        <v>17229.400000000001</v>
      </c>
      <c r="AL58" s="369">
        <v>17267.400000000001</v>
      </c>
      <c r="AM58" s="369">
        <v>17426.2</v>
      </c>
      <c r="AN58" s="369">
        <v>17442.400000000001</v>
      </c>
      <c r="AO58" s="369">
        <v>17486.900000000001</v>
      </c>
      <c r="AP58" s="369">
        <v>17464.900000000001</v>
      </c>
      <c r="AQ58" s="369">
        <v>17511.099999999999</v>
      </c>
      <c r="AR58" s="369">
        <v>17515.599999999999</v>
      </c>
      <c r="AS58" s="369">
        <v>17505</v>
      </c>
      <c r="AT58" s="369">
        <v>17494.599999999999</v>
      </c>
      <c r="AU58" s="369">
        <v>17519.599999999999</v>
      </c>
      <c r="AV58" s="369">
        <v>17584.7</v>
      </c>
      <c r="AW58" s="369">
        <v>17618.8</v>
      </c>
      <c r="AX58" s="369">
        <v>17646.099999999999</v>
      </c>
      <c r="AY58" s="925">
        <v>17744.099999999999</v>
      </c>
      <c r="AZ58" s="925">
        <v>17741.438818999999</v>
      </c>
      <c r="BA58" s="925">
        <v>17758.967621</v>
      </c>
      <c r="BB58" s="380">
        <v>17712.87</v>
      </c>
      <c r="BC58" s="380">
        <v>17746.72</v>
      </c>
      <c r="BD58" s="380">
        <v>17808.310000000001</v>
      </c>
      <c r="BE58" s="380">
        <v>17959.189999999999</v>
      </c>
      <c r="BF58" s="380">
        <v>18030.09</v>
      </c>
      <c r="BG58" s="380">
        <v>18082.580000000002</v>
      </c>
      <c r="BH58" s="380">
        <v>18082.27</v>
      </c>
      <c r="BI58" s="380">
        <v>18123.669999999998</v>
      </c>
      <c r="BJ58" s="380">
        <v>18172.419999999998</v>
      </c>
      <c r="BK58" s="380">
        <v>18241.03</v>
      </c>
      <c r="BL58" s="380">
        <v>18295.07</v>
      </c>
      <c r="BM58" s="380">
        <v>18347.05</v>
      </c>
      <c r="BN58" s="380">
        <v>18397.830000000002</v>
      </c>
      <c r="BO58" s="380">
        <v>18445.09</v>
      </c>
      <c r="BP58" s="380">
        <v>18489.66</v>
      </c>
      <c r="BQ58" s="380">
        <v>18526.259999999998</v>
      </c>
      <c r="BR58" s="380">
        <v>18569.43</v>
      </c>
      <c r="BS58" s="380">
        <v>18613.900000000001</v>
      </c>
      <c r="BT58" s="380">
        <v>18655.560000000001</v>
      </c>
      <c r="BU58" s="380">
        <v>18705.66</v>
      </c>
      <c r="BV58" s="380">
        <v>18760.11</v>
      </c>
    </row>
    <row r="59" spans="1:74" ht="11.1" customHeight="1" x14ac:dyDescent="0.2">
      <c r="A59" s="17" t="s">
        <v>18</v>
      </c>
      <c r="B59" s="390" t="s">
        <v>5</v>
      </c>
      <c r="C59" s="365">
        <v>14.436253334</v>
      </c>
      <c r="D59" s="365">
        <v>4.5053025733999998</v>
      </c>
      <c r="E59" s="365">
        <v>30.187393743000001</v>
      </c>
      <c r="F59" s="365">
        <v>-3.8535346252</v>
      </c>
      <c r="G59" s="365">
        <v>-1.6249474127000001</v>
      </c>
      <c r="H59" s="365">
        <v>-1.699369409</v>
      </c>
      <c r="I59" s="365">
        <v>-1.9074425150000001</v>
      </c>
      <c r="J59" s="365">
        <v>1.8614446166</v>
      </c>
      <c r="K59" s="365">
        <v>0.15225829748</v>
      </c>
      <c r="L59" s="365">
        <v>0.57512580876999997</v>
      </c>
      <c r="M59" s="365">
        <v>1.5149291158</v>
      </c>
      <c r="N59" s="365">
        <v>0.81873200254</v>
      </c>
      <c r="O59" s="365">
        <v>-11.039594412</v>
      </c>
      <c r="P59" s="365">
        <v>-2.9512020632999998</v>
      </c>
      <c r="Q59" s="365">
        <v>-21.423959932999999</v>
      </c>
      <c r="R59" s="365">
        <v>-7.3358561094999999</v>
      </c>
      <c r="S59" s="365">
        <v>-4.6756116249000002</v>
      </c>
      <c r="T59" s="365">
        <v>-4.4271921135000003</v>
      </c>
      <c r="U59" s="365">
        <v>-3.8457890181000001</v>
      </c>
      <c r="V59" s="365">
        <v>-3.0773983507999998</v>
      </c>
      <c r="W59" s="365">
        <v>-1.6194161689</v>
      </c>
      <c r="X59" s="365">
        <v>-1.3442975475000001</v>
      </c>
      <c r="Y59" s="365">
        <v>-0.97479862396000005</v>
      </c>
      <c r="Z59" s="365">
        <v>-0.16883101165</v>
      </c>
      <c r="AA59" s="365">
        <v>4.1212399029000002</v>
      </c>
      <c r="AB59" s="365">
        <v>4.5598711516000003</v>
      </c>
      <c r="AC59" s="365">
        <v>5.6176278359999996</v>
      </c>
      <c r="AD59" s="365">
        <v>5.7247085042999997</v>
      </c>
      <c r="AE59" s="365">
        <v>6.1860166614000001</v>
      </c>
      <c r="AF59" s="365">
        <v>6.4585817843999997</v>
      </c>
      <c r="AG59" s="365">
        <v>5.1944929127000004</v>
      </c>
      <c r="AH59" s="365">
        <v>4.7283381552000003</v>
      </c>
      <c r="AI59" s="365">
        <v>4.4514209976999997</v>
      </c>
      <c r="AJ59" s="365">
        <v>4.4355010563999997</v>
      </c>
      <c r="AK59" s="365">
        <v>4.8240197122000001</v>
      </c>
      <c r="AL59" s="365">
        <v>4.6667676920999996</v>
      </c>
      <c r="AM59" s="365">
        <v>3.6749263765000002</v>
      </c>
      <c r="AN59" s="365">
        <v>3.3372632427000002</v>
      </c>
      <c r="AO59" s="365">
        <v>3.0581093824000001</v>
      </c>
      <c r="AP59" s="365">
        <v>2.8357268610999999</v>
      </c>
      <c r="AQ59" s="365">
        <v>2.7532141369000001</v>
      </c>
      <c r="AR59" s="365">
        <v>2.7289842407</v>
      </c>
      <c r="AS59" s="365">
        <v>2.5988183991999998</v>
      </c>
      <c r="AT59" s="365">
        <v>2.3926301372999998</v>
      </c>
      <c r="AU59" s="365">
        <v>2.4472109981000001</v>
      </c>
      <c r="AV59" s="365">
        <v>2.5179562519999998</v>
      </c>
      <c r="AW59" s="365">
        <v>2.2600903106999999</v>
      </c>
      <c r="AX59" s="365">
        <v>2.1931500978999998</v>
      </c>
      <c r="AY59" s="921">
        <v>1.8242646131</v>
      </c>
      <c r="AZ59" s="921">
        <v>1.7144361972</v>
      </c>
      <c r="BA59" s="921">
        <v>1.5558367768000001</v>
      </c>
      <c r="BB59" s="376">
        <v>1.4197960000000001</v>
      </c>
      <c r="BC59" s="376">
        <v>1.345523</v>
      </c>
      <c r="BD59" s="376">
        <v>1.6711149999999999</v>
      </c>
      <c r="BE59" s="376">
        <v>2.5946210000000001</v>
      </c>
      <c r="BF59" s="376">
        <v>3.0609099999999998</v>
      </c>
      <c r="BG59" s="376">
        <v>3.2134019999999999</v>
      </c>
      <c r="BH59" s="376">
        <v>2.8295889999999999</v>
      </c>
      <c r="BI59" s="376">
        <v>2.8655460000000001</v>
      </c>
      <c r="BJ59" s="376">
        <v>2.982631</v>
      </c>
      <c r="BK59" s="376">
        <v>2.800532</v>
      </c>
      <c r="BL59" s="376">
        <v>3.1205310000000002</v>
      </c>
      <c r="BM59" s="376">
        <v>3.3114819999999998</v>
      </c>
      <c r="BN59" s="376">
        <v>3.8670550000000001</v>
      </c>
      <c r="BO59" s="376">
        <v>3.9352109999999998</v>
      </c>
      <c r="BP59" s="376">
        <v>3.8260399999999999</v>
      </c>
      <c r="BQ59" s="376">
        <v>3.15754</v>
      </c>
      <c r="BR59" s="376">
        <v>2.99133</v>
      </c>
      <c r="BS59" s="376">
        <v>2.9383089999999998</v>
      </c>
      <c r="BT59" s="376">
        <v>3.1704490000000001</v>
      </c>
      <c r="BU59" s="376">
        <v>3.2112039999999999</v>
      </c>
      <c r="BV59" s="376">
        <v>3.233981</v>
      </c>
    </row>
    <row r="60" spans="1:74" ht="11.1" customHeight="1" x14ac:dyDescent="0.2">
      <c r="A60" s="13"/>
      <c r="B60" s="391"/>
      <c r="C60" s="364"/>
      <c r="D60" s="364"/>
      <c r="E60" s="364"/>
      <c r="F60" s="364"/>
      <c r="G60" s="364"/>
      <c r="H60" s="364"/>
      <c r="I60" s="364"/>
      <c r="J60" s="364"/>
      <c r="K60" s="364"/>
      <c r="L60" s="364"/>
      <c r="M60" s="364"/>
      <c r="N60" s="364"/>
      <c r="O60" s="364"/>
      <c r="P60" s="364"/>
      <c r="Q60" s="364"/>
      <c r="R60" s="364"/>
      <c r="S60" s="364"/>
      <c r="T60" s="364"/>
      <c r="U60" s="364"/>
      <c r="V60" s="364"/>
      <c r="W60" s="364"/>
      <c r="X60" s="364"/>
      <c r="Y60" s="364"/>
      <c r="Z60" s="364"/>
      <c r="AA60" s="364"/>
      <c r="AB60" s="364"/>
      <c r="AC60" s="364"/>
      <c r="AD60" s="364"/>
      <c r="AE60" s="364"/>
      <c r="AF60" s="364"/>
      <c r="AG60" s="364"/>
      <c r="AH60" s="364"/>
      <c r="AI60" s="364"/>
      <c r="AJ60" s="364"/>
      <c r="AK60" s="364"/>
      <c r="AL60" s="364"/>
      <c r="AM60" s="364"/>
      <c r="AN60" s="364"/>
      <c r="AO60" s="364"/>
      <c r="AP60" s="364"/>
      <c r="AQ60" s="364"/>
      <c r="AR60" s="364"/>
      <c r="AS60" s="364"/>
      <c r="AT60" s="364"/>
      <c r="AU60" s="364"/>
      <c r="AV60" s="364"/>
      <c r="AW60" s="364"/>
      <c r="AX60" s="364"/>
      <c r="AY60" s="920"/>
      <c r="AZ60" s="920"/>
      <c r="BA60" s="920"/>
      <c r="BB60" s="375"/>
      <c r="BC60" s="375"/>
      <c r="BD60" s="375"/>
      <c r="BE60" s="375"/>
      <c r="BF60" s="375"/>
      <c r="BG60" s="375"/>
      <c r="BH60" s="375"/>
      <c r="BI60" s="375"/>
      <c r="BJ60" s="375"/>
      <c r="BK60" s="375"/>
      <c r="BL60" s="375"/>
      <c r="BM60" s="375"/>
      <c r="BN60" s="375"/>
      <c r="BO60" s="375"/>
      <c r="BP60" s="375"/>
      <c r="BQ60" s="375"/>
      <c r="BR60" s="375"/>
      <c r="BS60" s="375"/>
      <c r="BT60" s="375"/>
      <c r="BU60" s="375"/>
      <c r="BV60" s="375"/>
    </row>
    <row r="61" spans="1:74" ht="11.1" customHeight="1" x14ac:dyDescent="0.2">
      <c r="A61" s="17"/>
      <c r="B61" s="388" t="s">
        <v>476</v>
      </c>
      <c r="C61" s="364"/>
      <c r="D61" s="364"/>
      <c r="E61" s="364"/>
      <c r="F61" s="364"/>
      <c r="G61" s="364"/>
      <c r="H61" s="364"/>
      <c r="I61" s="364"/>
      <c r="J61" s="364"/>
      <c r="K61" s="364"/>
      <c r="L61" s="364"/>
      <c r="M61" s="364"/>
      <c r="N61" s="364"/>
      <c r="O61" s="364"/>
      <c r="P61" s="364"/>
      <c r="Q61" s="364"/>
      <c r="R61" s="364"/>
      <c r="S61" s="364"/>
      <c r="T61" s="364"/>
      <c r="U61" s="364"/>
      <c r="V61" s="364"/>
      <c r="W61" s="364"/>
      <c r="X61" s="364"/>
      <c r="Y61" s="364"/>
      <c r="Z61" s="364"/>
      <c r="AA61" s="364"/>
      <c r="AB61" s="364"/>
      <c r="AC61" s="364"/>
      <c r="AD61" s="364"/>
      <c r="AE61" s="364"/>
      <c r="AF61" s="364"/>
      <c r="AG61" s="364"/>
      <c r="AH61" s="364"/>
      <c r="AI61" s="364"/>
      <c r="AJ61" s="364"/>
      <c r="AK61" s="364"/>
      <c r="AL61" s="364"/>
      <c r="AM61" s="364"/>
      <c r="AN61" s="364"/>
      <c r="AO61" s="364"/>
      <c r="AP61" s="364"/>
      <c r="AQ61" s="364"/>
      <c r="AR61" s="364"/>
      <c r="AS61" s="364"/>
      <c r="AT61" s="364"/>
      <c r="AU61" s="364"/>
      <c r="AV61" s="364"/>
      <c r="AW61" s="364"/>
      <c r="AX61" s="364"/>
      <c r="AY61" s="920"/>
      <c r="AZ61" s="920"/>
      <c r="BA61" s="920"/>
      <c r="BB61" s="375"/>
      <c r="BC61" s="375"/>
      <c r="BD61" s="375"/>
      <c r="BE61" s="375"/>
      <c r="BF61" s="375"/>
      <c r="BG61" s="375"/>
      <c r="BH61" s="375"/>
      <c r="BI61" s="375"/>
      <c r="BJ61" s="375"/>
      <c r="BK61" s="375"/>
      <c r="BL61" s="375"/>
      <c r="BM61" s="375"/>
      <c r="BN61" s="375"/>
      <c r="BO61" s="375"/>
      <c r="BP61" s="375"/>
      <c r="BQ61" s="375"/>
      <c r="BR61" s="375"/>
      <c r="BS61" s="375"/>
      <c r="BT61" s="375"/>
      <c r="BU61" s="375"/>
      <c r="BV61" s="375"/>
    </row>
    <row r="62" spans="1:74" ht="11.1" customHeight="1" x14ac:dyDescent="0.2">
      <c r="A62" s="17" t="s">
        <v>283</v>
      </c>
      <c r="B62" s="389" t="s">
        <v>767</v>
      </c>
      <c r="C62" s="365">
        <v>97.611800000000002</v>
      </c>
      <c r="D62" s="365">
        <v>93.566100000000006</v>
      </c>
      <c r="E62" s="365">
        <v>96.533900000000003</v>
      </c>
      <c r="F62" s="365">
        <v>96.602999999999994</v>
      </c>
      <c r="G62" s="365">
        <v>97.702799999999996</v>
      </c>
      <c r="H62" s="365">
        <v>97.798000000000002</v>
      </c>
      <c r="I62" s="365">
        <v>98.621499999999997</v>
      </c>
      <c r="J62" s="365">
        <v>98.265199999999993</v>
      </c>
      <c r="K62" s="365">
        <v>97.309600000000003</v>
      </c>
      <c r="L62" s="365">
        <v>98.706400000000002</v>
      </c>
      <c r="M62" s="365">
        <v>99.630300000000005</v>
      </c>
      <c r="N62" s="365">
        <v>99.7196</v>
      </c>
      <c r="O62" s="365">
        <v>99.090100000000007</v>
      </c>
      <c r="P62" s="365">
        <v>99.997399999999999</v>
      </c>
      <c r="Q62" s="365">
        <v>100.925</v>
      </c>
      <c r="R62" s="365">
        <v>100.9186</v>
      </c>
      <c r="S62" s="365">
        <v>100.7136</v>
      </c>
      <c r="T62" s="365">
        <v>100.3815</v>
      </c>
      <c r="U62" s="365">
        <v>100.5031</v>
      </c>
      <c r="V62" s="365">
        <v>100.744</v>
      </c>
      <c r="W62" s="365">
        <v>100.94329999999999</v>
      </c>
      <c r="X62" s="365">
        <v>101.0181</v>
      </c>
      <c r="Y62" s="365">
        <v>100.3051</v>
      </c>
      <c r="Z62" s="365">
        <v>98.441000000000003</v>
      </c>
      <c r="AA62" s="365">
        <v>100.2508</v>
      </c>
      <c r="AB62" s="365">
        <v>100.2323</v>
      </c>
      <c r="AC62" s="365">
        <v>99.640799999999999</v>
      </c>
      <c r="AD62" s="365">
        <v>100.3856</v>
      </c>
      <c r="AE62" s="365">
        <v>100.28870000000001</v>
      </c>
      <c r="AF62" s="365">
        <v>99.649900000000002</v>
      </c>
      <c r="AG62" s="365">
        <v>99.936700000000002</v>
      </c>
      <c r="AH62" s="365">
        <v>99.9923</v>
      </c>
      <c r="AI62" s="365">
        <v>100.1002</v>
      </c>
      <c r="AJ62" s="365">
        <v>99.316599999999994</v>
      </c>
      <c r="AK62" s="365">
        <v>99.869399999999999</v>
      </c>
      <c r="AL62" s="365">
        <v>99.825100000000006</v>
      </c>
      <c r="AM62" s="365">
        <v>98.448899999999995</v>
      </c>
      <c r="AN62" s="365">
        <v>99.8476</v>
      </c>
      <c r="AO62" s="365">
        <v>100.0599</v>
      </c>
      <c r="AP62" s="365">
        <v>99.369600000000005</v>
      </c>
      <c r="AQ62" s="365">
        <v>100.0424</v>
      </c>
      <c r="AR62" s="365">
        <v>99.993499999999997</v>
      </c>
      <c r="AS62" s="365">
        <v>99.358800000000002</v>
      </c>
      <c r="AT62" s="365">
        <v>99.927000000000007</v>
      </c>
      <c r="AU62" s="365">
        <v>99.578800000000001</v>
      </c>
      <c r="AV62" s="365">
        <v>98.920500000000004</v>
      </c>
      <c r="AW62" s="365">
        <v>99.194800000000001</v>
      </c>
      <c r="AX62" s="365">
        <v>99.746799999999993</v>
      </c>
      <c r="AY62" s="921">
        <v>99.593299999999999</v>
      </c>
      <c r="AZ62" s="921">
        <v>100.04954938</v>
      </c>
      <c r="BA62" s="921">
        <v>100.27923086</v>
      </c>
      <c r="BB62" s="376">
        <v>100.4897</v>
      </c>
      <c r="BC62" s="376">
        <v>100.702</v>
      </c>
      <c r="BD62" s="376">
        <v>100.9085</v>
      </c>
      <c r="BE62" s="376">
        <v>101.0806</v>
      </c>
      <c r="BF62" s="376">
        <v>101.297</v>
      </c>
      <c r="BG62" s="376">
        <v>101.529</v>
      </c>
      <c r="BH62" s="376">
        <v>101.7919</v>
      </c>
      <c r="BI62" s="376">
        <v>102.044</v>
      </c>
      <c r="BJ62" s="376">
        <v>102.3004</v>
      </c>
      <c r="BK62" s="376">
        <v>102.52549999999999</v>
      </c>
      <c r="BL62" s="376">
        <v>102.8173</v>
      </c>
      <c r="BM62" s="376">
        <v>103.14019999999999</v>
      </c>
      <c r="BN62" s="376">
        <v>103.6349</v>
      </c>
      <c r="BO62" s="376">
        <v>103.9143</v>
      </c>
      <c r="BP62" s="376">
        <v>104.11920000000001</v>
      </c>
      <c r="BQ62" s="376">
        <v>104.125</v>
      </c>
      <c r="BR62" s="376">
        <v>104.2743</v>
      </c>
      <c r="BS62" s="376">
        <v>104.4425</v>
      </c>
      <c r="BT62" s="376">
        <v>104.66330000000001</v>
      </c>
      <c r="BU62" s="376">
        <v>104.8441</v>
      </c>
      <c r="BV62" s="376">
        <v>105.01860000000001</v>
      </c>
    </row>
    <row r="63" spans="1:74" ht="11.1" customHeight="1" x14ac:dyDescent="0.2">
      <c r="A63" s="17" t="s">
        <v>19</v>
      </c>
      <c r="B63" s="390" t="s">
        <v>5</v>
      </c>
      <c r="C63" s="365">
        <v>-1.2335210951</v>
      </c>
      <c r="D63" s="365">
        <v>-5.5463187573999999</v>
      </c>
      <c r="E63" s="365">
        <v>2.1023584237000001</v>
      </c>
      <c r="F63" s="365">
        <v>20.81959668</v>
      </c>
      <c r="G63" s="365">
        <v>16.999252759000001</v>
      </c>
      <c r="H63" s="365">
        <v>8.5680601332999995</v>
      </c>
      <c r="I63" s="365">
        <v>5.7483009974000003</v>
      </c>
      <c r="J63" s="365">
        <v>3.8947362856000001</v>
      </c>
      <c r="K63" s="365">
        <v>2.9482833771000001</v>
      </c>
      <c r="L63" s="365">
        <v>3.5324621926000002</v>
      </c>
      <c r="M63" s="365">
        <v>3.8444100023000001</v>
      </c>
      <c r="N63" s="365">
        <v>3.1574243229999999</v>
      </c>
      <c r="O63" s="365">
        <v>1.5144685376</v>
      </c>
      <c r="P63" s="365">
        <v>6.8735364624999997</v>
      </c>
      <c r="Q63" s="365">
        <v>4.5487647344999997</v>
      </c>
      <c r="R63" s="365">
        <v>4.4673560861999997</v>
      </c>
      <c r="S63" s="365">
        <v>3.0815902922</v>
      </c>
      <c r="T63" s="365">
        <v>2.6416695637999998</v>
      </c>
      <c r="U63" s="365">
        <v>1.9079004071000001</v>
      </c>
      <c r="V63" s="365">
        <v>2.5225613950999999</v>
      </c>
      <c r="W63" s="365">
        <v>3.7341639467999999</v>
      </c>
      <c r="X63" s="365">
        <v>2.3419960610000001</v>
      </c>
      <c r="Y63" s="365">
        <v>0.67730399285999998</v>
      </c>
      <c r="Z63" s="365">
        <v>-1.2821952755999999</v>
      </c>
      <c r="AA63" s="365">
        <v>1.1713581881999999</v>
      </c>
      <c r="AB63" s="365">
        <v>0.23490610755999999</v>
      </c>
      <c r="AC63" s="365">
        <v>-1.2724300223</v>
      </c>
      <c r="AD63" s="365">
        <v>-0.52814842853999999</v>
      </c>
      <c r="AE63" s="365">
        <v>-0.42188939726000002</v>
      </c>
      <c r="AF63" s="365">
        <v>-0.72881955340000004</v>
      </c>
      <c r="AG63" s="365">
        <v>-0.56356470595999997</v>
      </c>
      <c r="AH63" s="365">
        <v>-0.74614865400999997</v>
      </c>
      <c r="AI63" s="365">
        <v>-0.83522135693999999</v>
      </c>
      <c r="AJ63" s="365">
        <v>-1.6843516162000001</v>
      </c>
      <c r="AK63" s="365">
        <v>-0.43437472271999999</v>
      </c>
      <c r="AL63" s="365">
        <v>1.4060198495</v>
      </c>
      <c r="AM63" s="365">
        <v>-1.7973921405</v>
      </c>
      <c r="AN63" s="365">
        <v>-0.38380841306000002</v>
      </c>
      <c r="AO63" s="365">
        <v>0.42061083412</v>
      </c>
      <c r="AP63" s="365">
        <v>-1.0120973526000001</v>
      </c>
      <c r="AQ63" s="365">
        <v>-0.24559097884</v>
      </c>
      <c r="AR63" s="365">
        <v>0.34480716989999999</v>
      </c>
      <c r="AS63" s="365">
        <v>-0.57826604240000001</v>
      </c>
      <c r="AT63" s="365">
        <v>-6.5305028486999997E-2</v>
      </c>
      <c r="AU63" s="365">
        <v>-0.52087808016000003</v>
      </c>
      <c r="AV63" s="365">
        <v>-0.39882557397000001</v>
      </c>
      <c r="AW63" s="365">
        <v>-0.67548217973000002</v>
      </c>
      <c r="AX63" s="365">
        <v>-7.8437186638999998E-2</v>
      </c>
      <c r="AY63" s="921">
        <v>1.1624304588000001</v>
      </c>
      <c r="AZ63" s="921">
        <v>0.20225762333</v>
      </c>
      <c r="BA63" s="921">
        <v>0.21919956366000001</v>
      </c>
      <c r="BB63" s="376">
        <v>1.127221</v>
      </c>
      <c r="BC63" s="376">
        <v>0.65935750000000004</v>
      </c>
      <c r="BD63" s="376">
        <v>0.91510760000000002</v>
      </c>
      <c r="BE63" s="376">
        <v>1.7329079999999999</v>
      </c>
      <c r="BF63" s="376">
        <v>1.3709750000000001</v>
      </c>
      <c r="BG63" s="376">
        <v>1.9584790000000001</v>
      </c>
      <c r="BH63" s="376">
        <v>2.9027090000000002</v>
      </c>
      <c r="BI63" s="376">
        <v>2.8722789999999998</v>
      </c>
      <c r="BJ63" s="376">
        <v>2.5600559999999999</v>
      </c>
      <c r="BK63" s="376">
        <v>2.9441999999999999</v>
      </c>
      <c r="BL63" s="376">
        <v>2.7664279999999999</v>
      </c>
      <c r="BM63" s="376">
        <v>2.8530289999999998</v>
      </c>
      <c r="BN63" s="376">
        <v>3.1298870000000001</v>
      </c>
      <c r="BO63" s="376">
        <v>3.1899090000000001</v>
      </c>
      <c r="BP63" s="376">
        <v>3.1817739999999999</v>
      </c>
      <c r="BQ63" s="376">
        <v>3.0118610000000001</v>
      </c>
      <c r="BR63" s="376">
        <v>2.9391980000000002</v>
      </c>
      <c r="BS63" s="376">
        <v>2.8695970000000002</v>
      </c>
      <c r="BT63" s="376">
        <v>2.8208899999999999</v>
      </c>
      <c r="BU63" s="376">
        <v>2.7440720000000001</v>
      </c>
      <c r="BV63" s="376">
        <v>2.6570809999999998</v>
      </c>
    </row>
    <row r="64" spans="1:74" ht="11.1" customHeight="1" x14ac:dyDescent="0.2">
      <c r="A64" s="13"/>
      <c r="B64" s="15"/>
      <c r="C64" s="364"/>
      <c r="D64" s="364"/>
      <c r="E64" s="364"/>
      <c r="F64" s="364"/>
      <c r="G64" s="364"/>
      <c r="H64" s="364"/>
      <c r="I64" s="364"/>
      <c r="J64" s="364"/>
      <c r="K64" s="364"/>
      <c r="L64" s="364"/>
      <c r="M64" s="364"/>
      <c r="N64" s="364"/>
      <c r="O64" s="364"/>
      <c r="P64" s="364"/>
      <c r="Q64" s="364"/>
      <c r="R64" s="364"/>
      <c r="S64" s="364"/>
      <c r="T64" s="364"/>
      <c r="U64" s="364"/>
      <c r="V64" s="364"/>
      <c r="W64" s="364"/>
      <c r="X64" s="364"/>
      <c r="Y64" s="364"/>
      <c r="Z64" s="364"/>
      <c r="AA64" s="364"/>
      <c r="AB64" s="364"/>
      <c r="AC64" s="364"/>
      <c r="AD64" s="364"/>
      <c r="AE64" s="364"/>
      <c r="AF64" s="364"/>
      <c r="AG64" s="364"/>
      <c r="AH64" s="364"/>
      <c r="AI64" s="364"/>
      <c r="AJ64" s="364"/>
      <c r="AK64" s="364"/>
      <c r="AL64" s="364"/>
      <c r="AM64" s="364"/>
      <c r="AN64" s="364"/>
      <c r="AO64" s="364"/>
      <c r="AP64" s="364"/>
      <c r="AQ64" s="364"/>
      <c r="AR64" s="364"/>
      <c r="AS64" s="364"/>
      <c r="AT64" s="364"/>
      <c r="AU64" s="364"/>
      <c r="AV64" s="364"/>
      <c r="AW64" s="364"/>
      <c r="AX64" s="364"/>
      <c r="AY64" s="920"/>
      <c r="AZ64" s="920"/>
      <c r="BA64" s="920"/>
      <c r="BB64" s="375"/>
      <c r="BC64" s="375"/>
      <c r="BD64" s="375"/>
      <c r="BE64" s="375"/>
      <c r="BF64" s="375"/>
      <c r="BG64" s="375"/>
      <c r="BH64" s="375"/>
      <c r="BI64" s="375"/>
      <c r="BJ64" s="375"/>
      <c r="BK64" s="375"/>
      <c r="BL64" s="375"/>
      <c r="BM64" s="375"/>
      <c r="BN64" s="375"/>
      <c r="BO64" s="375"/>
      <c r="BP64" s="375"/>
      <c r="BQ64" s="375"/>
      <c r="BR64" s="375"/>
      <c r="BS64" s="375"/>
      <c r="BT64" s="375"/>
      <c r="BU64" s="375"/>
      <c r="BV64" s="375"/>
    </row>
    <row r="65" spans="1:74" ht="11.1" customHeight="1" x14ac:dyDescent="0.2">
      <c r="A65" s="13"/>
      <c r="B65" s="14" t="s">
        <v>477</v>
      </c>
      <c r="C65" s="364"/>
      <c r="D65" s="364"/>
      <c r="E65" s="364"/>
      <c r="F65" s="364"/>
      <c r="G65" s="364"/>
      <c r="H65" s="364"/>
      <c r="I65" s="364"/>
      <c r="J65" s="364"/>
      <c r="K65" s="364"/>
      <c r="L65" s="364"/>
      <c r="M65" s="364"/>
      <c r="N65" s="364"/>
      <c r="O65" s="364"/>
      <c r="P65" s="364"/>
      <c r="Q65" s="364"/>
      <c r="R65" s="364"/>
      <c r="S65" s="364"/>
      <c r="T65" s="364"/>
      <c r="U65" s="364"/>
      <c r="V65" s="364"/>
      <c r="W65" s="364"/>
      <c r="X65" s="364"/>
      <c r="Y65" s="364"/>
      <c r="Z65" s="364"/>
      <c r="AA65" s="364"/>
      <c r="AB65" s="364"/>
      <c r="AC65" s="364"/>
      <c r="AD65" s="364"/>
      <c r="AE65" s="364"/>
      <c r="AF65" s="364"/>
      <c r="AG65" s="364"/>
      <c r="AH65" s="364"/>
      <c r="AI65" s="364"/>
      <c r="AJ65" s="364"/>
      <c r="AK65" s="364"/>
      <c r="AL65" s="364"/>
      <c r="AM65" s="364"/>
      <c r="AN65" s="364"/>
      <c r="AO65" s="364"/>
      <c r="AP65" s="364"/>
      <c r="AQ65" s="364"/>
      <c r="AR65" s="364"/>
      <c r="AS65" s="364"/>
      <c r="AT65" s="364"/>
      <c r="AU65" s="364"/>
      <c r="AV65" s="364"/>
      <c r="AW65" s="364"/>
      <c r="AX65" s="364"/>
      <c r="AY65" s="920"/>
      <c r="AZ65" s="920"/>
      <c r="BA65" s="920"/>
      <c r="BB65" s="375"/>
      <c r="BC65" s="375"/>
      <c r="BD65" s="375"/>
      <c r="BE65" s="375"/>
      <c r="BF65" s="375"/>
      <c r="BG65" s="375"/>
      <c r="BH65" s="375"/>
      <c r="BI65" s="375"/>
      <c r="BJ65" s="375"/>
      <c r="BK65" s="375"/>
      <c r="BL65" s="375"/>
      <c r="BM65" s="375"/>
      <c r="BN65" s="375"/>
      <c r="BO65" s="375"/>
      <c r="BP65" s="375"/>
      <c r="BQ65" s="375"/>
      <c r="BR65" s="375"/>
      <c r="BS65" s="375"/>
      <c r="BT65" s="375"/>
      <c r="BU65" s="375"/>
      <c r="BV65" s="375"/>
    </row>
    <row r="66" spans="1:74" ht="11.1" customHeight="1" x14ac:dyDescent="0.2">
      <c r="A66" s="13"/>
      <c r="B66" s="15"/>
      <c r="C66" s="364"/>
      <c r="D66" s="364"/>
      <c r="E66" s="364"/>
      <c r="F66" s="364"/>
      <c r="G66" s="364"/>
      <c r="H66" s="364"/>
      <c r="I66" s="364"/>
      <c r="J66" s="364"/>
      <c r="K66" s="364"/>
      <c r="L66" s="364"/>
      <c r="M66" s="364"/>
      <c r="N66" s="364"/>
      <c r="O66" s="364"/>
      <c r="P66" s="364"/>
      <c r="Q66" s="364"/>
      <c r="R66" s="364"/>
      <c r="S66" s="364"/>
      <c r="T66" s="364"/>
      <c r="U66" s="364"/>
      <c r="V66" s="364"/>
      <c r="W66" s="364"/>
      <c r="X66" s="364"/>
      <c r="Y66" s="364"/>
      <c r="Z66" s="364"/>
      <c r="AA66" s="364"/>
      <c r="AB66" s="364"/>
      <c r="AC66" s="364"/>
      <c r="AD66" s="364"/>
      <c r="AE66" s="364"/>
      <c r="AF66" s="364"/>
      <c r="AG66" s="364"/>
      <c r="AH66" s="364"/>
      <c r="AI66" s="364"/>
      <c r="AJ66" s="364"/>
      <c r="AK66" s="364"/>
      <c r="AL66" s="364"/>
      <c r="AM66" s="364"/>
      <c r="AN66" s="364"/>
      <c r="AO66" s="364"/>
      <c r="AP66" s="364"/>
      <c r="AQ66" s="364"/>
      <c r="AR66" s="364"/>
      <c r="AS66" s="364"/>
      <c r="AT66" s="364"/>
      <c r="AU66" s="364"/>
      <c r="AV66" s="364"/>
      <c r="AW66" s="364"/>
      <c r="AX66" s="364"/>
      <c r="AY66" s="920"/>
      <c r="AZ66" s="920"/>
      <c r="BA66" s="920"/>
      <c r="BB66" s="375"/>
      <c r="BC66" s="375"/>
      <c r="BD66" s="375"/>
      <c r="BE66" s="375"/>
      <c r="BF66" s="375"/>
      <c r="BG66" s="375"/>
      <c r="BH66" s="375"/>
      <c r="BI66" s="375"/>
      <c r="BJ66" s="375"/>
      <c r="BK66" s="375"/>
      <c r="BL66" s="375"/>
      <c r="BM66" s="375"/>
      <c r="BN66" s="375"/>
      <c r="BO66" s="375"/>
      <c r="BP66" s="375"/>
      <c r="BQ66" s="375"/>
      <c r="BR66" s="375"/>
      <c r="BS66" s="375"/>
      <c r="BT66" s="375"/>
      <c r="BU66" s="375"/>
      <c r="BV66" s="375"/>
    </row>
    <row r="67" spans="1:74" ht="11.1" customHeight="1" x14ac:dyDescent="0.2">
      <c r="A67" s="17" t="s">
        <v>284</v>
      </c>
      <c r="B67" s="390" t="s">
        <v>478</v>
      </c>
      <c r="C67" s="369">
        <v>804.67133362000004</v>
      </c>
      <c r="D67" s="369">
        <v>794.01730326999996</v>
      </c>
      <c r="E67" s="369">
        <v>508.33095594000002</v>
      </c>
      <c r="F67" s="369">
        <v>308.26755990999999</v>
      </c>
      <c r="G67" s="369">
        <v>151.07586148999999</v>
      </c>
      <c r="H67" s="369">
        <v>12.329405179</v>
      </c>
      <c r="I67" s="369">
        <v>4.5605191965999996</v>
      </c>
      <c r="J67" s="369">
        <v>5.9701781909999996</v>
      </c>
      <c r="K67" s="369">
        <v>40.056315529999999</v>
      </c>
      <c r="L67" s="369">
        <v>179.9587047</v>
      </c>
      <c r="M67" s="369">
        <v>509.33275588999999</v>
      </c>
      <c r="N67" s="369">
        <v>615.59622116000003</v>
      </c>
      <c r="O67" s="369">
        <v>914.18136145000005</v>
      </c>
      <c r="P67" s="369">
        <v>711.94833312000003</v>
      </c>
      <c r="Q67" s="369">
        <v>524.62140565000004</v>
      </c>
      <c r="R67" s="369">
        <v>341.62299714</v>
      </c>
      <c r="S67" s="369">
        <v>122.27512939</v>
      </c>
      <c r="T67" s="369">
        <v>25.906265013999999</v>
      </c>
      <c r="U67" s="369">
        <v>3.6306086308999999</v>
      </c>
      <c r="V67" s="369">
        <v>5.8151096288000002</v>
      </c>
      <c r="W67" s="369">
        <v>44.433335556999999</v>
      </c>
      <c r="X67" s="369">
        <v>257.47617258999998</v>
      </c>
      <c r="Y67" s="369">
        <v>511.09704962000001</v>
      </c>
      <c r="Z67" s="369">
        <v>780.81939923000004</v>
      </c>
      <c r="AA67" s="369">
        <v>714.93977522</v>
      </c>
      <c r="AB67" s="369">
        <v>621.23824919000003</v>
      </c>
      <c r="AC67" s="369">
        <v>585.31849957999998</v>
      </c>
      <c r="AD67" s="369">
        <v>297.32383124</v>
      </c>
      <c r="AE67" s="369">
        <v>144.70757259999999</v>
      </c>
      <c r="AF67" s="369">
        <v>42.918999986000003</v>
      </c>
      <c r="AG67" s="369">
        <v>4.7386799197</v>
      </c>
      <c r="AH67" s="369">
        <v>9.7173214580000007</v>
      </c>
      <c r="AI67" s="369">
        <v>45.640318811</v>
      </c>
      <c r="AJ67" s="369">
        <v>206.56091867999999</v>
      </c>
      <c r="AK67" s="369">
        <v>504.56467063000002</v>
      </c>
      <c r="AL67" s="369">
        <v>623.90224531000001</v>
      </c>
      <c r="AM67" s="369">
        <v>839.90134048000004</v>
      </c>
      <c r="AN67" s="369">
        <v>575.11073508000004</v>
      </c>
      <c r="AO67" s="369">
        <v>489.23731651999998</v>
      </c>
      <c r="AP67" s="369">
        <v>281.11111844999999</v>
      </c>
      <c r="AQ67" s="369">
        <v>113.43437919</v>
      </c>
      <c r="AR67" s="369">
        <v>19.629971492999999</v>
      </c>
      <c r="AS67" s="369">
        <v>3.9420085802</v>
      </c>
      <c r="AT67" s="369">
        <v>9.1437303769000007</v>
      </c>
      <c r="AU67" s="369">
        <v>36.989417596999999</v>
      </c>
      <c r="AV67" s="369">
        <v>186.05394751</v>
      </c>
      <c r="AW67" s="369">
        <v>430.06284197000002</v>
      </c>
      <c r="AX67" s="369">
        <v>703.69073865999997</v>
      </c>
      <c r="AY67" s="925">
        <v>946.54942842000003</v>
      </c>
      <c r="AZ67" s="925">
        <v>684.07047193999995</v>
      </c>
      <c r="BA67" s="925">
        <v>478.63357786</v>
      </c>
      <c r="BB67" s="380">
        <v>306.37649081000001</v>
      </c>
      <c r="BC67" s="380">
        <v>135.19734266</v>
      </c>
      <c r="BD67" s="380">
        <v>31.086717777</v>
      </c>
      <c r="BE67" s="380">
        <v>7.2582601976000003</v>
      </c>
      <c r="BF67" s="380">
        <v>11.115090062</v>
      </c>
      <c r="BG67" s="380">
        <v>55.182580113999997</v>
      </c>
      <c r="BH67" s="380">
        <v>236.799893</v>
      </c>
      <c r="BI67" s="380">
        <v>479.09736693999997</v>
      </c>
      <c r="BJ67" s="380">
        <v>714.09871164000003</v>
      </c>
      <c r="BK67" s="380">
        <v>790.61448172999997</v>
      </c>
      <c r="BL67" s="380">
        <v>643.83834182999999</v>
      </c>
      <c r="BM67" s="380">
        <v>525.39708339000003</v>
      </c>
      <c r="BN67" s="380">
        <v>297.99478864000002</v>
      </c>
      <c r="BO67" s="380">
        <v>134.59600047000001</v>
      </c>
      <c r="BP67" s="380">
        <v>30.997058387999999</v>
      </c>
      <c r="BQ67" s="380">
        <v>7.2448688456000001</v>
      </c>
      <c r="BR67" s="380">
        <v>11.08376297</v>
      </c>
      <c r="BS67" s="380">
        <v>54.976488250999999</v>
      </c>
      <c r="BT67" s="380">
        <v>235.75940338999999</v>
      </c>
      <c r="BU67" s="380">
        <v>476.99595439000001</v>
      </c>
      <c r="BV67" s="380">
        <v>710.93839134999996</v>
      </c>
    </row>
    <row r="68" spans="1:74" ht="11.1" customHeight="1" x14ac:dyDescent="0.2">
      <c r="A68" s="17" t="s">
        <v>287</v>
      </c>
      <c r="B68" s="392" t="s">
        <v>0</v>
      </c>
      <c r="C68" s="371">
        <v>9.7533668937000009</v>
      </c>
      <c r="D68" s="371">
        <v>12.053517133</v>
      </c>
      <c r="E68" s="371">
        <v>28.018806227999999</v>
      </c>
      <c r="F68" s="371">
        <v>36.150201129999999</v>
      </c>
      <c r="G68" s="371">
        <v>100.46820628</v>
      </c>
      <c r="H68" s="371">
        <v>273.91995735</v>
      </c>
      <c r="I68" s="371">
        <v>346.86482196999998</v>
      </c>
      <c r="J68" s="371">
        <v>357.36381684000003</v>
      </c>
      <c r="K68" s="371">
        <v>200.03026156999999</v>
      </c>
      <c r="L68" s="371">
        <v>84.115665094999997</v>
      </c>
      <c r="M68" s="371">
        <v>18.011209508</v>
      </c>
      <c r="N68" s="371">
        <v>25.562956359000001</v>
      </c>
      <c r="O68" s="371">
        <v>8.4358499403000007</v>
      </c>
      <c r="P68" s="371">
        <v>11.282330011999999</v>
      </c>
      <c r="Q68" s="371">
        <v>26.931083659999999</v>
      </c>
      <c r="R68" s="371">
        <v>48.813402511</v>
      </c>
      <c r="S68" s="371">
        <v>147.35461670000001</v>
      </c>
      <c r="T68" s="371">
        <v>269.86332525</v>
      </c>
      <c r="U68" s="371">
        <v>393.80841488999999</v>
      </c>
      <c r="V68" s="371">
        <v>358.90886461999997</v>
      </c>
      <c r="W68" s="371">
        <v>201.98145048999999</v>
      </c>
      <c r="X68" s="371">
        <v>55.186368698000003</v>
      </c>
      <c r="Y68" s="371">
        <v>23.288638936000002</v>
      </c>
      <c r="Z68" s="371">
        <v>10.862580508000001</v>
      </c>
      <c r="AA68" s="371">
        <v>16.792463298000001</v>
      </c>
      <c r="AB68" s="371">
        <v>19.845096843</v>
      </c>
      <c r="AC68" s="371">
        <v>31.574900508999999</v>
      </c>
      <c r="AD68" s="371">
        <v>43.885533580000001</v>
      </c>
      <c r="AE68" s="371">
        <v>109.4518521</v>
      </c>
      <c r="AF68" s="371">
        <v>210.01536669999999</v>
      </c>
      <c r="AG68" s="371">
        <v>390.28876510999999</v>
      </c>
      <c r="AH68" s="371">
        <v>349.78780595000001</v>
      </c>
      <c r="AI68" s="371">
        <v>203.66013819</v>
      </c>
      <c r="AJ68" s="371">
        <v>72.786426805999994</v>
      </c>
      <c r="AK68" s="371">
        <v>20.43297291</v>
      </c>
      <c r="AL68" s="371">
        <v>11.089150764999999</v>
      </c>
      <c r="AM68" s="371">
        <v>9.4446776882000005</v>
      </c>
      <c r="AN68" s="371">
        <v>12.700441338999999</v>
      </c>
      <c r="AO68" s="371">
        <v>31.337074775000001</v>
      </c>
      <c r="AP68" s="371">
        <v>46.325426473</v>
      </c>
      <c r="AQ68" s="371">
        <v>157.36695940999999</v>
      </c>
      <c r="AR68" s="371">
        <v>292.96361646999998</v>
      </c>
      <c r="AS68" s="371">
        <v>390.45614510000001</v>
      </c>
      <c r="AT68" s="371">
        <v>342.18307281</v>
      </c>
      <c r="AU68" s="371">
        <v>210.73517061999999</v>
      </c>
      <c r="AV68" s="371">
        <v>96.802727379000004</v>
      </c>
      <c r="AW68" s="371">
        <v>32.224265013999997</v>
      </c>
      <c r="AX68" s="371">
        <v>12.564592576000001</v>
      </c>
      <c r="AY68" s="927">
        <v>5.3464751423000001</v>
      </c>
      <c r="AZ68" s="927">
        <v>17.373481662</v>
      </c>
      <c r="BA68" s="927">
        <v>24.326508658000002</v>
      </c>
      <c r="BB68" s="382">
        <v>48.975237577000001</v>
      </c>
      <c r="BC68" s="382">
        <v>133.42281265</v>
      </c>
      <c r="BD68" s="382">
        <v>269.65308986999997</v>
      </c>
      <c r="BE68" s="382">
        <v>398.26338527000001</v>
      </c>
      <c r="BF68" s="382">
        <v>366.92403704999998</v>
      </c>
      <c r="BG68" s="382">
        <v>207.16399955</v>
      </c>
      <c r="BH68" s="382">
        <v>72.589632123000001</v>
      </c>
      <c r="BI68" s="382">
        <v>21.880162543000001</v>
      </c>
      <c r="BJ68" s="382">
        <v>11.838132474</v>
      </c>
      <c r="BK68" s="382">
        <v>11.400589958999999</v>
      </c>
      <c r="BL68" s="382">
        <v>12.972265902</v>
      </c>
      <c r="BM68" s="382">
        <v>26.927522144000001</v>
      </c>
      <c r="BN68" s="382">
        <v>45.141889995</v>
      </c>
      <c r="BO68" s="382">
        <v>134.44782025999999</v>
      </c>
      <c r="BP68" s="382">
        <v>271.62619031000003</v>
      </c>
      <c r="BQ68" s="382">
        <v>401.13132236000001</v>
      </c>
      <c r="BR68" s="382">
        <v>369.60187175999999</v>
      </c>
      <c r="BS68" s="382">
        <v>208.74635795</v>
      </c>
      <c r="BT68" s="382">
        <v>73.185832653999995</v>
      </c>
      <c r="BU68" s="382">
        <v>22.057061997000002</v>
      </c>
      <c r="BV68" s="382">
        <v>11.92666479</v>
      </c>
    </row>
    <row r="69" spans="1:74" s="156" customFormat="1" ht="12" customHeight="1" x14ac:dyDescent="0.25">
      <c r="A69" s="155"/>
      <c r="B69" s="1015" t="s">
        <v>1437</v>
      </c>
      <c r="C69" s="1016"/>
      <c r="D69" s="1016"/>
      <c r="E69" s="1016"/>
      <c r="F69" s="1016"/>
      <c r="G69" s="1016"/>
      <c r="H69" s="1016"/>
      <c r="I69" s="1016"/>
      <c r="J69" s="1016"/>
      <c r="K69" s="1016"/>
      <c r="L69" s="1016"/>
      <c r="M69" s="1016"/>
      <c r="N69" s="1016"/>
      <c r="O69" s="1016"/>
      <c r="P69" s="1016"/>
      <c r="Q69" s="1017"/>
      <c r="R69" s="803"/>
      <c r="AY69" s="848"/>
      <c r="AZ69" s="848"/>
      <c r="BA69" s="848"/>
      <c r="BB69" s="198"/>
      <c r="BC69" s="198"/>
      <c r="BD69" s="741"/>
      <c r="BE69" s="741"/>
      <c r="BF69" s="741"/>
      <c r="BG69" s="741"/>
      <c r="BH69" s="848"/>
      <c r="BI69" s="848"/>
      <c r="BJ69" s="198"/>
    </row>
    <row r="70" spans="1:74" s="156" customFormat="1" ht="12" customHeight="1" x14ac:dyDescent="0.25">
      <c r="A70" s="155"/>
      <c r="B70" s="1015" t="s">
        <v>1438</v>
      </c>
      <c r="C70" s="1016"/>
      <c r="D70" s="1016"/>
      <c r="E70" s="1016"/>
      <c r="F70" s="1016"/>
      <c r="G70" s="1016"/>
      <c r="H70" s="1016"/>
      <c r="I70" s="1016"/>
      <c r="J70" s="1016"/>
      <c r="K70" s="1016"/>
      <c r="L70" s="1016"/>
      <c r="M70" s="1016"/>
      <c r="N70" s="1016"/>
      <c r="O70" s="1016"/>
      <c r="P70" s="1016"/>
      <c r="Q70" s="1017"/>
      <c r="R70" s="803"/>
      <c r="AY70" s="848"/>
      <c r="AZ70" s="848"/>
      <c r="BA70" s="848"/>
      <c r="BB70" s="198"/>
      <c r="BC70" s="198"/>
      <c r="BD70" s="657"/>
      <c r="BE70" s="657"/>
      <c r="BF70" s="657"/>
      <c r="BG70" s="657"/>
      <c r="BH70" s="848"/>
      <c r="BI70" s="848"/>
      <c r="BJ70" s="198"/>
    </row>
    <row r="71" spans="1:74" s="156" customFormat="1" ht="12" customHeight="1" x14ac:dyDescent="0.25">
      <c r="A71" s="155"/>
      <c r="B71" s="1015" t="s">
        <v>1439</v>
      </c>
      <c r="C71" s="1016"/>
      <c r="D71" s="1016"/>
      <c r="E71" s="1016"/>
      <c r="F71" s="1016"/>
      <c r="G71" s="1016"/>
      <c r="H71" s="1016"/>
      <c r="I71" s="1016"/>
      <c r="J71" s="1016"/>
      <c r="K71" s="1016"/>
      <c r="L71" s="1016"/>
      <c r="M71" s="1016"/>
      <c r="N71" s="1016"/>
      <c r="O71" s="1016"/>
      <c r="P71" s="1016"/>
      <c r="Q71" s="1017"/>
      <c r="R71" s="803"/>
      <c r="AY71" s="848"/>
      <c r="AZ71" s="848"/>
      <c r="BA71" s="848"/>
      <c r="BB71" s="198"/>
      <c r="BC71" s="198"/>
      <c r="BD71" s="657"/>
      <c r="BE71" s="265"/>
      <c r="BF71" s="657"/>
      <c r="BG71" s="848"/>
      <c r="BH71" s="848"/>
      <c r="BI71" s="848"/>
      <c r="BJ71" s="198"/>
    </row>
    <row r="72" spans="1:74" s="156" customFormat="1" ht="12" customHeight="1" x14ac:dyDescent="0.25">
      <c r="A72" s="155"/>
      <c r="B72" s="1015" t="s">
        <v>812</v>
      </c>
      <c r="C72" s="1017"/>
      <c r="D72" s="1017"/>
      <c r="E72" s="1017"/>
      <c r="F72" s="1017"/>
      <c r="G72" s="1017"/>
      <c r="H72" s="1017"/>
      <c r="I72" s="1017"/>
      <c r="J72" s="1017"/>
      <c r="K72" s="1017"/>
      <c r="L72" s="1017"/>
      <c r="M72" s="1017"/>
      <c r="N72" s="1017"/>
      <c r="O72" s="1017"/>
      <c r="P72" s="1017"/>
      <c r="Q72" s="1017"/>
      <c r="R72" s="803"/>
      <c r="AY72" s="848"/>
      <c r="AZ72" s="848"/>
      <c r="BA72" s="848"/>
      <c r="BB72" s="198"/>
      <c r="BC72" s="198"/>
      <c r="BD72" s="657"/>
      <c r="BE72" s="265"/>
      <c r="BF72" s="657"/>
      <c r="BG72" s="848"/>
      <c r="BH72" s="848"/>
      <c r="BI72" s="848"/>
      <c r="BJ72" s="198"/>
    </row>
    <row r="73" spans="1:74" s="156" customFormat="1" ht="12" customHeight="1" x14ac:dyDescent="0.25">
      <c r="A73" s="155"/>
      <c r="B73" s="1015" t="s">
        <v>1440</v>
      </c>
      <c r="C73" s="1016"/>
      <c r="D73" s="1016"/>
      <c r="E73" s="1016"/>
      <c r="F73" s="1016"/>
      <c r="G73" s="1016"/>
      <c r="H73" s="1016"/>
      <c r="I73" s="1016"/>
      <c r="J73" s="1016"/>
      <c r="K73" s="1016"/>
      <c r="L73" s="1016"/>
      <c r="M73" s="1016"/>
      <c r="N73" s="1016"/>
      <c r="O73" s="1016"/>
      <c r="P73" s="1016"/>
      <c r="Q73" s="1017"/>
      <c r="R73" s="803"/>
      <c r="AY73" s="848"/>
      <c r="AZ73" s="848"/>
      <c r="BA73" s="848"/>
      <c r="BB73" s="198"/>
      <c r="BC73" s="198"/>
      <c r="BD73" s="741"/>
      <c r="BE73" s="265"/>
      <c r="BF73" s="657"/>
      <c r="BG73" s="848"/>
      <c r="BH73" s="848"/>
      <c r="BI73" s="848"/>
      <c r="BJ73" s="198"/>
    </row>
    <row r="74" spans="1:74" s="156" customFormat="1" ht="12" customHeight="1" x14ac:dyDescent="0.25">
      <c r="A74" s="155"/>
      <c r="B74" s="1015" t="s">
        <v>813</v>
      </c>
      <c r="C74" s="1017"/>
      <c r="D74" s="1017"/>
      <c r="E74" s="1017"/>
      <c r="F74" s="1017"/>
      <c r="G74" s="1017"/>
      <c r="H74" s="1017"/>
      <c r="I74" s="1017"/>
      <c r="J74" s="1017"/>
      <c r="K74" s="1017"/>
      <c r="L74" s="1017"/>
      <c r="M74" s="1017"/>
      <c r="N74" s="1017"/>
      <c r="O74" s="1017"/>
      <c r="P74" s="1017"/>
      <c r="Q74" s="1017"/>
      <c r="R74" s="803"/>
      <c r="AY74" s="848"/>
      <c r="AZ74" s="848"/>
      <c r="BA74" s="848"/>
      <c r="BB74" s="198"/>
      <c r="BC74" s="198"/>
      <c r="BD74" s="657"/>
      <c r="BE74" s="265"/>
      <c r="BF74" s="657"/>
      <c r="BG74" s="848"/>
      <c r="BH74" s="848"/>
      <c r="BI74" s="848"/>
      <c r="BJ74" s="198"/>
    </row>
    <row r="75" spans="1:74" s="156" customFormat="1" ht="12" customHeight="1" x14ac:dyDescent="0.2">
      <c r="A75" s="155"/>
      <c r="B75" s="799" t="s">
        <v>826</v>
      </c>
      <c r="C75" s="814"/>
      <c r="D75" s="814"/>
      <c r="E75" s="814"/>
      <c r="F75" s="814"/>
      <c r="G75" s="814"/>
      <c r="H75" s="826"/>
      <c r="I75" s="814"/>
      <c r="J75" s="814"/>
      <c r="K75" s="814"/>
      <c r="L75" s="814"/>
      <c r="M75" s="814"/>
      <c r="N75" s="814"/>
      <c r="O75" s="814"/>
      <c r="P75" s="814"/>
      <c r="Q75" s="814"/>
      <c r="R75" s="350"/>
      <c r="AY75" s="848"/>
      <c r="AZ75" s="848"/>
      <c r="BA75" s="848"/>
      <c r="BB75" s="198"/>
      <c r="BC75" s="198"/>
      <c r="BD75" s="657"/>
      <c r="BE75" s="265"/>
      <c r="BF75" s="657"/>
      <c r="BG75" s="848"/>
      <c r="BH75" s="848"/>
      <c r="BI75" s="848"/>
      <c r="BJ75" s="198"/>
    </row>
    <row r="76" spans="1:74" s="162" customFormat="1" ht="12" customHeight="1" x14ac:dyDescent="0.25">
      <c r="A76" s="161"/>
      <c r="B76" s="1018" t="str">
        <f>Dates!$G$2</f>
        <v>EIA completed modeling and analysis for this report on Monday, April 7, 2025.</v>
      </c>
      <c r="C76" s="1005"/>
      <c r="D76" s="1005"/>
      <c r="E76" s="1005"/>
      <c r="F76" s="1005"/>
      <c r="G76" s="1005"/>
      <c r="H76" s="1005"/>
      <c r="I76" s="1005"/>
      <c r="J76" s="1005"/>
      <c r="K76" s="1005"/>
      <c r="L76" s="1005"/>
      <c r="M76" s="1005"/>
      <c r="N76" s="1005"/>
      <c r="O76" s="1005"/>
      <c r="P76" s="1005"/>
      <c r="Q76" s="1005"/>
      <c r="R76" s="350"/>
      <c r="AY76" s="849"/>
      <c r="AZ76" s="849"/>
      <c r="BA76" s="849"/>
      <c r="BB76" s="227"/>
      <c r="BC76" s="227"/>
      <c r="BD76" s="658"/>
      <c r="BE76" s="283"/>
      <c r="BF76" s="658"/>
      <c r="BG76" s="849"/>
      <c r="BH76" s="849"/>
      <c r="BI76" s="849"/>
      <c r="BJ76" s="227"/>
    </row>
    <row r="77" spans="1:74" s="156" customFormat="1" ht="12" customHeight="1" x14ac:dyDescent="0.25">
      <c r="A77" s="155"/>
      <c r="B77" s="1013" t="s">
        <v>483</v>
      </c>
      <c r="C77" s="1014"/>
      <c r="D77" s="1014"/>
      <c r="E77" s="1014"/>
      <c r="F77" s="1014"/>
      <c r="G77" s="1014"/>
      <c r="H77" s="1014"/>
      <c r="I77" s="1014"/>
      <c r="J77" s="1014"/>
      <c r="K77" s="1014"/>
      <c r="L77" s="1014"/>
      <c r="M77" s="1014"/>
      <c r="N77" s="1014"/>
      <c r="O77" s="1014"/>
      <c r="P77" s="1014"/>
      <c r="Q77" s="1014"/>
      <c r="R77" s="803"/>
      <c r="AY77" s="848"/>
      <c r="AZ77" s="848"/>
      <c r="BA77" s="848"/>
      <c r="BB77" s="198"/>
      <c r="BC77" s="198"/>
      <c r="BD77" s="657"/>
      <c r="BE77" s="265"/>
      <c r="BF77" s="657"/>
      <c r="BG77" s="848"/>
      <c r="BH77" s="848"/>
      <c r="BI77" s="848"/>
      <c r="BJ77" s="198"/>
    </row>
    <row r="78" spans="1:74" s="156" customFormat="1" ht="12" customHeight="1" x14ac:dyDescent="0.25">
      <c r="A78" s="155"/>
      <c r="B78" s="1027" t="s">
        <v>1435</v>
      </c>
      <c r="C78" s="1014"/>
      <c r="D78" s="1014"/>
      <c r="E78" s="1014"/>
      <c r="F78" s="1014"/>
      <c r="G78" s="1014"/>
      <c r="H78" s="1014"/>
      <c r="I78" s="1014"/>
      <c r="J78" s="1014"/>
      <c r="K78" s="1014"/>
      <c r="L78" s="1014"/>
      <c r="M78" s="1014"/>
      <c r="N78" s="1014"/>
      <c r="O78" s="1014"/>
      <c r="P78" s="1014"/>
      <c r="Q78" s="1014"/>
      <c r="R78" s="803"/>
      <c r="AY78" s="848"/>
      <c r="AZ78" s="848"/>
      <c r="BA78" s="848"/>
      <c r="BB78" s="198"/>
      <c r="BC78" s="198"/>
      <c r="BD78" s="657"/>
      <c r="BE78" s="265"/>
      <c r="BF78" s="657"/>
      <c r="BG78" s="848"/>
      <c r="BH78" s="848"/>
      <c r="BI78" s="848"/>
      <c r="BJ78" s="198"/>
    </row>
    <row r="79" spans="1:74" s="156" customFormat="1" ht="12" customHeight="1" x14ac:dyDescent="0.25">
      <c r="A79" s="155"/>
      <c r="B79" s="1028" t="s">
        <v>67</v>
      </c>
      <c r="C79" s="1014"/>
      <c r="D79" s="1014"/>
      <c r="E79" s="1014"/>
      <c r="F79" s="1014"/>
      <c r="G79" s="1014"/>
      <c r="H79" s="1014"/>
      <c r="I79" s="1014"/>
      <c r="J79" s="1014"/>
      <c r="K79" s="1014"/>
      <c r="L79" s="1014"/>
      <c r="M79" s="1014"/>
      <c r="N79" s="1014"/>
      <c r="O79" s="1014"/>
      <c r="P79" s="1014"/>
      <c r="Q79" s="1014"/>
      <c r="R79" s="803"/>
      <c r="AY79" s="848"/>
      <c r="AZ79" s="848"/>
      <c r="BA79" s="848"/>
      <c r="BB79" s="198"/>
      <c r="BC79" s="198"/>
      <c r="BD79" s="657"/>
      <c r="BE79" s="265"/>
      <c r="BF79" s="657"/>
      <c r="BG79" s="848"/>
      <c r="BH79" s="848"/>
      <c r="BI79" s="848"/>
      <c r="BJ79" s="198"/>
    </row>
    <row r="80" spans="1:74" s="156" customFormat="1" ht="12" customHeight="1" x14ac:dyDescent="0.2">
      <c r="A80" s="155"/>
      <c r="B80" s="1019" t="s">
        <v>840</v>
      </c>
      <c r="C80" s="1019"/>
      <c r="D80" s="1019"/>
      <c r="E80" s="1019"/>
      <c r="F80" s="1019"/>
      <c r="G80" s="1019"/>
      <c r="H80" s="1019"/>
      <c r="I80" s="1019"/>
      <c r="J80" s="1019"/>
      <c r="K80" s="1019"/>
      <c r="L80" s="1019"/>
      <c r="M80" s="1019"/>
      <c r="N80" s="1019"/>
      <c r="O80" s="1019"/>
      <c r="P80" s="1019"/>
      <c r="Q80" s="1019"/>
      <c r="R80" s="1019"/>
      <c r="AY80" s="848"/>
      <c r="AZ80" s="848"/>
      <c r="BA80" s="848"/>
      <c r="BB80" s="198"/>
      <c r="BC80" s="198"/>
      <c r="BD80" s="657"/>
      <c r="BE80" s="265"/>
      <c r="BF80" s="657"/>
      <c r="BG80" s="848"/>
      <c r="BH80" s="848"/>
      <c r="BI80" s="848"/>
      <c r="BJ80" s="198"/>
    </row>
    <row r="81" spans="1:74" s="156" customFormat="1" ht="12" customHeight="1" x14ac:dyDescent="0.25">
      <c r="A81" s="155"/>
      <c r="B81" s="1022" t="s">
        <v>1581</v>
      </c>
      <c r="C81" s="1023"/>
      <c r="D81" s="1023"/>
      <c r="E81" s="1023"/>
      <c r="F81" s="1023"/>
      <c r="G81" s="1023"/>
      <c r="H81" s="1023"/>
      <c r="I81" s="1023"/>
      <c r="J81" s="1023"/>
      <c r="K81" s="1023"/>
      <c r="L81" s="1023"/>
      <c r="M81" s="1023"/>
      <c r="N81" s="1023"/>
      <c r="O81" s="1023"/>
      <c r="P81" s="1023"/>
      <c r="Q81" s="1024"/>
      <c r="R81" s="803"/>
      <c r="AY81" s="848"/>
      <c r="AZ81" s="848"/>
      <c r="BA81" s="848"/>
      <c r="BB81" s="198"/>
      <c r="BC81" s="198"/>
      <c r="BD81" s="657"/>
      <c r="BE81" s="265"/>
      <c r="BF81" s="657"/>
      <c r="BG81" s="848"/>
      <c r="BH81" s="848"/>
      <c r="BI81" s="848"/>
      <c r="BJ81" s="198"/>
    </row>
    <row r="82" spans="1:74" s="156" customFormat="1" ht="12" customHeight="1" x14ac:dyDescent="0.25">
      <c r="A82" s="155"/>
      <c r="B82" s="1025" t="s">
        <v>1588</v>
      </c>
      <c r="C82" s="1024"/>
      <c r="D82" s="1024"/>
      <c r="E82" s="1024"/>
      <c r="F82" s="1024"/>
      <c r="G82" s="1024"/>
      <c r="H82" s="1024"/>
      <c r="I82" s="1024"/>
      <c r="J82" s="1024"/>
      <c r="K82" s="1024"/>
      <c r="L82" s="1024"/>
      <c r="M82" s="1024"/>
      <c r="N82" s="1024"/>
      <c r="O82" s="1024"/>
      <c r="P82" s="1024"/>
      <c r="Q82" s="1024"/>
      <c r="R82" s="803"/>
      <c r="AY82" s="848"/>
      <c r="AZ82" s="848"/>
      <c r="BA82" s="848"/>
      <c r="BB82" s="198"/>
      <c r="BC82" s="198"/>
      <c r="BD82" s="657"/>
      <c r="BE82" s="265"/>
      <c r="BF82" s="657"/>
      <c r="BG82" s="848"/>
      <c r="BH82" s="848"/>
      <c r="BI82" s="848"/>
      <c r="BJ82" s="198"/>
    </row>
    <row r="83" spans="1:74" s="156" customFormat="1" ht="12" customHeight="1" x14ac:dyDescent="0.25">
      <c r="A83" s="155"/>
      <c r="B83" s="1025" t="s">
        <v>1592</v>
      </c>
      <c r="C83" s="1024"/>
      <c r="D83" s="1024"/>
      <c r="E83" s="1024"/>
      <c r="F83" s="1024"/>
      <c r="G83" s="1024"/>
      <c r="H83" s="1024"/>
      <c r="I83" s="1024"/>
      <c r="J83" s="1024"/>
      <c r="K83" s="1024"/>
      <c r="L83" s="1024"/>
      <c r="M83" s="1024"/>
      <c r="N83" s="1024"/>
      <c r="O83" s="1024"/>
      <c r="P83" s="1024"/>
      <c r="Q83" s="1024"/>
      <c r="R83" s="803"/>
      <c r="AY83" s="848"/>
      <c r="AZ83" s="848"/>
      <c r="BA83" s="848"/>
      <c r="BB83" s="198"/>
      <c r="BC83" s="198"/>
      <c r="BD83" s="657"/>
      <c r="BE83" s="265"/>
      <c r="BF83" s="657"/>
      <c r="BG83" s="848"/>
      <c r="BH83" s="848"/>
      <c r="BI83" s="848"/>
      <c r="BJ83" s="198"/>
    </row>
    <row r="84" spans="1:74" s="156" customFormat="1" ht="12" customHeight="1" x14ac:dyDescent="0.25">
      <c r="A84" s="155"/>
      <c r="B84" s="1022" t="s">
        <v>492</v>
      </c>
      <c r="C84" s="1024"/>
      <c r="D84" s="1024"/>
      <c r="E84" s="1024"/>
      <c r="F84" s="1024"/>
      <c r="G84" s="1024"/>
      <c r="H84" s="1024"/>
      <c r="I84" s="1024"/>
      <c r="J84" s="1024"/>
      <c r="K84" s="1024"/>
      <c r="L84" s="1024"/>
      <c r="M84" s="1024"/>
      <c r="N84" s="1024"/>
      <c r="O84" s="1024"/>
      <c r="P84" s="1024"/>
      <c r="Q84" s="1024"/>
      <c r="R84" s="803"/>
      <c r="AY84" s="848"/>
      <c r="AZ84" s="848"/>
      <c r="BA84" s="848"/>
      <c r="BB84" s="198"/>
      <c r="BC84" s="198"/>
      <c r="BD84" s="657"/>
      <c r="BE84" s="265"/>
      <c r="BF84" s="657"/>
      <c r="BG84" s="848"/>
      <c r="BH84" s="848"/>
      <c r="BI84" s="848"/>
      <c r="BJ84" s="198"/>
    </row>
    <row r="85" spans="1:74" s="156" customFormat="1" ht="12" customHeight="1" x14ac:dyDescent="0.25">
      <c r="A85" s="155"/>
      <c r="B85" s="1026" t="s">
        <v>1436</v>
      </c>
      <c r="C85" s="1024"/>
      <c r="D85" s="1024"/>
      <c r="E85" s="1024"/>
      <c r="F85" s="1024"/>
      <c r="G85" s="1024"/>
      <c r="H85" s="1024"/>
      <c r="I85" s="1024"/>
      <c r="J85" s="1024"/>
      <c r="K85" s="1024"/>
      <c r="L85" s="1024"/>
      <c r="M85" s="1024"/>
      <c r="N85" s="1024"/>
      <c r="O85" s="1024"/>
      <c r="P85" s="1024"/>
      <c r="Q85" s="1024"/>
      <c r="R85" s="803"/>
      <c r="AY85" s="848"/>
      <c r="AZ85" s="848"/>
      <c r="BA85" s="848"/>
      <c r="BB85" s="198"/>
      <c r="BC85" s="198"/>
      <c r="BD85" s="657"/>
      <c r="BE85" s="265"/>
      <c r="BF85" s="657"/>
      <c r="BG85" s="848"/>
      <c r="BH85" s="848"/>
      <c r="BI85" s="848"/>
      <c r="BJ85" s="198"/>
    </row>
    <row r="86" spans="1:74" s="157" customFormat="1" ht="12" customHeight="1" x14ac:dyDescent="0.25">
      <c r="A86" s="155"/>
      <c r="B86" s="1026" t="s">
        <v>811</v>
      </c>
      <c r="C86" s="1024"/>
      <c r="D86" s="1024"/>
      <c r="E86" s="1024"/>
      <c r="F86" s="1024"/>
      <c r="G86" s="1024"/>
      <c r="H86" s="1024"/>
      <c r="I86" s="1024"/>
      <c r="J86" s="1024"/>
      <c r="K86" s="1024"/>
      <c r="L86" s="1024"/>
      <c r="M86" s="1024"/>
      <c r="N86" s="1024"/>
      <c r="O86" s="1024"/>
      <c r="P86" s="1024"/>
      <c r="Q86" s="1024"/>
      <c r="R86" s="680"/>
      <c r="AY86" s="848"/>
      <c r="AZ86" s="848"/>
      <c r="BA86" s="848"/>
      <c r="BB86" s="199"/>
      <c r="BC86" s="199"/>
      <c r="BD86" s="657"/>
      <c r="BE86" s="316"/>
      <c r="BF86" s="657"/>
      <c r="BG86" s="848"/>
      <c r="BH86" s="848"/>
      <c r="BI86" s="848"/>
      <c r="BJ86" s="199"/>
    </row>
    <row r="87" spans="1:74" s="157" customFormat="1" ht="12" customHeight="1" x14ac:dyDescent="0.2">
      <c r="A87" s="7"/>
      <c r="B87" s="1020"/>
      <c r="C87" s="1021"/>
      <c r="D87" s="1021"/>
      <c r="E87" s="1021"/>
      <c r="F87" s="1021"/>
      <c r="G87" s="1021"/>
      <c r="H87" s="1021"/>
      <c r="I87" s="1021"/>
      <c r="J87" s="1021"/>
      <c r="K87" s="1021"/>
      <c r="L87" s="1021"/>
      <c r="M87" s="1021"/>
      <c r="N87" s="1021"/>
      <c r="O87" s="1021"/>
      <c r="P87" s="1021"/>
      <c r="Q87" s="1021"/>
      <c r="AY87" s="848"/>
      <c r="AZ87" s="848"/>
      <c r="BA87" s="848"/>
      <c r="BB87" s="199"/>
      <c r="BC87" s="199"/>
      <c r="BD87" s="657"/>
      <c r="BE87" s="316"/>
      <c r="BF87" s="657"/>
      <c r="BG87" s="848"/>
      <c r="BH87" s="848"/>
      <c r="BI87" s="848"/>
      <c r="BJ87" s="199"/>
    </row>
    <row r="88" spans="1:74" x14ac:dyDescent="0.2">
      <c r="BK88" s="132"/>
      <c r="BL88" s="132"/>
      <c r="BM88" s="132"/>
      <c r="BN88" s="132"/>
      <c r="BO88" s="132"/>
      <c r="BP88" s="132"/>
      <c r="BQ88" s="132"/>
      <c r="BR88" s="132"/>
      <c r="BS88" s="132"/>
      <c r="BT88" s="132"/>
      <c r="BU88" s="132"/>
      <c r="BV88" s="132"/>
    </row>
    <row r="89" spans="1:74" x14ac:dyDescent="0.2">
      <c r="BK89" s="132"/>
      <c r="BL89" s="132"/>
      <c r="BM89" s="132"/>
      <c r="BN89" s="132"/>
      <c r="BO89" s="132"/>
      <c r="BP89" s="132"/>
      <c r="BQ89" s="132"/>
      <c r="BR89" s="132"/>
      <c r="BS89" s="132"/>
      <c r="BT89" s="132"/>
      <c r="BU89" s="132"/>
      <c r="BV89" s="132"/>
    </row>
    <row r="90" spans="1:74" x14ac:dyDescent="0.2">
      <c r="B90" s="333"/>
      <c r="BK90" s="132"/>
      <c r="BL90" s="132"/>
      <c r="BM90" s="132"/>
      <c r="BN90" s="132"/>
      <c r="BO90" s="132"/>
      <c r="BP90" s="132"/>
      <c r="BQ90" s="132"/>
      <c r="BR90" s="132"/>
      <c r="BS90" s="132"/>
      <c r="BT90" s="132"/>
      <c r="BU90" s="132"/>
      <c r="BV90" s="132"/>
    </row>
    <row r="91" spans="1:74" x14ac:dyDescent="0.2">
      <c r="BK91" s="132"/>
      <c r="BL91" s="132"/>
      <c r="BM91" s="132"/>
      <c r="BN91" s="132"/>
      <c r="BO91" s="132"/>
      <c r="BP91" s="132"/>
      <c r="BQ91" s="132"/>
      <c r="BR91" s="132"/>
      <c r="BS91" s="132"/>
      <c r="BT91" s="132"/>
      <c r="BU91" s="132"/>
      <c r="BV91" s="132"/>
    </row>
    <row r="92" spans="1:74" x14ac:dyDescent="0.2">
      <c r="BK92" s="132"/>
      <c r="BL92" s="132"/>
      <c r="BM92" s="132"/>
      <c r="BN92" s="132"/>
      <c r="BO92" s="132"/>
      <c r="BP92" s="132"/>
      <c r="BQ92" s="132"/>
      <c r="BR92" s="132"/>
      <c r="BS92" s="132"/>
      <c r="BT92" s="132"/>
      <c r="BU92" s="132"/>
      <c r="BV92" s="132"/>
    </row>
    <row r="93" spans="1:74" x14ac:dyDescent="0.2">
      <c r="BK93" s="132"/>
      <c r="BL93" s="132"/>
      <c r="BM93" s="132"/>
      <c r="BN93" s="132"/>
      <c r="BO93" s="132"/>
      <c r="BP93" s="132"/>
      <c r="BQ93" s="132"/>
      <c r="BR93" s="132"/>
      <c r="BS93" s="132"/>
      <c r="BT93" s="132"/>
      <c r="BU93" s="132"/>
      <c r="BV93" s="132"/>
    </row>
    <row r="94" spans="1:74" x14ac:dyDescent="0.2">
      <c r="BK94" s="132"/>
      <c r="BL94" s="132"/>
      <c r="BM94" s="132"/>
      <c r="BN94" s="132"/>
      <c r="BO94" s="132"/>
      <c r="BP94" s="132"/>
      <c r="BQ94" s="132"/>
      <c r="BR94" s="132"/>
      <c r="BS94" s="132"/>
      <c r="BT94" s="132"/>
      <c r="BU94" s="132"/>
      <c r="BV94" s="132"/>
    </row>
    <row r="95" spans="1:74" x14ac:dyDescent="0.2">
      <c r="BK95" s="132"/>
      <c r="BL95" s="132"/>
      <c r="BM95" s="132"/>
      <c r="BN95" s="132"/>
      <c r="BO95" s="132"/>
      <c r="BP95" s="132"/>
      <c r="BQ95" s="132"/>
      <c r="BR95" s="132"/>
      <c r="BS95" s="132"/>
      <c r="BT95" s="132"/>
      <c r="BU95" s="132"/>
      <c r="BV95" s="132"/>
    </row>
    <row r="96" spans="1:74" x14ac:dyDescent="0.2">
      <c r="BK96" s="132"/>
      <c r="BL96" s="132"/>
      <c r="BM96" s="132"/>
      <c r="BN96" s="132"/>
      <c r="BO96" s="132"/>
      <c r="BP96" s="132"/>
      <c r="BQ96" s="132"/>
      <c r="BR96" s="132"/>
      <c r="BS96" s="132"/>
      <c r="BT96" s="132"/>
      <c r="BU96" s="132"/>
      <c r="BV96" s="132"/>
    </row>
    <row r="97" spans="63:74" x14ac:dyDescent="0.2">
      <c r="BK97" s="132"/>
      <c r="BL97" s="132"/>
      <c r="BM97" s="132"/>
      <c r="BN97" s="132"/>
      <c r="BO97" s="132"/>
      <c r="BP97" s="132"/>
      <c r="BQ97" s="132"/>
      <c r="BR97" s="132"/>
      <c r="BS97" s="132"/>
      <c r="BT97" s="132"/>
      <c r="BU97" s="132"/>
      <c r="BV97" s="132"/>
    </row>
    <row r="98" spans="63:74" x14ac:dyDescent="0.2">
      <c r="BK98" s="132"/>
      <c r="BL98" s="132"/>
      <c r="BM98" s="132"/>
      <c r="BN98" s="132"/>
      <c r="BO98" s="132"/>
      <c r="BP98" s="132"/>
      <c r="BQ98" s="132"/>
      <c r="BR98" s="132"/>
      <c r="BS98" s="132"/>
      <c r="BT98" s="132"/>
      <c r="BU98" s="132"/>
      <c r="BV98" s="132"/>
    </row>
    <row r="99" spans="63:74" x14ac:dyDescent="0.2">
      <c r="BK99" s="132"/>
      <c r="BL99" s="132"/>
      <c r="BM99" s="132"/>
      <c r="BN99" s="132"/>
      <c r="BO99" s="132"/>
      <c r="BP99" s="132"/>
      <c r="BQ99" s="132"/>
      <c r="BR99" s="132"/>
      <c r="BS99" s="132"/>
      <c r="BT99" s="132"/>
      <c r="BU99" s="132"/>
      <c r="BV99" s="132"/>
    </row>
    <row r="100" spans="63:74" x14ac:dyDescent="0.2">
      <c r="BK100" s="132"/>
      <c r="BL100" s="132"/>
      <c r="BM100" s="132"/>
      <c r="BN100" s="132"/>
      <c r="BO100" s="132"/>
      <c r="BP100" s="132"/>
      <c r="BQ100" s="132"/>
      <c r="BR100" s="132"/>
      <c r="BS100" s="132"/>
      <c r="BT100" s="132"/>
      <c r="BU100" s="132"/>
      <c r="BV100" s="132"/>
    </row>
    <row r="101" spans="63:74" x14ac:dyDescent="0.2">
      <c r="BK101" s="132"/>
      <c r="BL101" s="132"/>
      <c r="BM101" s="132"/>
      <c r="BN101" s="132"/>
      <c r="BO101" s="132"/>
      <c r="BP101" s="132"/>
      <c r="BQ101" s="132"/>
      <c r="BR101" s="132"/>
      <c r="BS101" s="132"/>
      <c r="BT101" s="132"/>
      <c r="BU101" s="132"/>
      <c r="BV101" s="132"/>
    </row>
    <row r="102" spans="63:74" x14ac:dyDescent="0.2">
      <c r="BK102" s="132"/>
      <c r="BL102" s="132"/>
      <c r="BM102" s="132"/>
      <c r="BN102" s="132"/>
      <c r="BO102" s="132"/>
      <c r="BP102" s="132"/>
      <c r="BQ102" s="132"/>
      <c r="BR102" s="132"/>
      <c r="BS102" s="132"/>
      <c r="BT102" s="132"/>
      <c r="BU102" s="132"/>
      <c r="BV102" s="132"/>
    </row>
    <row r="103" spans="63:74" x14ac:dyDescent="0.2">
      <c r="BK103" s="132"/>
      <c r="BL103" s="132"/>
      <c r="BM103" s="132"/>
      <c r="BN103" s="132"/>
      <c r="BO103" s="132"/>
      <c r="BP103" s="132"/>
      <c r="BQ103" s="132"/>
      <c r="BR103" s="132"/>
      <c r="BS103" s="132"/>
      <c r="BT103" s="132"/>
      <c r="BU103" s="132"/>
      <c r="BV103" s="132"/>
    </row>
    <row r="104" spans="63:74" x14ac:dyDescent="0.2">
      <c r="BK104" s="132"/>
      <c r="BL104" s="132"/>
      <c r="BM104" s="132"/>
      <c r="BN104" s="132"/>
      <c r="BO104" s="132"/>
      <c r="BP104" s="132"/>
      <c r="BQ104" s="132"/>
      <c r="BR104" s="132"/>
      <c r="BS104" s="132"/>
      <c r="BT104" s="132"/>
      <c r="BU104" s="132"/>
      <c r="BV104" s="132"/>
    </row>
    <row r="105" spans="63:74" x14ac:dyDescent="0.2">
      <c r="BK105" s="132"/>
      <c r="BL105" s="132"/>
      <c r="BM105" s="132"/>
      <c r="BN105" s="132"/>
      <c r="BO105" s="132"/>
      <c r="BP105" s="132"/>
      <c r="BQ105" s="132"/>
      <c r="BR105" s="132"/>
      <c r="BS105" s="132"/>
      <c r="BT105" s="132"/>
      <c r="BU105" s="132"/>
      <c r="BV105" s="132"/>
    </row>
    <row r="106" spans="63:74" x14ac:dyDescent="0.2">
      <c r="BK106" s="132"/>
      <c r="BL106" s="132"/>
      <c r="BM106" s="132"/>
      <c r="BN106" s="132"/>
      <c r="BO106" s="132"/>
      <c r="BP106" s="132"/>
      <c r="BQ106" s="132"/>
      <c r="BR106" s="132"/>
      <c r="BS106" s="132"/>
      <c r="BT106" s="132"/>
      <c r="BU106" s="132"/>
      <c r="BV106" s="132"/>
    </row>
    <row r="107" spans="63:74" x14ac:dyDescent="0.2">
      <c r="BK107" s="132"/>
      <c r="BL107" s="132"/>
      <c r="BM107" s="132"/>
      <c r="BN107" s="132"/>
      <c r="BO107" s="132"/>
      <c r="BP107" s="132"/>
      <c r="BQ107" s="132"/>
      <c r="BR107" s="132"/>
      <c r="BS107" s="132"/>
      <c r="BT107" s="132"/>
      <c r="BU107" s="132"/>
      <c r="BV107" s="132"/>
    </row>
    <row r="108" spans="63:74" x14ac:dyDescent="0.2">
      <c r="BK108" s="132"/>
      <c r="BL108" s="132"/>
      <c r="BM108" s="132"/>
      <c r="BN108" s="132"/>
      <c r="BO108" s="132"/>
      <c r="BP108" s="132"/>
      <c r="BQ108" s="132"/>
      <c r="BR108" s="132"/>
      <c r="BS108" s="132"/>
      <c r="BT108" s="132"/>
      <c r="BU108" s="132"/>
      <c r="BV108" s="132"/>
    </row>
    <row r="109" spans="63:74" x14ac:dyDescent="0.2">
      <c r="BK109" s="132"/>
      <c r="BL109" s="132"/>
      <c r="BM109" s="132"/>
      <c r="BN109" s="132"/>
      <c r="BO109" s="132"/>
      <c r="BP109" s="132"/>
      <c r="BQ109" s="132"/>
      <c r="BR109" s="132"/>
      <c r="BS109" s="132"/>
      <c r="BT109" s="132"/>
      <c r="BU109" s="132"/>
      <c r="BV109" s="132"/>
    </row>
    <row r="110" spans="63:74" x14ac:dyDescent="0.2">
      <c r="BK110" s="132"/>
      <c r="BL110" s="132"/>
      <c r="BM110" s="132"/>
      <c r="BN110" s="132"/>
      <c r="BO110" s="132"/>
      <c r="BP110" s="132"/>
      <c r="BQ110" s="132"/>
      <c r="BR110" s="132"/>
      <c r="BS110" s="132"/>
      <c r="BT110" s="132"/>
      <c r="BU110" s="132"/>
      <c r="BV110" s="132"/>
    </row>
    <row r="111" spans="63:74" x14ac:dyDescent="0.2">
      <c r="BK111" s="132"/>
      <c r="BL111" s="132"/>
      <c r="BM111" s="132"/>
      <c r="BN111" s="132"/>
      <c r="BO111" s="132"/>
      <c r="BP111" s="132"/>
      <c r="BQ111" s="132"/>
      <c r="BR111" s="132"/>
      <c r="BS111" s="132"/>
      <c r="BT111" s="132"/>
      <c r="BU111" s="132"/>
      <c r="BV111" s="132"/>
    </row>
    <row r="112" spans="63:74" x14ac:dyDescent="0.2">
      <c r="BK112" s="132"/>
      <c r="BL112" s="132"/>
      <c r="BM112" s="132"/>
      <c r="BN112" s="132"/>
      <c r="BO112" s="132"/>
      <c r="BP112" s="132"/>
      <c r="BQ112" s="132"/>
      <c r="BR112" s="132"/>
      <c r="BS112" s="132"/>
      <c r="BT112" s="132"/>
      <c r="BU112" s="132"/>
      <c r="BV112" s="132"/>
    </row>
    <row r="113" spans="63:74" x14ac:dyDescent="0.2">
      <c r="BK113" s="132"/>
      <c r="BL113" s="132"/>
      <c r="BM113" s="132"/>
      <c r="BN113" s="132"/>
      <c r="BO113" s="132"/>
      <c r="BP113" s="132"/>
      <c r="BQ113" s="132"/>
      <c r="BR113" s="132"/>
      <c r="BS113" s="132"/>
      <c r="BT113" s="132"/>
      <c r="BU113" s="132"/>
      <c r="BV113" s="132"/>
    </row>
    <row r="114" spans="63:74" x14ac:dyDescent="0.2">
      <c r="BK114" s="132"/>
      <c r="BL114" s="132"/>
      <c r="BM114" s="132"/>
      <c r="BN114" s="132"/>
      <c r="BO114" s="132"/>
      <c r="BP114" s="132"/>
      <c r="BQ114" s="132"/>
      <c r="BR114" s="132"/>
      <c r="BS114" s="132"/>
      <c r="BT114" s="132"/>
      <c r="BU114" s="132"/>
      <c r="BV114" s="132"/>
    </row>
    <row r="115" spans="63:74" x14ac:dyDescent="0.2">
      <c r="BK115" s="132"/>
      <c r="BL115" s="132"/>
      <c r="BM115" s="132"/>
      <c r="BN115" s="132"/>
      <c r="BO115" s="132"/>
      <c r="BP115" s="132"/>
      <c r="BQ115" s="132"/>
      <c r="BR115" s="132"/>
      <c r="BS115" s="132"/>
      <c r="BT115" s="132"/>
      <c r="BU115" s="132"/>
      <c r="BV115" s="132"/>
    </row>
    <row r="116" spans="63:74" x14ac:dyDescent="0.2">
      <c r="BK116" s="132"/>
      <c r="BL116" s="132"/>
      <c r="BM116" s="132"/>
      <c r="BN116" s="132"/>
      <c r="BO116" s="132"/>
      <c r="BP116" s="132"/>
      <c r="BQ116" s="132"/>
      <c r="BR116" s="132"/>
      <c r="BS116" s="132"/>
      <c r="BT116" s="132"/>
      <c r="BU116" s="132"/>
      <c r="BV116" s="132"/>
    </row>
    <row r="117" spans="63:74" x14ac:dyDescent="0.2">
      <c r="BK117" s="132"/>
      <c r="BL117" s="132"/>
      <c r="BM117" s="132"/>
      <c r="BN117" s="132"/>
      <c r="BO117" s="132"/>
      <c r="BP117" s="132"/>
      <c r="BQ117" s="132"/>
      <c r="BR117" s="132"/>
      <c r="BS117" s="132"/>
      <c r="BT117" s="132"/>
      <c r="BU117" s="132"/>
      <c r="BV117" s="132"/>
    </row>
    <row r="118" spans="63:74" x14ac:dyDescent="0.2">
      <c r="BK118" s="132"/>
      <c r="BL118" s="132"/>
      <c r="BM118" s="132"/>
      <c r="BN118" s="132"/>
      <c r="BO118" s="132"/>
      <c r="BP118" s="132"/>
      <c r="BQ118" s="132"/>
      <c r="BR118" s="132"/>
      <c r="BS118" s="132"/>
      <c r="BT118" s="132"/>
      <c r="BU118" s="132"/>
      <c r="BV118" s="132"/>
    </row>
    <row r="119" spans="63:74" x14ac:dyDescent="0.2">
      <c r="BK119" s="132"/>
      <c r="BL119" s="132"/>
      <c r="BM119" s="132"/>
      <c r="BN119" s="132"/>
      <c r="BO119" s="132"/>
      <c r="BP119" s="132"/>
      <c r="BQ119" s="132"/>
      <c r="BR119" s="132"/>
      <c r="BS119" s="132"/>
      <c r="BT119" s="132"/>
      <c r="BU119" s="132"/>
      <c r="BV119" s="132"/>
    </row>
    <row r="120" spans="63:74" x14ac:dyDescent="0.2">
      <c r="BK120" s="132"/>
      <c r="BL120" s="132"/>
      <c r="BM120" s="132"/>
      <c r="BN120" s="132"/>
      <c r="BO120" s="132"/>
      <c r="BP120" s="132"/>
      <c r="BQ120" s="132"/>
      <c r="BR120" s="132"/>
      <c r="BS120" s="132"/>
      <c r="BT120" s="132"/>
      <c r="BU120" s="132"/>
      <c r="BV120" s="132"/>
    </row>
    <row r="121" spans="63:74" x14ac:dyDescent="0.2">
      <c r="BK121" s="132"/>
      <c r="BL121" s="132"/>
      <c r="BM121" s="132"/>
      <c r="BN121" s="132"/>
      <c r="BO121" s="132"/>
      <c r="BP121" s="132"/>
      <c r="BQ121" s="132"/>
      <c r="BR121" s="132"/>
      <c r="BS121" s="132"/>
      <c r="BT121" s="132"/>
      <c r="BU121" s="132"/>
      <c r="BV121" s="132"/>
    </row>
    <row r="122" spans="63:74" x14ac:dyDescent="0.2">
      <c r="BK122" s="132"/>
      <c r="BL122" s="132"/>
      <c r="BM122" s="132"/>
      <c r="BN122" s="132"/>
      <c r="BO122" s="132"/>
      <c r="BP122" s="132"/>
      <c r="BQ122" s="132"/>
      <c r="BR122" s="132"/>
      <c r="BS122" s="132"/>
      <c r="BT122" s="132"/>
      <c r="BU122" s="132"/>
      <c r="BV122" s="132"/>
    </row>
    <row r="123" spans="63:74" x14ac:dyDescent="0.2">
      <c r="BK123" s="132"/>
      <c r="BL123" s="132"/>
      <c r="BM123" s="132"/>
      <c r="BN123" s="132"/>
      <c r="BO123" s="132"/>
      <c r="BP123" s="132"/>
      <c r="BQ123" s="132"/>
      <c r="BR123" s="132"/>
      <c r="BS123" s="132"/>
      <c r="BT123" s="132"/>
      <c r="BU123" s="132"/>
      <c r="BV123" s="132"/>
    </row>
    <row r="124" spans="63:74" x14ac:dyDescent="0.2">
      <c r="BK124" s="132"/>
      <c r="BL124" s="132"/>
      <c r="BM124" s="132"/>
      <c r="BN124" s="132"/>
      <c r="BO124" s="132"/>
      <c r="BP124" s="132"/>
      <c r="BQ124" s="132"/>
      <c r="BR124" s="132"/>
      <c r="BS124" s="132"/>
      <c r="BT124" s="132"/>
      <c r="BU124" s="132"/>
      <c r="BV124" s="132"/>
    </row>
    <row r="125" spans="63:74" x14ac:dyDescent="0.2">
      <c r="BK125" s="132"/>
      <c r="BL125" s="132"/>
      <c r="BM125" s="132"/>
      <c r="BN125" s="132"/>
      <c r="BO125" s="132"/>
      <c r="BP125" s="132"/>
      <c r="BQ125" s="132"/>
      <c r="BR125" s="132"/>
      <c r="BS125" s="132"/>
      <c r="BT125" s="132"/>
      <c r="BU125" s="132"/>
      <c r="BV125" s="132"/>
    </row>
    <row r="126" spans="63:74" x14ac:dyDescent="0.2">
      <c r="BK126" s="132"/>
      <c r="BL126" s="132"/>
      <c r="BM126" s="132"/>
      <c r="BN126" s="132"/>
      <c r="BO126" s="132"/>
      <c r="BP126" s="132"/>
      <c r="BQ126" s="132"/>
      <c r="BR126" s="132"/>
      <c r="BS126" s="132"/>
      <c r="BT126" s="132"/>
      <c r="BU126" s="132"/>
      <c r="BV126" s="132"/>
    </row>
    <row r="127" spans="63:74" x14ac:dyDescent="0.2">
      <c r="BK127" s="132"/>
      <c r="BL127" s="132"/>
      <c r="BM127" s="132"/>
      <c r="BN127" s="132"/>
      <c r="BO127" s="132"/>
      <c r="BP127" s="132"/>
      <c r="BQ127" s="132"/>
      <c r="BR127" s="132"/>
      <c r="BS127" s="132"/>
      <c r="BT127" s="132"/>
      <c r="BU127" s="132"/>
      <c r="BV127" s="132"/>
    </row>
    <row r="128" spans="63:74" x14ac:dyDescent="0.2">
      <c r="BK128" s="132"/>
      <c r="BL128" s="132"/>
      <c r="BM128" s="132"/>
      <c r="BN128" s="132"/>
      <c r="BO128" s="132"/>
      <c r="BP128" s="132"/>
      <c r="BQ128" s="132"/>
      <c r="BR128" s="132"/>
      <c r="BS128" s="132"/>
      <c r="BT128" s="132"/>
      <c r="BU128" s="132"/>
      <c r="BV128" s="132"/>
    </row>
    <row r="129" spans="63:74" x14ac:dyDescent="0.2">
      <c r="BK129" s="132"/>
      <c r="BL129" s="132"/>
      <c r="BM129" s="132"/>
      <c r="BN129" s="132"/>
      <c r="BO129" s="132"/>
      <c r="BP129" s="132"/>
      <c r="BQ129" s="132"/>
      <c r="BR129" s="132"/>
      <c r="BS129" s="132"/>
      <c r="BT129" s="132"/>
      <c r="BU129" s="132"/>
      <c r="BV129" s="132"/>
    </row>
    <row r="130" spans="63:74" x14ac:dyDescent="0.2">
      <c r="BK130" s="132"/>
      <c r="BL130" s="132"/>
      <c r="BM130" s="132"/>
      <c r="BN130" s="132"/>
      <c r="BO130" s="132"/>
      <c r="BP130" s="132"/>
      <c r="BQ130" s="132"/>
      <c r="BR130" s="132"/>
      <c r="BS130" s="132"/>
      <c r="BT130" s="132"/>
      <c r="BU130" s="132"/>
      <c r="BV130" s="132"/>
    </row>
    <row r="131" spans="63:74" x14ac:dyDescent="0.2">
      <c r="BK131" s="132"/>
      <c r="BL131" s="132"/>
      <c r="BM131" s="132"/>
      <c r="BN131" s="132"/>
      <c r="BO131" s="132"/>
      <c r="BP131" s="132"/>
      <c r="BQ131" s="132"/>
      <c r="BR131" s="132"/>
      <c r="BS131" s="132"/>
      <c r="BT131" s="132"/>
      <c r="BU131" s="132"/>
      <c r="BV131" s="132"/>
    </row>
    <row r="132" spans="63:74" x14ac:dyDescent="0.2">
      <c r="BK132" s="132"/>
      <c r="BL132" s="132"/>
      <c r="BM132" s="132"/>
      <c r="BN132" s="132"/>
      <c r="BO132" s="132"/>
      <c r="BP132" s="132"/>
      <c r="BQ132" s="132"/>
      <c r="BR132" s="132"/>
      <c r="BS132" s="132"/>
      <c r="BT132" s="132"/>
      <c r="BU132" s="132"/>
      <c r="BV132" s="132"/>
    </row>
    <row r="133" spans="63:74" x14ac:dyDescent="0.2">
      <c r="BK133" s="132"/>
      <c r="BL133" s="132"/>
      <c r="BM133" s="132"/>
      <c r="BN133" s="132"/>
      <c r="BO133" s="132"/>
      <c r="BP133" s="132"/>
      <c r="BQ133" s="132"/>
      <c r="BR133" s="132"/>
      <c r="BS133" s="132"/>
      <c r="BT133" s="132"/>
      <c r="BU133" s="132"/>
      <c r="BV133" s="132"/>
    </row>
    <row r="134" spans="63:74" x14ac:dyDescent="0.2">
      <c r="BK134" s="132"/>
      <c r="BL134" s="132"/>
      <c r="BM134" s="132"/>
      <c r="BN134" s="132"/>
      <c r="BO134" s="132"/>
      <c r="BP134" s="132"/>
      <c r="BQ134" s="132"/>
      <c r="BR134" s="132"/>
      <c r="BS134" s="132"/>
      <c r="BT134" s="132"/>
      <c r="BU134" s="132"/>
      <c r="BV134" s="132"/>
    </row>
    <row r="135" spans="63:74" x14ac:dyDescent="0.2">
      <c r="BK135" s="132"/>
      <c r="BL135" s="132"/>
      <c r="BM135" s="132"/>
      <c r="BN135" s="132"/>
      <c r="BO135" s="132"/>
      <c r="BP135" s="132"/>
      <c r="BQ135" s="132"/>
      <c r="BR135" s="132"/>
      <c r="BS135" s="132"/>
      <c r="BT135" s="132"/>
      <c r="BU135" s="132"/>
      <c r="BV135" s="132"/>
    </row>
    <row r="136" spans="63:74" x14ac:dyDescent="0.2">
      <c r="BK136" s="132"/>
      <c r="BL136" s="132"/>
      <c r="BM136" s="132"/>
      <c r="BN136" s="132"/>
      <c r="BO136" s="132"/>
      <c r="BP136" s="132"/>
      <c r="BQ136" s="132"/>
      <c r="BR136" s="132"/>
      <c r="BS136" s="132"/>
      <c r="BT136" s="132"/>
      <c r="BU136" s="132"/>
      <c r="BV136" s="132"/>
    </row>
    <row r="137" spans="63:74" x14ac:dyDescent="0.2">
      <c r="BK137" s="132"/>
      <c r="BL137" s="132"/>
      <c r="BM137" s="132"/>
      <c r="BN137" s="132"/>
      <c r="BO137" s="132"/>
      <c r="BP137" s="132"/>
      <c r="BQ137" s="132"/>
      <c r="BR137" s="132"/>
      <c r="BS137" s="132"/>
      <c r="BT137" s="132"/>
      <c r="BU137" s="132"/>
      <c r="BV137" s="132"/>
    </row>
    <row r="138" spans="63:74" x14ac:dyDescent="0.2">
      <c r="BK138" s="132"/>
      <c r="BL138" s="132"/>
      <c r="BM138" s="132"/>
      <c r="BN138" s="132"/>
      <c r="BO138" s="132"/>
      <c r="BP138" s="132"/>
      <c r="BQ138" s="132"/>
      <c r="BR138" s="132"/>
      <c r="BS138" s="132"/>
      <c r="BT138" s="132"/>
      <c r="BU138" s="132"/>
      <c r="BV138" s="132"/>
    </row>
    <row r="139" spans="63:74" x14ac:dyDescent="0.2">
      <c r="BK139" s="132"/>
      <c r="BL139" s="132"/>
      <c r="BM139" s="132"/>
      <c r="BN139" s="132"/>
      <c r="BO139" s="132"/>
      <c r="BP139" s="132"/>
      <c r="BQ139" s="132"/>
      <c r="BR139" s="132"/>
      <c r="BS139" s="132"/>
      <c r="BT139" s="132"/>
      <c r="BU139" s="132"/>
      <c r="BV139" s="132"/>
    </row>
    <row r="140" spans="63:74" x14ac:dyDescent="0.2">
      <c r="BK140" s="132"/>
      <c r="BL140" s="132"/>
      <c r="BM140" s="132"/>
      <c r="BN140" s="132"/>
      <c r="BO140" s="132"/>
      <c r="BP140" s="132"/>
      <c r="BQ140" s="132"/>
      <c r="BR140" s="132"/>
      <c r="BS140" s="132"/>
      <c r="BT140" s="132"/>
      <c r="BU140" s="132"/>
      <c r="BV140" s="132"/>
    </row>
    <row r="141" spans="63:74" x14ac:dyDescent="0.2">
      <c r="BK141" s="132"/>
      <c r="BL141" s="132"/>
      <c r="BM141" s="132"/>
      <c r="BN141" s="132"/>
      <c r="BO141" s="132"/>
      <c r="BP141" s="132"/>
      <c r="BQ141" s="132"/>
      <c r="BR141" s="132"/>
      <c r="BS141" s="132"/>
      <c r="BT141" s="132"/>
      <c r="BU141" s="132"/>
      <c r="BV141" s="132"/>
    </row>
    <row r="142" spans="63:74" x14ac:dyDescent="0.2">
      <c r="BK142" s="132"/>
      <c r="BL142" s="132"/>
      <c r="BM142" s="132"/>
      <c r="BN142" s="132"/>
      <c r="BO142" s="132"/>
      <c r="BP142" s="132"/>
      <c r="BQ142" s="132"/>
      <c r="BR142" s="132"/>
      <c r="BS142" s="132"/>
      <c r="BT142" s="132"/>
      <c r="BU142" s="132"/>
      <c r="BV142" s="132"/>
    </row>
    <row r="143" spans="63:74" x14ac:dyDescent="0.2">
      <c r="BK143" s="132"/>
      <c r="BL143" s="132"/>
      <c r="BM143" s="132"/>
      <c r="BN143" s="132"/>
      <c r="BO143" s="132"/>
      <c r="BP143" s="132"/>
      <c r="BQ143" s="132"/>
      <c r="BR143" s="132"/>
      <c r="BS143" s="132"/>
      <c r="BT143" s="132"/>
      <c r="BU143" s="132"/>
      <c r="BV143" s="132"/>
    </row>
    <row r="144" spans="63:74" x14ac:dyDescent="0.2">
      <c r="BK144" s="132"/>
      <c r="BL144" s="132"/>
      <c r="BM144" s="132"/>
      <c r="BN144" s="132"/>
      <c r="BO144" s="132"/>
      <c r="BP144" s="132"/>
      <c r="BQ144" s="132"/>
      <c r="BR144" s="132"/>
      <c r="BS144" s="132"/>
      <c r="BT144" s="132"/>
      <c r="BU144" s="132"/>
      <c r="BV144" s="132"/>
    </row>
    <row r="145" spans="63:74" x14ac:dyDescent="0.2">
      <c r="BK145" s="132"/>
      <c r="BL145" s="132"/>
      <c r="BM145" s="132"/>
      <c r="BN145" s="132"/>
      <c r="BO145" s="132"/>
      <c r="BP145" s="132"/>
      <c r="BQ145" s="132"/>
      <c r="BR145" s="132"/>
      <c r="BS145" s="132"/>
      <c r="BT145" s="132"/>
      <c r="BU145" s="132"/>
      <c r="BV145" s="132"/>
    </row>
  </sheetData>
  <mergeCells count="26">
    <mergeCell ref="B80:R80"/>
    <mergeCell ref="B87:Q87"/>
    <mergeCell ref="B71:Q71"/>
    <mergeCell ref="B72:Q72"/>
    <mergeCell ref="B73:Q73"/>
    <mergeCell ref="B74:Q74"/>
    <mergeCell ref="B81:Q81"/>
    <mergeCell ref="B82:Q82"/>
    <mergeCell ref="B83:Q83"/>
    <mergeCell ref="B85:Q85"/>
    <mergeCell ref="B86:Q86"/>
    <mergeCell ref="B78:Q78"/>
    <mergeCell ref="B79:Q79"/>
    <mergeCell ref="B84:Q84"/>
    <mergeCell ref="AY3:BJ3"/>
    <mergeCell ref="BK3:BV3"/>
    <mergeCell ref="B77:Q77"/>
    <mergeCell ref="B69:Q69"/>
    <mergeCell ref="AM3:AX3"/>
    <mergeCell ref="B70:Q70"/>
    <mergeCell ref="B76:Q76"/>
    <mergeCell ref="A1:A2"/>
    <mergeCell ref="B1:AL1"/>
    <mergeCell ref="C3:N3"/>
    <mergeCell ref="O3:Z3"/>
    <mergeCell ref="AA3:AL3"/>
  </mergeCells>
  <hyperlinks>
    <hyperlink ref="A1:A2" location="Contents!A1" display="Table of Contents" xr:uid="{00000000-0004-0000-0200-000000000000}"/>
  </hyperlinks>
  <pageMargins left="0.25" right="0.25" top="0.25" bottom="0.25" header="0.54" footer="0.5"/>
  <pageSetup scale="3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codeName="Sheet1">
    <pageSetUpPr fitToPage="1"/>
  </sheetPr>
  <dimension ref="A1:BV144"/>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D32" sqref="BD32"/>
    </sheetView>
  </sheetViews>
  <sheetFormatPr defaultColWidth="9.5546875" defaultRowHeight="10.199999999999999" x14ac:dyDescent="0.2"/>
  <cols>
    <col min="1" max="1" width="10.5546875" style="8" customWidth="1"/>
    <col min="2" max="2" width="40.44140625" style="8" customWidth="1"/>
    <col min="3" max="3" width="6.88671875" style="8" customWidth="1"/>
    <col min="4" max="50" width="6.5546875" style="8" customWidth="1"/>
    <col min="51" max="53" width="6.5546875" style="847" customWidth="1"/>
    <col min="54" max="55" width="6.5546875" style="154" customWidth="1"/>
    <col min="56" max="56" width="6.5546875" style="349" customWidth="1"/>
    <col min="57" max="57" width="6.5546875" style="284" customWidth="1"/>
    <col min="58" max="58" width="6.5546875" style="349" customWidth="1"/>
    <col min="59" max="61" width="6.5546875" style="847" customWidth="1"/>
    <col min="62" max="62" width="6.5546875" style="154" customWidth="1"/>
    <col min="63" max="74" width="6.5546875" style="8" customWidth="1"/>
    <col min="75" max="16384" width="9.5546875" style="8"/>
  </cols>
  <sheetData>
    <row r="1" spans="1:74" ht="13.35" customHeight="1" x14ac:dyDescent="0.25">
      <c r="A1" s="1002" t="s">
        <v>479</v>
      </c>
      <c r="B1" s="1030" t="s">
        <v>544</v>
      </c>
      <c r="C1" s="1005"/>
      <c r="D1" s="1005"/>
      <c r="E1" s="1005"/>
      <c r="F1" s="1005"/>
      <c r="G1" s="1005"/>
      <c r="H1" s="1005"/>
      <c r="I1" s="1005"/>
      <c r="J1" s="1005"/>
      <c r="K1" s="1005"/>
      <c r="L1" s="1005"/>
      <c r="M1" s="1005"/>
      <c r="N1" s="1005"/>
      <c r="O1" s="1005"/>
      <c r="P1" s="1005"/>
      <c r="Q1" s="1005"/>
      <c r="R1" s="1005"/>
      <c r="S1" s="1005"/>
      <c r="T1" s="1005"/>
      <c r="U1" s="1005"/>
      <c r="V1" s="1005"/>
      <c r="W1" s="1005"/>
      <c r="X1" s="1005"/>
      <c r="Y1" s="1005"/>
      <c r="Z1" s="1005"/>
      <c r="AA1" s="1005"/>
      <c r="AB1" s="1005"/>
      <c r="AC1" s="1005"/>
      <c r="AD1" s="1005"/>
      <c r="AE1" s="1005"/>
      <c r="AF1" s="1005"/>
      <c r="AG1" s="1005"/>
      <c r="AH1" s="1005"/>
      <c r="AI1" s="1005"/>
      <c r="AJ1" s="1005"/>
      <c r="AK1" s="1005"/>
      <c r="AL1" s="1005"/>
    </row>
    <row r="2" spans="1:74" ht="13.2" x14ac:dyDescent="0.25">
      <c r="A2" s="1003"/>
      <c r="B2" s="228" t="str">
        <f>"U.S. Energy Information Administration  |  Short-Term Energy Outlook  - "&amp;Dates!D1</f>
        <v>U.S. Energy Information Administration  |  Short-Term Energy Outlook  - April 2025</v>
      </c>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row>
    <row r="3" spans="1:74" s="7" customFormat="1" ht="13.2" x14ac:dyDescent="0.25">
      <c r="A3" s="338" t="s">
        <v>777</v>
      </c>
      <c r="B3" s="9"/>
      <c r="C3" s="1006">
        <f>Dates!D3</f>
        <v>2021</v>
      </c>
      <c r="D3" s="1007"/>
      <c r="E3" s="1007"/>
      <c r="F3" s="1007"/>
      <c r="G3" s="1007"/>
      <c r="H3" s="1007"/>
      <c r="I3" s="1007"/>
      <c r="J3" s="1007"/>
      <c r="K3" s="1007"/>
      <c r="L3" s="1007"/>
      <c r="M3" s="1007"/>
      <c r="N3" s="1008"/>
      <c r="O3" s="1006">
        <f>C3+1</f>
        <v>2022</v>
      </c>
      <c r="P3" s="1009"/>
      <c r="Q3" s="1009"/>
      <c r="R3" s="1009"/>
      <c r="S3" s="1009"/>
      <c r="T3" s="1009"/>
      <c r="U3" s="1009"/>
      <c r="V3" s="1009"/>
      <c r="W3" s="1009"/>
      <c r="X3" s="1007"/>
      <c r="Y3" s="1007"/>
      <c r="Z3" s="1008"/>
      <c r="AA3" s="1010">
        <f>O3+1</f>
        <v>2023</v>
      </c>
      <c r="AB3" s="1007"/>
      <c r="AC3" s="1007"/>
      <c r="AD3" s="1007"/>
      <c r="AE3" s="1007"/>
      <c r="AF3" s="1007"/>
      <c r="AG3" s="1007"/>
      <c r="AH3" s="1007"/>
      <c r="AI3" s="1007"/>
      <c r="AJ3" s="1007"/>
      <c r="AK3" s="1007"/>
      <c r="AL3" s="1008"/>
      <c r="AM3" s="1010">
        <f>AA3+1</f>
        <v>2024</v>
      </c>
      <c r="AN3" s="1007"/>
      <c r="AO3" s="1007"/>
      <c r="AP3" s="1007"/>
      <c r="AQ3" s="1007"/>
      <c r="AR3" s="1007"/>
      <c r="AS3" s="1007"/>
      <c r="AT3" s="1007"/>
      <c r="AU3" s="1007"/>
      <c r="AV3" s="1007"/>
      <c r="AW3" s="1007"/>
      <c r="AX3" s="1008"/>
      <c r="AY3" s="1010">
        <f>AM3+1</f>
        <v>2025</v>
      </c>
      <c r="AZ3" s="1011"/>
      <c r="BA3" s="1011"/>
      <c r="BB3" s="1011"/>
      <c r="BC3" s="1011"/>
      <c r="BD3" s="1011"/>
      <c r="BE3" s="1011"/>
      <c r="BF3" s="1011"/>
      <c r="BG3" s="1011"/>
      <c r="BH3" s="1011"/>
      <c r="BI3" s="1011"/>
      <c r="BJ3" s="1012"/>
      <c r="BK3" s="1010">
        <f>AY3+1</f>
        <v>2026</v>
      </c>
      <c r="BL3" s="1007"/>
      <c r="BM3" s="1007"/>
      <c r="BN3" s="1007"/>
      <c r="BO3" s="1007"/>
      <c r="BP3" s="1007"/>
      <c r="BQ3" s="1007"/>
      <c r="BR3" s="1007"/>
      <c r="BS3" s="1007"/>
      <c r="BT3" s="1007"/>
      <c r="BU3" s="1007"/>
      <c r="BV3" s="1008"/>
    </row>
    <row r="4" spans="1:74" s="7" customFormat="1" x14ac:dyDescent="0.2">
      <c r="A4" s="344" t="str">
        <f>TEXT(Dates!$D$2,"dddd, mmmm d, yyyy")</f>
        <v>Monday, April 7,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12"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26"/>
      <c r="B5" s="27" t="s">
        <v>949</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928"/>
      <c r="AZ5" s="928"/>
      <c r="BA5" s="928"/>
      <c r="BB5" s="876"/>
      <c r="BC5" s="876"/>
      <c r="BD5" s="877"/>
      <c r="BE5" s="877"/>
      <c r="BF5" s="877"/>
      <c r="BG5" s="877"/>
      <c r="BH5" s="877"/>
      <c r="BI5" s="877"/>
      <c r="BJ5" s="396"/>
      <c r="BK5" s="396"/>
      <c r="BL5" s="396"/>
      <c r="BM5" s="396"/>
      <c r="BN5" s="396"/>
      <c r="BO5" s="396"/>
      <c r="BP5" s="396"/>
      <c r="BQ5" s="396"/>
      <c r="BR5" s="396"/>
      <c r="BS5" s="396"/>
      <c r="BT5" s="396"/>
      <c r="BU5" s="396"/>
      <c r="BV5" s="396"/>
    </row>
    <row r="6" spans="1:74" ht="11.1" customHeight="1" x14ac:dyDescent="0.2">
      <c r="A6" s="29" t="s">
        <v>254</v>
      </c>
      <c r="B6" s="401" t="s">
        <v>937</v>
      </c>
      <c r="C6" s="363">
        <v>52</v>
      </c>
      <c r="D6" s="363">
        <v>59.04</v>
      </c>
      <c r="E6" s="363">
        <v>62.33</v>
      </c>
      <c r="F6" s="363">
        <v>61.72</v>
      </c>
      <c r="G6" s="363">
        <v>65.17</v>
      </c>
      <c r="H6" s="363">
        <v>71.38</v>
      </c>
      <c r="I6" s="363">
        <v>72.489999999999995</v>
      </c>
      <c r="J6" s="363">
        <v>67.73</v>
      </c>
      <c r="K6" s="363">
        <v>71.650000000000006</v>
      </c>
      <c r="L6" s="363">
        <v>81.48</v>
      </c>
      <c r="M6" s="363">
        <v>79.150000000000006</v>
      </c>
      <c r="N6" s="363">
        <v>71.709999999999994</v>
      </c>
      <c r="O6" s="363">
        <v>83.22</v>
      </c>
      <c r="P6" s="363">
        <v>91.64</v>
      </c>
      <c r="Q6" s="363">
        <v>108.5</v>
      </c>
      <c r="R6" s="363">
        <v>101.78</v>
      </c>
      <c r="S6" s="363">
        <v>109.55</v>
      </c>
      <c r="T6" s="363">
        <v>114.84</v>
      </c>
      <c r="U6" s="363">
        <v>101.62</v>
      </c>
      <c r="V6" s="363">
        <v>93.67</v>
      </c>
      <c r="W6" s="363">
        <v>84.26</v>
      </c>
      <c r="X6" s="363">
        <v>87.55</v>
      </c>
      <c r="Y6" s="363">
        <v>84.37</v>
      </c>
      <c r="Z6" s="363">
        <v>76.44</v>
      </c>
      <c r="AA6" s="363">
        <v>78.12</v>
      </c>
      <c r="AB6" s="363">
        <v>76.83</v>
      </c>
      <c r="AC6" s="363">
        <v>73.28</v>
      </c>
      <c r="AD6" s="363">
        <v>79.45</v>
      </c>
      <c r="AE6" s="363">
        <v>71.58</v>
      </c>
      <c r="AF6" s="363">
        <v>70.25</v>
      </c>
      <c r="AG6" s="363">
        <v>76.069999999999993</v>
      </c>
      <c r="AH6" s="363">
        <v>81.39</v>
      </c>
      <c r="AI6" s="363">
        <v>89.43</v>
      </c>
      <c r="AJ6" s="363">
        <v>85.64</v>
      </c>
      <c r="AK6" s="363">
        <v>77.69</v>
      </c>
      <c r="AL6" s="363">
        <v>71.900000000000006</v>
      </c>
      <c r="AM6" s="363">
        <v>74.150000000000006</v>
      </c>
      <c r="AN6" s="363">
        <v>77.25</v>
      </c>
      <c r="AO6" s="363">
        <v>81.28</v>
      </c>
      <c r="AP6" s="363">
        <v>85.35</v>
      </c>
      <c r="AQ6" s="363">
        <v>80.02</v>
      </c>
      <c r="AR6" s="363">
        <v>79.77</v>
      </c>
      <c r="AS6" s="363">
        <v>81.8</v>
      </c>
      <c r="AT6" s="363">
        <v>76.680000000000007</v>
      </c>
      <c r="AU6" s="363">
        <v>70.239999999999995</v>
      </c>
      <c r="AV6" s="363">
        <v>71.989999999999995</v>
      </c>
      <c r="AW6" s="363">
        <v>69.95</v>
      </c>
      <c r="AX6" s="363">
        <v>70.12</v>
      </c>
      <c r="AY6" s="919">
        <v>75.739999999999995</v>
      </c>
      <c r="AZ6" s="919">
        <v>71.53</v>
      </c>
      <c r="BA6" s="919">
        <v>68.239999999999995</v>
      </c>
      <c r="BB6" s="374">
        <v>63</v>
      </c>
      <c r="BC6" s="374">
        <v>62</v>
      </c>
      <c r="BD6" s="374">
        <v>62</v>
      </c>
      <c r="BE6" s="374">
        <v>62</v>
      </c>
      <c r="BF6" s="374">
        <v>62</v>
      </c>
      <c r="BG6" s="374">
        <v>61</v>
      </c>
      <c r="BH6" s="374">
        <v>60</v>
      </c>
      <c r="BI6" s="374">
        <v>60</v>
      </c>
      <c r="BJ6" s="374">
        <v>60</v>
      </c>
      <c r="BK6" s="374">
        <v>59</v>
      </c>
      <c r="BL6" s="374">
        <v>59</v>
      </c>
      <c r="BM6" s="374">
        <v>59</v>
      </c>
      <c r="BN6" s="374">
        <v>58</v>
      </c>
      <c r="BO6" s="374">
        <v>58</v>
      </c>
      <c r="BP6" s="374">
        <v>58</v>
      </c>
      <c r="BQ6" s="374">
        <v>57</v>
      </c>
      <c r="BR6" s="374">
        <v>57</v>
      </c>
      <c r="BS6" s="374">
        <v>57</v>
      </c>
      <c r="BT6" s="374">
        <v>56</v>
      </c>
      <c r="BU6" s="374">
        <v>56</v>
      </c>
      <c r="BV6" s="374">
        <v>56</v>
      </c>
    </row>
    <row r="7" spans="1:74" ht="11.1" customHeight="1" x14ac:dyDescent="0.2">
      <c r="A7" s="29" t="s">
        <v>55</v>
      </c>
      <c r="B7" s="401" t="s">
        <v>938</v>
      </c>
      <c r="C7" s="363">
        <v>54.77</v>
      </c>
      <c r="D7" s="363">
        <v>62.28</v>
      </c>
      <c r="E7" s="363">
        <v>65.41</v>
      </c>
      <c r="F7" s="363">
        <v>64.81</v>
      </c>
      <c r="G7" s="363">
        <v>68.53</v>
      </c>
      <c r="H7" s="363">
        <v>73.16</v>
      </c>
      <c r="I7" s="363">
        <v>75.17</v>
      </c>
      <c r="J7" s="363">
        <v>70.75</v>
      </c>
      <c r="K7" s="363">
        <v>74.489999999999995</v>
      </c>
      <c r="L7" s="363">
        <v>83.54</v>
      </c>
      <c r="M7" s="363">
        <v>81.05</v>
      </c>
      <c r="N7" s="363">
        <v>74.17</v>
      </c>
      <c r="O7" s="363">
        <v>86.51</v>
      </c>
      <c r="P7" s="363">
        <v>97.13</v>
      </c>
      <c r="Q7" s="363">
        <v>117.25</v>
      </c>
      <c r="R7" s="363">
        <v>104.58</v>
      </c>
      <c r="S7" s="363">
        <v>113.38</v>
      </c>
      <c r="T7" s="363">
        <v>122.71</v>
      </c>
      <c r="U7" s="363">
        <v>111.93</v>
      </c>
      <c r="V7" s="363">
        <v>100.45</v>
      </c>
      <c r="W7" s="363">
        <v>89.76</v>
      </c>
      <c r="X7" s="363">
        <v>93.33</v>
      </c>
      <c r="Y7" s="363">
        <v>91.42</v>
      </c>
      <c r="Z7" s="363">
        <v>80.92</v>
      </c>
      <c r="AA7" s="363">
        <v>82.5</v>
      </c>
      <c r="AB7" s="363">
        <v>82.59</v>
      </c>
      <c r="AC7" s="363">
        <v>78.430000000000007</v>
      </c>
      <c r="AD7" s="363">
        <v>84.64</v>
      </c>
      <c r="AE7" s="363">
        <v>75.47</v>
      </c>
      <c r="AF7" s="363">
        <v>74.84</v>
      </c>
      <c r="AG7" s="363">
        <v>80.11</v>
      </c>
      <c r="AH7" s="363">
        <v>86.15</v>
      </c>
      <c r="AI7" s="363">
        <v>93.72</v>
      </c>
      <c r="AJ7" s="363">
        <v>90.6</v>
      </c>
      <c r="AK7" s="363">
        <v>82.94</v>
      </c>
      <c r="AL7" s="363">
        <v>77.63</v>
      </c>
      <c r="AM7" s="363">
        <v>80.12</v>
      </c>
      <c r="AN7" s="363">
        <v>83.48</v>
      </c>
      <c r="AO7" s="363">
        <v>85.41</v>
      </c>
      <c r="AP7" s="363">
        <v>89.94</v>
      </c>
      <c r="AQ7" s="363">
        <v>81.75</v>
      </c>
      <c r="AR7" s="363">
        <v>82.25</v>
      </c>
      <c r="AS7" s="363">
        <v>85.15</v>
      </c>
      <c r="AT7" s="363">
        <v>80.36</v>
      </c>
      <c r="AU7" s="363">
        <v>74.02</v>
      </c>
      <c r="AV7" s="363">
        <v>75.63</v>
      </c>
      <c r="AW7" s="363">
        <v>74.349999999999994</v>
      </c>
      <c r="AX7" s="363">
        <v>73.86</v>
      </c>
      <c r="AY7" s="919">
        <v>79.27</v>
      </c>
      <c r="AZ7" s="919">
        <v>75.44</v>
      </c>
      <c r="BA7" s="919">
        <v>72.73</v>
      </c>
      <c r="BB7" s="374">
        <v>67</v>
      </c>
      <c r="BC7" s="374">
        <v>66</v>
      </c>
      <c r="BD7" s="374">
        <v>66</v>
      </c>
      <c r="BE7" s="374">
        <v>66</v>
      </c>
      <c r="BF7" s="374">
        <v>66</v>
      </c>
      <c r="BG7" s="374">
        <v>65</v>
      </c>
      <c r="BH7" s="374">
        <v>64</v>
      </c>
      <c r="BI7" s="374">
        <v>64</v>
      </c>
      <c r="BJ7" s="374">
        <v>64</v>
      </c>
      <c r="BK7" s="374">
        <v>63</v>
      </c>
      <c r="BL7" s="374">
        <v>63</v>
      </c>
      <c r="BM7" s="374">
        <v>63</v>
      </c>
      <c r="BN7" s="374">
        <v>62</v>
      </c>
      <c r="BO7" s="374">
        <v>62</v>
      </c>
      <c r="BP7" s="374">
        <v>62</v>
      </c>
      <c r="BQ7" s="374">
        <v>61</v>
      </c>
      <c r="BR7" s="374">
        <v>61</v>
      </c>
      <c r="BS7" s="374">
        <v>61</v>
      </c>
      <c r="BT7" s="374">
        <v>60</v>
      </c>
      <c r="BU7" s="374">
        <v>60</v>
      </c>
      <c r="BV7" s="374">
        <v>60</v>
      </c>
    </row>
    <row r="8" spans="1:74" ht="11.1" customHeight="1" x14ac:dyDescent="0.2">
      <c r="A8" s="29" t="s">
        <v>253</v>
      </c>
      <c r="B8" s="402" t="s">
        <v>939</v>
      </c>
      <c r="C8" s="363">
        <v>49.6</v>
      </c>
      <c r="D8" s="363">
        <v>55.71</v>
      </c>
      <c r="E8" s="363">
        <v>59.84</v>
      </c>
      <c r="F8" s="363">
        <v>60.88</v>
      </c>
      <c r="G8" s="363">
        <v>63.81</v>
      </c>
      <c r="H8" s="363">
        <v>68.86</v>
      </c>
      <c r="I8" s="363">
        <v>69.91</v>
      </c>
      <c r="J8" s="363">
        <v>65.72</v>
      </c>
      <c r="K8" s="363">
        <v>69.27</v>
      </c>
      <c r="L8" s="363">
        <v>75.94</v>
      </c>
      <c r="M8" s="363">
        <v>76.61</v>
      </c>
      <c r="N8" s="363">
        <v>68.22</v>
      </c>
      <c r="O8" s="363">
        <v>76.92</v>
      </c>
      <c r="P8" s="363">
        <v>87.73</v>
      </c>
      <c r="Q8" s="363">
        <v>104.39</v>
      </c>
      <c r="R8" s="363">
        <v>102.7</v>
      </c>
      <c r="S8" s="363">
        <v>108.71</v>
      </c>
      <c r="T8" s="363">
        <v>112.06</v>
      </c>
      <c r="U8" s="363">
        <v>99.67</v>
      </c>
      <c r="V8" s="363">
        <v>92.21</v>
      </c>
      <c r="W8" s="363">
        <v>83.3</v>
      </c>
      <c r="X8" s="363">
        <v>84.26</v>
      </c>
      <c r="Y8" s="363">
        <v>79.31</v>
      </c>
      <c r="Z8" s="363">
        <v>70.89</v>
      </c>
      <c r="AA8" s="363">
        <v>70.319999999999993</v>
      </c>
      <c r="AB8" s="363">
        <v>69.67</v>
      </c>
      <c r="AC8" s="363">
        <v>68.53</v>
      </c>
      <c r="AD8" s="363">
        <v>75.23</v>
      </c>
      <c r="AE8" s="363">
        <v>70.05</v>
      </c>
      <c r="AF8" s="363">
        <v>69.58</v>
      </c>
      <c r="AG8" s="363">
        <v>74.83</v>
      </c>
      <c r="AH8" s="363">
        <v>81.099999999999994</v>
      </c>
      <c r="AI8" s="363">
        <v>87.14</v>
      </c>
      <c r="AJ8" s="363">
        <v>83.21</v>
      </c>
      <c r="AK8" s="363">
        <v>76.42</v>
      </c>
      <c r="AL8" s="363">
        <v>68.09</v>
      </c>
      <c r="AM8" s="363">
        <v>69.37</v>
      </c>
      <c r="AN8" s="363">
        <v>73</v>
      </c>
      <c r="AO8" s="363">
        <v>75.989999999999995</v>
      </c>
      <c r="AP8" s="363">
        <v>81.93</v>
      </c>
      <c r="AQ8" s="363">
        <v>78.34</v>
      </c>
      <c r="AR8" s="363">
        <v>78.849999999999994</v>
      </c>
      <c r="AS8" s="363">
        <v>79.510000000000005</v>
      </c>
      <c r="AT8" s="363">
        <v>74.75</v>
      </c>
      <c r="AU8" s="363">
        <v>69.77</v>
      </c>
      <c r="AV8" s="363">
        <v>70.77</v>
      </c>
      <c r="AW8" s="363">
        <v>69.13</v>
      </c>
      <c r="AX8" s="363">
        <v>68.239999999999995</v>
      </c>
      <c r="AY8" s="919">
        <v>73.14</v>
      </c>
      <c r="AZ8" s="919">
        <v>68.78</v>
      </c>
      <c r="BA8" s="919">
        <v>65.489999999999995</v>
      </c>
      <c r="BB8" s="374">
        <v>60.25</v>
      </c>
      <c r="BC8" s="374">
        <v>59.25</v>
      </c>
      <c r="BD8" s="374">
        <v>59.25</v>
      </c>
      <c r="BE8" s="374">
        <v>59.25</v>
      </c>
      <c r="BF8" s="374">
        <v>59.25</v>
      </c>
      <c r="BG8" s="374">
        <v>58.25</v>
      </c>
      <c r="BH8" s="374">
        <v>57.25</v>
      </c>
      <c r="BI8" s="374">
        <v>57.25</v>
      </c>
      <c r="BJ8" s="374">
        <v>57.25</v>
      </c>
      <c r="BK8" s="374">
        <v>56.25</v>
      </c>
      <c r="BL8" s="374">
        <v>56.25</v>
      </c>
      <c r="BM8" s="374">
        <v>56.25</v>
      </c>
      <c r="BN8" s="374">
        <v>55.25</v>
      </c>
      <c r="BO8" s="374">
        <v>55.25</v>
      </c>
      <c r="BP8" s="374">
        <v>55.25</v>
      </c>
      <c r="BQ8" s="374">
        <v>54.25</v>
      </c>
      <c r="BR8" s="374">
        <v>54.25</v>
      </c>
      <c r="BS8" s="374">
        <v>54.25</v>
      </c>
      <c r="BT8" s="374">
        <v>53.25</v>
      </c>
      <c r="BU8" s="374">
        <v>53.25</v>
      </c>
      <c r="BV8" s="374">
        <v>53.25</v>
      </c>
    </row>
    <row r="9" spans="1:74" ht="11.1" customHeight="1" x14ac:dyDescent="0.2">
      <c r="A9" s="29" t="s">
        <v>469</v>
      </c>
      <c r="B9" s="402" t="s">
        <v>940</v>
      </c>
      <c r="C9" s="363">
        <v>51.39</v>
      </c>
      <c r="D9" s="363">
        <v>58.41</v>
      </c>
      <c r="E9" s="363">
        <v>61.97</v>
      </c>
      <c r="F9" s="363">
        <v>62.4</v>
      </c>
      <c r="G9" s="363">
        <v>65.150000000000006</v>
      </c>
      <c r="H9" s="363">
        <v>70.55</v>
      </c>
      <c r="I9" s="363">
        <v>71.98</v>
      </c>
      <c r="J9" s="363">
        <v>67.89</v>
      </c>
      <c r="K9" s="363">
        <v>71.099999999999994</v>
      </c>
      <c r="L9" s="363">
        <v>78.83</v>
      </c>
      <c r="M9" s="363">
        <v>78.47</v>
      </c>
      <c r="N9" s="363">
        <v>71.98</v>
      </c>
      <c r="O9" s="363">
        <v>80.260000000000005</v>
      </c>
      <c r="P9" s="363">
        <v>90.21</v>
      </c>
      <c r="Q9" s="363">
        <v>106.98</v>
      </c>
      <c r="R9" s="363">
        <v>105.22</v>
      </c>
      <c r="S9" s="363">
        <v>110.43</v>
      </c>
      <c r="T9" s="363">
        <v>114.44</v>
      </c>
      <c r="U9" s="363">
        <v>102.82</v>
      </c>
      <c r="V9" s="363">
        <v>95.8</v>
      </c>
      <c r="W9" s="363">
        <v>86.57</v>
      </c>
      <c r="X9" s="363">
        <v>88.02</v>
      </c>
      <c r="Y9" s="363">
        <v>84.57</v>
      </c>
      <c r="Z9" s="363">
        <v>76.56</v>
      </c>
      <c r="AA9" s="363">
        <v>75.7</v>
      </c>
      <c r="AB9" s="363">
        <v>74.86</v>
      </c>
      <c r="AC9" s="363">
        <v>73</v>
      </c>
      <c r="AD9" s="363">
        <v>78.53</v>
      </c>
      <c r="AE9" s="363">
        <v>72.569999999999993</v>
      </c>
      <c r="AF9" s="363">
        <v>71.39</v>
      </c>
      <c r="AG9" s="363">
        <v>76.41</v>
      </c>
      <c r="AH9" s="363">
        <v>81.78</v>
      </c>
      <c r="AI9" s="363">
        <v>89.32</v>
      </c>
      <c r="AJ9" s="363">
        <v>86.6</v>
      </c>
      <c r="AK9" s="363">
        <v>79.7</v>
      </c>
      <c r="AL9" s="363">
        <v>72.34</v>
      </c>
      <c r="AM9" s="363">
        <v>73.28</v>
      </c>
      <c r="AN9" s="363">
        <v>76.19</v>
      </c>
      <c r="AO9" s="363">
        <v>79.67</v>
      </c>
      <c r="AP9" s="363">
        <v>84.47</v>
      </c>
      <c r="AQ9" s="363">
        <v>80.67</v>
      </c>
      <c r="AR9" s="363">
        <v>80.28</v>
      </c>
      <c r="AS9" s="363">
        <v>81.180000000000007</v>
      </c>
      <c r="AT9" s="363">
        <v>77.39</v>
      </c>
      <c r="AU9" s="363">
        <v>71.75</v>
      </c>
      <c r="AV9" s="363">
        <v>72.61</v>
      </c>
      <c r="AW9" s="363">
        <v>70.89</v>
      </c>
      <c r="AX9" s="363">
        <v>70.36</v>
      </c>
      <c r="AY9" s="919">
        <v>74.87</v>
      </c>
      <c r="AZ9" s="919">
        <v>70.78</v>
      </c>
      <c r="BA9" s="919">
        <v>67.489999999999995</v>
      </c>
      <c r="BB9" s="374">
        <v>62.25</v>
      </c>
      <c r="BC9" s="374">
        <v>61.25</v>
      </c>
      <c r="BD9" s="374">
        <v>61.25</v>
      </c>
      <c r="BE9" s="374">
        <v>61.25</v>
      </c>
      <c r="BF9" s="374">
        <v>61.25</v>
      </c>
      <c r="BG9" s="374">
        <v>60.25</v>
      </c>
      <c r="BH9" s="374">
        <v>59.25</v>
      </c>
      <c r="BI9" s="374">
        <v>59.25</v>
      </c>
      <c r="BJ9" s="374">
        <v>59.25</v>
      </c>
      <c r="BK9" s="374">
        <v>58.25</v>
      </c>
      <c r="BL9" s="374">
        <v>58.25</v>
      </c>
      <c r="BM9" s="374">
        <v>58.25</v>
      </c>
      <c r="BN9" s="374">
        <v>57.25</v>
      </c>
      <c r="BO9" s="374">
        <v>57.25</v>
      </c>
      <c r="BP9" s="374">
        <v>57.25</v>
      </c>
      <c r="BQ9" s="374">
        <v>56.25</v>
      </c>
      <c r="BR9" s="374">
        <v>56.25</v>
      </c>
      <c r="BS9" s="374">
        <v>56.25</v>
      </c>
      <c r="BT9" s="374">
        <v>55.25</v>
      </c>
      <c r="BU9" s="374">
        <v>55.25</v>
      </c>
      <c r="BV9" s="374">
        <v>55.25</v>
      </c>
    </row>
    <row r="10" spans="1:74" ht="11.1" customHeight="1" x14ac:dyDescent="0.2">
      <c r="A10" s="26"/>
      <c r="B10" s="27" t="s">
        <v>1489</v>
      </c>
      <c r="C10" s="393"/>
      <c r="D10" s="393"/>
      <c r="E10" s="393"/>
      <c r="F10" s="393"/>
      <c r="G10" s="393"/>
      <c r="H10" s="393"/>
      <c r="I10" s="393"/>
      <c r="J10" s="393"/>
      <c r="K10" s="393"/>
      <c r="L10" s="393"/>
      <c r="M10" s="393"/>
      <c r="N10" s="393"/>
      <c r="O10" s="393"/>
      <c r="P10" s="393"/>
      <c r="Q10" s="393"/>
      <c r="R10" s="393"/>
      <c r="S10" s="393"/>
      <c r="T10" s="393"/>
      <c r="U10" s="393"/>
      <c r="V10" s="393"/>
      <c r="W10" s="393"/>
      <c r="X10" s="393"/>
      <c r="Y10" s="393"/>
      <c r="Z10" s="393"/>
      <c r="AA10" s="393"/>
      <c r="AB10" s="393"/>
      <c r="AC10" s="393"/>
      <c r="AD10" s="393"/>
      <c r="AE10" s="393"/>
      <c r="AF10" s="393"/>
      <c r="AG10" s="393"/>
      <c r="AH10" s="393"/>
      <c r="AI10" s="393"/>
      <c r="AJ10" s="393"/>
      <c r="AK10" s="393"/>
      <c r="AL10" s="393"/>
      <c r="AM10" s="393"/>
      <c r="AN10" s="393"/>
      <c r="AO10" s="393"/>
      <c r="AP10" s="393"/>
      <c r="AQ10" s="393"/>
      <c r="AR10" s="393"/>
      <c r="AS10" s="393"/>
      <c r="AT10" s="393"/>
      <c r="AU10" s="393"/>
      <c r="AV10" s="393"/>
      <c r="AW10" s="393"/>
      <c r="AX10" s="393"/>
      <c r="AY10" s="929"/>
      <c r="AZ10" s="929"/>
      <c r="BA10" s="929"/>
      <c r="BB10" s="397"/>
      <c r="BC10" s="397"/>
      <c r="BD10" s="397"/>
      <c r="BE10" s="397"/>
      <c r="BF10" s="397"/>
      <c r="BG10" s="397"/>
      <c r="BH10" s="397"/>
      <c r="BI10" s="397"/>
      <c r="BJ10" s="397"/>
      <c r="BK10" s="397"/>
      <c r="BL10" s="397"/>
      <c r="BM10" s="397"/>
      <c r="BN10" s="397"/>
      <c r="BO10" s="397"/>
      <c r="BP10" s="397"/>
      <c r="BQ10" s="397"/>
      <c r="BR10" s="397"/>
      <c r="BS10" s="397"/>
      <c r="BT10" s="397"/>
      <c r="BU10" s="397"/>
      <c r="BV10" s="397"/>
    </row>
    <row r="11" spans="1:74" ht="11.1" customHeight="1" x14ac:dyDescent="0.2">
      <c r="A11" s="343"/>
      <c r="B11" s="403" t="s">
        <v>941</v>
      </c>
      <c r="C11" s="393"/>
      <c r="D11" s="393"/>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3"/>
      <c r="AK11" s="393"/>
      <c r="AL11" s="393"/>
      <c r="AM11" s="393"/>
      <c r="AN11" s="393"/>
      <c r="AO11" s="393"/>
      <c r="AP11" s="393"/>
      <c r="AQ11" s="393"/>
      <c r="AR11" s="393"/>
      <c r="AS11" s="393"/>
      <c r="AT11" s="393"/>
      <c r="AU11" s="393"/>
      <c r="AV11" s="393"/>
      <c r="AW11" s="393"/>
      <c r="AX11" s="393"/>
      <c r="AY11" s="929"/>
      <c r="AZ11" s="929"/>
      <c r="BA11" s="929"/>
      <c r="BB11" s="397"/>
      <c r="BC11" s="397"/>
      <c r="BD11" s="397"/>
      <c r="BE11" s="397"/>
      <c r="BF11" s="397"/>
      <c r="BG11" s="397"/>
      <c r="BH11" s="397"/>
      <c r="BI11" s="397"/>
      <c r="BJ11" s="397"/>
      <c r="BK11" s="397"/>
      <c r="BL11" s="397"/>
      <c r="BM11" s="397"/>
      <c r="BN11" s="397"/>
      <c r="BO11" s="397"/>
      <c r="BP11" s="397"/>
      <c r="BQ11" s="397"/>
      <c r="BR11" s="397"/>
      <c r="BS11" s="397"/>
      <c r="BT11" s="397"/>
      <c r="BU11" s="397"/>
      <c r="BV11" s="397"/>
    </row>
    <row r="12" spans="1:74" ht="11.1" customHeight="1" x14ac:dyDescent="0.2">
      <c r="A12" s="342" t="s">
        <v>1173</v>
      </c>
      <c r="B12" s="405" t="s">
        <v>925</v>
      </c>
      <c r="C12" s="608">
        <v>1.575</v>
      </c>
      <c r="D12" s="608">
        <v>1.784</v>
      </c>
      <c r="E12" s="608">
        <v>2.0110000000000001</v>
      </c>
      <c r="F12" s="608">
        <v>2.0550000000000002</v>
      </c>
      <c r="G12" s="608">
        <v>2.181</v>
      </c>
      <c r="H12" s="608">
        <v>2.2519999999999998</v>
      </c>
      <c r="I12" s="608">
        <v>2.3370000000000002</v>
      </c>
      <c r="J12" s="608">
        <v>2.302</v>
      </c>
      <c r="K12" s="608">
        <v>2.31</v>
      </c>
      <c r="L12" s="608">
        <v>2.4940000000000002</v>
      </c>
      <c r="M12" s="608">
        <v>2.484</v>
      </c>
      <c r="N12" s="608">
        <v>2.3039999999999998</v>
      </c>
      <c r="O12" s="608">
        <v>2.423</v>
      </c>
      <c r="P12" s="608">
        <v>2.6389999999999998</v>
      </c>
      <c r="Q12" s="608">
        <v>3.2320000000000002</v>
      </c>
      <c r="R12" s="608">
        <v>3.2595239999999999</v>
      </c>
      <c r="S12" s="608">
        <v>3.8660239999999999</v>
      </c>
      <c r="T12" s="608">
        <v>4.1233839999999997</v>
      </c>
      <c r="U12" s="608">
        <v>3.3764400000000001</v>
      </c>
      <c r="V12" s="608">
        <v>3.0518360000000002</v>
      </c>
      <c r="W12" s="608">
        <v>2.9032450000000001</v>
      </c>
      <c r="X12" s="608">
        <v>3.0013809999999999</v>
      </c>
      <c r="Y12" s="608">
        <v>2.703665</v>
      </c>
      <c r="Z12" s="608">
        <v>2.2908249999999999</v>
      </c>
      <c r="AA12" s="608">
        <v>2.6160230000000002</v>
      </c>
      <c r="AB12" s="608">
        <v>2.604257</v>
      </c>
      <c r="AC12" s="608">
        <v>2.6338602764000001</v>
      </c>
      <c r="AD12" s="608">
        <v>2.7438575888000001</v>
      </c>
      <c r="AE12" s="608">
        <v>2.5814268246999998</v>
      </c>
      <c r="AF12" s="608">
        <v>2.6152202756</v>
      </c>
      <c r="AG12" s="608">
        <v>2.7934427497000001</v>
      </c>
      <c r="AH12" s="608">
        <v>3.0170080000000001</v>
      </c>
      <c r="AI12" s="608">
        <v>3.068549</v>
      </c>
      <c r="AJ12" s="608">
        <v>2.4893019999999999</v>
      </c>
      <c r="AK12" s="608">
        <v>2.2987009999999999</v>
      </c>
      <c r="AL12" s="608">
        <v>2.1982930000000001</v>
      </c>
      <c r="AM12" s="608">
        <v>2.2642827313999998</v>
      </c>
      <c r="AN12" s="608">
        <v>2.4352118486999998</v>
      </c>
      <c r="AO12" s="608">
        <v>2.6523562835000001</v>
      </c>
      <c r="AP12" s="608">
        <v>2.8034567244000002</v>
      </c>
      <c r="AQ12" s="608">
        <v>2.5435091390000002</v>
      </c>
      <c r="AR12" s="608">
        <v>2.4114263655000001</v>
      </c>
      <c r="AS12" s="608">
        <v>2.4652095768</v>
      </c>
      <c r="AT12" s="608">
        <v>2.3917494054000001</v>
      </c>
      <c r="AU12" s="608">
        <v>2.1459176799000002</v>
      </c>
      <c r="AV12" s="608">
        <v>2.1766364573999999</v>
      </c>
      <c r="AW12" s="608">
        <v>2.1050561265000001</v>
      </c>
      <c r="AX12" s="608">
        <v>2.0561834808000001</v>
      </c>
      <c r="AY12" s="930">
        <v>2.1951967254999998</v>
      </c>
      <c r="AZ12" s="930">
        <v>2.2314449999999999</v>
      </c>
      <c r="BA12" s="930">
        <v>2.1666400000000001</v>
      </c>
      <c r="BB12" s="613">
        <v>2.0756480000000002</v>
      </c>
      <c r="BC12" s="613">
        <v>2.0612170000000001</v>
      </c>
      <c r="BD12" s="613">
        <v>2.0839500000000002</v>
      </c>
      <c r="BE12" s="613">
        <v>2.1471809999999998</v>
      </c>
      <c r="BF12" s="613">
        <v>2.163427</v>
      </c>
      <c r="BG12" s="613">
        <v>2.1133039999999998</v>
      </c>
      <c r="BH12" s="613">
        <v>2.0931289999999998</v>
      </c>
      <c r="BI12" s="613">
        <v>1.9899549999999999</v>
      </c>
      <c r="BJ12" s="613">
        <v>1.9735389999999999</v>
      </c>
      <c r="BK12" s="613">
        <v>1.97204</v>
      </c>
      <c r="BL12" s="613">
        <v>1.982696</v>
      </c>
      <c r="BM12" s="613">
        <v>2.125016</v>
      </c>
      <c r="BN12" s="613">
        <v>2.1524700000000001</v>
      </c>
      <c r="BO12" s="613">
        <v>2.1766040000000002</v>
      </c>
      <c r="BP12" s="613">
        <v>2.2227209999999999</v>
      </c>
      <c r="BQ12" s="613">
        <v>2.2111049999999999</v>
      </c>
      <c r="BR12" s="613">
        <v>2.211071</v>
      </c>
      <c r="BS12" s="613">
        <v>2.1395</v>
      </c>
      <c r="BT12" s="613">
        <v>2.0630320000000002</v>
      </c>
      <c r="BU12" s="613">
        <v>1.989946</v>
      </c>
      <c r="BV12" s="613">
        <v>1.8648169999999999</v>
      </c>
    </row>
    <row r="13" spans="1:74" ht="11.1" customHeight="1" x14ac:dyDescent="0.2">
      <c r="A13" s="343" t="s">
        <v>1490</v>
      </c>
      <c r="B13" s="405" t="s">
        <v>926</v>
      </c>
      <c r="C13" s="608">
        <v>1.58</v>
      </c>
      <c r="D13" s="608">
        <v>1.806</v>
      </c>
      <c r="E13" s="608">
        <v>1.956</v>
      </c>
      <c r="F13" s="608">
        <v>1.911</v>
      </c>
      <c r="G13" s="608">
        <v>2.0720000000000001</v>
      </c>
      <c r="H13" s="608">
        <v>2.1469999999999998</v>
      </c>
      <c r="I13" s="608">
        <v>2.1819999999999999</v>
      </c>
      <c r="J13" s="608">
        <v>2.1459999999999999</v>
      </c>
      <c r="K13" s="608">
        <v>2.2400000000000002</v>
      </c>
      <c r="L13" s="608">
        <v>2.504</v>
      </c>
      <c r="M13" s="608">
        <v>2.4540000000000002</v>
      </c>
      <c r="N13" s="608">
        <v>2.2730000000000001</v>
      </c>
      <c r="O13" s="608">
        <v>2.5499999999999998</v>
      </c>
      <c r="P13" s="608">
        <v>2.83</v>
      </c>
      <c r="Q13" s="608">
        <v>3.5819999999999999</v>
      </c>
      <c r="R13" s="608">
        <v>3.9521679999999999</v>
      </c>
      <c r="S13" s="608">
        <v>4.2303040000000003</v>
      </c>
      <c r="T13" s="608">
        <v>4.3541809999999996</v>
      </c>
      <c r="U13" s="608">
        <v>3.687039</v>
      </c>
      <c r="V13" s="608">
        <v>3.5671659999999998</v>
      </c>
      <c r="W13" s="608">
        <v>3.4530249999999998</v>
      </c>
      <c r="X13" s="608">
        <v>4.1377860000000002</v>
      </c>
      <c r="Y13" s="608">
        <v>3.6241099999999999</v>
      </c>
      <c r="Z13" s="608">
        <v>3.0522079999999998</v>
      </c>
      <c r="AA13" s="608">
        <v>3.2591489999999999</v>
      </c>
      <c r="AB13" s="608">
        <v>2.8502640000000001</v>
      </c>
      <c r="AC13" s="608">
        <v>2.7421944740000002</v>
      </c>
      <c r="AD13" s="608">
        <v>2.5714560627999998</v>
      </c>
      <c r="AE13" s="608">
        <v>2.3690454403999999</v>
      </c>
      <c r="AF13" s="608">
        <v>2.4273614601000002</v>
      </c>
      <c r="AG13" s="608">
        <v>2.6877344390000002</v>
      </c>
      <c r="AH13" s="608">
        <v>3.1552606996999999</v>
      </c>
      <c r="AI13" s="608">
        <v>3.3905763629000001</v>
      </c>
      <c r="AJ13" s="608">
        <v>3.1139361444999998</v>
      </c>
      <c r="AK13" s="608">
        <v>2.8301276829000002</v>
      </c>
      <c r="AL13" s="608">
        <v>2.5413233986999999</v>
      </c>
      <c r="AM13" s="608">
        <v>2.6464435544999998</v>
      </c>
      <c r="AN13" s="608">
        <v>2.7776207339000001</v>
      </c>
      <c r="AO13" s="608">
        <v>2.6723150437999998</v>
      </c>
      <c r="AP13" s="608">
        <v>2.6386356820999999</v>
      </c>
      <c r="AQ13" s="608">
        <v>2.4383423769000001</v>
      </c>
      <c r="AR13" s="608">
        <v>2.4533054415</v>
      </c>
      <c r="AS13" s="608">
        <v>2.4777910768</v>
      </c>
      <c r="AT13" s="608">
        <v>2.2974442043000001</v>
      </c>
      <c r="AU13" s="608">
        <v>2.1415838194000001</v>
      </c>
      <c r="AV13" s="608">
        <v>2.2395334019000002</v>
      </c>
      <c r="AW13" s="608">
        <v>2.2342253667</v>
      </c>
      <c r="AX13" s="608">
        <v>2.2120718481999999</v>
      </c>
      <c r="AY13" s="930">
        <v>2.4847999932999998</v>
      </c>
      <c r="AZ13" s="930">
        <v>2.4478420000000001</v>
      </c>
      <c r="BA13" s="930">
        <v>2.2480199999999999</v>
      </c>
      <c r="BB13" s="613">
        <v>2.0116429999999998</v>
      </c>
      <c r="BC13" s="613">
        <v>1.962758</v>
      </c>
      <c r="BD13" s="613">
        <v>1.9806699999999999</v>
      </c>
      <c r="BE13" s="613">
        <v>1.987552</v>
      </c>
      <c r="BF13" s="613">
        <v>2.056718</v>
      </c>
      <c r="BG13" s="613">
        <v>2.088568</v>
      </c>
      <c r="BH13" s="613">
        <v>2.1216020000000002</v>
      </c>
      <c r="BI13" s="613">
        <v>2.1428159999999998</v>
      </c>
      <c r="BJ13" s="613">
        <v>2.1538930000000001</v>
      </c>
      <c r="BK13" s="613">
        <v>2.1824789999999998</v>
      </c>
      <c r="BL13" s="613">
        <v>2.1795239999999998</v>
      </c>
      <c r="BM13" s="613">
        <v>2.2221470000000001</v>
      </c>
      <c r="BN13" s="613">
        <v>2.1370429999999998</v>
      </c>
      <c r="BO13" s="613">
        <v>2.160466</v>
      </c>
      <c r="BP13" s="613">
        <v>2.1692079999999998</v>
      </c>
      <c r="BQ13" s="613">
        <v>2.1730070000000001</v>
      </c>
      <c r="BR13" s="613">
        <v>2.2668010000000001</v>
      </c>
      <c r="BS13" s="613">
        <v>2.283725</v>
      </c>
      <c r="BT13" s="613">
        <v>2.2795179999999999</v>
      </c>
      <c r="BU13" s="613">
        <v>2.252688</v>
      </c>
      <c r="BV13" s="613">
        <v>2.1668349999999998</v>
      </c>
    </row>
    <row r="14" spans="1:74" ht="11.1" customHeight="1" x14ac:dyDescent="0.2">
      <c r="A14" s="342" t="s">
        <v>1491</v>
      </c>
      <c r="B14" s="405" t="s">
        <v>927</v>
      </c>
      <c r="C14" s="608">
        <v>1.4810000000000001</v>
      </c>
      <c r="D14" s="608">
        <v>1.667</v>
      </c>
      <c r="E14" s="608">
        <v>1.726</v>
      </c>
      <c r="F14" s="608">
        <v>1.7</v>
      </c>
      <c r="G14" s="608">
        <v>1.806</v>
      </c>
      <c r="H14" s="608">
        <v>1.927</v>
      </c>
      <c r="I14" s="608">
        <v>1.931</v>
      </c>
      <c r="J14" s="608">
        <v>1.885</v>
      </c>
      <c r="K14" s="608">
        <v>2.0409999999999999</v>
      </c>
      <c r="L14" s="608">
        <v>2.3559999999999999</v>
      </c>
      <c r="M14" s="608">
        <v>2.2669999999999999</v>
      </c>
      <c r="N14" s="608">
        <v>2.1110000000000002</v>
      </c>
      <c r="O14" s="608">
        <v>2.4380000000000002</v>
      </c>
      <c r="P14" s="608">
        <v>2.742</v>
      </c>
      <c r="Q14" s="608">
        <v>3.4790000000000001</v>
      </c>
      <c r="R14" s="608">
        <v>3.8647830000000001</v>
      </c>
      <c r="S14" s="608">
        <v>4.4947540000000004</v>
      </c>
      <c r="T14" s="608">
        <v>4.1853199999999999</v>
      </c>
      <c r="U14" s="608">
        <v>3.5915439999999998</v>
      </c>
      <c r="V14" s="608">
        <v>3.412712</v>
      </c>
      <c r="W14" s="608">
        <v>3.3415409999999999</v>
      </c>
      <c r="X14" s="608">
        <v>4.2114419999999999</v>
      </c>
      <c r="Y14" s="608">
        <v>3.8268140000000002</v>
      </c>
      <c r="Z14" s="608">
        <v>2.957732</v>
      </c>
      <c r="AA14" s="608">
        <v>3.0788000000000002</v>
      </c>
      <c r="AB14" s="608">
        <v>2.6542219999999999</v>
      </c>
      <c r="AC14" s="608">
        <v>2.5739329999999998</v>
      </c>
      <c r="AD14" s="608">
        <v>2.4374449999999999</v>
      </c>
      <c r="AE14" s="608">
        <v>2.185012</v>
      </c>
      <c r="AF14" s="608">
        <v>2.2877809999999998</v>
      </c>
      <c r="AG14" s="608">
        <v>2.5054099999999999</v>
      </c>
      <c r="AH14" s="608">
        <v>2.9400909008</v>
      </c>
      <c r="AI14" s="608">
        <v>3.1662828101999998</v>
      </c>
      <c r="AJ14" s="608">
        <v>3.0019169692999998</v>
      </c>
      <c r="AK14" s="608">
        <v>2.8136890320000001</v>
      </c>
      <c r="AL14" s="608">
        <v>2.5459834222</v>
      </c>
      <c r="AM14" s="608">
        <v>2.5953427452</v>
      </c>
      <c r="AN14" s="608">
        <v>2.7072129138999999</v>
      </c>
      <c r="AO14" s="608">
        <v>2.6060086818000001</v>
      </c>
      <c r="AP14" s="608">
        <v>2.5428887201000001</v>
      </c>
      <c r="AQ14" s="608">
        <v>2.3542464473</v>
      </c>
      <c r="AR14" s="608">
        <v>2.3597796139999998</v>
      </c>
      <c r="AS14" s="608">
        <v>2.3602564483999999</v>
      </c>
      <c r="AT14" s="608">
        <v>2.1745294744999999</v>
      </c>
      <c r="AU14" s="608">
        <v>1.7110238387000001</v>
      </c>
      <c r="AV14" s="608">
        <v>1.9201808466000001</v>
      </c>
      <c r="AW14" s="608">
        <v>2.1522056017</v>
      </c>
      <c r="AX14" s="608">
        <v>2.1461987480000002</v>
      </c>
      <c r="AY14" s="930">
        <v>2.4155888239999999</v>
      </c>
      <c r="AZ14" s="930">
        <v>2.3513139999999999</v>
      </c>
      <c r="BA14" s="930">
        <v>2.1655009999999999</v>
      </c>
      <c r="BB14" s="613">
        <v>1.909967</v>
      </c>
      <c r="BC14" s="613">
        <v>1.8264359999999999</v>
      </c>
      <c r="BD14" s="613">
        <v>1.865108</v>
      </c>
      <c r="BE14" s="613">
        <v>1.8611759999999999</v>
      </c>
      <c r="BF14" s="613">
        <v>1.9151009999999999</v>
      </c>
      <c r="BG14" s="613">
        <v>1.9611860000000001</v>
      </c>
      <c r="BH14" s="613">
        <v>1.995379</v>
      </c>
      <c r="BI14" s="613">
        <v>2.03905</v>
      </c>
      <c r="BJ14" s="613">
        <v>2.0764459999999998</v>
      </c>
      <c r="BK14" s="613">
        <v>2.1216460000000001</v>
      </c>
      <c r="BL14" s="613">
        <v>2.0869119999999999</v>
      </c>
      <c r="BM14" s="613">
        <v>2.1212049999999998</v>
      </c>
      <c r="BN14" s="613">
        <v>2.0239769999999999</v>
      </c>
      <c r="BO14" s="613">
        <v>2.0286430000000002</v>
      </c>
      <c r="BP14" s="613">
        <v>2.0568249999999999</v>
      </c>
      <c r="BQ14" s="613">
        <v>2.0481449999999999</v>
      </c>
      <c r="BR14" s="613">
        <v>2.1234700000000002</v>
      </c>
      <c r="BS14" s="613">
        <v>2.1558009999999999</v>
      </c>
      <c r="BT14" s="613">
        <v>2.155195</v>
      </c>
      <c r="BU14" s="613">
        <v>2.1532</v>
      </c>
      <c r="BV14" s="613">
        <v>2.0988319999999998</v>
      </c>
    </row>
    <row r="15" spans="1:74" ht="11.1" customHeight="1" x14ac:dyDescent="0.2">
      <c r="A15" s="342" t="s">
        <v>1492</v>
      </c>
      <c r="B15" s="405" t="s">
        <v>928</v>
      </c>
      <c r="C15" s="608">
        <v>1.4850000000000001</v>
      </c>
      <c r="D15" s="608">
        <v>1.6419999999999999</v>
      </c>
      <c r="E15" s="608">
        <v>1.7629999999999999</v>
      </c>
      <c r="F15" s="608">
        <v>1.724</v>
      </c>
      <c r="G15" s="608">
        <v>1.8220000000000001</v>
      </c>
      <c r="H15" s="608">
        <v>1.9059999999999999</v>
      </c>
      <c r="I15" s="608">
        <v>1.9810000000000001</v>
      </c>
      <c r="J15" s="608">
        <v>1.9650000000000001</v>
      </c>
      <c r="K15" s="608">
        <v>2.032</v>
      </c>
      <c r="L15" s="608">
        <v>2.3029999999999999</v>
      </c>
      <c r="M15" s="608">
        <v>2.3090000000000002</v>
      </c>
      <c r="N15" s="608">
        <v>2.1680000000000001</v>
      </c>
      <c r="O15" s="608">
        <v>2.4510000000000001</v>
      </c>
      <c r="P15" s="608">
        <v>2.653</v>
      </c>
      <c r="Q15" s="608">
        <v>3.3260000000000001</v>
      </c>
      <c r="R15" s="608">
        <v>3.9327230000000002</v>
      </c>
      <c r="S15" s="608">
        <v>3.9519989999999998</v>
      </c>
      <c r="T15" s="608">
        <v>4.1108570000000002</v>
      </c>
      <c r="U15" s="608">
        <v>3.5145840000000002</v>
      </c>
      <c r="V15" s="608">
        <v>3.3736920000000001</v>
      </c>
      <c r="W15" s="608">
        <v>3.315124</v>
      </c>
      <c r="X15" s="608">
        <v>3.7915920000000001</v>
      </c>
      <c r="Y15" s="608">
        <v>3.2242169999999999</v>
      </c>
      <c r="Z15" s="608">
        <v>2.9516</v>
      </c>
      <c r="AA15" s="608">
        <v>3.582719</v>
      </c>
      <c r="AB15" s="608">
        <v>2.8370449999999998</v>
      </c>
      <c r="AC15" s="608">
        <v>2.7349950000000001</v>
      </c>
      <c r="AD15" s="608">
        <v>2.4392420000000001</v>
      </c>
      <c r="AE15" s="608">
        <v>2.2401249999999999</v>
      </c>
      <c r="AF15" s="608">
        <v>2.3160400000000001</v>
      </c>
      <c r="AG15" s="608">
        <v>2.549004</v>
      </c>
      <c r="AH15" s="608">
        <v>3.0400180193000002</v>
      </c>
      <c r="AI15" s="608">
        <v>3.1691722712999999</v>
      </c>
      <c r="AJ15" s="608">
        <v>2.9347373522</v>
      </c>
      <c r="AK15" s="608">
        <v>2.7908432182</v>
      </c>
      <c r="AL15" s="608">
        <v>2.4498580078000001</v>
      </c>
      <c r="AM15" s="608">
        <v>2.6446613448999998</v>
      </c>
      <c r="AN15" s="608">
        <v>2.7406133336999998</v>
      </c>
      <c r="AO15" s="608">
        <v>2.6505441031000001</v>
      </c>
      <c r="AP15" s="608">
        <v>2.6639904076000001</v>
      </c>
      <c r="AQ15" s="608">
        <v>2.4435652390999998</v>
      </c>
      <c r="AR15" s="608">
        <v>2.4567521875999998</v>
      </c>
      <c r="AS15" s="608">
        <v>2.481847734</v>
      </c>
      <c r="AT15" s="608">
        <v>2.2432840609000002</v>
      </c>
      <c r="AU15" s="608">
        <v>2.0528698727000001</v>
      </c>
      <c r="AV15" s="608">
        <v>2.1371270145999999</v>
      </c>
      <c r="AW15" s="608">
        <v>2.1344905631</v>
      </c>
      <c r="AX15" s="608">
        <v>2.1657768112000002</v>
      </c>
      <c r="AY15" s="930">
        <v>2.4106396194999999</v>
      </c>
      <c r="AZ15" s="930">
        <v>2.3226309999999999</v>
      </c>
      <c r="BA15" s="930">
        <v>2.140387</v>
      </c>
      <c r="BB15" s="613">
        <v>1.902509</v>
      </c>
      <c r="BC15" s="613">
        <v>1.8891260000000001</v>
      </c>
      <c r="BD15" s="613">
        <v>1.944404</v>
      </c>
      <c r="BE15" s="613">
        <v>1.9670259999999999</v>
      </c>
      <c r="BF15" s="613">
        <v>2.0283790000000002</v>
      </c>
      <c r="BG15" s="613">
        <v>2.0524520000000002</v>
      </c>
      <c r="BH15" s="613">
        <v>2.0569130000000002</v>
      </c>
      <c r="BI15" s="613">
        <v>2.0911490000000001</v>
      </c>
      <c r="BJ15" s="613">
        <v>2.1559819999999998</v>
      </c>
      <c r="BK15" s="613">
        <v>2.1987079999999999</v>
      </c>
      <c r="BL15" s="613">
        <v>2.1383839999999998</v>
      </c>
      <c r="BM15" s="613">
        <v>2.1893760000000002</v>
      </c>
      <c r="BN15" s="613">
        <v>2.1196160000000002</v>
      </c>
      <c r="BO15" s="613">
        <v>2.1289169999999999</v>
      </c>
      <c r="BP15" s="613">
        <v>2.1505519999999998</v>
      </c>
      <c r="BQ15" s="613">
        <v>2.159411</v>
      </c>
      <c r="BR15" s="613">
        <v>2.2367840000000001</v>
      </c>
      <c r="BS15" s="613">
        <v>2.2432159999999999</v>
      </c>
      <c r="BT15" s="613">
        <v>2.2151429999999999</v>
      </c>
      <c r="BU15" s="613">
        <v>2.205057</v>
      </c>
      <c r="BV15" s="613">
        <v>2.178458</v>
      </c>
    </row>
    <row r="16" spans="1:74" ht="11.1" customHeight="1" x14ac:dyDescent="0.2">
      <c r="A16" s="342" t="s">
        <v>1493</v>
      </c>
      <c r="B16" s="405" t="s">
        <v>929</v>
      </c>
      <c r="C16" s="608">
        <v>1.462</v>
      </c>
      <c r="D16" s="608">
        <v>1.617</v>
      </c>
      <c r="E16" s="608">
        <v>1.766</v>
      </c>
      <c r="F16" s="608">
        <v>1.756</v>
      </c>
      <c r="G16" s="608">
        <v>1.76</v>
      </c>
      <c r="H16" s="608">
        <v>1.867</v>
      </c>
      <c r="I16" s="608">
        <v>1.9690000000000001</v>
      </c>
      <c r="J16" s="608">
        <v>1.901</v>
      </c>
      <c r="K16" s="608">
        <v>1.95</v>
      </c>
      <c r="L16" s="608">
        <v>2.0910000000000002</v>
      </c>
      <c r="M16" s="608">
        <v>2.141</v>
      </c>
      <c r="N16" s="608">
        <v>2.09</v>
      </c>
      <c r="O16" s="608">
        <v>2.16</v>
      </c>
      <c r="P16" s="608">
        <v>2.4319999999999999</v>
      </c>
      <c r="Q16" s="608">
        <v>2.867</v>
      </c>
      <c r="R16" s="608">
        <v>2.5549179999999998</v>
      </c>
      <c r="S16" s="608">
        <v>2.5594209999999999</v>
      </c>
      <c r="T16" s="608">
        <v>2.6375700000000002</v>
      </c>
      <c r="U16" s="608">
        <v>2.4473220000000002</v>
      </c>
      <c r="V16" s="608">
        <v>2.3309310000000001</v>
      </c>
      <c r="W16" s="608">
        <v>2.1199859999999999</v>
      </c>
      <c r="X16" s="608">
        <v>2.069518</v>
      </c>
      <c r="Y16" s="608">
        <v>2.0386869999999999</v>
      </c>
      <c r="Z16" s="608">
        <v>1.906479</v>
      </c>
      <c r="AA16" s="608">
        <v>1.975822</v>
      </c>
      <c r="AB16" s="608">
        <v>1.992127</v>
      </c>
      <c r="AC16" s="608">
        <v>1.916112</v>
      </c>
      <c r="AD16" s="608">
        <v>1.955614</v>
      </c>
      <c r="AE16" s="608">
        <v>1.8873249999999999</v>
      </c>
      <c r="AF16" s="608">
        <v>1.844454</v>
      </c>
      <c r="AG16" s="608">
        <v>1.8894489999999999</v>
      </c>
      <c r="AH16" s="608">
        <v>2.0294469999999998</v>
      </c>
      <c r="AI16" s="608">
        <v>2.1734599999999999</v>
      </c>
      <c r="AJ16" s="608">
        <v>2.1592600000000002</v>
      </c>
      <c r="AK16" s="608">
        <v>2.074986</v>
      </c>
      <c r="AL16" s="608">
        <v>1.9425380000000001</v>
      </c>
      <c r="AM16" s="608">
        <v>1.9349689999999999</v>
      </c>
      <c r="AN16" s="608">
        <v>1.979068</v>
      </c>
      <c r="AO16" s="608">
        <v>2.0226769999999998</v>
      </c>
      <c r="AP16" s="608">
        <v>2.0837140000000001</v>
      </c>
      <c r="AQ16" s="608">
        <v>2.0583749999999998</v>
      </c>
      <c r="AR16" s="608">
        <v>2.0488240000000002</v>
      </c>
      <c r="AS16" s="608">
        <v>2.052829</v>
      </c>
      <c r="AT16" s="608">
        <v>2.0241099999999999</v>
      </c>
      <c r="AU16" s="608">
        <v>1.8905670000000001</v>
      </c>
      <c r="AV16" s="608">
        <v>1.8450310000000001</v>
      </c>
      <c r="AW16" s="608">
        <v>1.8344320000000001</v>
      </c>
      <c r="AX16" s="608">
        <v>1.826336</v>
      </c>
      <c r="AY16" s="930">
        <v>1.917216</v>
      </c>
      <c r="AZ16" s="930">
        <v>1.894026</v>
      </c>
      <c r="BA16" s="930">
        <v>1.795374</v>
      </c>
      <c r="BB16" s="613">
        <v>1.6673640000000001</v>
      </c>
      <c r="BC16" s="613">
        <v>1.6280030000000001</v>
      </c>
      <c r="BD16" s="613">
        <v>1.6187670000000001</v>
      </c>
      <c r="BE16" s="613">
        <v>1.5934710000000001</v>
      </c>
      <c r="BF16" s="613">
        <v>1.6272679999999999</v>
      </c>
      <c r="BG16" s="613">
        <v>1.598716</v>
      </c>
      <c r="BH16" s="613">
        <v>1.556845</v>
      </c>
      <c r="BI16" s="613">
        <v>1.5756889999999999</v>
      </c>
      <c r="BJ16" s="613">
        <v>1.5760050000000001</v>
      </c>
      <c r="BK16" s="613">
        <v>1.5676429999999999</v>
      </c>
      <c r="BL16" s="613">
        <v>1.571669</v>
      </c>
      <c r="BM16" s="613">
        <v>1.538511</v>
      </c>
      <c r="BN16" s="613">
        <v>1.494855</v>
      </c>
      <c r="BO16" s="613">
        <v>1.50417</v>
      </c>
      <c r="BP16" s="613">
        <v>1.513261</v>
      </c>
      <c r="BQ16" s="613">
        <v>1.480121</v>
      </c>
      <c r="BR16" s="613">
        <v>1.5102640000000001</v>
      </c>
      <c r="BS16" s="613">
        <v>1.49482</v>
      </c>
      <c r="BT16" s="613">
        <v>1.4584569999999999</v>
      </c>
      <c r="BU16" s="613">
        <v>1.4792270000000001</v>
      </c>
      <c r="BV16" s="613">
        <v>1.480183</v>
      </c>
    </row>
    <row r="17" spans="1:74" ht="11.1" customHeight="1" x14ac:dyDescent="0.2">
      <c r="A17" s="342" t="s">
        <v>1494</v>
      </c>
      <c r="B17" s="405" t="s">
        <v>1499</v>
      </c>
      <c r="C17" s="608">
        <v>0.86299999999999999</v>
      </c>
      <c r="D17" s="608">
        <v>0.90500000000000003</v>
      </c>
      <c r="E17" s="608">
        <v>0.92200000000000004</v>
      </c>
      <c r="F17" s="608">
        <v>0.82299999999999995</v>
      </c>
      <c r="G17" s="608">
        <v>0.81599999999999995</v>
      </c>
      <c r="H17" s="608">
        <v>0.96499999999999997</v>
      </c>
      <c r="I17" s="608">
        <v>1.0900000000000001</v>
      </c>
      <c r="J17" s="608">
        <v>1.115</v>
      </c>
      <c r="K17" s="608">
        <v>1.2909999999999999</v>
      </c>
      <c r="L17" s="608">
        <v>1.454</v>
      </c>
      <c r="M17" s="608">
        <v>1.252</v>
      </c>
      <c r="N17" s="608">
        <v>1.0329999999999999</v>
      </c>
      <c r="O17" s="608">
        <v>1.169</v>
      </c>
      <c r="P17" s="608">
        <v>1.2829999999999999</v>
      </c>
      <c r="Q17" s="608">
        <v>1.448</v>
      </c>
      <c r="R17" s="608">
        <v>1.302</v>
      </c>
      <c r="S17" s="608">
        <v>1.2230000000000001</v>
      </c>
      <c r="T17" s="608">
        <v>1.2190000000000001</v>
      </c>
      <c r="U17" s="608">
        <v>1.1419999999999999</v>
      </c>
      <c r="V17" s="608">
        <v>1.093</v>
      </c>
      <c r="W17" s="608">
        <v>0.99099999999999999</v>
      </c>
      <c r="X17" s="608">
        <v>0.85899999999999999</v>
      </c>
      <c r="Y17" s="608">
        <v>0.85199999999999998</v>
      </c>
      <c r="Z17" s="608">
        <v>0.69199999999999995</v>
      </c>
      <c r="AA17" s="608">
        <v>0.84199999999999997</v>
      </c>
      <c r="AB17" s="608">
        <v>0.82799999999999996</v>
      </c>
      <c r="AC17" s="608">
        <v>0.79400000000000004</v>
      </c>
      <c r="AD17" s="608">
        <v>0.81100000000000005</v>
      </c>
      <c r="AE17" s="608">
        <v>0.66600000000000004</v>
      </c>
      <c r="AF17" s="608">
        <v>0.57399999999999995</v>
      </c>
      <c r="AG17" s="608">
        <v>0.629</v>
      </c>
      <c r="AH17" s="608">
        <v>0.67900000000000005</v>
      </c>
      <c r="AI17" s="608">
        <v>0.73</v>
      </c>
      <c r="AJ17" s="608">
        <v>0.67477272727000004</v>
      </c>
      <c r="AK17" s="608">
        <v>0.63923809523999997</v>
      </c>
      <c r="AL17" s="608">
        <v>0.68705000000000005</v>
      </c>
      <c r="AM17" s="608">
        <v>0.82128571428999997</v>
      </c>
      <c r="AN17" s="608">
        <v>0.90754999999999997</v>
      </c>
      <c r="AO17" s="608">
        <v>0.80289999999999995</v>
      </c>
      <c r="AP17" s="608">
        <v>0.80009090909000002</v>
      </c>
      <c r="AQ17" s="608">
        <v>0.69768181817999997</v>
      </c>
      <c r="AR17" s="608">
        <v>0.76200000000000001</v>
      </c>
      <c r="AS17" s="608">
        <v>0.79733333333</v>
      </c>
      <c r="AT17" s="608">
        <v>0.75477272727</v>
      </c>
      <c r="AU17" s="608">
        <v>0.65564999999999996</v>
      </c>
      <c r="AV17" s="608">
        <v>0.77360869565000001</v>
      </c>
      <c r="AW17" s="608">
        <v>0.80600000000000005</v>
      </c>
      <c r="AX17" s="608">
        <v>0.77266666666999995</v>
      </c>
      <c r="AY17" s="930">
        <v>0.90123809523999998</v>
      </c>
      <c r="AZ17" s="930">
        <v>0.92500000000000004</v>
      </c>
      <c r="BA17" s="930">
        <v>0.87</v>
      </c>
      <c r="BB17" s="613">
        <v>0.81668039999999997</v>
      </c>
      <c r="BC17" s="613">
        <v>0.78245010000000004</v>
      </c>
      <c r="BD17" s="613">
        <v>0.74511240000000001</v>
      </c>
      <c r="BE17" s="613">
        <v>0.73231789999999997</v>
      </c>
      <c r="BF17" s="613">
        <v>0.7112889</v>
      </c>
      <c r="BG17" s="613">
        <v>0.69177040000000001</v>
      </c>
      <c r="BH17" s="613">
        <v>0.65673870000000001</v>
      </c>
      <c r="BI17" s="613">
        <v>0.64562830000000004</v>
      </c>
      <c r="BJ17" s="613">
        <v>0.62560389999999999</v>
      </c>
      <c r="BK17" s="613">
        <v>0.59404939999999995</v>
      </c>
      <c r="BL17" s="613">
        <v>0.57610079999999997</v>
      </c>
      <c r="BM17" s="613">
        <v>0.55208820000000003</v>
      </c>
      <c r="BN17" s="613">
        <v>0.53253810000000001</v>
      </c>
      <c r="BO17" s="613">
        <v>0.52594209999999997</v>
      </c>
      <c r="BP17" s="613">
        <v>0.50482850000000001</v>
      </c>
      <c r="BQ17" s="613">
        <v>0.50093109999999996</v>
      </c>
      <c r="BR17" s="613">
        <v>0.4976545</v>
      </c>
      <c r="BS17" s="613">
        <v>0.49464910000000001</v>
      </c>
      <c r="BT17" s="613">
        <v>0.48342079999999998</v>
      </c>
      <c r="BU17" s="613">
        <v>0.48472910000000002</v>
      </c>
      <c r="BV17" s="613">
        <v>0.49522949999999999</v>
      </c>
    </row>
    <row r="18" spans="1:74" ht="11.1" customHeight="1" x14ac:dyDescent="0.2">
      <c r="A18" s="343"/>
      <c r="B18" s="403" t="s">
        <v>943</v>
      </c>
      <c r="C18" s="608"/>
      <c r="D18" s="608"/>
      <c r="E18" s="608"/>
      <c r="F18" s="608"/>
      <c r="G18" s="608"/>
      <c r="H18" s="608"/>
      <c r="I18" s="608"/>
      <c r="J18" s="608"/>
      <c r="K18" s="608"/>
      <c r="L18" s="608"/>
      <c r="M18" s="608"/>
      <c r="N18" s="608"/>
      <c r="O18" s="608"/>
      <c r="P18" s="608"/>
      <c r="Q18" s="608"/>
      <c r="R18" s="608"/>
      <c r="S18" s="608"/>
      <c r="T18" s="608"/>
      <c r="U18" s="608"/>
      <c r="V18" s="608"/>
      <c r="W18" s="608"/>
      <c r="X18" s="608"/>
      <c r="Y18" s="608"/>
      <c r="Z18" s="608"/>
      <c r="AA18" s="608"/>
      <c r="AB18" s="608"/>
      <c r="AC18" s="608"/>
      <c r="AD18" s="608"/>
      <c r="AE18" s="608"/>
      <c r="AF18" s="608"/>
      <c r="AG18" s="608"/>
      <c r="AH18" s="608"/>
      <c r="AI18" s="608"/>
      <c r="AJ18" s="608"/>
      <c r="AK18" s="608"/>
      <c r="AL18" s="608"/>
      <c r="AM18" s="608"/>
      <c r="AN18" s="608"/>
      <c r="AO18" s="608"/>
      <c r="AP18" s="608"/>
      <c r="AQ18" s="608"/>
      <c r="AR18" s="608"/>
      <c r="AS18" s="608"/>
      <c r="AT18" s="608"/>
      <c r="AU18" s="608"/>
      <c r="AV18" s="608"/>
      <c r="AW18" s="608"/>
      <c r="AX18" s="608"/>
      <c r="AY18" s="930"/>
      <c r="AZ18" s="930"/>
      <c r="BA18" s="930"/>
      <c r="BB18" s="613"/>
      <c r="BC18" s="613"/>
      <c r="BD18" s="613"/>
      <c r="BE18" s="613"/>
      <c r="BF18" s="613"/>
      <c r="BG18" s="613"/>
      <c r="BH18" s="613"/>
      <c r="BI18" s="613"/>
      <c r="BJ18" s="613"/>
      <c r="BK18" s="613"/>
      <c r="BL18" s="613"/>
      <c r="BM18" s="613"/>
      <c r="BN18" s="613"/>
      <c r="BO18" s="613"/>
      <c r="BP18" s="613"/>
      <c r="BQ18" s="613"/>
      <c r="BR18" s="613"/>
      <c r="BS18" s="613"/>
      <c r="BT18" s="613"/>
      <c r="BU18" s="613"/>
      <c r="BV18" s="613"/>
    </row>
    <row r="19" spans="1:74" ht="11.1" customHeight="1" x14ac:dyDescent="0.2">
      <c r="A19" s="342" t="s">
        <v>1178</v>
      </c>
      <c r="B19" s="405" t="s">
        <v>930</v>
      </c>
      <c r="C19" s="608">
        <v>2.3342499999999999</v>
      </c>
      <c r="D19" s="608">
        <v>2.5009999999999999</v>
      </c>
      <c r="E19" s="608">
        <v>2.8104</v>
      </c>
      <c r="F19" s="608">
        <v>2.85825</v>
      </c>
      <c r="G19" s="608">
        <v>2.9851999999999999</v>
      </c>
      <c r="H19" s="608">
        <v>3.0637500000000002</v>
      </c>
      <c r="I19" s="608">
        <v>3.1360000000000001</v>
      </c>
      <c r="J19" s="608">
        <v>3.1577999999999999</v>
      </c>
      <c r="K19" s="608">
        <v>3.1749999999999998</v>
      </c>
      <c r="L19" s="608">
        <v>3.2905000000000002</v>
      </c>
      <c r="M19" s="608">
        <v>3.3948</v>
      </c>
      <c r="N19" s="608">
        <v>3.3065000000000002</v>
      </c>
      <c r="O19" s="608">
        <v>3.3146</v>
      </c>
      <c r="P19" s="608">
        <v>3.5172500000000002</v>
      </c>
      <c r="Q19" s="608">
        <v>4.2217500000000001</v>
      </c>
      <c r="R19" s="608">
        <v>4.1085000000000003</v>
      </c>
      <c r="S19" s="608">
        <v>4.4436</v>
      </c>
      <c r="T19" s="608">
        <v>4.9290000000000003</v>
      </c>
      <c r="U19" s="608">
        <v>4.5592499999999996</v>
      </c>
      <c r="V19" s="608">
        <v>3.9750000000000001</v>
      </c>
      <c r="W19" s="608">
        <v>3.70025</v>
      </c>
      <c r="X19" s="608">
        <v>3.8151999999999999</v>
      </c>
      <c r="Y19" s="608">
        <v>3.6850000000000001</v>
      </c>
      <c r="Z19" s="608">
        <v>3.21</v>
      </c>
      <c r="AA19" s="608">
        <v>3.3391999999999999</v>
      </c>
      <c r="AB19" s="608">
        <v>3.3887499999999999</v>
      </c>
      <c r="AC19" s="608">
        <v>3.4220000000000002</v>
      </c>
      <c r="AD19" s="608">
        <v>3.6030000000000002</v>
      </c>
      <c r="AE19" s="608">
        <v>3.5548000000000002</v>
      </c>
      <c r="AF19" s="608">
        <v>3.5710000000000002</v>
      </c>
      <c r="AG19" s="608">
        <v>3.597</v>
      </c>
      <c r="AH19" s="608">
        <v>3.83975</v>
      </c>
      <c r="AI19" s="608">
        <v>3.8359999999999999</v>
      </c>
      <c r="AJ19" s="608">
        <v>3.6128</v>
      </c>
      <c r="AK19" s="608">
        <v>3.3180000000000001</v>
      </c>
      <c r="AL19" s="608">
        <v>3.1339999999999999</v>
      </c>
      <c r="AM19" s="608">
        <v>3.0754000000000001</v>
      </c>
      <c r="AN19" s="608">
        <v>3.2115</v>
      </c>
      <c r="AO19" s="608">
        <v>3.4255</v>
      </c>
      <c r="AP19" s="608">
        <v>3.6114000000000002</v>
      </c>
      <c r="AQ19" s="608">
        <v>3.6030000000000002</v>
      </c>
      <c r="AR19" s="608">
        <v>3.4544999999999999</v>
      </c>
      <c r="AS19" s="608">
        <v>3.4838</v>
      </c>
      <c r="AT19" s="608">
        <v>3.3892500000000001</v>
      </c>
      <c r="AU19" s="608">
        <v>3.2138</v>
      </c>
      <c r="AV19" s="608">
        <v>3.137</v>
      </c>
      <c r="AW19" s="608">
        <v>3.0527500000000001</v>
      </c>
      <c r="AX19" s="608">
        <v>3.0175999999999998</v>
      </c>
      <c r="AY19" s="930">
        <v>3.0754999999999999</v>
      </c>
      <c r="AZ19" s="930">
        <v>3.1207500000000001</v>
      </c>
      <c r="BA19" s="930">
        <v>3.0964</v>
      </c>
      <c r="BB19" s="613">
        <v>3.0807579999999999</v>
      </c>
      <c r="BC19" s="613">
        <v>3.104803</v>
      </c>
      <c r="BD19" s="613">
        <v>3.111062</v>
      </c>
      <c r="BE19" s="613">
        <v>3.158312</v>
      </c>
      <c r="BF19" s="613">
        <v>3.1570770000000001</v>
      </c>
      <c r="BG19" s="613">
        <v>3.109197</v>
      </c>
      <c r="BH19" s="613">
        <v>3.0714419999999998</v>
      </c>
      <c r="BI19" s="613">
        <v>2.9785080000000002</v>
      </c>
      <c r="BJ19" s="613">
        <v>2.9634849999999999</v>
      </c>
      <c r="BK19" s="613">
        <v>2.9560620000000002</v>
      </c>
      <c r="BL19" s="613">
        <v>2.9492639999999999</v>
      </c>
      <c r="BM19" s="613">
        <v>3.0459610000000001</v>
      </c>
      <c r="BN19" s="613">
        <v>3.1445660000000002</v>
      </c>
      <c r="BO19" s="613">
        <v>3.2104780000000002</v>
      </c>
      <c r="BP19" s="613">
        <v>3.274591</v>
      </c>
      <c r="BQ19" s="613">
        <v>3.2596609999999999</v>
      </c>
      <c r="BR19" s="613">
        <v>3.2241520000000001</v>
      </c>
      <c r="BS19" s="613">
        <v>3.1608969999999998</v>
      </c>
      <c r="BT19" s="613">
        <v>3.089315</v>
      </c>
      <c r="BU19" s="613">
        <v>3.0185399999999998</v>
      </c>
      <c r="BV19" s="613">
        <v>2.8935469999999999</v>
      </c>
    </row>
    <row r="20" spans="1:74" ht="11.1" customHeight="1" x14ac:dyDescent="0.2">
      <c r="A20" s="342" t="s">
        <v>1176</v>
      </c>
      <c r="B20" s="405" t="s">
        <v>931</v>
      </c>
      <c r="C20" s="608">
        <v>2.4202499999999998</v>
      </c>
      <c r="D20" s="608">
        <v>2.5870000000000002</v>
      </c>
      <c r="E20" s="608">
        <v>2.8976000000000002</v>
      </c>
      <c r="F20" s="608">
        <v>2.9477500000000001</v>
      </c>
      <c r="G20" s="608">
        <v>3.0762</v>
      </c>
      <c r="H20" s="608">
        <v>3.1567500000000002</v>
      </c>
      <c r="I20" s="608">
        <v>3.2305000000000001</v>
      </c>
      <c r="J20" s="608">
        <v>3.2553999999999998</v>
      </c>
      <c r="K20" s="608">
        <v>3.2715000000000001</v>
      </c>
      <c r="L20" s="608">
        <v>3.3842500000000002</v>
      </c>
      <c r="M20" s="608">
        <v>3.4910000000000001</v>
      </c>
      <c r="N20" s="608">
        <v>3.4060000000000001</v>
      </c>
      <c r="O20" s="608">
        <v>3.4127999999999998</v>
      </c>
      <c r="P20" s="608">
        <v>3.6110000000000002</v>
      </c>
      <c r="Q20" s="608">
        <v>4.3217499999999998</v>
      </c>
      <c r="R20" s="608">
        <v>4.2127499999999998</v>
      </c>
      <c r="S20" s="608">
        <v>4.5449999999999999</v>
      </c>
      <c r="T20" s="608">
        <v>5.0322500000000003</v>
      </c>
      <c r="U20" s="608">
        <v>4.6680000000000001</v>
      </c>
      <c r="V20" s="608">
        <v>4.0873999999999997</v>
      </c>
      <c r="W20" s="608">
        <v>3.8167499999999999</v>
      </c>
      <c r="X20" s="608">
        <v>3.9354</v>
      </c>
      <c r="Y20" s="608">
        <v>3.7992499999999998</v>
      </c>
      <c r="Z20" s="608">
        <v>3.3235000000000001</v>
      </c>
      <c r="AA20" s="608">
        <v>3.4451999999999998</v>
      </c>
      <c r="AB20" s="608">
        <v>3.5012500000000002</v>
      </c>
      <c r="AC20" s="608">
        <v>3.5350000000000001</v>
      </c>
      <c r="AD20" s="608">
        <v>3.71075</v>
      </c>
      <c r="AE20" s="608">
        <v>3.6661999999999999</v>
      </c>
      <c r="AF20" s="608">
        <v>3.68425</v>
      </c>
      <c r="AG20" s="608">
        <v>3.7124000000000001</v>
      </c>
      <c r="AH20" s="608">
        <v>3.95425</v>
      </c>
      <c r="AI20" s="608">
        <v>3.9575</v>
      </c>
      <c r="AJ20" s="608">
        <v>3.742</v>
      </c>
      <c r="AK20" s="608">
        <v>3.4424999999999999</v>
      </c>
      <c r="AL20" s="608">
        <v>3.2570000000000001</v>
      </c>
      <c r="AM20" s="608">
        <v>3.1968000000000001</v>
      </c>
      <c r="AN20" s="608">
        <v>3.3282500000000002</v>
      </c>
      <c r="AO20" s="608">
        <v>3.5415000000000001</v>
      </c>
      <c r="AP20" s="608">
        <v>3.7334000000000001</v>
      </c>
      <c r="AQ20" s="608">
        <v>3.72525</v>
      </c>
      <c r="AR20" s="608">
        <v>3.5754999999999999</v>
      </c>
      <c r="AS20" s="608">
        <v>3.6004</v>
      </c>
      <c r="AT20" s="608">
        <v>3.5065</v>
      </c>
      <c r="AU20" s="608">
        <v>3.3384</v>
      </c>
      <c r="AV20" s="608">
        <v>3.2605</v>
      </c>
      <c r="AW20" s="608">
        <v>3.1752500000000001</v>
      </c>
      <c r="AX20" s="608">
        <v>3.1394000000000002</v>
      </c>
      <c r="AY20" s="930">
        <v>3.19625</v>
      </c>
      <c r="AZ20" s="930">
        <v>3.2472500000000002</v>
      </c>
      <c r="BA20" s="930">
        <v>3.2229999999999999</v>
      </c>
      <c r="BB20" s="613">
        <v>3.2087780000000001</v>
      </c>
      <c r="BC20" s="613">
        <v>3.2315130000000001</v>
      </c>
      <c r="BD20" s="613">
        <v>3.2366090000000001</v>
      </c>
      <c r="BE20" s="613">
        <v>3.2856649999999998</v>
      </c>
      <c r="BF20" s="613">
        <v>3.2854290000000002</v>
      </c>
      <c r="BG20" s="613">
        <v>3.2391559999999999</v>
      </c>
      <c r="BH20" s="613">
        <v>3.2037</v>
      </c>
      <c r="BI20" s="613">
        <v>3.1118450000000002</v>
      </c>
      <c r="BJ20" s="613">
        <v>3.0974170000000001</v>
      </c>
      <c r="BK20" s="613">
        <v>3.0891280000000001</v>
      </c>
      <c r="BL20" s="613">
        <v>3.0802830000000001</v>
      </c>
      <c r="BM20" s="613">
        <v>3.1755960000000001</v>
      </c>
      <c r="BN20" s="613">
        <v>3.2756090000000002</v>
      </c>
      <c r="BO20" s="613">
        <v>3.340214</v>
      </c>
      <c r="BP20" s="613">
        <v>3.4031829999999998</v>
      </c>
      <c r="BQ20" s="613">
        <v>3.3900600000000001</v>
      </c>
      <c r="BR20" s="613">
        <v>3.3555389999999998</v>
      </c>
      <c r="BS20" s="613">
        <v>3.2938749999999999</v>
      </c>
      <c r="BT20" s="613">
        <v>3.2245659999999998</v>
      </c>
      <c r="BU20" s="613">
        <v>3.1548509999999998</v>
      </c>
      <c r="BV20" s="613">
        <v>3.0303990000000001</v>
      </c>
    </row>
    <row r="21" spans="1:74" ht="11.1" customHeight="1" x14ac:dyDescent="0.2">
      <c r="A21" s="342" t="s">
        <v>1495</v>
      </c>
      <c r="B21" s="405" t="s">
        <v>932</v>
      </c>
      <c r="C21" s="608">
        <v>2.6804999999999999</v>
      </c>
      <c r="D21" s="608">
        <v>2.847</v>
      </c>
      <c r="E21" s="608">
        <v>3.1522000000000001</v>
      </c>
      <c r="F21" s="608">
        <v>3.1302500000000002</v>
      </c>
      <c r="G21" s="608">
        <v>3.2170000000000001</v>
      </c>
      <c r="H21" s="608">
        <v>3.2867500000000001</v>
      </c>
      <c r="I21" s="608">
        <v>3.3387500000000001</v>
      </c>
      <c r="J21" s="608">
        <v>3.35</v>
      </c>
      <c r="K21" s="608">
        <v>3.3839999999999999</v>
      </c>
      <c r="L21" s="608">
        <v>3.6117499999999998</v>
      </c>
      <c r="M21" s="608">
        <v>3.7269999999999999</v>
      </c>
      <c r="N21" s="608">
        <v>3.641</v>
      </c>
      <c r="O21" s="608">
        <v>3.7242000000000002</v>
      </c>
      <c r="P21" s="608">
        <v>4.0322500000000003</v>
      </c>
      <c r="Q21" s="608">
        <v>5.1044999999999998</v>
      </c>
      <c r="R21" s="608">
        <v>5.1195000000000004</v>
      </c>
      <c r="S21" s="608">
        <v>5.5709999999999997</v>
      </c>
      <c r="T21" s="608">
        <v>5.7534999999999998</v>
      </c>
      <c r="U21" s="608">
        <v>5.4857500000000003</v>
      </c>
      <c r="V21" s="608">
        <v>5.0132000000000003</v>
      </c>
      <c r="W21" s="608">
        <v>4.9924999999999997</v>
      </c>
      <c r="X21" s="608">
        <v>5.2114000000000003</v>
      </c>
      <c r="Y21" s="608">
        <v>5.2549999999999999</v>
      </c>
      <c r="Z21" s="608">
        <v>4.7134999999999998</v>
      </c>
      <c r="AA21" s="608">
        <v>4.5763999999999996</v>
      </c>
      <c r="AB21" s="608">
        <v>4.4132499999999997</v>
      </c>
      <c r="AC21" s="608">
        <v>4.2104999999999997</v>
      </c>
      <c r="AD21" s="608">
        <v>4.0990000000000002</v>
      </c>
      <c r="AE21" s="608">
        <v>3.915</v>
      </c>
      <c r="AF21" s="608">
        <v>3.8017500000000002</v>
      </c>
      <c r="AG21" s="608">
        <v>3.8822000000000001</v>
      </c>
      <c r="AH21" s="608">
        <v>4.3702500000000004</v>
      </c>
      <c r="AI21" s="608">
        <v>4.5627500000000003</v>
      </c>
      <c r="AJ21" s="608">
        <v>4.5068000000000001</v>
      </c>
      <c r="AK21" s="608">
        <v>4.2537500000000001</v>
      </c>
      <c r="AL21" s="608">
        <v>3.9717500000000001</v>
      </c>
      <c r="AM21" s="608">
        <v>3.8544</v>
      </c>
      <c r="AN21" s="608">
        <v>4.0437500000000002</v>
      </c>
      <c r="AO21" s="608">
        <v>4.0220000000000002</v>
      </c>
      <c r="AP21" s="608">
        <v>4.0022000000000002</v>
      </c>
      <c r="AQ21" s="608">
        <v>3.8222499999999999</v>
      </c>
      <c r="AR21" s="608">
        <v>3.722</v>
      </c>
      <c r="AS21" s="608">
        <v>3.8102</v>
      </c>
      <c r="AT21" s="608">
        <v>3.6995</v>
      </c>
      <c r="AU21" s="608">
        <v>3.5577999999999999</v>
      </c>
      <c r="AV21" s="608">
        <v>3.5852499999999998</v>
      </c>
      <c r="AW21" s="608">
        <v>3.5217499999999999</v>
      </c>
      <c r="AX21" s="608">
        <v>3.4942000000000002</v>
      </c>
      <c r="AY21" s="930">
        <v>3.6342500000000002</v>
      </c>
      <c r="AZ21" s="930">
        <v>3.67475</v>
      </c>
      <c r="BA21" s="930">
        <v>3.585</v>
      </c>
      <c r="BB21" s="613">
        <v>3.4912200000000002</v>
      </c>
      <c r="BC21" s="613">
        <v>3.4051550000000002</v>
      </c>
      <c r="BD21" s="613">
        <v>3.3308300000000002</v>
      </c>
      <c r="BE21" s="613">
        <v>3.2631589999999999</v>
      </c>
      <c r="BF21" s="613">
        <v>3.2991459999999999</v>
      </c>
      <c r="BG21" s="613">
        <v>3.341351</v>
      </c>
      <c r="BH21" s="613">
        <v>3.3657520000000001</v>
      </c>
      <c r="BI21" s="613">
        <v>3.413802</v>
      </c>
      <c r="BJ21" s="613">
        <v>3.4528819999999998</v>
      </c>
      <c r="BK21" s="613">
        <v>3.4823010000000001</v>
      </c>
      <c r="BL21" s="613">
        <v>3.4901420000000001</v>
      </c>
      <c r="BM21" s="613">
        <v>3.5489639999999998</v>
      </c>
      <c r="BN21" s="613">
        <v>3.4916260000000001</v>
      </c>
      <c r="BO21" s="613">
        <v>3.4974810000000001</v>
      </c>
      <c r="BP21" s="613">
        <v>3.4934599999999998</v>
      </c>
      <c r="BQ21" s="613">
        <v>3.4837929999999999</v>
      </c>
      <c r="BR21" s="613">
        <v>3.5365389999999999</v>
      </c>
      <c r="BS21" s="613">
        <v>3.576892</v>
      </c>
      <c r="BT21" s="613">
        <v>3.5761039999999999</v>
      </c>
      <c r="BU21" s="613">
        <v>3.5850170000000001</v>
      </c>
      <c r="BV21" s="613">
        <v>3.5510109999999999</v>
      </c>
    </row>
    <row r="22" spans="1:74" ht="11.1" customHeight="1" x14ac:dyDescent="0.2">
      <c r="A22" s="342" t="s">
        <v>1496</v>
      </c>
      <c r="B22" s="405" t="s">
        <v>933</v>
      </c>
      <c r="C22" s="608">
        <v>2.5489999999999999</v>
      </c>
      <c r="D22" s="608">
        <v>2.79</v>
      </c>
      <c r="E22" s="608">
        <v>2.8730000000000002</v>
      </c>
      <c r="F22" s="608">
        <v>2.7850000000000001</v>
      </c>
      <c r="G22" s="608">
        <v>2.8250000000000002</v>
      </c>
      <c r="H22" s="608">
        <v>2.952</v>
      </c>
      <c r="I22" s="608">
        <v>2.98</v>
      </c>
      <c r="J22" s="608">
        <v>2.9319999999999999</v>
      </c>
      <c r="K22" s="608">
        <v>2.9990000000000001</v>
      </c>
      <c r="L22" s="608">
        <v>3.4220000000000002</v>
      </c>
      <c r="M22" s="608">
        <v>3.512</v>
      </c>
      <c r="N22" s="608">
        <v>3.4430000000000001</v>
      </c>
      <c r="O22" s="608">
        <v>3.7759999999999998</v>
      </c>
      <c r="P22" s="608">
        <v>4.0579999999999998</v>
      </c>
      <c r="Q22" s="608">
        <v>4.9279999999999999</v>
      </c>
      <c r="R22" s="608">
        <v>5.1429999999999998</v>
      </c>
      <c r="S22" s="608">
        <v>5.9729999999999999</v>
      </c>
      <c r="T22" s="608">
        <v>5.8630000000000004</v>
      </c>
      <c r="U22" s="608">
        <v>5.2560000000000002</v>
      </c>
      <c r="V22" s="608">
        <v>4.9530000000000003</v>
      </c>
      <c r="W22" s="608">
        <v>4.8150000000000004</v>
      </c>
      <c r="X22" s="608">
        <v>5.7859999999999996</v>
      </c>
      <c r="Y22" s="608">
        <v>5.24</v>
      </c>
      <c r="Z22" s="608">
        <v>4.3440000000000003</v>
      </c>
      <c r="AA22" s="608">
        <v>4.3129999999999997</v>
      </c>
      <c r="AB22" s="608">
        <v>3.988</v>
      </c>
      <c r="AC22" s="608">
        <v>3.8660000000000001</v>
      </c>
      <c r="AD22" s="608">
        <v>3.7090000000000001</v>
      </c>
      <c r="AE22" s="608">
        <v>3.423</v>
      </c>
      <c r="AF22" s="608">
        <v>3.395</v>
      </c>
      <c r="AG22" s="608">
        <v>3.472</v>
      </c>
      <c r="AH22" s="608">
        <v>3.819</v>
      </c>
      <c r="AI22" s="608">
        <v>4.1509999999999998</v>
      </c>
      <c r="AJ22" s="608">
        <v>4.0890000000000004</v>
      </c>
      <c r="AK22" s="608">
        <v>4.0110000000000001</v>
      </c>
      <c r="AL22" s="608">
        <v>3.8210000000000002</v>
      </c>
      <c r="AM22" s="608">
        <v>3.766</v>
      </c>
      <c r="AN22" s="608">
        <v>3.8279999999999998</v>
      </c>
      <c r="AO22" s="608">
        <v>3.774</v>
      </c>
      <c r="AP22" s="608">
        <v>3.706</v>
      </c>
      <c r="AQ22" s="608">
        <v>3.694</v>
      </c>
      <c r="AR22" s="608">
        <v>3.5760000000000001</v>
      </c>
      <c r="AS22" s="608">
        <v>3.6829999999999998</v>
      </c>
      <c r="AT22" s="608">
        <v>3.5449999999999999</v>
      </c>
      <c r="AU22" s="608">
        <v>3.3940000000000001</v>
      </c>
      <c r="AV22" s="608">
        <v>3.427</v>
      </c>
      <c r="AW22" s="608">
        <v>3.41</v>
      </c>
      <c r="AX22" s="608">
        <v>3.4580000000000002</v>
      </c>
      <c r="AY22" s="930">
        <v>3.7930000000000001</v>
      </c>
      <c r="AZ22" s="930">
        <v>3.827</v>
      </c>
      <c r="BA22" s="930">
        <v>3.604752</v>
      </c>
      <c r="BB22" s="613">
        <v>3.3793829999999998</v>
      </c>
      <c r="BC22" s="613">
        <v>3.31359</v>
      </c>
      <c r="BD22" s="613">
        <v>3.2724510000000002</v>
      </c>
      <c r="BE22" s="613">
        <v>3.2075559999999999</v>
      </c>
      <c r="BF22" s="613">
        <v>3.2307800000000002</v>
      </c>
      <c r="BG22" s="613">
        <v>3.315744</v>
      </c>
      <c r="BH22" s="613">
        <v>3.3400099999999999</v>
      </c>
      <c r="BI22" s="613">
        <v>3.3895010000000001</v>
      </c>
      <c r="BJ22" s="613">
        <v>3.421665</v>
      </c>
      <c r="BK22" s="613">
        <v>3.4125260000000002</v>
      </c>
      <c r="BL22" s="613">
        <v>3.3658000000000001</v>
      </c>
      <c r="BM22" s="613">
        <v>3.3740009999999998</v>
      </c>
      <c r="BN22" s="613">
        <v>3.3043610000000001</v>
      </c>
      <c r="BO22" s="613">
        <v>3.3467419999999999</v>
      </c>
      <c r="BP22" s="613">
        <v>3.3251729999999999</v>
      </c>
      <c r="BQ22" s="613">
        <v>3.2796530000000002</v>
      </c>
      <c r="BR22" s="613">
        <v>3.3339539999999999</v>
      </c>
      <c r="BS22" s="613">
        <v>3.4160599999999999</v>
      </c>
      <c r="BT22" s="613">
        <v>3.414317</v>
      </c>
      <c r="BU22" s="613">
        <v>3.425198</v>
      </c>
      <c r="BV22" s="613">
        <v>3.3728609999999999</v>
      </c>
    </row>
    <row r="23" spans="1:74" ht="11.1" customHeight="1" x14ac:dyDescent="0.2">
      <c r="A23" s="342" t="s">
        <v>1501</v>
      </c>
      <c r="B23" s="405" t="s">
        <v>1500</v>
      </c>
      <c r="C23" s="608">
        <v>2.16675</v>
      </c>
      <c r="D23" s="608">
        <v>2.3772500000000001</v>
      </c>
      <c r="E23" s="608">
        <v>2.3475000000000001</v>
      </c>
      <c r="F23" s="608" t="s">
        <v>1602</v>
      </c>
      <c r="G23" s="608" t="s">
        <v>1602</v>
      </c>
      <c r="H23" s="608" t="s">
        <v>1602</v>
      </c>
      <c r="I23" s="608" t="s">
        <v>1602</v>
      </c>
      <c r="J23" s="608" t="s">
        <v>1602</v>
      </c>
      <c r="K23" s="608">
        <v>2.59</v>
      </c>
      <c r="L23" s="608">
        <v>2.6955</v>
      </c>
      <c r="M23" s="608">
        <v>2.7247499999999998</v>
      </c>
      <c r="N23" s="608">
        <v>2.7018</v>
      </c>
      <c r="O23" s="608">
        <v>2.7370000000000001</v>
      </c>
      <c r="P23" s="608">
        <v>2.8460000000000001</v>
      </c>
      <c r="Q23" s="608">
        <v>2.9925000000000002</v>
      </c>
      <c r="R23" s="608" t="s">
        <v>1602</v>
      </c>
      <c r="S23" s="608" t="s">
        <v>1602</v>
      </c>
      <c r="T23" s="608" t="s">
        <v>1602</v>
      </c>
      <c r="U23" s="608" t="s">
        <v>1602</v>
      </c>
      <c r="V23" s="608" t="s">
        <v>1602</v>
      </c>
      <c r="W23" s="608">
        <v>2.661</v>
      </c>
      <c r="X23" s="608">
        <v>2.6637499999999998</v>
      </c>
      <c r="Y23" s="608">
        <v>2.6753999999999998</v>
      </c>
      <c r="Z23" s="608">
        <v>2.6807500000000002</v>
      </c>
      <c r="AA23" s="608">
        <v>2.7007500000000002</v>
      </c>
      <c r="AB23" s="608">
        <v>2.7029999999999998</v>
      </c>
      <c r="AC23" s="608">
        <v>2.6840000000000002</v>
      </c>
      <c r="AD23" s="608" t="s">
        <v>1602</v>
      </c>
      <c r="AE23" s="608" t="s">
        <v>1602</v>
      </c>
      <c r="AF23" s="608" t="s">
        <v>1602</v>
      </c>
      <c r="AG23" s="608" t="s">
        <v>1602</v>
      </c>
      <c r="AH23" s="608" t="s">
        <v>1602</v>
      </c>
      <c r="AI23" s="608">
        <v>2.379</v>
      </c>
      <c r="AJ23" s="608">
        <v>2.3944999999999999</v>
      </c>
      <c r="AK23" s="608">
        <v>2.4247999999999998</v>
      </c>
      <c r="AL23" s="608">
        <v>2.4634999999999998</v>
      </c>
      <c r="AM23" s="608">
        <v>2.5590000000000002</v>
      </c>
      <c r="AN23" s="608">
        <v>2.6077499999999998</v>
      </c>
      <c r="AO23" s="608">
        <v>2.5826666666999998</v>
      </c>
      <c r="AP23" s="608">
        <v>2.5670000000000002</v>
      </c>
      <c r="AQ23" s="608">
        <v>2.4750000000000001</v>
      </c>
      <c r="AR23" s="608">
        <v>2.4119999999999999</v>
      </c>
      <c r="AS23" s="608">
        <v>2.3940000000000001</v>
      </c>
      <c r="AT23" s="608">
        <v>2.371</v>
      </c>
      <c r="AU23" s="608">
        <v>2.3690000000000002</v>
      </c>
      <c r="AV23" s="608">
        <v>2.427</v>
      </c>
      <c r="AW23" s="608">
        <v>2.48325</v>
      </c>
      <c r="AX23" s="608">
        <v>2.5182500000000001</v>
      </c>
      <c r="AY23" s="930">
        <v>2.6812</v>
      </c>
      <c r="AZ23" s="930">
        <v>2.7482500000000001</v>
      </c>
      <c r="BA23" s="930">
        <v>2.7136666667</v>
      </c>
      <c r="BB23" s="613">
        <v>2.6399530000000002</v>
      </c>
      <c r="BC23" s="613">
        <v>2.5182030000000002</v>
      </c>
      <c r="BD23" s="613">
        <v>2.3583249999999998</v>
      </c>
      <c r="BE23" s="613">
        <v>2.175265</v>
      </c>
      <c r="BF23" s="613">
        <v>2.0217900000000002</v>
      </c>
      <c r="BG23" s="613">
        <v>1.943214</v>
      </c>
      <c r="BH23" s="613">
        <v>1.922744</v>
      </c>
      <c r="BI23" s="613">
        <v>1.943864</v>
      </c>
      <c r="BJ23" s="613">
        <v>2.022214</v>
      </c>
      <c r="BK23" s="613">
        <v>2.0752470000000001</v>
      </c>
      <c r="BL23" s="613">
        <v>2.1098509999999999</v>
      </c>
      <c r="BM23" s="613">
        <v>2.1240100000000002</v>
      </c>
      <c r="BN23" s="613">
        <v>2.06264</v>
      </c>
      <c r="BO23" s="613">
        <v>1.969317</v>
      </c>
      <c r="BP23" s="613">
        <v>1.8401160000000001</v>
      </c>
      <c r="BQ23" s="613">
        <v>1.6849689999999999</v>
      </c>
      <c r="BR23" s="613">
        <v>1.559885</v>
      </c>
      <c r="BS23" s="613">
        <v>1.5106999999999999</v>
      </c>
      <c r="BT23" s="613">
        <v>1.521261</v>
      </c>
      <c r="BU23" s="613">
        <v>1.5720689999999999</v>
      </c>
      <c r="BV23" s="613">
        <v>1.6815850000000001</v>
      </c>
    </row>
    <row r="24" spans="1:74" ht="11.1" customHeight="1" x14ac:dyDescent="0.2">
      <c r="A24" s="26"/>
      <c r="B24" s="30" t="s">
        <v>69</v>
      </c>
      <c r="C24" s="394"/>
      <c r="D24" s="394"/>
      <c r="E24" s="394"/>
      <c r="F24" s="394"/>
      <c r="G24" s="394"/>
      <c r="H24" s="394"/>
      <c r="I24" s="394"/>
      <c r="J24" s="394"/>
      <c r="K24" s="394"/>
      <c r="L24" s="394"/>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4"/>
      <c r="AL24" s="394"/>
      <c r="AM24" s="394"/>
      <c r="AN24" s="394"/>
      <c r="AO24" s="394"/>
      <c r="AP24" s="394"/>
      <c r="AQ24" s="394"/>
      <c r="AR24" s="394"/>
      <c r="AS24" s="394"/>
      <c r="AT24" s="394"/>
      <c r="AU24" s="394"/>
      <c r="AV24" s="394"/>
      <c r="AW24" s="394"/>
      <c r="AX24" s="394"/>
      <c r="AY24" s="931"/>
      <c r="AZ24" s="931"/>
      <c r="BA24" s="931"/>
      <c r="BB24" s="398"/>
      <c r="BC24" s="398"/>
      <c r="BD24" s="398"/>
      <c r="BE24" s="398"/>
      <c r="BF24" s="398"/>
      <c r="BG24" s="398"/>
      <c r="BH24" s="398"/>
      <c r="BI24" s="398"/>
      <c r="BJ24" s="398"/>
      <c r="BK24" s="399"/>
      <c r="BL24" s="398"/>
      <c r="BM24" s="398"/>
      <c r="BN24" s="398"/>
      <c r="BO24" s="398"/>
      <c r="BP24" s="398"/>
      <c r="BQ24" s="398"/>
      <c r="BR24" s="398"/>
      <c r="BS24" s="398"/>
      <c r="BT24" s="398"/>
      <c r="BU24" s="398"/>
      <c r="BV24" s="398"/>
    </row>
    <row r="25" spans="1:74" ht="11.1" customHeight="1" x14ac:dyDescent="0.2">
      <c r="A25" s="29" t="s">
        <v>430</v>
      </c>
      <c r="B25" s="401" t="s">
        <v>944</v>
      </c>
      <c r="C25" s="363">
        <v>2.81569</v>
      </c>
      <c r="D25" s="363">
        <v>5.5586500000000001</v>
      </c>
      <c r="E25" s="363">
        <v>2.7221799999999998</v>
      </c>
      <c r="F25" s="363">
        <v>2.7637399999999999</v>
      </c>
      <c r="G25" s="363">
        <v>3.0234899999999998</v>
      </c>
      <c r="H25" s="363">
        <v>3.38714</v>
      </c>
      <c r="I25" s="363">
        <v>3.98976</v>
      </c>
      <c r="J25" s="363">
        <v>4.2287299999999997</v>
      </c>
      <c r="K25" s="363">
        <v>5.3612399999999996</v>
      </c>
      <c r="L25" s="363">
        <v>5.7248900000000003</v>
      </c>
      <c r="M25" s="363">
        <v>5.24695</v>
      </c>
      <c r="N25" s="363">
        <v>3.9066399999999999</v>
      </c>
      <c r="O25" s="363">
        <v>4.5464399999999996</v>
      </c>
      <c r="P25" s="363">
        <v>4.86822</v>
      </c>
      <c r="Q25" s="363">
        <v>5.0861999999999998</v>
      </c>
      <c r="R25" s="363">
        <v>6.8507999999999996</v>
      </c>
      <c r="S25" s="363">
        <v>8.4493200000000002</v>
      </c>
      <c r="T25" s="363">
        <v>7.9926000000000004</v>
      </c>
      <c r="U25" s="363">
        <v>7.5566399999999998</v>
      </c>
      <c r="V25" s="363">
        <v>9.1447800000000008</v>
      </c>
      <c r="W25" s="363">
        <v>8.1794399999999996</v>
      </c>
      <c r="X25" s="363">
        <v>5.8750799999999996</v>
      </c>
      <c r="Y25" s="363">
        <v>5.6570999999999998</v>
      </c>
      <c r="Z25" s="363">
        <v>5.7401400000000002</v>
      </c>
      <c r="AA25" s="363">
        <v>3.3942600000000001</v>
      </c>
      <c r="AB25" s="363">
        <v>2.47044</v>
      </c>
      <c r="AC25" s="363">
        <v>2.39778</v>
      </c>
      <c r="AD25" s="363">
        <v>2.2420800000000001</v>
      </c>
      <c r="AE25" s="363">
        <v>2.2317</v>
      </c>
      <c r="AF25" s="363">
        <v>2.2628400000000002</v>
      </c>
      <c r="AG25" s="363">
        <v>2.6469</v>
      </c>
      <c r="AH25" s="363">
        <v>2.6780400000000002</v>
      </c>
      <c r="AI25" s="363">
        <v>2.7403200000000001</v>
      </c>
      <c r="AJ25" s="363">
        <v>3.0932400000000002</v>
      </c>
      <c r="AK25" s="363">
        <v>2.81298</v>
      </c>
      <c r="AL25" s="363">
        <v>2.6157599999999999</v>
      </c>
      <c r="AM25" s="363">
        <v>3.30084</v>
      </c>
      <c r="AN25" s="363">
        <v>1.7853600000000001</v>
      </c>
      <c r="AO25" s="363">
        <v>1.5466200000000001</v>
      </c>
      <c r="AP25" s="363">
        <v>1.6608000000000001</v>
      </c>
      <c r="AQ25" s="363">
        <v>2.2005599999999998</v>
      </c>
      <c r="AR25" s="363">
        <v>2.63652</v>
      </c>
      <c r="AS25" s="363">
        <v>2.14866</v>
      </c>
      <c r="AT25" s="363">
        <v>2.06562</v>
      </c>
      <c r="AU25" s="363">
        <v>2.3666399999999999</v>
      </c>
      <c r="AV25" s="363">
        <v>2.2835999999999999</v>
      </c>
      <c r="AW25" s="363">
        <v>2.2005599999999998</v>
      </c>
      <c r="AX25" s="363">
        <v>3.1243799999999999</v>
      </c>
      <c r="AY25" s="919">
        <v>4.2869400000000004</v>
      </c>
      <c r="AZ25" s="919">
        <v>4.3492199999999999</v>
      </c>
      <c r="BA25" s="919">
        <v>4.2765599999999999</v>
      </c>
      <c r="BB25" s="374">
        <v>4.03782</v>
      </c>
      <c r="BC25" s="374">
        <v>4.0689599999999997</v>
      </c>
      <c r="BD25" s="374">
        <v>4.1208600000000004</v>
      </c>
      <c r="BE25" s="374">
        <v>4.3492199999999999</v>
      </c>
      <c r="BF25" s="374">
        <v>4.5983400000000003</v>
      </c>
      <c r="BG25" s="374">
        <v>4.5568200000000001</v>
      </c>
      <c r="BH25" s="374">
        <v>4.5464399999999996</v>
      </c>
      <c r="BI25" s="374">
        <v>4.8059399999999997</v>
      </c>
      <c r="BJ25" s="374">
        <v>5.2315199999999997</v>
      </c>
      <c r="BK25" s="374">
        <v>5.4806400000000002</v>
      </c>
      <c r="BL25" s="374">
        <v>5.19</v>
      </c>
      <c r="BM25" s="374">
        <v>4.6917600000000004</v>
      </c>
      <c r="BN25" s="374">
        <v>4.4011199999999997</v>
      </c>
      <c r="BO25" s="374">
        <v>4.2869400000000004</v>
      </c>
      <c r="BP25" s="374">
        <v>4.3180800000000001</v>
      </c>
      <c r="BQ25" s="374">
        <v>4.5256800000000004</v>
      </c>
      <c r="BR25" s="374">
        <v>4.9616400000000001</v>
      </c>
      <c r="BS25" s="374">
        <v>4.86822</v>
      </c>
      <c r="BT25" s="374">
        <v>4.6606199999999998</v>
      </c>
      <c r="BU25" s="374">
        <v>4.7229000000000001</v>
      </c>
      <c r="BV25" s="374">
        <v>5.1380999999999997</v>
      </c>
    </row>
    <row r="26" spans="1:74" ht="11.1" customHeight="1" x14ac:dyDescent="0.2">
      <c r="A26" s="29" t="s">
        <v>70</v>
      </c>
      <c r="B26" s="401" t="s">
        <v>945</v>
      </c>
      <c r="C26" s="363">
        <v>2.71</v>
      </c>
      <c r="D26" s="363">
        <v>5.35</v>
      </c>
      <c r="E26" s="363">
        <v>2.62</v>
      </c>
      <c r="F26" s="363">
        <v>2.66</v>
      </c>
      <c r="G26" s="363">
        <v>2.91</v>
      </c>
      <c r="H26" s="363">
        <v>3.26</v>
      </c>
      <c r="I26" s="363">
        <v>3.84</v>
      </c>
      <c r="J26" s="363">
        <v>4.07</v>
      </c>
      <c r="K26" s="363">
        <v>5.16</v>
      </c>
      <c r="L26" s="363">
        <v>5.51</v>
      </c>
      <c r="M26" s="363">
        <v>5.05</v>
      </c>
      <c r="N26" s="363">
        <v>3.76</v>
      </c>
      <c r="O26" s="363">
        <v>4.38</v>
      </c>
      <c r="P26" s="363">
        <v>4.6900000000000004</v>
      </c>
      <c r="Q26" s="363">
        <v>4.9000000000000004</v>
      </c>
      <c r="R26" s="363">
        <v>6.6</v>
      </c>
      <c r="S26" s="363">
        <v>8.14</v>
      </c>
      <c r="T26" s="363">
        <v>7.7</v>
      </c>
      <c r="U26" s="363">
        <v>7.28</v>
      </c>
      <c r="V26" s="363">
        <v>8.81</v>
      </c>
      <c r="W26" s="363">
        <v>7.88</v>
      </c>
      <c r="X26" s="363">
        <v>5.66</v>
      </c>
      <c r="Y26" s="363">
        <v>5.45</v>
      </c>
      <c r="Z26" s="363">
        <v>5.53</v>
      </c>
      <c r="AA26" s="363">
        <v>3.27</v>
      </c>
      <c r="AB26" s="363">
        <v>2.38</v>
      </c>
      <c r="AC26" s="363">
        <v>2.31</v>
      </c>
      <c r="AD26" s="363">
        <v>2.16</v>
      </c>
      <c r="AE26" s="363">
        <v>2.15</v>
      </c>
      <c r="AF26" s="363">
        <v>2.1800000000000002</v>
      </c>
      <c r="AG26" s="363">
        <v>2.5499999999999998</v>
      </c>
      <c r="AH26" s="363">
        <v>2.58</v>
      </c>
      <c r="AI26" s="363">
        <v>2.64</v>
      </c>
      <c r="AJ26" s="363">
        <v>2.98</v>
      </c>
      <c r="AK26" s="363">
        <v>2.71</v>
      </c>
      <c r="AL26" s="363">
        <v>2.52</v>
      </c>
      <c r="AM26" s="363">
        <v>3.18</v>
      </c>
      <c r="AN26" s="363">
        <v>1.72</v>
      </c>
      <c r="AO26" s="363">
        <v>1.49</v>
      </c>
      <c r="AP26" s="363">
        <v>1.6</v>
      </c>
      <c r="AQ26" s="363">
        <v>2.12</v>
      </c>
      <c r="AR26" s="363">
        <v>2.54</v>
      </c>
      <c r="AS26" s="363">
        <v>2.0699999999999998</v>
      </c>
      <c r="AT26" s="363">
        <v>1.99</v>
      </c>
      <c r="AU26" s="363">
        <v>2.2799999999999998</v>
      </c>
      <c r="AV26" s="363">
        <v>2.2000000000000002</v>
      </c>
      <c r="AW26" s="363">
        <v>2.12</v>
      </c>
      <c r="AX26" s="363">
        <v>3.01</v>
      </c>
      <c r="AY26" s="919">
        <v>4.13</v>
      </c>
      <c r="AZ26" s="919">
        <v>4.1900000000000004</v>
      </c>
      <c r="BA26" s="919">
        <v>4.12</v>
      </c>
      <c r="BB26" s="374">
        <v>3.89</v>
      </c>
      <c r="BC26" s="374">
        <v>3.92</v>
      </c>
      <c r="BD26" s="374">
        <v>3.97</v>
      </c>
      <c r="BE26" s="374">
        <v>4.1900000000000004</v>
      </c>
      <c r="BF26" s="374">
        <v>4.43</v>
      </c>
      <c r="BG26" s="374">
        <v>4.3899999999999997</v>
      </c>
      <c r="BH26" s="374">
        <v>4.38</v>
      </c>
      <c r="BI26" s="374">
        <v>4.63</v>
      </c>
      <c r="BJ26" s="374">
        <v>5.04</v>
      </c>
      <c r="BK26" s="374">
        <v>5.28</v>
      </c>
      <c r="BL26" s="374">
        <v>5</v>
      </c>
      <c r="BM26" s="374">
        <v>4.5199999999999996</v>
      </c>
      <c r="BN26" s="374">
        <v>4.24</v>
      </c>
      <c r="BO26" s="374">
        <v>4.13</v>
      </c>
      <c r="BP26" s="374">
        <v>4.16</v>
      </c>
      <c r="BQ26" s="374">
        <v>4.3600000000000003</v>
      </c>
      <c r="BR26" s="374">
        <v>4.78</v>
      </c>
      <c r="BS26" s="374">
        <v>4.6900000000000004</v>
      </c>
      <c r="BT26" s="374">
        <v>4.49</v>
      </c>
      <c r="BU26" s="374">
        <v>4.55</v>
      </c>
      <c r="BV26" s="374">
        <v>4.95</v>
      </c>
    </row>
    <row r="27" spans="1:74" ht="11.1" customHeight="1" x14ac:dyDescent="0.2">
      <c r="A27" s="29"/>
      <c r="B27" s="404" t="s">
        <v>946</v>
      </c>
      <c r="C27" s="366"/>
      <c r="D27" s="366"/>
      <c r="E27" s="366"/>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6"/>
      <c r="AM27" s="366"/>
      <c r="AN27" s="366"/>
      <c r="AO27" s="366"/>
      <c r="AP27" s="366"/>
      <c r="AQ27" s="366"/>
      <c r="AR27" s="366"/>
      <c r="AS27" s="366"/>
      <c r="AT27" s="366"/>
      <c r="AU27" s="366"/>
      <c r="AV27" s="366"/>
      <c r="AW27" s="366"/>
      <c r="AX27" s="366"/>
      <c r="AY27" s="922"/>
      <c r="AZ27" s="922"/>
      <c r="BA27" s="922"/>
      <c r="BB27" s="377"/>
      <c r="BC27" s="377"/>
      <c r="BD27" s="377"/>
      <c r="BE27" s="377"/>
      <c r="BF27" s="377"/>
      <c r="BG27" s="377"/>
      <c r="BH27" s="377"/>
      <c r="BI27" s="377"/>
      <c r="BJ27" s="377"/>
      <c r="BK27" s="377"/>
      <c r="BL27" s="377"/>
      <c r="BM27" s="377"/>
      <c r="BN27" s="377"/>
      <c r="BO27" s="377"/>
      <c r="BP27" s="377"/>
      <c r="BQ27" s="377"/>
      <c r="BR27" s="377"/>
      <c r="BS27" s="377"/>
      <c r="BT27" s="377"/>
      <c r="BU27" s="377"/>
      <c r="BV27" s="377"/>
    </row>
    <row r="28" spans="1:74" ht="11.1" customHeight="1" x14ac:dyDescent="0.2">
      <c r="A28" s="29" t="s">
        <v>382</v>
      </c>
      <c r="B28" s="406" t="s">
        <v>20</v>
      </c>
      <c r="C28" s="363">
        <v>4.04</v>
      </c>
      <c r="D28" s="363">
        <v>9.32</v>
      </c>
      <c r="E28" s="363">
        <v>4.41</v>
      </c>
      <c r="F28" s="363">
        <v>4</v>
      </c>
      <c r="G28" s="363">
        <v>4.1100000000000003</v>
      </c>
      <c r="H28" s="363">
        <v>4.16</v>
      </c>
      <c r="I28" s="363">
        <v>4.6900000000000004</v>
      </c>
      <c r="J28" s="363">
        <v>4.95</v>
      </c>
      <c r="K28" s="363">
        <v>5.42</v>
      </c>
      <c r="L28" s="363">
        <v>6.61</v>
      </c>
      <c r="M28" s="363">
        <v>6.9</v>
      </c>
      <c r="N28" s="363">
        <v>6.77</v>
      </c>
      <c r="O28" s="363">
        <v>6.49</v>
      </c>
      <c r="P28" s="363">
        <v>7.34</v>
      </c>
      <c r="Q28" s="363">
        <v>6.2</v>
      </c>
      <c r="R28" s="363">
        <v>6.7</v>
      </c>
      <c r="S28" s="363">
        <v>8.11</v>
      </c>
      <c r="T28" s="363">
        <v>9.34</v>
      </c>
      <c r="U28" s="363">
        <v>7.89</v>
      </c>
      <c r="V28" s="363">
        <v>9.44</v>
      </c>
      <c r="W28" s="363">
        <v>9.6199999999999992</v>
      </c>
      <c r="X28" s="363">
        <v>7.18</v>
      </c>
      <c r="Y28" s="363">
        <v>6.76</v>
      </c>
      <c r="Z28" s="363">
        <v>8.08</v>
      </c>
      <c r="AA28" s="363">
        <v>7.18</v>
      </c>
      <c r="AB28" s="363">
        <v>5.95</v>
      </c>
      <c r="AC28" s="363">
        <v>5</v>
      </c>
      <c r="AD28" s="363">
        <v>4.04</v>
      </c>
      <c r="AE28" s="363">
        <v>3.54</v>
      </c>
      <c r="AF28" s="363">
        <v>3.52</v>
      </c>
      <c r="AG28" s="363">
        <v>3.84</v>
      </c>
      <c r="AH28" s="363">
        <v>3.8</v>
      </c>
      <c r="AI28" s="363">
        <v>3.81</v>
      </c>
      <c r="AJ28" s="363">
        <v>4.05</v>
      </c>
      <c r="AK28" s="363">
        <v>4.3499999999999996</v>
      </c>
      <c r="AL28" s="363">
        <v>4.4800000000000004</v>
      </c>
      <c r="AM28" s="363">
        <v>5.05</v>
      </c>
      <c r="AN28" s="363">
        <v>4.8</v>
      </c>
      <c r="AO28" s="363">
        <v>3.76</v>
      </c>
      <c r="AP28" s="363">
        <v>3.35</v>
      </c>
      <c r="AQ28" s="363">
        <v>3.18</v>
      </c>
      <c r="AR28" s="363">
        <v>3.7</v>
      </c>
      <c r="AS28" s="363">
        <v>3.61</v>
      </c>
      <c r="AT28" s="363">
        <v>3.1</v>
      </c>
      <c r="AU28" s="363">
        <v>3.28</v>
      </c>
      <c r="AV28" s="363">
        <v>3.81</v>
      </c>
      <c r="AW28" s="363">
        <v>3.92</v>
      </c>
      <c r="AX28" s="363">
        <v>5.05</v>
      </c>
      <c r="AY28" s="919">
        <v>5.82</v>
      </c>
      <c r="AZ28" s="919">
        <v>5.6415069999999998</v>
      </c>
      <c r="BA28" s="919">
        <v>5.0601039999999999</v>
      </c>
      <c r="BB28" s="374">
        <v>4.7437610000000001</v>
      </c>
      <c r="BC28" s="374">
        <v>4.6187500000000004</v>
      </c>
      <c r="BD28" s="374">
        <v>4.8055700000000003</v>
      </c>
      <c r="BE28" s="374">
        <v>4.8359709999999998</v>
      </c>
      <c r="BF28" s="374">
        <v>5.020664</v>
      </c>
      <c r="BG28" s="374">
        <v>5.1440720000000004</v>
      </c>
      <c r="BH28" s="374">
        <v>5.1263040000000002</v>
      </c>
      <c r="BI28" s="374">
        <v>5.4824070000000003</v>
      </c>
      <c r="BJ28" s="374">
        <v>6.2216699999999996</v>
      </c>
      <c r="BK28" s="374">
        <v>6.5091989999999997</v>
      </c>
      <c r="BL28" s="374">
        <v>6.5476960000000002</v>
      </c>
      <c r="BM28" s="374">
        <v>5.5579809999999998</v>
      </c>
      <c r="BN28" s="374">
        <v>5.1715749999999998</v>
      </c>
      <c r="BO28" s="374">
        <v>4.9106620000000003</v>
      </c>
      <c r="BP28" s="374">
        <v>5.0554540000000001</v>
      </c>
      <c r="BQ28" s="374">
        <v>5.0490180000000002</v>
      </c>
      <c r="BR28" s="374">
        <v>5.3642200000000004</v>
      </c>
      <c r="BS28" s="374">
        <v>5.4571690000000004</v>
      </c>
      <c r="BT28" s="374">
        <v>5.3013070000000004</v>
      </c>
      <c r="BU28" s="374">
        <v>5.493112</v>
      </c>
      <c r="BV28" s="374">
        <v>6.1915199999999997</v>
      </c>
    </row>
    <row r="29" spans="1:74" ht="11.1" customHeight="1" x14ac:dyDescent="0.2">
      <c r="A29" s="29" t="s">
        <v>372</v>
      </c>
      <c r="B29" s="406" t="s">
        <v>4</v>
      </c>
      <c r="C29" s="363">
        <v>7.38</v>
      </c>
      <c r="D29" s="363">
        <v>7.35</v>
      </c>
      <c r="E29" s="363">
        <v>8.01</v>
      </c>
      <c r="F29" s="363">
        <v>8.49</v>
      </c>
      <c r="G29" s="363">
        <v>8.99</v>
      </c>
      <c r="H29" s="363">
        <v>9.59</v>
      </c>
      <c r="I29" s="363">
        <v>9.92</v>
      </c>
      <c r="J29" s="363">
        <v>10.23</v>
      </c>
      <c r="K29" s="363">
        <v>10.31</v>
      </c>
      <c r="L29" s="363">
        <v>10.48</v>
      </c>
      <c r="M29" s="363">
        <v>10.06</v>
      </c>
      <c r="N29" s="363">
        <v>10.34</v>
      </c>
      <c r="O29" s="363">
        <v>9.7799999999999994</v>
      </c>
      <c r="P29" s="363">
        <v>10.039999999999999</v>
      </c>
      <c r="Q29" s="363">
        <v>10.220000000000001</v>
      </c>
      <c r="R29" s="363">
        <v>10.61</v>
      </c>
      <c r="S29" s="363">
        <v>12.09</v>
      </c>
      <c r="T29" s="363">
        <v>13.44</v>
      </c>
      <c r="U29" s="363">
        <v>13.51</v>
      </c>
      <c r="V29" s="363">
        <v>14.14</v>
      </c>
      <c r="W29" s="363">
        <v>14.55</v>
      </c>
      <c r="X29" s="363">
        <v>12.85</v>
      </c>
      <c r="Y29" s="363">
        <v>11.89</v>
      </c>
      <c r="Z29" s="363">
        <v>11.97</v>
      </c>
      <c r="AA29" s="363">
        <v>12.6</v>
      </c>
      <c r="AB29" s="363">
        <v>12.14</v>
      </c>
      <c r="AC29" s="363">
        <v>11.07</v>
      </c>
      <c r="AD29" s="363">
        <v>10.54</v>
      </c>
      <c r="AE29" s="363">
        <v>10.58</v>
      </c>
      <c r="AF29" s="363">
        <v>10.82</v>
      </c>
      <c r="AG29" s="363">
        <v>10.99</v>
      </c>
      <c r="AH29" s="363">
        <v>11.21</v>
      </c>
      <c r="AI29" s="363">
        <v>11.01</v>
      </c>
      <c r="AJ29" s="363">
        <v>10.19</v>
      </c>
      <c r="AK29" s="363">
        <v>9.77</v>
      </c>
      <c r="AL29" s="363">
        <v>9.93</v>
      </c>
      <c r="AM29" s="363">
        <v>9.52</v>
      </c>
      <c r="AN29" s="363">
        <v>10.08</v>
      </c>
      <c r="AO29" s="363">
        <v>10.07</v>
      </c>
      <c r="AP29" s="363">
        <v>10.01</v>
      </c>
      <c r="AQ29" s="363">
        <v>10.44</v>
      </c>
      <c r="AR29" s="363">
        <v>10.81</v>
      </c>
      <c r="AS29" s="363">
        <v>11.2</v>
      </c>
      <c r="AT29" s="363">
        <v>10.86</v>
      </c>
      <c r="AU29" s="363">
        <v>10.92</v>
      </c>
      <c r="AV29" s="363">
        <v>10.52</v>
      </c>
      <c r="AW29" s="363">
        <v>10.210000000000001</v>
      </c>
      <c r="AX29" s="363">
        <v>9.93</v>
      </c>
      <c r="AY29" s="919">
        <v>9.75</v>
      </c>
      <c r="AZ29" s="919">
        <v>9.9144220000000001</v>
      </c>
      <c r="BA29" s="919">
        <v>10.275130000000001</v>
      </c>
      <c r="BB29" s="374">
        <v>10.23734</v>
      </c>
      <c r="BC29" s="374">
        <v>10.8185</v>
      </c>
      <c r="BD29" s="374">
        <v>11.240270000000001</v>
      </c>
      <c r="BE29" s="374">
        <v>11.315110000000001</v>
      </c>
      <c r="BF29" s="374">
        <v>11.41114</v>
      </c>
      <c r="BG29" s="374">
        <v>11.447229999999999</v>
      </c>
      <c r="BH29" s="374">
        <v>10.51605</v>
      </c>
      <c r="BI29" s="374">
        <v>10.17544</v>
      </c>
      <c r="BJ29" s="374">
        <v>10.297000000000001</v>
      </c>
      <c r="BK29" s="374">
        <v>10.442729999999999</v>
      </c>
      <c r="BL29" s="374">
        <v>10.58888</v>
      </c>
      <c r="BM29" s="374">
        <v>10.681900000000001</v>
      </c>
      <c r="BN29" s="374">
        <v>10.771470000000001</v>
      </c>
      <c r="BO29" s="374">
        <v>11.22681</v>
      </c>
      <c r="BP29" s="374">
        <v>11.643319999999999</v>
      </c>
      <c r="BQ29" s="374">
        <v>11.65559</v>
      </c>
      <c r="BR29" s="374">
        <v>11.83389</v>
      </c>
      <c r="BS29" s="374">
        <v>11.84019</v>
      </c>
      <c r="BT29" s="374">
        <v>10.9094</v>
      </c>
      <c r="BU29" s="374">
        <v>10.48418</v>
      </c>
      <c r="BV29" s="374">
        <v>10.58089</v>
      </c>
    </row>
    <row r="30" spans="1:74" ht="11.1" customHeight="1" x14ac:dyDescent="0.2">
      <c r="A30" s="29" t="s">
        <v>258</v>
      </c>
      <c r="B30" s="406" t="s">
        <v>3</v>
      </c>
      <c r="C30" s="363">
        <v>9.6199999999999992</v>
      </c>
      <c r="D30" s="363">
        <v>9.2799999999999994</v>
      </c>
      <c r="E30" s="363">
        <v>10.47</v>
      </c>
      <c r="F30" s="363">
        <v>12.27</v>
      </c>
      <c r="G30" s="363">
        <v>14.07</v>
      </c>
      <c r="H30" s="363">
        <v>17.739999999999998</v>
      </c>
      <c r="I30" s="363">
        <v>19.809999999999999</v>
      </c>
      <c r="J30" s="363">
        <v>20.86</v>
      </c>
      <c r="K30" s="363">
        <v>20.13</v>
      </c>
      <c r="L30" s="363">
        <v>17.399999999999999</v>
      </c>
      <c r="M30" s="363">
        <v>13.11</v>
      </c>
      <c r="N30" s="363">
        <v>13.08</v>
      </c>
      <c r="O30" s="363">
        <v>12.04</v>
      </c>
      <c r="P30" s="363">
        <v>12.15</v>
      </c>
      <c r="Q30" s="363">
        <v>12.94</v>
      </c>
      <c r="R30" s="363">
        <v>13.97</v>
      </c>
      <c r="S30" s="363">
        <v>17.68</v>
      </c>
      <c r="T30" s="363">
        <v>22.41</v>
      </c>
      <c r="U30" s="363">
        <v>24.57</v>
      </c>
      <c r="V30" s="363">
        <v>25.39</v>
      </c>
      <c r="W30" s="363">
        <v>24.52</v>
      </c>
      <c r="X30" s="363">
        <v>18.62</v>
      </c>
      <c r="Y30" s="363">
        <v>15.56</v>
      </c>
      <c r="Z30" s="363">
        <v>14.66</v>
      </c>
      <c r="AA30" s="363">
        <v>15.44</v>
      </c>
      <c r="AB30" s="363">
        <v>15.18</v>
      </c>
      <c r="AC30" s="363">
        <v>13.9</v>
      </c>
      <c r="AD30" s="363">
        <v>14.56</v>
      </c>
      <c r="AE30" s="363">
        <v>16.89</v>
      </c>
      <c r="AF30" s="363">
        <v>20.329999999999998</v>
      </c>
      <c r="AG30" s="363">
        <v>22.22</v>
      </c>
      <c r="AH30" s="363">
        <v>23.44</v>
      </c>
      <c r="AI30" s="363">
        <v>22.06</v>
      </c>
      <c r="AJ30" s="363">
        <v>16.86</v>
      </c>
      <c r="AK30" s="363">
        <v>13.49</v>
      </c>
      <c r="AL30" s="363">
        <v>13.05</v>
      </c>
      <c r="AM30" s="363">
        <v>11.81</v>
      </c>
      <c r="AN30" s="363">
        <v>13.17</v>
      </c>
      <c r="AO30" s="363">
        <v>13.76</v>
      </c>
      <c r="AP30" s="363">
        <v>14.44</v>
      </c>
      <c r="AQ30" s="363">
        <v>17.829999999999998</v>
      </c>
      <c r="AR30" s="363">
        <v>20.93</v>
      </c>
      <c r="AS30" s="363">
        <v>23</v>
      </c>
      <c r="AT30" s="363">
        <v>23.47</v>
      </c>
      <c r="AU30" s="363">
        <v>22.71</v>
      </c>
      <c r="AV30" s="363">
        <v>18.63</v>
      </c>
      <c r="AW30" s="363">
        <v>14.91</v>
      </c>
      <c r="AX30" s="363">
        <v>12.98</v>
      </c>
      <c r="AY30" s="919">
        <v>12.34</v>
      </c>
      <c r="AZ30" s="919">
        <v>12.610900000000001</v>
      </c>
      <c r="BA30" s="919">
        <v>13.39498</v>
      </c>
      <c r="BB30" s="374">
        <v>13.81378</v>
      </c>
      <c r="BC30" s="374">
        <v>16.62968</v>
      </c>
      <c r="BD30" s="374">
        <v>20.073309999999999</v>
      </c>
      <c r="BE30" s="374">
        <v>21.984970000000001</v>
      </c>
      <c r="BF30" s="374">
        <v>22.728100000000001</v>
      </c>
      <c r="BG30" s="374">
        <v>21.703040000000001</v>
      </c>
      <c r="BH30" s="374">
        <v>17.13954</v>
      </c>
      <c r="BI30" s="374">
        <v>14.02643</v>
      </c>
      <c r="BJ30" s="374">
        <v>13.33685</v>
      </c>
      <c r="BK30" s="374">
        <v>12.94308</v>
      </c>
      <c r="BL30" s="374">
        <v>13.418329999999999</v>
      </c>
      <c r="BM30" s="374">
        <v>13.74198</v>
      </c>
      <c r="BN30" s="374">
        <v>14.383559999999999</v>
      </c>
      <c r="BO30" s="374">
        <v>17.200710000000001</v>
      </c>
      <c r="BP30" s="374">
        <v>20.697859999999999</v>
      </c>
      <c r="BQ30" s="374">
        <v>22.618649999999999</v>
      </c>
      <c r="BR30" s="374">
        <v>23.391390000000001</v>
      </c>
      <c r="BS30" s="374">
        <v>22.333819999999999</v>
      </c>
      <c r="BT30" s="374">
        <v>17.620640000000002</v>
      </c>
      <c r="BU30" s="374">
        <v>14.37345</v>
      </c>
      <c r="BV30" s="374">
        <v>13.617610000000001</v>
      </c>
    </row>
    <row r="31" spans="1:74" ht="11.1" customHeight="1" x14ac:dyDescent="0.2">
      <c r="A31" s="26"/>
      <c r="B31" s="30" t="s">
        <v>545</v>
      </c>
      <c r="C31" s="394"/>
      <c r="D31" s="394"/>
      <c r="E31" s="394"/>
      <c r="F31" s="394"/>
      <c r="G31" s="394"/>
      <c r="H31" s="394"/>
      <c r="I31" s="394"/>
      <c r="J31" s="394"/>
      <c r="K31" s="394"/>
      <c r="L31" s="394"/>
      <c r="M31" s="394"/>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4"/>
      <c r="AL31" s="394"/>
      <c r="AM31" s="394"/>
      <c r="AN31" s="394"/>
      <c r="AO31" s="394"/>
      <c r="AP31" s="394"/>
      <c r="AQ31" s="394"/>
      <c r="AR31" s="394"/>
      <c r="AS31" s="394"/>
      <c r="AT31" s="394"/>
      <c r="AU31" s="394"/>
      <c r="AV31" s="394"/>
      <c r="AW31" s="394"/>
      <c r="AX31" s="394"/>
      <c r="AY31" s="931"/>
      <c r="AZ31" s="931"/>
      <c r="BA31" s="931"/>
      <c r="BB31" s="398"/>
      <c r="BC31" s="398"/>
      <c r="BD31" s="398"/>
      <c r="BE31" s="398"/>
      <c r="BF31" s="398"/>
      <c r="BG31" s="398"/>
      <c r="BH31" s="398"/>
      <c r="BI31" s="398"/>
      <c r="BJ31" s="398"/>
      <c r="BK31" s="398"/>
      <c r="BL31" s="398"/>
      <c r="BM31" s="398"/>
      <c r="BN31" s="398"/>
      <c r="BO31" s="398"/>
      <c r="BP31" s="398"/>
      <c r="BQ31" s="398"/>
      <c r="BR31" s="398"/>
      <c r="BS31" s="398"/>
      <c r="BT31" s="398"/>
      <c r="BU31" s="398"/>
      <c r="BV31" s="398"/>
    </row>
    <row r="32" spans="1:74" ht="11.1" customHeight="1" x14ac:dyDescent="0.2">
      <c r="A32" s="26"/>
      <c r="B32" s="403" t="s">
        <v>947</v>
      </c>
      <c r="C32" s="394"/>
      <c r="D32" s="394"/>
      <c r="E32" s="394"/>
      <c r="F32" s="394"/>
      <c r="G32" s="394"/>
      <c r="H32" s="394"/>
      <c r="I32" s="394"/>
      <c r="J32" s="394"/>
      <c r="K32" s="394"/>
      <c r="L32" s="394"/>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4"/>
      <c r="AL32" s="394"/>
      <c r="AM32" s="394"/>
      <c r="AN32" s="394"/>
      <c r="AO32" s="394"/>
      <c r="AP32" s="394"/>
      <c r="AQ32" s="394"/>
      <c r="AR32" s="394"/>
      <c r="AS32" s="394"/>
      <c r="AT32" s="394"/>
      <c r="AU32" s="394"/>
      <c r="AV32" s="394"/>
      <c r="AW32" s="394"/>
      <c r="AX32" s="394"/>
      <c r="AY32" s="931"/>
      <c r="AZ32" s="931"/>
      <c r="BA32" s="931"/>
      <c r="BB32" s="398"/>
      <c r="BC32" s="398"/>
      <c r="BD32" s="398"/>
      <c r="BE32" s="398"/>
      <c r="BF32" s="398"/>
      <c r="BG32" s="398"/>
      <c r="BH32" s="398"/>
      <c r="BI32" s="398"/>
      <c r="BJ32" s="398"/>
      <c r="BK32" s="398"/>
      <c r="BL32" s="398"/>
      <c r="BM32" s="398"/>
      <c r="BN32" s="398"/>
      <c r="BO32" s="398"/>
      <c r="BP32" s="398"/>
      <c r="BQ32" s="398"/>
      <c r="BR32" s="398"/>
      <c r="BS32" s="398"/>
      <c r="BT32" s="398"/>
      <c r="BU32" s="398"/>
      <c r="BV32" s="398"/>
    </row>
    <row r="33" spans="1:74" ht="11.1" customHeight="1" x14ac:dyDescent="0.2">
      <c r="A33" s="29" t="s">
        <v>255</v>
      </c>
      <c r="B33" s="405" t="s">
        <v>474</v>
      </c>
      <c r="C33" s="363">
        <v>1.9002439028</v>
      </c>
      <c r="D33" s="363">
        <v>1.9264737038999999</v>
      </c>
      <c r="E33" s="363">
        <v>1.8933881796000001</v>
      </c>
      <c r="F33" s="363">
        <v>1.8952856568000001</v>
      </c>
      <c r="G33" s="363">
        <v>1.8931579256</v>
      </c>
      <c r="H33" s="363">
        <v>1.9520854196999999</v>
      </c>
      <c r="I33" s="363">
        <v>2.0075843822000001</v>
      </c>
      <c r="J33" s="363">
        <v>2.0562939591</v>
      </c>
      <c r="K33" s="363">
        <v>2.0089532846</v>
      </c>
      <c r="L33" s="363">
        <v>2.0282229179</v>
      </c>
      <c r="M33" s="363">
        <v>2.0357982250000002</v>
      </c>
      <c r="N33" s="363">
        <v>2.0715358930000001</v>
      </c>
      <c r="O33" s="363">
        <v>2.1999997519000001</v>
      </c>
      <c r="P33" s="363">
        <v>2.1699923609999998</v>
      </c>
      <c r="Q33" s="363">
        <v>2.1519612245999999</v>
      </c>
      <c r="R33" s="363">
        <v>2.1814958866</v>
      </c>
      <c r="S33" s="363">
        <v>2.2321288404000001</v>
      </c>
      <c r="T33" s="363">
        <v>2.3155552371999999</v>
      </c>
      <c r="U33" s="363">
        <v>2.4693298204</v>
      </c>
      <c r="V33" s="363">
        <v>2.5065243406</v>
      </c>
      <c r="W33" s="363">
        <v>2.5078223408000002</v>
      </c>
      <c r="X33" s="363">
        <v>2.4609091750999998</v>
      </c>
      <c r="Y33" s="363">
        <v>2.4777312747</v>
      </c>
      <c r="Z33" s="363">
        <v>2.6450427794000002</v>
      </c>
      <c r="AA33" s="363">
        <v>2.5903686218000002</v>
      </c>
      <c r="AB33" s="363">
        <v>2.5892527438999999</v>
      </c>
      <c r="AC33" s="363">
        <v>2.4979914435000001</v>
      </c>
      <c r="AD33" s="363">
        <v>2.4713572313999999</v>
      </c>
      <c r="AE33" s="363">
        <v>2.5092990619000002</v>
      </c>
      <c r="AF33" s="363">
        <v>2.4623011391</v>
      </c>
      <c r="AG33" s="363">
        <v>2.4738063500999998</v>
      </c>
      <c r="AH33" s="363">
        <v>2.4908998937</v>
      </c>
      <c r="AI33" s="363">
        <v>2.5303277523999999</v>
      </c>
      <c r="AJ33" s="363">
        <v>2.5308087511999999</v>
      </c>
      <c r="AK33" s="363">
        <v>2.5057355774999999</v>
      </c>
      <c r="AL33" s="363">
        <v>2.4743834294</v>
      </c>
      <c r="AM33" s="363">
        <v>2.4909272786000001</v>
      </c>
      <c r="AN33" s="363">
        <v>2.4934334855000002</v>
      </c>
      <c r="AO33" s="363">
        <v>2.5104000980999999</v>
      </c>
      <c r="AP33" s="363">
        <v>2.5468755035999999</v>
      </c>
      <c r="AQ33" s="363">
        <v>2.5722163308999999</v>
      </c>
      <c r="AR33" s="363">
        <v>2.5185120647999999</v>
      </c>
      <c r="AS33" s="363">
        <v>2.4822476193999998</v>
      </c>
      <c r="AT33" s="363">
        <v>2.4492336242000001</v>
      </c>
      <c r="AU33" s="363">
        <v>2.4219474131999998</v>
      </c>
      <c r="AV33" s="363">
        <v>2.4798309039999999</v>
      </c>
      <c r="AW33" s="363">
        <v>2.4268331958</v>
      </c>
      <c r="AX33" s="363">
        <v>2.4091985770000002</v>
      </c>
      <c r="AY33" s="919">
        <v>2.409516435</v>
      </c>
      <c r="AZ33" s="919">
        <v>2.4083350000000001</v>
      </c>
      <c r="BA33" s="919">
        <v>2.4138600000000001</v>
      </c>
      <c r="BB33" s="374">
        <v>2.414517</v>
      </c>
      <c r="BC33" s="374">
        <v>2.4110659999999999</v>
      </c>
      <c r="BD33" s="374">
        <v>2.3952650000000002</v>
      </c>
      <c r="BE33" s="374">
        <v>2.3981750000000002</v>
      </c>
      <c r="BF33" s="374">
        <v>2.403718</v>
      </c>
      <c r="BG33" s="374">
        <v>2.3857870000000001</v>
      </c>
      <c r="BH33" s="374">
        <v>2.3632629999999999</v>
      </c>
      <c r="BI33" s="374">
        <v>2.3657870000000001</v>
      </c>
      <c r="BJ33" s="374">
        <v>2.3695149999999998</v>
      </c>
      <c r="BK33" s="374">
        <v>2.3903889999999999</v>
      </c>
      <c r="BL33" s="374">
        <v>2.3855430000000002</v>
      </c>
      <c r="BM33" s="374">
        <v>2.3901330000000001</v>
      </c>
      <c r="BN33" s="374">
        <v>2.3950450000000001</v>
      </c>
      <c r="BO33" s="374">
        <v>2.3925990000000001</v>
      </c>
      <c r="BP33" s="374">
        <v>2.377119</v>
      </c>
      <c r="BQ33" s="374">
        <v>2.3801960000000002</v>
      </c>
      <c r="BR33" s="374">
        <v>2.3854489999999999</v>
      </c>
      <c r="BS33" s="374">
        <v>2.3673320000000002</v>
      </c>
      <c r="BT33" s="374">
        <v>2.3445529999999999</v>
      </c>
      <c r="BU33" s="374">
        <v>2.3452649999999999</v>
      </c>
      <c r="BV33" s="374">
        <v>2.3469199999999999</v>
      </c>
    </row>
    <row r="34" spans="1:74" ht="11.1" customHeight="1" x14ac:dyDescent="0.2">
      <c r="A34" s="29" t="s">
        <v>257</v>
      </c>
      <c r="B34" s="405" t="s">
        <v>934</v>
      </c>
      <c r="C34" s="363">
        <v>3.1977611457999999</v>
      </c>
      <c r="D34" s="363">
        <v>17.116937833000001</v>
      </c>
      <c r="E34" s="363">
        <v>3.2898487968999999</v>
      </c>
      <c r="F34" s="363">
        <v>3.0609751839000001</v>
      </c>
      <c r="G34" s="363">
        <v>3.2649187951999998</v>
      </c>
      <c r="H34" s="363">
        <v>3.5273612002000001</v>
      </c>
      <c r="I34" s="363">
        <v>4.0759460535000001</v>
      </c>
      <c r="J34" s="363">
        <v>4.4214561622000002</v>
      </c>
      <c r="K34" s="363">
        <v>5.0391088985000003</v>
      </c>
      <c r="L34" s="363">
        <v>5.6943245552999997</v>
      </c>
      <c r="M34" s="363">
        <v>5.7666940913999998</v>
      </c>
      <c r="N34" s="363">
        <v>5.6411029529999999</v>
      </c>
      <c r="O34" s="363">
        <v>6.5615685707000004</v>
      </c>
      <c r="P34" s="363">
        <v>5.9972804982000003</v>
      </c>
      <c r="Q34" s="363">
        <v>5.0999950249000001</v>
      </c>
      <c r="R34" s="363">
        <v>6.2112152114999999</v>
      </c>
      <c r="S34" s="363">
        <v>7.5658022316000002</v>
      </c>
      <c r="T34" s="363">
        <v>8.0109598412</v>
      </c>
      <c r="U34" s="363">
        <v>7.5251204563999998</v>
      </c>
      <c r="V34" s="363">
        <v>9.0036781665000003</v>
      </c>
      <c r="W34" s="363">
        <v>8.1459769853000008</v>
      </c>
      <c r="X34" s="363">
        <v>5.8016812475000004</v>
      </c>
      <c r="Y34" s="363">
        <v>5.7086230943</v>
      </c>
      <c r="Z34" s="363">
        <v>8.9206060783000005</v>
      </c>
      <c r="AA34" s="363">
        <v>7.0480798877000002</v>
      </c>
      <c r="AB34" s="363">
        <v>4.3766906663</v>
      </c>
      <c r="AC34" s="363">
        <v>3.3688401705</v>
      </c>
      <c r="AD34" s="363">
        <v>2.6996565491000002</v>
      </c>
      <c r="AE34" s="363">
        <v>2.5466016362000001</v>
      </c>
      <c r="AF34" s="363">
        <v>2.5965598186999999</v>
      </c>
      <c r="AG34" s="363">
        <v>2.9999010815</v>
      </c>
      <c r="AH34" s="363">
        <v>2.9442115459</v>
      </c>
      <c r="AI34" s="363">
        <v>2.8748364672000002</v>
      </c>
      <c r="AJ34" s="363">
        <v>2.9244336025000002</v>
      </c>
      <c r="AK34" s="363">
        <v>3.3889108793</v>
      </c>
      <c r="AL34" s="363">
        <v>3.2818352851000001</v>
      </c>
      <c r="AM34" s="363">
        <v>4.7991157464</v>
      </c>
      <c r="AN34" s="363">
        <v>2.8795072332</v>
      </c>
      <c r="AO34" s="363">
        <v>2.1837854232999998</v>
      </c>
      <c r="AP34" s="363">
        <v>2.0492770471999999</v>
      </c>
      <c r="AQ34" s="363">
        <v>2.2589358399999999</v>
      </c>
      <c r="AR34" s="363">
        <v>2.6880632759999998</v>
      </c>
      <c r="AS34" s="363">
        <v>2.5058749342</v>
      </c>
      <c r="AT34" s="363">
        <v>2.2265367460999999</v>
      </c>
      <c r="AU34" s="363">
        <v>2.3706793393000001</v>
      </c>
      <c r="AV34" s="363">
        <v>2.6152309279999999</v>
      </c>
      <c r="AW34" s="363">
        <v>2.6325289676999999</v>
      </c>
      <c r="AX34" s="363">
        <v>3.8452634283</v>
      </c>
      <c r="AY34" s="919">
        <v>5.7491976685999999</v>
      </c>
      <c r="AZ34" s="919">
        <v>5.0213200000000002</v>
      </c>
      <c r="BA34" s="919">
        <v>4.576562</v>
      </c>
      <c r="BB34" s="374">
        <v>4.1721620000000001</v>
      </c>
      <c r="BC34" s="374">
        <v>4.0936219999999999</v>
      </c>
      <c r="BD34" s="374">
        <v>4.0159409999999998</v>
      </c>
      <c r="BE34" s="374">
        <v>4.221889</v>
      </c>
      <c r="BF34" s="374">
        <v>4.4511830000000003</v>
      </c>
      <c r="BG34" s="374">
        <v>4.4131539999999996</v>
      </c>
      <c r="BH34" s="374">
        <v>4.4976479999999999</v>
      </c>
      <c r="BI34" s="374">
        <v>4.8641430000000003</v>
      </c>
      <c r="BJ34" s="374">
        <v>5.4546460000000003</v>
      </c>
      <c r="BK34" s="374">
        <v>5.8305119999999997</v>
      </c>
      <c r="BL34" s="374">
        <v>5.5008530000000002</v>
      </c>
      <c r="BM34" s="374">
        <v>4.8479530000000004</v>
      </c>
      <c r="BN34" s="374">
        <v>4.4843820000000001</v>
      </c>
      <c r="BO34" s="374">
        <v>4.2911070000000002</v>
      </c>
      <c r="BP34" s="374">
        <v>4.1963410000000003</v>
      </c>
      <c r="BQ34" s="374">
        <v>4.3809420000000001</v>
      </c>
      <c r="BR34" s="374">
        <v>4.7900179999999999</v>
      </c>
      <c r="BS34" s="374">
        <v>4.6889000000000003</v>
      </c>
      <c r="BT34" s="374">
        <v>4.5939040000000002</v>
      </c>
      <c r="BU34" s="374">
        <v>4.7521019999999998</v>
      </c>
      <c r="BV34" s="374">
        <v>5.3381850000000002</v>
      </c>
    </row>
    <row r="35" spans="1:74" ht="11.1" customHeight="1" x14ac:dyDescent="0.2">
      <c r="A35" s="29" t="s">
        <v>256</v>
      </c>
      <c r="B35" s="405" t="s">
        <v>935</v>
      </c>
      <c r="C35" s="363">
        <v>10.33</v>
      </c>
      <c r="D35" s="363">
        <v>11.38</v>
      </c>
      <c r="E35" s="363">
        <v>12.41</v>
      </c>
      <c r="F35" s="363">
        <v>12.81</v>
      </c>
      <c r="G35" s="363">
        <v>12.82</v>
      </c>
      <c r="H35" s="363">
        <v>13.56</v>
      </c>
      <c r="I35" s="363">
        <v>14.34</v>
      </c>
      <c r="J35" s="363">
        <v>14.47</v>
      </c>
      <c r="K35" s="363">
        <v>13.8</v>
      </c>
      <c r="L35" s="363">
        <v>15.05</v>
      </c>
      <c r="M35" s="363">
        <v>17.02</v>
      </c>
      <c r="N35" s="363">
        <v>16.350000000000001</v>
      </c>
      <c r="O35" s="363">
        <v>15.49</v>
      </c>
      <c r="P35" s="363">
        <v>16.489999999999998</v>
      </c>
      <c r="Q35" s="363">
        <v>20.329999999999998</v>
      </c>
      <c r="R35" s="363">
        <v>25.06</v>
      </c>
      <c r="S35" s="363">
        <v>26.15</v>
      </c>
      <c r="T35" s="363">
        <v>26.3</v>
      </c>
      <c r="U35" s="363">
        <v>30.36</v>
      </c>
      <c r="V35" s="363">
        <v>25.72</v>
      </c>
      <c r="W35" s="363">
        <v>23.76</v>
      </c>
      <c r="X35" s="363">
        <v>21.76</v>
      </c>
      <c r="Y35" s="363">
        <v>23.74</v>
      </c>
      <c r="Z35" s="363">
        <v>19.86</v>
      </c>
      <c r="AA35" s="363">
        <v>19.440000000000001</v>
      </c>
      <c r="AB35" s="363">
        <v>18.559999999999999</v>
      </c>
      <c r="AC35" s="363">
        <v>19.920000000000002</v>
      </c>
      <c r="AD35" s="363">
        <v>18.77</v>
      </c>
      <c r="AE35" s="363">
        <v>18.11</v>
      </c>
      <c r="AF35" s="363">
        <v>16.82</v>
      </c>
      <c r="AG35" s="363">
        <v>16.739999999999998</v>
      </c>
      <c r="AH35" s="363">
        <v>19.03</v>
      </c>
      <c r="AI35" s="363">
        <v>22.2</v>
      </c>
      <c r="AJ35" s="363">
        <v>21.47</v>
      </c>
      <c r="AK35" s="363">
        <v>20.75</v>
      </c>
      <c r="AL35" s="363">
        <v>20.25</v>
      </c>
      <c r="AM35" s="363">
        <v>18.220823993</v>
      </c>
      <c r="AN35" s="363">
        <v>18.942277035</v>
      </c>
      <c r="AO35" s="363">
        <v>19.671952385000001</v>
      </c>
      <c r="AP35" s="363">
        <v>19.237759646000001</v>
      </c>
      <c r="AQ35" s="363">
        <v>18.813742873999999</v>
      </c>
      <c r="AR35" s="363">
        <v>17.680751310000002</v>
      </c>
      <c r="AS35" s="363">
        <v>18.148456761999999</v>
      </c>
      <c r="AT35" s="363">
        <v>18.232807884</v>
      </c>
      <c r="AU35" s="363">
        <v>17.078631563999998</v>
      </c>
      <c r="AV35" s="363">
        <v>15.764364335</v>
      </c>
      <c r="AW35" s="363">
        <v>16.247507491</v>
      </c>
      <c r="AX35" s="363">
        <v>16.434261816999999</v>
      </c>
      <c r="AY35" s="919">
        <v>16.074723416000001</v>
      </c>
      <c r="AZ35" s="919">
        <v>15.145949999999999</v>
      </c>
      <c r="BA35" s="919">
        <v>14.735290000000001</v>
      </c>
      <c r="BB35" s="374">
        <v>14.626720000000001</v>
      </c>
      <c r="BC35" s="374">
        <v>13.39819</v>
      </c>
      <c r="BD35" s="374">
        <v>13.373139999999999</v>
      </c>
      <c r="BE35" s="374">
        <v>12.758800000000001</v>
      </c>
      <c r="BF35" s="374">
        <v>12.362830000000001</v>
      </c>
      <c r="BG35" s="374">
        <v>12.19402</v>
      </c>
      <c r="BH35" s="374">
        <v>12.09796</v>
      </c>
      <c r="BI35" s="374">
        <v>12.04857</v>
      </c>
      <c r="BJ35" s="374">
        <v>12.52511</v>
      </c>
      <c r="BK35" s="374">
        <v>12.680260000000001</v>
      </c>
      <c r="BL35" s="374">
        <v>12.316599999999999</v>
      </c>
      <c r="BM35" s="374">
        <v>12.673030000000001</v>
      </c>
      <c r="BN35" s="374">
        <v>13.24385</v>
      </c>
      <c r="BO35" s="374">
        <v>12.740629999999999</v>
      </c>
      <c r="BP35" s="374">
        <v>13.08677</v>
      </c>
      <c r="BQ35" s="374">
        <v>12.63998</v>
      </c>
      <c r="BR35" s="374">
        <v>12.26946</v>
      </c>
      <c r="BS35" s="374">
        <v>12.07785</v>
      </c>
      <c r="BT35" s="374">
        <v>12.00151</v>
      </c>
      <c r="BU35" s="374">
        <v>11.899699999999999</v>
      </c>
      <c r="BV35" s="374">
        <v>12.23152</v>
      </c>
    </row>
    <row r="36" spans="1:74" ht="11.1" customHeight="1" x14ac:dyDescent="0.2">
      <c r="A36" s="29" t="s">
        <v>7</v>
      </c>
      <c r="B36" s="405" t="s">
        <v>936</v>
      </c>
      <c r="C36" s="363">
        <v>12.39</v>
      </c>
      <c r="D36" s="363">
        <v>13.05</v>
      </c>
      <c r="E36" s="363">
        <v>14.72</v>
      </c>
      <c r="F36" s="363">
        <v>15.14</v>
      </c>
      <c r="G36" s="363">
        <v>15.55</v>
      </c>
      <c r="H36" s="363">
        <v>16.260000000000002</v>
      </c>
      <c r="I36" s="363">
        <v>16.05</v>
      </c>
      <c r="J36" s="363">
        <v>16.04</v>
      </c>
      <c r="K36" s="363">
        <v>16.78</v>
      </c>
      <c r="L36" s="363">
        <v>18.100000000000001</v>
      </c>
      <c r="M36" s="363">
        <v>18.46</v>
      </c>
      <c r="N36" s="363">
        <v>17.87</v>
      </c>
      <c r="O36" s="363">
        <v>20.100000000000001</v>
      </c>
      <c r="P36" s="363">
        <v>20.79</v>
      </c>
      <c r="Q36" s="363">
        <v>25.68</v>
      </c>
      <c r="R36" s="363">
        <v>28.32</v>
      </c>
      <c r="S36" s="363">
        <v>30.12</v>
      </c>
      <c r="T36" s="363">
        <v>33.020000000000003</v>
      </c>
      <c r="U36" s="363">
        <v>27.38</v>
      </c>
      <c r="V36" s="363">
        <v>26.9</v>
      </c>
      <c r="W36" s="363">
        <v>25.57</v>
      </c>
      <c r="X36" s="363">
        <v>27.81</v>
      </c>
      <c r="Y36" s="363">
        <v>29.28</v>
      </c>
      <c r="Z36" s="363">
        <v>23.17</v>
      </c>
      <c r="AA36" s="363">
        <v>24.09</v>
      </c>
      <c r="AB36" s="363">
        <v>23.1</v>
      </c>
      <c r="AC36" s="363">
        <v>21.42</v>
      </c>
      <c r="AD36" s="363">
        <v>20.9</v>
      </c>
      <c r="AE36" s="363">
        <v>19.87</v>
      </c>
      <c r="AF36" s="363">
        <v>19.21</v>
      </c>
      <c r="AG36" s="363">
        <v>19.84</v>
      </c>
      <c r="AH36" s="363">
        <v>23</v>
      </c>
      <c r="AI36" s="363">
        <v>24.18</v>
      </c>
      <c r="AJ36" s="363">
        <v>24.23</v>
      </c>
      <c r="AK36" s="363">
        <v>21.75</v>
      </c>
      <c r="AL36" s="363">
        <v>20.74</v>
      </c>
      <c r="AM36" s="363">
        <v>19.707022044999999</v>
      </c>
      <c r="AN36" s="363">
        <v>20.808160357999999</v>
      </c>
      <c r="AO36" s="363">
        <v>20.659194764999999</v>
      </c>
      <c r="AP36" s="363">
        <v>20.701164221999999</v>
      </c>
      <c r="AQ36" s="363">
        <v>19.339235605999999</v>
      </c>
      <c r="AR36" s="363">
        <v>18.437649697000001</v>
      </c>
      <c r="AS36" s="363">
        <v>19.355938856000002</v>
      </c>
      <c r="AT36" s="363">
        <v>18.176779959000001</v>
      </c>
      <c r="AU36" s="363">
        <v>17.714676723</v>
      </c>
      <c r="AV36" s="363">
        <v>17.175030597999999</v>
      </c>
      <c r="AW36" s="363">
        <v>18.382190243</v>
      </c>
      <c r="AX36" s="363">
        <v>17.542714582999999</v>
      </c>
      <c r="AY36" s="919">
        <v>18.869903867000001</v>
      </c>
      <c r="AZ36" s="919">
        <v>18.927330000000001</v>
      </c>
      <c r="BA36" s="919">
        <v>17.982510000000001</v>
      </c>
      <c r="BB36" s="374">
        <v>16.176130000000001</v>
      </c>
      <c r="BC36" s="374">
        <v>15.328519999999999</v>
      </c>
      <c r="BD36" s="374">
        <v>15.474819999999999</v>
      </c>
      <c r="BE36" s="374">
        <v>15.63241</v>
      </c>
      <c r="BF36" s="374">
        <v>15.698930000000001</v>
      </c>
      <c r="BG36" s="374">
        <v>15.85643</v>
      </c>
      <c r="BH36" s="374">
        <v>16.17651</v>
      </c>
      <c r="BI36" s="374">
        <v>16.773029999999999</v>
      </c>
      <c r="BJ36" s="374">
        <v>16.732340000000001</v>
      </c>
      <c r="BK36" s="374">
        <v>16.879169999999998</v>
      </c>
      <c r="BL36" s="374">
        <v>16.96143</v>
      </c>
      <c r="BM36" s="374">
        <v>17.414539999999999</v>
      </c>
      <c r="BN36" s="374">
        <v>16.778729999999999</v>
      </c>
      <c r="BO36" s="374">
        <v>16.622520000000002</v>
      </c>
      <c r="BP36" s="374">
        <v>16.876729999999998</v>
      </c>
      <c r="BQ36" s="374">
        <v>17.047799999999999</v>
      </c>
      <c r="BR36" s="374">
        <v>17.257159999999999</v>
      </c>
      <c r="BS36" s="374">
        <v>17.35454</v>
      </c>
      <c r="BT36" s="374">
        <v>17.44821</v>
      </c>
      <c r="BU36" s="374">
        <v>17.71527</v>
      </c>
      <c r="BV36" s="374">
        <v>17.03903</v>
      </c>
    </row>
    <row r="37" spans="1:74" ht="11.1" customHeight="1" x14ac:dyDescent="0.2">
      <c r="A37" s="29"/>
      <c r="B37" s="403" t="s">
        <v>948</v>
      </c>
      <c r="C37" s="366"/>
      <c r="D37" s="366"/>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c r="AN37" s="366"/>
      <c r="AO37" s="366"/>
      <c r="AP37" s="366"/>
      <c r="AQ37" s="366"/>
      <c r="AR37" s="366"/>
      <c r="AS37" s="366"/>
      <c r="AT37" s="366"/>
      <c r="AU37" s="366"/>
      <c r="AV37" s="366"/>
      <c r="AW37" s="366"/>
      <c r="AX37" s="366"/>
      <c r="AY37" s="922"/>
      <c r="AZ37" s="922"/>
      <c r="BA37" s="922"/>
      <c r="BB37" s="377"/>
      <c r="BC37" s="377"/>
      <c r="BD37" s="377"/>
      <c r="BE37" s="377"/>
      <c r="BF37" s="377"/>
      <c r="BG37" s="377"/>
      <c r="BH37" s="377"/>
      <c r="BI37" s="377"/>
      <c r="BJ37" s="377"/>
      <c r="BK37" s="377"/>
      <c r="BL37" s="377"/>
      <c r="BM37" s="377"/>
      <c r="BN37" s="377"/>
      <c r="BO37" s="377"/>
      <c r="BP37" s="377"/>
      <c r="BQ37" s="377"/>
      <c r="BR37" s="377"/>
      <c r="BS37" s="377"/>
      <c r="BT37" s="377"/>
      <c r="BU37" s="377"/>
      <c r="BV37" s="377"/>
    </row>
    <row r="38" spans="1:74" ht="11.1" customHeight="1" x14ac:dyDescent="0.2">
      <c r="A38" s="29" t="s">
        <v>1</v>
      </c>
      <c r="B38" s="406" t="s">
        <v>20</v>
      </c>
      <c r="C38" s="363">
        <v>6.32</v>
      </c>
      <c r="D38" s="363">
        <v>7.75</v>
      </c>
      <c r="E38" s="363">
        <v>6.98</v>
      </c>
      <c r="F38" s="363">
        <v>6.7</v>
      </c>
      <c r="G38" s="363">
        <v>6.65</v>
      </c>
      <c r="H38" s="363">
        <v>7.22</v>
      </c>
      <c r="I38" s="363">
        <v>7.42</v>
      </c>
      <c r="J38" s="363">
        <v>7.54</v>
      </c>
      <c r="K38" s="363">
        <v>7.61</v>
      </c>
      <c r="L38" s="363">
        <v>7.44</v>
      </c>
      <c r="M38" s="363">
        <v>7.37</v>
      </c>
      <c r="N38" s="363">
        <v>7.06</v>
      </c>
      <c r="O38" s="363">
        <v>7.19</v>
      </c>
      <c r="P38" s="363">
        <v>7.28</v>
      </c>
      <c r="Q38" s="363">
        <v>7.37</v>
      </c>
      <c r="R38" s="363">
        <v>7.7</v>
      </c>
      <c r="S38" s="363">
        <v>8.25</v>
      </c>
      <c r="T38" s="363">
        <v>8.85</v>
      </c>
      <c r="U38" s="363">
        <v>9.31</v>
      </c>
      <c r="V38" s="363">
        <v>9.3800000000000008</v>
      </c>
      <c r="W38" s="363">
        <v>9.06</v>
      </c>
      <c r="X38" s="363">
        <v>8.4499999999999993</v>
      </c>
      <c r="Y38" s="363">
        <v>8.14</v>
      </c>
      <c r="Z38" s="363">
        <v>8.5</v>
      </c>
      <c r="AA38" s="363">
        <v>8.18</v>
      </c>
      <c r="AB38" s="363">
        <v>8.01</v>
      </c>
      <c r="AC38" s="363">
        <v>7.8</v>
      </c>
      <c r="AD38" s="363">
        <v>7.51</v>
      </c>
      <c r="AE38" s="363">
        <v>7.64</v>
      </c>
      <c r="AF38" s="363">
        <v>8.11</v>
      </c>
      <c r="AG38" s="363">
        <v>8.36</v>
      </c>
      <c r="AH38" s="363">
        <v>8.9</v>
      </c>
      <c r="AI38" s="363">
        <v>8.43</v>
      </c>
      <c r="AJ38" s="363">
        <v>8.01</v>
      </c>
      <c r="AK38" s="363">
        <v>7.79</v>
      </c>
      <c r="AL38" s="363">
        <v>7.61</v>
      </c>
      <c r="AM38" s="363">
        <v>8.1</v>
      </c>
      <c r="AN38" s="363">
        <v>7.8</v>
      </c>
      <c r="AO38" s="363">
        <v>7.71</v>
      </c>
      <c r="AP38" s="363">
        <v>7.79</v>
      </c>
      <c r="AQ38" s="363">
        <v>7.89</v>
      </c>
      <c r="AR38" s="363">
        <v>8.43</v>
      </c>
      <c r="AS38" s="363">
        <v>8.75</v>
      </c>
      <c r="AT38" s="363">
        <v>8.68</v>
      </c>
      <c r="AU38" s="363">
        <v>8.4700000000000006</v>
      </c>
      <c r="AV38" s="363">
        <v>8.15</v>
      </c>
      <c r="AW38" s="363">
        <v>7.87</v>
      </c>
      <c r="AX38" s="363">
        <v>8.01</v>
      </c>
      <c r="AY38" s="919">
        <v>8.32</v>
      </c>
      <c r="AZ38" s="919">
        <v>8.4553480000000008</v>
      </c>
      <c r="BA38" s="919">
        <v>8.0908770000000008</v>
      </c>
      <c r="BB38" s="374">
        <v>8.2381510000000002</v>
      </c>
      <c r="BC38" s="374">
        <v>8.0784579999999995</v>
      </c>
      <c r="BD38" s="374">
        <v>8.6077849999999998</v>
      </c>
      <c r="BE38" s="374">
        <v>8.9049139999999998</v>
      </c>
      <c r="BF38" s="374">
        <v>8.852957</v>
      </c>
      <c r="BG38" s="374">
        <v>8.6260630000000003</v>
      </c>
      <c r="BH38" s="374">
        <v>8.2687530000000002</v>
      </c>
      <c r="BI38" s="374">
        <v>8.1206890000000005</v>
      </c>
      <c r="BJ38" s="374">
        <v>8.3190449999999991</v>
      </c>
      <c r="BK38" s="374">
        <v>8.4367180000000008</v>
      </c>
      <c r="BL38" s="374">
        <v>8.5304529999999996</v>
      </c>
      <c r="BM38" s="374">
        <v>8.3387370000000001</v>
      </c>
      <c r="BN38" s="374">
        <v>8.2855799999999995</v>
      </c>
      <c r="BO38" s="374">
        <v>8.1465639999999997</v>
      </c>
      <c r="BP38" s="374">
        <v>8.6669870000000007</v>
      </c>
      <c r="BQ38" s="374">
        <v>8.9866220000000006</v>
      </c>
      <c r="BR38" s="374">
        <v>8.8992900000000006</v>
      </c>
      <c r="BS38" s="374">
        <v>8.6882339999999996</v>
      </c>
      <c r="BT38" s="374">
        <v>8.2394429999999996</v>
      </c>
      <c r="BU38" s="374">
        <v>8.2143060000000006</v>
      </c>
      <c r="BV38" s="374">
        <v>8.2828520000000001</v>
      </c>
    </row>
    <row r="39" spans="1:74" ht="11.1" customHeight="1" x14ac:dyDescent="0.2">
      <c r="A39" s="29" t="s">
        <v>2</v>
      </c>
      <c r="B39" s="406" t="s">
        <v>4</v>
      </c>
      <c r="C39" s="363">
        <v>10.27</v>
      </c>
      <c r="D39" s="363">
        <v>11.36</v>
      </c>
      <c r="E39" s="363">
        <v>11.08</v>
      </c>
      <c r="F39" s="363">
        <v>10.87</v>
      </c>
      <c r="G39" s="363">
        <v>10.86</v>
      </c>
      <c r="H39" s="363">
        <v>11.33</v>
      </c>
      <c r="I39" s="363">
        <v>11.46</v>
      </c>
      <c r="J39" s="363">
        <v>11.52</v>
      </c>
      <c r="K39" s="363">
        <v>11.65</v>
      </c>
      <c r="L39" s="363">
        <v>11.52</v>
      </c>
      <c r="M39" s="363">
        <v>11.29</v>
      </c>
      <c r="N39" s="363">
        <v>11.15</v>
      </c>
      <c r="O39" s="363">
        <v>11.26</v>
      </c>
      <c r="P39" s="363">
        <v>11.66</v>
      </c>
      <c r="Q39" s="363">
        <v>11.65</v>
      </c>
      <c r="R39" s="363">
        <v>11.82</v>
      </c>
      <c r="S39" s="363">
        <v>12</v>
      </c>
      <c r="T39" s="363">
        <v>12.75</v>
      </c>
      <c r="U39" s="363">
        <v>13.02</v>
      </c>
      <c r="V39" s="363">
        <v>13.41</v>
      </c>
      <c r="W39" s="363">
        <v>13.28</v>
      </c>
      <c r="X39" s="363">
        <v>12.89</v>
      </c>
      <c r="Y39" s="363">
        <v>12.33</v>
      </c>
      <c r="Z39" s="363">
        <v>12.28</v>
      </c>
      <c r="AA39" s="363">
        <v>12.61</v>
      </c>
      <c r="AB39" s="363">
        <v>12.53</v>
      </c>
      <c r="AC39" s="363">
        <v>12.36</v>
      </c>
      <c r="AD39" s="363">
        <v>12.08</v>
      </c>
      <c r="AE39" s="363">
        <v>12.16</v>
      </c>
      <c r="AF39" s="363">
        <v>12.63</v>
      </c>
      <c r="AG39" s="363">
        <v>12.91</v>
      </c>
      <c r="AH39" s="363">
        <v>13.08</v>
      </c>
      <c r="AI39" s="363">
        <v>13.07</v>
      </c>
      <c r="AJ39" s="363">
        <v>12.73</v>
      </c>
      <c r="AK39" s="363">
        <v>12.43</v>
      </c>
      <c r="AL39" s="363">
        <v>12.24</v>
      </c>
      <c r="AM39" s="363">
        <v>12.52</v>
      </c>
      <c r="AN39" s="363">
        <v>12.65</v>
      </c>
      <c r="AO39" s="363">
        <v>12.59</v>
      </c>
      <c r="AP39" s="363">
        <v>12.49</v>
      </c>
      <c r="AQ39" s="363">
        <v>12.42</v>
      </c>
      <c r="AR39" s="363">
        <v>13.01</v>
      </c>
      <c r="AS39" s="363">
        <v>13.5</v>
      </c>
      <c r="AT39" s="363">
        <v>13.29</v>
      </c>
      <c r="AU39" s="363">
        <v>13.38</v>
      </c>
      <c r="AV39" s="363">
        <v>13.12</v>
      </c>
      <c r="AW39" s="363">
        <v>12.15</v>
      </c>
      <c r="AX39" s="363">
        <v>12.76</v>
      </c>
      <c r="AY39" s="919">
        <v>12.89</v>
      </c>
      <c r="AZ39" s="919">
        <v>13.022130000000001</v>
      </c>
      <c r="BA39" s="919">
        <v>12.99004</v>
      </c>
      <c r="BB39" s="374">
        <v>12.89531</v>
      </c>
      <c r="BC39" s="374">
        <v>12.914960000000001</v>
      </c>
      <c r="BD39" s="374">
        <v>13.569699999999999</v>
      </c>
      <c r="BE39" s="374">
        <v>14.004</v>
      </c>
      <c r="BF39" s="374">
        <v>13.82602</v>
      </c>
      <c r="BG39" s="374">
        <v>13.9193</v>
      </c>
      <c r="BH39" s="374">
        <v>13.599460000000001</v>
      </c>
      <c r="BI39" s="374">
        <v>12.599309999999999</v>
      </c>
      <c r="BJ39" s="374">
        <v>13.181710000000001</v>
      </c>
      <c r="BK39" s="374">
        <v>13.30903</v>
      </c>
      <c r="BL39" s="374">
        <v>13.32902</v>
      </c>
      <c r="BM39" s="374">
        <v>13.29364</v>
      </c>
      <c r="BN39" s="374">
        <v>13.23643</v>
      </c>
      <c r="BO39" s="374">
        <v>13.25352</v>
      </c>
      <c r="BP39" s="374">
        <v>13.89941</v>
      </c>
      <c r="BQ39" s="374">
        <v>14.32277</v>
      </c>
      <c r="BR39" s="374">
        <v>14.118980000000001</v>
      </c>
      <c r="BS39" s="374">
        <v>14.18296</v>
      </c>
      <c r="BT39" s="374">
        <v>13.839119999999999</v>
      </c>
      <c r="BU39" s="374">
        <v>12.780340000000001</v>
      </c>
      <c r="BV39" s="374">
        <v>13.402749999999999</v>
      </c>
    </row>
    <row r="40" spans="1:74" ht="11.1" customHeight="1" x14ac:dyDescent="0.2">
      <c r="A40" s="29" t="s">
        <v>259</v>
      </c>
      <c r="B40" s="407" t="s">
        <v>3</v>
      </c>
      <c r="C40" s="395">
        <v>12.62</v>
      </c>
      <c r="D40" s="395">
        <v>13.01</v>
      </c>
      <c r="E40" s="395">
        <v>13.24</v>
      </c>
      <c r="F40" s="395">
        <v>13.73</v>
      </c>
      <c r="G40" s="395">
        <v>13.86</v>
      </c>
      <c r="H40" s="395">
        <v>13.83</v>
      </c>
      <c r="I40" s="395">
        <v>13.83</v>
      </c>
      <c r="J40" s="395">
        <v>13.92</v>
      </c>
      <c r="K40" s="395">
        <v>14.14</v>
      </c>
      <c r="L40" s="395">
        <v>14.06</v>
      </c>
      <c r="M40" s="395">
        <v>14.07</v>
      </c>
      <c r="N40" s="395">
        <v>13.72</v>
      </c>
      <c r="O40" s="395">
        <v>13.64</v>
      </c>
      <c r="P40" s="395">
        <v>13.76</v>
      </c>
      <c r="Q40" s="395">
        <v>14.41</v>
      </c>
      <c r="R40" s="395">
        <v>14.57</v>
      </c>
      <c r="S40" s="395">
        <v>14.89</v>
      </c>
      <c r="T40" s="395">
        <v>15.3</v>
      </c>
      <c r="U40" s="395">
        <v>15.31</v>
      </c>
      <c r="V40" s="395">
        <v>15.82</v>
      </c>
      <c r="W40" s="395">
        <v>16.190000000000001</v>
      </c>
      <c r="X40" s="395">
        <v>15.99</v>
      </c>
      <c r="Y40" s="395">
        <v>15.55</v>
      </c>
      <c r="Z40" s="395">
        <v>14.94</v>
      </c>
      <c r="AA40" s="395">
        <v>15.47</v>
      </c>
      <c r="AB40" s="395">
        <v>15.98</v>
      </c>
      <c r="AC40" s="395">
        <v>16.04</v>
      </c>
      <c r="AD40" s="395">
        <v>16.100000000000001</v>
      </c>
      <c r="AE40" s="395">
        <v>16.14</v>
      </c>
      <c r="AF40" s="395">
        <v>16.09</v>
      </c>
      <c r="AG40" s="395">
        <v>15.86</v>
      </c>
      <c r="AH40" s="395">
        <v>15.91</v>
      </c>
      <c r="AI40" s="395">
        <v>16.27</v>
      </c>
      <c r="AJ40" s="395">
        <v>16.48</v>
      </c>
      <c r="AK40" s="395">
        <v>16.190000000000001</v>
      </c>
      <c r="AL40" s="395">
        <v>15.69</v>
      </c>
      <c r="AM40" s="395">
        <v>15.44</v>
      </c>
      <c r="AN40" s="395">
        <v>16.11</v>
      </c>
      <c r="AO40" s="395">
        <v>16.68</v>
      </c>
      <c r="AP40" s="395">
        <v>16.86</v>
      </c>
      <c r="AQ40" s="395">
        <v>16.41</v>
      </c>
      <c r="AR40" s="395">
        <v>16.39</v>
      </c>
      <c r="AS40" s="395">
        <v>16.61</v>
      </c>
      <c r="AT40" s="395">
        <v>16.61</v>
      </c>
      <c r="AU40" s="395">
        <v>16.82</v>
      </c>
      <c r="AV40" s="395">
        <v>16.93</v>
      </c>
      <c r="AW40" s="395">
        <v>17</v>
      </c>
      <c r="AX40" s="395">
        <v>16.260000000000002</v>
      </c>
      <c r="AY40" s="932">
        <v>15.95</v>
      </c>
      <c r="AZ40" s="932">
        <v>16.383990000000001</v>
      </c>
      <c r="BA40" s="932">
        <v>17.21998</v>
      </c>
      <c r="BB40" s="400">
        <v>17.540970000000002</v>
      </c>
      <c r="BC40" s="400">
        <v>17.08541</v>
      </c>
      <c r="BD40" s="400">
        <v>17.087890000000002</v>
      </c>
      <c r="BE40" s="400">
        <v>17.101009999999999</v>
      </c>
      <c r="BF40" s="400">
        <v>17.140650000000001</v>
      </c>
      <c r="BG40" s="400">
        <v>17.48424</v>
      </c>
      <c r="BH40" s="400">
        <v>17.485859999999999</v>
      </c>
      <c r="BI40" s="400">
        <v>17.550920000000001</v>
      </c>
      <c r="BJ40" s="400">
        <v>16.784520000000001</v>
      </c>
      <c r="BK40" s="400">
        <v>16.771799999999999</v>
      </c>
      <c r="BL40" s="400">
        <v>17.14115</v>
      </c>
      <c r="BM40" s="400">
        <v>17.695709999999998</v>
      </c>
      <c r="BN40" s="400">
        <v>18.191770000000002</v>
      </c>
      <c r="BO40" s="400">
        <v>17.686910000000001</v>
      </c>
      <c r="BP40" s="400">
        <v>17.698049999999999</v>
      </c>
      <c r="BQ40" s="400">
        <v>17.692049999999998</v>
      </c>
      <c r="BR40" s="400">
        <v>17.716010000000001</v>
      </c>
      <c r="BS40" s="400">
        <v>17.99624</v>
      </c>
      <c r="BT40" s="400">
        <v>17.853649999999998</v>
      </c>
      <c r="BU40" s="400">
        <v>17.983820000000001</v>
      </c>
      <c r="BV40" s="400">
        <v>17.193180000000002</v>
      </c>
    </row>
    <row r="41" spans="1:74" s="159" customFormat="1" ht="12" customHeight="1" x14ac:dyDescent="0.25">
      <c r="A41" s="158"/>
      <c r="B41" s="1033" t="s">
        <v>1441</v>
      </c>
      <c r="C41" s="1023"/>
      <c r="D41" s="1023"/>
      <c r="E41" s="1023"/>
      <c r="F41" s="1023"/>
      <c r="G41" s="1023"/>
      <c r="H41" s="1023"/>
      <c r="I41" s="1023"/>
      <c r="J41" s="1023"/>
      <c r="K41" s="1023"/>
      <c r="L41" s="1023"/>
      <c r="M41" s="1023"/>
      <c r="N41" s="1023"/>
      <c r="O41" s="1023"/>
      <c r="P41" s="1023"/>
      <c r="Q41" s="1024"/>
      <c r="R41" s="829"/>
      <c r="AY41" s="839"/>
      <c r="AZ41" s="839"/>
      <c r="BA41" s="839"/>
      <c r="BB41" s="200"/>
      <c r="BC41" s="200"/>
      <c r="BD41" s="659"/>
      <c r="BE41" s="285"/>
      <c r="BF41" s="659"/>
      <c r="BG41" s="839"/>
      <c r="BH41" s="839"/>
      <c r="BI41" s="839"/>
      <c r="BJ41" s="200"/>
    </row>
    <row r="42" spans="1:74" s="159" customFormat="1" ht="12" customHeight="1" x14ac:dyDescent="0.25">
      <c r="A42" s="158"/>
      <c r="B42" s="1033" t="s">
        <v>1442</v>
      </c>
      <c r="C42" s="1023"/>
      <c r="D42" s="1023"/>
      <c r="E42" s="1023"/>
      <c r="F42" s="1023"/>
      <c r="G42" s="1023"/>
      <c r="H42" s="1023"/>
      <c r="I42" s="1023"/>
      <c r="J42" s="1023"/>
      <c r="K42" s="1023"/>
      <c r="L42" s="1023"/>
      <c r="M42" s="1023"/>
      <c r="N42" s="1023"/>
      <c r="O42" s="1023"/>
      <c r="P42" s="1023"/>
      <c r="Q42" s="1024"/>
      <c r="R42" s="829"/>
      <c r="AY42" s="839"/>
      <c r="AZ42" s="839"/>
      <c r="BA42" s="839"/>
      <c r="BB42" s="200"/>
      <c r="BC42" s="200"/>
      <c r="BD42" s="659"/>
      <c r="BE42" s="285"/>
      <c r="BF42" s="659"/>
      <c r="BG42" s="839"/>
      <c r="BH42" s="839"/>
      <c r="BI42" s="839"/>
      <c r="BJ42" s="200"/>
    </row>
    <row r="43" spans="1:74" s="159" customFormat="1" ht="12" customHeight="1" x14ac:dyDescent="0.25">
      <c r="A43" s="158"/>
      <c r="B43" s="1033" t="s">
        <v>1443</v>
      </c>
      <c r="C43" s="1023"/>
      <c r="D43" s="1023"/>
      <c r="E43" s="1023"/>
      <c r="F43" s="1023"/>
      <c r="G43" s="1023"/>
      <c r="H43" s="1023"/>
      <c r="I43" s="1023"/>
      <c r="J43" s="1023"/>
      <c r="K43" s="1023"/>
      <c r="L43" s="1023"/>
      <c r="M43" s="1023"/>
      <c r="N43" s="1023"/>
      <c r="O43" s="1023"/>
      <c r="P43" s="1023"/>
      <c r="Q43" s="1024"/>
      <c r="R43" s="829"/>
      <c r="AY43" s="839"/>
      <c r="AZ43" s="839"/>
      <c r="BA43" s="839"/>
      <c r="BB43" s="200"/>
      <c r="BC43" s="200"/>
      <c r="BD43" s="659"/>
      <c r="BE43" s="285"/>
      <c r="BF43" s="659"/>
      <c r="BG43" s="839"/>
      <c r="BH43" s="839"/>
      <c r="BI43" s="839"/>
      <c r="BJ43" s="200"/>
    </row>
    <row r="44" spans="1:74" s="159" customFormat="1" ht="12" customHeight="1" x14ac:dyDescent="0.2">
      <c r="A44" s="158"/>
      <c r="B44" s="799" t="s">
        <v>826</v>
      </c>
      <c r="C44" s="814"/>
      <c r="D44" s="814"/>
      <c r="E44" s="814"/>
      <c r="F44" s="814"/>
      <c r="G44" s="814"/>
      <c r="H44" s="826"/>
      <c r="I44" s="814"/>
      <c r="J44" s="814"/>
      <c r="K44" s="814"/>
      <c r="L44" s="814"/>
      <c r="M44" s="814"/>
      <c r="N44" s="814"/>
      <c r="O44" s="814"/>
      <c r="P44" s="814"/>
      <c r="Q44" s="814"/>
      <c r="R44" s="350"/>
      <c r="AY44" s="839"/>
      <c r="AZ44" s="839"/>
      <c r="BA44" s="839"/>
      <c r="BB44" s="200"/>
      <c r="BC44" s="200"/>
      <c r="BD44" s="659"/>
      <c r="BE44" s="285"/>
      <c r="BF44" s="659"/>
      <c r="BG44" s="839"/>
      <c r="BH44" s="839"/>
      <c r="BI44" s="839"/>
      <c r="BJ44" s="200"/>
    </row>
    <row r="45" spans="1:74" s="162" customFormat="1" ht="12" customHeight="1" x14ac:dyDescent="0.25">
      <c r="A45" s="161"/>
      <c r="B45" s="1018" t="str">
        <f>Dates!$G$2</f>
        <v>EIA completed modeling and analysis for this report on Monday, April 7, 2025.</v>
      </c>
      <c r="C45" s="1005"/>
      <c r="D45" s="1005"/>
      <c r="E45" s="1005"/>
      <c r="F45" s="1005"/>
      <c r="G45" s="1005"/>
      <c r="H45" s="1005"/>
      <c r="I45" s="1005"/>
      <c r="J45" s="1005"/>
      <c r="K45" s="1005"/>
      <c r="L45" s="1005"/>
      <c r="M45" s="1005"/>
      <c r="N45" s="1005"/>
      <c r="O45" s="1005"/>
      <c r="P45" s="1005"/>
      <c r="Q45" s="1005"/>
      <c r="R45" s="350"/>
      <c r="AY45" s="849"/>
      <c r="AZ45" s="849"/>
      <c r="BA45" s="849"/>
      <c r="BB45" s="227"/>
      <c r="BC45" s="227"/>
      <c r="BD45" s="658"/>
      <c r="BE45" s="283"/>
      <c r="BF45" s="658"/>
      <c r="BG45" s="849"/>
      <c r="BH45" s="849"/>
      <c r="BI45" s="849"/>
      <c r="BJ45" s="227"/>
    </row>
    <row r="46" spans="1:74" s="159" customFormat="1" ht="12" customHeight="1" x14ac:dyDescent="0.25">
      <c r="A46" s="158"/>
      <c r="B46" s="1013" t="s">
        <v>483</v>
      </c>
      <c r="C46" s="1014"/>
      <c r="D46" s="1014"/>
      <c r="E46" s="1014"/>
      <c r="F46" s="1014"/>
      <c r="G46" s="1014"/>
      <c r="H46" s="1014"/>
      <c r="I46" s="1014"/>
      <c r="J46" s="1014"/>
      <c r="K46" s="1014"/>
      <c r="L46" s="1014"/>
      <c r="M46" s="1014"/>
      <c r="N46" s="1014"/>
      <c r="O46" s="1014"/>
      <c r="P46" s="1014"/>
      <c r="Q46" s="1014"/>
      <c r="R46" s="829"/>
      <c r="AY46" s="839"/>
      <c r="AZ46" s="839"/>
      <c r="BA46" s="839"/>
      <c r="BB46" s="200"/>
      <c r="BC46" s="200"/>
      <c r="BD46" s="659"/>
      <c r="BE46" s="285"/>
      <c r="BF46" s="659"/>
      <c r="BG46" s="839"/>
      <c r="BH46" s="839"/>
      <c r="BI46" s="839"/>
      <c r="BJ46" s="200"/>
    </row>
    <row r="47" spans="1:74" s="159" customFormat="1" ht="12" customHeight="1" x14ac:dyDescent="0.25">
      <c r="A47" s="158"/>
      <c r="B47" s="1027" t="s">
        <v>1435</v>
      </c>
      <c r="C47" s="1014"/>
      <c r="D47" s="1014"/>
      <c r="E47" s="1014"/>
      <c r="F47" s="1014"/>
      <c r="G47" s="1014"/>
      <c r="H47" s="1014"/>
      <c r="I47" s="1014"/>
      <c r="J47" s="1014"/>
      <c r="K47" s="1014"/>
      <c r="L47" s="1014"/>
      <c r="M47" s="1014"/>
      <c r="N47" s="1014"/>
      <c r="O47" s="1014"/>
      <c r="P47" s="1014"/>
      <c r="Q47" s="1014"/>
      <c r="R47" s="829"/>
      <c r="AY47" s="839"/>
      <c r="AZ47" s="839"/>
      <c r="BA47" s="839"/>
      <c r="BB47" s="200"/>
      <c r="BC47" s="200"/>
      <c r="BD47" s="659"/>
      <c r="BE47" s="285"/>
      <c r="BF47" s="659"/>
      <c r="BG47" s="839"/>
      <c r="BH47" s="839"/>
      <c r="BI47" s="839"/>
      <c r="BJ47" s="200"/>
    </row>
    <row r="48" spans="1:74" s="159" customFormat="1" ht="12" customHeight="1" x14ac:dyDescent="0.25">
      <c r="A48" s="158"/>
      <c r="B48" s="1028" t="s">
        <v>766</v>
      </c>
      <c r="C48" s="1014"/>
      <c r="D48" s="1014"/>
      <c r="E48" s="1014"/>
      <c r="F48" s="1014"/>
      <c r="G48" s="1014"/>
      <c r="H48" s="1014"/>
      <c r="I48" s="1014"/>
      <c r="J48" s="1014"/>
      <c r="K48" s="1014"/>
      <c r="L48" s="1014"/>
      <c r="M48" s="1014"/>
      <c r="N48" s="1014"/>
      <c r="O48" s="1014"/>
      <c r="P48" s="1014"/>
      <c r="Q48" s="1014"/>
      <c r="R48" s="829"/>
      <c r="AY48" s="839"/>
      <c r="AZ48" s="839"/>
      <c r="BA48" s="839"/>
      <c r="BB48" s="200"/>
      <c r="BC48" s="200"/>
      <c r="BD48" s="659"/>
      <c r="BE48" s="285"/>
      <c r="BF48" s="659"/>
      <c r="BG48" s="839"/>
      <c r="BH48" s="839"/>
      <c r="BI48" s="839"/>
      <c r="BJ48" s="200"/>
    </row>
    <row r="49" spans="1:74" s="159" customFormat="1" ht="12" customHeight="1" x14ac:dyDescent="0.2">
      <c r="A49" s="158"/>
      <c r="B49" s="1019" t="s">
        <v>840</v>
      </c>
      <c r="C49" s="1019"/>
      <c r="D49" s="1019"/>
      <c r="E49" s="1019"/>
      <c r="F49" s="1019"/>
      <c r="G49" s="1019"/>
      <c r="H49" s="1019"/>
      <c r="I49" s="1019"/>
      <c r="J49" s="1019"/>
      <c r="K49" s="1019"/>
      <c r="L49" s="1019"/>
      <c r="M49" s="1019"/>
      <c r="N49" s="1019"/>
      <c r="O49" s="1019"/>
      <c r="P49" s="1019"/>
      <c r="Q49" s="1019"/>
      <c r="R49" s="1019"/>
      <c r="AY49" s="839"/>
      <c r="AZ49" s="839"/>
      <c r="BA49" s="839"/>
      <c r="BB49" s="200"/>
      <c r="BC49" s="200"/>
      <c r="BD49" s="659"/>
      <c r="BE49" s="285"/>
      <c r="BF49" s="659"/>
      <c r="BG49" s="839"/>
      <c r="BH49" s="839"/>
      <c r="BI49" s="839"/>
      <c r="BJ49" s="200"/>
    </row>
    <row r="50" spans="1:74" s="838" customFormat="1" ht="12" customHeight="1" x14ac:dyDescent="0.25">
      <c r="A50" s="158"/>
      <c r="B50" s="1036" t="s">
        <v>1587</v>
      </c>
      <c r="C50" s="1032"/>
      <c r="D50" s="1032"/>
      <c r="E50" s="1032"/>
      <c r="F50" s="1032"/>
      <c r="G50" s="1032"/>
      <c r="H50" s="1032"/>
      <c r="I50" s="1032"/>
      <c r="J50" s="1032"/>
      <c r="K50" s="1032"/>
      <c r="L50" s="1032"/>
      <c r="M50" s="1032"/>
      <c r="N50" s="1032"/>
      <c r="O50" s="1032"/>
      <c r="P50" s="1032"/>
      <c r="Q50" s="1032"/>
      <c r="R50" s="837"/>
      <c r="AY50" s="839"/>
      <c r="AZ50" s="839"/>
      <c r="BA50" s="839"/>
      <c r="BB50" s="839"/>
      <c r="BC50" s="839"/>
      <c r="BD50" s="659"/>
      <c r="BE50" s="659"/>
      <c r="BF50" s="659"/>
      <c r="BG50" s="839"/>
      <c r="BH50" s="839"/>
      <c r="BI50" s="839"/>
      <c r="BJ50" s="839"/>
    </row>
    <row r="51" spans="1:74" s="838" customFormat="1" ht="12" customHeight="1" x14ac:dyDescent="0.25">
      <c r="A51" s="158"/>
      <c r="B51" s="1031" t="s">
        <v>1593</v>
      </c>
      <c r="C51" s="1032"/>
      <c r="D51" s="1032"/>
      <c r="E51" s="1032"/>
      <c r="F51" s="1032"/>
      <c r="G51" s="1032"/>
      <c r="H51" s="1032"/>
      <c r="I51" s="1032"/>
      <c r="J51" s="1032"/>
      <c r="K51" s="1032"/>
      <c r="L51" s="1032"/>
      <c r="M51" s="1032"/>
      <c r="N51" s="1032"/>
      <c r="O51" s="1032"/>
      <c r="P51" s="1032"/>
      <c r="Q51" s="1032"/>
      <c r="R51" s="837"/>
      <c r="AY51" s="839"/>
      <c r="AZ51" s="839"/>
      <c r="BA51" s="839"/>
      <c r="BB51" s="839"/>
      <c r="BC51" s="839"/>
      <c r="BD51" s="659"/>
      <c r="BE51" s="659"/>
      <c r="BF51" s="659"/>
      <c r="BG51" s="839"/>
      <c r="BH51" s="839"/>
      <c r="BI51" s="839"/>
      <c r="BJ51" s="839"/>
    </row>
    <row r="52" spans="1:74" s="838" customFormat="1" ht="12" customHeight="1" x14ac:dyDescent="0.25">
      <c r="A52" s="158"/>
      <c r="B52" s="1034" t="s">
        <v>1502</v>
      </c>
      <c r="C52" s="1032"/>
      <c r="D52" s="1032"/>
      <c r="E52" s="1032"/>
      <c r="F52" s="1032"/>
      <c r="G52" s="1032"/>
      <c r="H52" s="1032"/>
      <c r="I52" s="1032"/>
      <c r="J52" s="1032"/>
      <c r="K52" s="1032"/>
      <c r="L52" s="1032"/>
      <c r="M52" s="1032"/>
      <c r="N52" s="1032"/>
      <c r="O52" s="1032"/>
      <c r="P52" s="1032"/>
      <c r="Q52" s="1032"/>
      <c r="R52" s="837"/>
      <c r="AY52" s="839"/>
      <c r="AZ52" s="839"/>
      <c r="BA52" s="839"/>
      <c r="BB52" s="839"/>
      <c r="BC52" s="839"/>
      <c r="BD52" s="659"/>
      <c r="BE52" s="659"/>
      <c r="BF52" s="659"/>
      <c r="BG52" s="839"/>
      <c r="BH52" s="839"/>
      <c r="BI52" s="839"/>
      <c r="BJ52" s="839"/>
    </row>
    <row r="53" spans="1:74" s="838" customFormat="1" ht="12" customHeight="1" x14ac:dyDescent="0.2">
      <c r="A53" s="158"/>
      <c r="B53" s="1035" t="s">
        <v>1503</v>
      </c>
      <c r="C53" s="1035"/>
      <c r="D53" s="1035"/>
      <c r="E53" s="1035"/>
      <c r="F53" s="1035"/>
      <c r="G53" s="1035"/>
      <c r="H53" s="1035"/>
      <c r="I53" s="1035"/>
      <c r="J53" s="1035"/>
      <c r="K53" s="1035"/>
      <c r="L53" s="1035"/>
      <c r="M53" s="1035"/>
      <c r="N53" s="1035"/>
      <c r="O53" s="1035"/>
      <c r="P53" s="1035"/>
      <c r="Q53" s="1035"/>
      <c r="R53" s="837"/>
      <c r="AY53" s="839"/>
      <c r="AZ53" s="839"/>
      <c r="BA53" s="839"/>
      <c r="BB53" s="839"/>
      <c r="BC53" s="839"/>
      <c r="BD53" s="659"/>
      <c r="BE53" s="659"/>
      <c r="BF53" s="659"/>
      <c r="BG53" s="839"/>
      <c r="BH53" s="839"/>
      <c r="BI53" s="839"/>
      <c r="BJ53" s="839"/>
    </row>
    <row r="54" spans="1:74" ht="13.2" x14ac:dyDescent="0.25">
      <c r="A54" s="160"/>
      <c r="B54" s="1022" t="s">
        <v>492</v>
      </c>
      <c r="C54" s="1024"/>
      <c r="D54" s="1024"/>
      <c r="E54" s="1024"/>
      <c r="F54" s="1024"/>
      <c r="G54" s="1024"/>
      <c r="H54" s="1024"/>
      <c r="I54" s="1024"/>
      <c r="J54" s="1024"/>
      <c r="K54" s="1024"/>
      <c r="L54" s="1024"/>
      <c r="M54" s="1024"/>
      <c r="N54" s="1024"/>
      <c r="O54" s="1024"/>
      <c r="P54" s="1024"/>
      <c r="Q54" s="1024"/>
      <c r="R54" s="829"/>
      <c r="BK54" s="154"/>
      <c r="BL54" s="154"/>
      <c r="BM54" s="154"/>
      <c r="BN54" s="154"/>
      <c r="BO54" s="154"/>
      <c r="BP54" s="154"/>
      <c r="BQ54" s="154"/>
      <c r="BR54" s="154"/>
      <c r="BS54" s="154"/>
      <c r="BT54" s="154"/>
      <c r="BU54" s="154"/>
      <c r="BV54" s="154"/>
    </row>
    <row r="55" spans="1:74" ht="13.2" x14ac:dyDescent="0.25">
      <c r="A55" s="160"/>
      <c r="B55" s="1029" t="s">
        <v>842</v>
      </c>
      <c r="C55" s="1024"/>
      <c r="D55" s="1024"/>
      <c r="E55" s="1024"/>
      <c r="F55" s="1024"/>
      <c r="G55" s="1024"/>
      <c r="H55" s="1024"/>
      <c r="I55" s="1024"/>
      <c r="J55" s="1024"/>
      <c r="K55" s="1024"/>
      <c r="L55" s="1024"/>
      <c r="M55" s="1024"/>
      <c r="N55" s="1024"/>
      <c r="O55" s="1024"/>
      <c r="P55" s="1024"/>
      <c r="Q55" s="1024"/>
      <c r="R55" s="829"/>
      <c r="BK55" s="154"/>
      <c r="BL55" s="154"/>
      <c r="BM55" s="154"/>
      <c r="BN55" s="154"/>
      <c r="BO55" s="154"/>
      <c r="BP55" s="154"/>
      <c r="BQ55" s="154"/>
      <c r="BR55" s="154"/>
      <c r="BS55" s="154"/>
      <c r="BT55" s="154"/>
      <c r="BU55" s="154"/>
      <c r="BV55" s="154"/>
    </row>
    <row r="56" spans="1:74" x14ac:dyDescent="0.2">
      <c r="BK56" s="154"/>
      <c r="BL56" s="154"/>
      <c r="BM56" s="154"/>
      <c r="BN56" s="154"/>
      <c r="BO56" s="154"/>
      <c r="BP56" s="154"/>
      <c r="BQ56" s="154"/>
      <c r="BR56" s="154"/>
      <c r="BS56" s="154"/>
      <c r="BT56" s="154"/>
      <c r="BU56" s="154"/>
      <c r="BV56" s="154"/>
    </row>
    <row r="57" spans="1:74" x14ac:dyDescent="0.2">
      <c r="BK57" s="154"/>
      <c r="BL57" s="154"/>
      <c r="BM57" s="154"/>
      <c r="BN57" s="154"/>
      <c r="BO57" s="154"/>
      <c r="BP57" s="154"/>
      <c r="BQ57" s="154"/>
      <c r="BR57" s="154"/>
      <c r="BS57" s="154"/>
      <c r="BT57" s="154"/>
      <c r="BU57" s="154"/>
      <c r="BV57" s="154"/>
    </row>
    <row r="58" spans="1:74" x14ac:dyDescent="0.2">
      <c r="BK58" s="154"/>
      <c r="BL58" s="154"/>
      <c r="BM58" s="154"/>
      <c r="BN58" s="154"/>
      <c r="BO58" s="154"/>
      <c r="BP58" s="154"/>
      <c r="BQ58" s="154"/>
      <c r="BR58" s="154"/>
      <c r="BS58" s="154"/>
      <c r="BT58" s="154"/>
      <c r="BU58" s="154"/>
      <c r="BV58" s="154"/>
    </row>
    <row r="59" spans="1:74" x14ac:dyDescent="0.2">
      <c r="BK59" s="154"/>
      <c r="BL59" s="154"/>
      <c r="BM59" s="154"/>
      <c r="BN59" s="154"/>
      <c r="BO59" s="154"/>
      <c r="BP59" s="154"/>
      <c r="BQ59" s="154"/>
      <c r="BR59" s="154"/>
      <c r="BS59" s="154"/>
      <c r="BT59" s="154"/>
      <c r="BU59" s="154"/>
      <c r="BV59" s="154"/>
    </row>
    <row r="60" spans="1:74" x14ac:dyDescent="0.2">
      <c r="BK60" s="154"/>
      <c r="BL60" s="154"/>
      <c r="BM60" s="154"/>
      <c r="BN60" s="154"/>
      <c r="BO60" s="154"/>
      <c r="BP60" s="154"/>
      <c r="BQ60" s="154"/>
      <c r="BR60" s="154"/>
      <c r="BS60" s="154"/>
      <c r="BT60" s="154"/>
      <c r="BU60" s="154"/>
      <c r="BV60" s="154"/>
    </row>
    <row r="61" spans="1:74" x14ac:dyDescent="0.2">
      <c r="BK61" s="154"/>
      <c r="BL61" s="154"/>
      <c r="BM61" s="154"/>
      <c r="BN61" s="154"/>
      <c r="BO61" s="154"/>
      <c r="BP61" s="154"/>
      <c r="BQ61" s="154"/>
      <c r="BR61" s="154"/>
      <c r="BS61" s="154"/>
      <c r="BT61" s="154"/>
      <c r="BU61" s="154"/>
      <c r="BV61" s="154"/>
    </row>
    <row r="62" spans="1:74" x14ac:dyDescent="0.2">
      <c r="BK62" s="154"/>
      <c r="BL62" s="154"/>
      <c r="BM62" s="154"/>
      <c r="BN62" s="154"/>
      <c r="BO62" s="154"/>
      <c r="BP62" s="154"/>
      <c r="BQ62" s="154"/>
      <c r="BR62" s="154"/>
      <c r="BS62" s="154"/>
      <c r="BT62" s="154"/>
      <c r="BU62" s="154"/>
      <c r="BV62" s="154"/>
    </row>
    <row r="63" spans="1:74" x14ac:dyDescent="0.2">
      <c r="BK63" s="154"/>
      <c r="BL63" s="154"/>
      <c r="BM63" s="154"/>
      <c r="BN63" s="154"/>
      <c r="BO63" s="154"/>
      <c r="BP63" s="154"/>
      <c r="BQ63" s="154"/>
      <c r="BR63" s="154"/>
      <c r="BS63" s="154"/>
      <c r="BT63" s="154"/>
      <c r="BU63" s="154"/>
      <c r="BV63" s="154"/>
    </row>
    <row r="64" spans="1:74" x14ac:dyDescent="0.2">
      <c r="BK64" s="154"/>
      <c r="BL64" s="154"/>
      <c r="BM64" s="154"/>
      <c r="BN64" s="154"/>
      <c r="BO64" s="154"/>
      <c r="BP64" s="154"/>
      <c r="BQ64" s="154"/>
      <c r="BR64" s="154"/>
      <c r="BS64" s="154"/>
      <c r="BT64" s="154"/>
      <c r="BU64" s="154"/>
      <c r="BV64" s="154"/>
    </row>
    <row r="65" spans="63:74" x14ac:dyDescent="0.2">
      <c r="BK65" s="154"/>
      <c r="BL65" s="154"/>
      <c r="BM65" s="154"/>
      <c r="BN65" s="154"/>
      <c r="BO65" s="154"/>
      <c r="BP65" s="154"/>
      <c r="BQ65" s="154"/>
      <c r="BR65" s="154"/>
      <c r="BS65" s="154"/>
      <c r="BT65" s="154"/>
      <c r="BU65" s="154"/>
      <c r="BV65" s="154"/>
    </row>
    <row r="66" spans="63:74" x14ac:dyDescent="0.2">
      <c r="BK66" s="154"/>
      <c r="BL66" s="154"/>
      <c r="BM66" s="154"/>
      <c r="BN66" s="154"/>
      <c r="BO66" s="154"/>
      <c r="BP66" s="154"/>
      <c r="BQ66" s="154"/>
      <c r="BR66" s="154"/>
      <c r="BS66" s="154"/>
      <c r="BT66" s="154"/>
      <c r="BU66" s="154"/>
      <c r="BV66" s="154"/>
    </row>
    <row r="67" spans="63:74" x14ac:dyDescent="0.2">
      <c r="BK67" s="154"/>
      <c r="BL67" s="154"/>
      <c r="BM67" s="154"/>
      <c r="BN67" s="154"/>
      <c r="BO67" s="154"/>
      <c r="BP67" s="154"/>
      <c r="BQ67" s="154"/>
      <c r="BR67" s="154"/>
      <c r="BS67" s="154"/>
      <c r="BT67" s="154"/>
      <c r="BU67" s="154"/>
      <c r="BV67" s="154"/>
    </row>
    <row r="68" spans="63:74" x14ac:dyDescent="0.2">
      <c r="BK68" s="154"/>
      <c r="BL68" s="154"/>
      <c r="BM68" s="154"/>
      <c r="BN68" s="154"/>
      <c r="BO68" s="154"/>
      <c r="BP68" s="154"/>
      <c r="BQ68" s="154"/>
      <c r="BR68" s="154"/>
      <c r="BS68" s="154"/>
      <c r="BT68" s="154"/>
      <c r="BU68" s="154"/>
      <c r="BV68" s="154"/>
    </row>
    <row r="69" spans="63:74" x14ac:dyDescent="0.2">
      <c r="BK69" s="154"/>
      <c r="BL69" s="154"/>
      <c r="BM69" s="154"/>
      <c r="BN69" s="154"/>
      <c r="BO69" s="154"/>
      <c r="BP69" s="154"/>
      <c r="BQ69" s="154"/>
      <c r="BR69" s="154"/>
      <c r="BS69" s="154"/>
      <c r="BT69" s="154"/>
      <c r="BU69" s="154"/>
      <c r="BV69" s="154"/>
    </row>
    <row r="70" spans="63:74" x14ac:dyDescent="0.2">
      <c r="BK70" s="154"/>
      <c r="BL70" s="154"/>
      <c r="BM70" s="154"/>
      <c r="BN70" s="154"/>
      <c r="BO70" s="154"/>
      <c r="BP70" s="154"/>
      <c r="BQ70" s="154"/>
      <c r="BR70" s="154"/>
      <c r="BS70" s="154"/>
      <c r="BT70" s="154"/>
      <c r="BU70" s="154"/>
      <c r="BV70" s="154"/>
    </row>
    <row r="71" spans="63:74" x14ac:dyDescent="0.2">
      <c r="BK71" s="154"/>
      <c r="BL71" s="154"/>
      <c r="BM71" s="154"/>
      <c r="BN71" s="154"/>
      <c r="BO71" s="154"/>
      <c r="BP71" s="154"/>
      <c r="BQ71" s="154"/>
      <c r="BR71" s="154"/>
      <c r="BS71" s="154"/>
      <c r="BT71" s="154"/>
      <c r="BU71" s="154"/>
      <c r="BV71" s="154"/>
    </row>
    <row r="72" spans="63:74" x14ac:dyDescent="0.2">
      <c r="BK72" s="154"/>
      <c r="BL72" s="154"/>
      <c r="BM72" s="154"/>
      <c r="BN72" s="154"/>
      <c r="BO72" s="154"/>
      <c r="BP72" s="154"/>
      <c r="BQ72" s="154"/>
      <c r="BR72" s="154"/>
      <c r="BS72" s="154"/>
      <c r="BT72" s="154"/>
      <c r="BU72" s="154"/>
      <c r="BV72" s="154"/>
    </row>
    <row r="73" spans="63:74" x14ac:dyDescent="0.2">
      <c r="BK73" s="154"/>
      <c r="BL73" s="154"/>
      <c r="BM73" s="154"/>
      <c r="BN73" s="154"/>
      <c r="BO73" s="154"/>
      <c r="BP73" s="154"/>
      <c r="BQ73" s="154"/>
      <c r="BR73" s="154"/>
      <c r="BS73" s="154"/>
      <c r="BT73" s="154"/>
      <c r="BU73" s="154"/>
      <c r="BV73" s="154"/>
    </row>
    <row r="74" spans="63:74" x14ac:dyDescent="0.2">
      <c r="BK74" s="154"/>
      <c r="BL74" s="154"/>
      <c r="BM74" s="154"/>
      <c r="BN74" s="154"/>
      <c r="BO74" s="154"/>
      <c r="BP74" s="154"/>
      <c r="BQ74" s="154"/>
      <c r="BR74" s="154"/>
      <c r="BS74" s="154"/>
      <c r="BT74" s="154"/>
      <c r="BU74" s="154"/>
      <c r="BV74" s="154"/>
    </row>
    <row r="75" spans="63:74" x14ac:dyDescent="0.2">
      <c r="BK75" s="154"/>
      <c r="BL75" s="154"/>
      <c r="BM75" s="154"/>
      <c r="BN75" s="154"/>
      <c r="BO75" s="154"/>
      <c r="BP75" s="154"/>
      <c r="BQ75" s="154"/>
      <c r="BR75" s="154"/>
      <c r="BS75" s="154"/>
      <c r="BT75" s="154"/>
      <c r="BU75" s="154"/>
      <c r="BV75" s="154"/>
    </row>
    <row r="76" spans="63:74" x14ac:dyDescent="0.2">
      <c r="BK76" s="154"/>
      <c r="BL76" s="154"/>
      <c r="BM76" s="154"/>
      <c r="BN76" s="154"/>
      <c r="BO76" s="154"/>
      <c r="BP76" s="154"/>
      <c r="BQ76" s="154"/>
      <c r="BR76" s="154"/>
      <c r="BS76" s="154"/>
      <c r="BT76" s="154"/>
      <c r="BU76" s="154"/>
      <c r="BV76" s="154"/>
    </row>
    <row r="77" spans="63:74" x14ac:dyDescent="0.2">
      <c r="BK77" s="154"/>
      <c r="BL77" s="154"/>
      <c r="BM77" s="154"/>
      <c r="BN77" s="154"/>
      <c r="BO77" s="154"/>
      <c r="BP77" s="154"/>
      <c r="BQ77" s="154"/>
      <c r="BR77" s="154"/>
      <c r="BS77" s="154"/>
      <c r="BT77" s="154"/>
      <c r="BU77" s="154"/>
      <c r="BV77" s="154"/>
    </row>
    <row r="78" spans="63:74" x14ac:dyDescent="0.2">
      <c r="BK78" s="154"/>
      <c r="BL78" s="154"/>
      <c r="BM78" s="154"/>
      <c r="BN78" s="154"/>
      <c r="BO78" s="154"/>
      <c r="BP78" s="154"/>
      <c r="BQ78" s="154"/>
      <c r="BR78" s="154"/>
      <c r="BS78" s="154"/>
      <c r="BT78" s="154"/>
      <c r="BU78" s="154"/>
      <c r="BV78" s="154"/>
    </row>
    <row r="79" spans="63:74" x14ac:dyDescent="0.2">
      <c r="BK79" s="154"/>
      <c r="BL79" s="154"/>
      <c r="BM79" s="154"/>
      <c r="BN79" s="154"/>
      <c r="BO79" s="154"/>
      <c r="BP79" s="154"/>
      <c r="BQ79" s="154"/>
      <c r="BR79" s="154"/>
      <c r="BS79" s="154"/>
      <c r="BT79" s="154"/>
      <c r="BU79" s="154"/>
      <c r="BV79" s="154"/>
    </row>
    <row r="80" spans="63:74" x14ac:dyDescent="0.2">
      <c r="BK80" s="154"/>
      <c r="BL80" s="154"/>
      <c r="BM80" s="154"/>
      <c r="BN80" s="154"/>
      <c r="BO80" s="154"/>
      <c r="BP80" s="154"/>
      <c r="BQ80" s="154"/>
      <c r="BR80" s="154"/>
      <c r="BS80" s="154"/>
      <c r="BT80" s="154"/>
      <c r="BU80" s="154"/>
      <c r="BV80" s="154"/>
    </row>
    <row r="81" spans="63:74" x14ac:dyDescent="0.2">
      <c r="BK81" s="154"/>
      <c r="BL81" s="154"/>
      <c r="BM81" s="154"/>
      <c r="BN81" s="154"/>
      <c r="BO81" s="154"/>
      <c r="BP81" s="154"/>
      <c r="BQ81" s="154"/>
      <c r="BR81" s="154"/>
      <c r="BS81" s="154"/>
      <c r="BT81" s="154"/>
      <c r="BU81" s="154"/>
      <c r="BV81" s="154"/>
    </row>
    <row r="82" spans="63:74" x14ac:dyDescent="0.2">
      <c r="BK82" s="154"/>
      <c r="BL82" s="154"/>
      <c r="BM82" s="154"/>
      <c r="BN82" s="154"/>
      <c r="BO82" s="154"/>
      <c r="BP82" s="154"/>
      <c r="BQ82" s="154"/>
      <c r="BR82" s="154"/>
      <c r="BS82" s="154"/>
      <c r="BT82" s="154"/>
      <c r="BU82" s="154"/>
      <c r="BV82" s="154"/>
    </row>
    <row r="83" spans="63:74" x14ac:dyDescent="0.2">
      <c r="BK83" s="154"/>
      <c r="BL83" s="154"/>
      <c r="BM83" s="154"/>
      <c r="BN83" s="154"/>
      <c r="BO83" s="154"/>
      <c r="BP83" s="154"/>
      <c r="BQ83" s="154"/>
      <c r="BR83" s="154"/>
      <c r="BS83" s="154"/>
      <c r="BT83" s="154"/>
      <c r="BU83" s="154"/>
      <c r="BV83" s="154"/>
    </row>
    <row r="84" spans="63:74" x14ac:dyDescent="0.2">
      <c r="BK84" s="154"/>
      <c r="BL84" s="154"/>
      <c r="BM84" s="154"/>
      <c r="BN84" s="154"/>
      <c r="BO84" s="154"/>
      <c r="BP84" s="154"/>
      <c r="BQ84" s="154"/>
      <c r="BR84" s="154"/>
      <c r="BS84" s="154"/>
      <c r="BT84" s="154"/>
      <c r="BU84" s="154"/>
      <c r="BV84" s="154"/>
    </row>
    <row r="85" spans="63:74" x14ac:dyDescent="0.2">
      <c r="BK85" s="154"/>
      <c r="BL85" s="154"/>
      <c r="BM85" s="154"/>
      <c r="BN85" s="154"/>
      <c r="BO85" s="154"/>
      <c r="BP85" s="154"/>
      <c r="BQ85" s="154"/>
      <c r="BR85" s="154"/>
      <c r="BS85" s="154"/>
      <c r="BT85" s="154"/>
      <c r="BU85" s="154"/>
      <c r="BV85" s="154"/>
    </row>
    <row r="86" spans="63:74" x14ac:dyDescent="0.2">
      <c r="BK86" s="154"/>
      <c r="BL86" s="154"/>
      <c r="BM86" s="154"/>
      <c r="BN86" s="154"/>
      <c r="BO86" s="154"/>
      <c r="BP86" s="154"/>
      <c r="BQ86" s="154"/>
      <c r="BR86" s="154"/>
      <c r="BS86" s="154"/>
      <c r="BT86" s="154"/>
      <c r="BU86" s="154"/>
      <c r="BV86" s="154"/>
    </row>
    <row r="87" spans="63:74" x14ac:dyDescent="0.2">
      <c r="BK87" s="154"/>
      <c r="BL87" s="154"/>
      <c r="BM87" s="154"/>
      <c r="BN87" s="154"/>
      <c r="BO87" s="154"/>
      <c r="BP87" s="154"/>
      <c r="BQ87" s="154"/>
      <c r="BR87" s="154"/>
      <c r="BS87" s="154"/>
      <c r="BT87" s="154"/>
      <c r="BU87" s="154"/>
      <c r="BV87" s="154"/>
    </row>
    <row r="88" spans="63:74" x14ac:dyDescent="0.2">
      <c r="BK88" s="154"/>
      <c r="BL88" s="154"/>
      <c r="BM88" s="154"/>
      <c r="BN88" s="154"/>
      <c r="BO88" s="154"/>
      <c r="BP88" s="154"/>
      <c r="BQ88" s="154"/>
      <c r="BR88" s="154"/>
      <c r="BS88" s="154"/>
      <c r="BT88" s="154"/>
      <c r="BU88" s="154"/>
      <c r="BV88" s="154"/>
    </row>
    <row r="89" spans="63:74" x14ac:dyDescent="0.2">
      <c r="BK89" s="154"/>
      <c r="BL89" s="154"/>
      <c r="BM89" s="154"/>
      <c r="BN89" s="154"/>
      <c r="BO89" s="154"/>
      <c r="BP89" s="154"/>
      <c r="BQ89" s="154"/>
      <c r="BR89" s="154"/>
      <c r="BS89" s="154"/>
      <c r="BT89" s="154"/>
      <c r="BU89" s="154"/>
      <c r="BV89" s="154"/>
    </row>
    <row r="90" spans="63:74" x14ac:dyDescent="0.2">
      <c r="BK90" s="154"/>
      <c r="BL90" s="154"/>
      <c r="BM90" s="154"/>
      <c r="BN90" s="154"/>
      <c r="BO90" s="154"/>
      <c r="BP90" s="154"/>
      <c r="BQ90" s="154"/>
      <c r="BR90" s="154"/>
      <c r="BS90" s="154"/>
      <c r="BT90" s="154"/>
      <c r="BU90" s="154"/>
      <c r="BV90" s="154"/>
    </row>
    <row r="91" spans="63:74" x14ac:dyDescent="0.2">
      <c r="BK91" s="154"/>
      <c r="BL91" s="154"/>
      <c r="BM91" s="154"/>
      <c r="BN91" s="154"/>
      <c r="BO91" s="154"/>
      <c r="BP91" s="154"/>
      <c r="BQ91" s="154"/>
      <c r="BR91" s="154"/>
      <c r="BS91" s="154"/>
      <c r="BT91" s="154"/>
      <c r="BU91" s="154"/>
      <c r="BV91" s="154"/>
    </row>
    <row r="92" spans="63:74" x14ac:dyDescent="0.2">
      <c r="BK92" s="154"/>
      <c r="BL92" s="154"/>
      <c r="BM92" s="154"/>
      <c r="BN92" s="154"/>
      <c r="BO92" s="154"/>
      <c r="BP92" s="154"/>
      <c r="BQ92" s="154"/>
      <c r="BR92" s="154"/>
      <c r="BS92" s="154"/>
      <c r="BT92" s="154"/>
      <c r="BU92" s="154"/>
      <c r="BV92" s="154"/>
    </row>
    <row r="93" spans="63:74" x14ac:dyDescent="0.2">
      <c r="BK93" s="154"/>
      <c r="BL93" s="154"/>
      <c r="BM93" s="154"/>
      <c r="BN93" s="154"/>
      <c r="BO93" s="154"/>
      <c r="BP93" s="154"/>
      <c r="BQ93" s="154"/>
      <c r="BR93" s="154"/>
      <c r="BS93" s="154"/>
      <c r="BT93" s="154"/>
      <c r="BU93" s="154"/>
      <c r="BV93" s="154"/>
    </row>
    <row r="94" spans="63:74" x14ac:dyDescent="0.2">
      <c r="BK94" s="154"/>
      <c r="BL94" s="154"/>
      <c r="BM94" s="154"/>
      <c r="BN94" s="154"/>
      <c r="BO94" s="154"/>
      <c r="BP94" s="154"/>
      <c r="BQ94" s="154"/>
      <c r="BR94" s="154"/>
      <c r="BS94" s="154"/>
      <c r="BT94" s="154"/>
      <c r="BU94" s="154"/>
      <c r="BV94" s="154"/>
    </row>
    <row r="95" spans="63:74" x14ac:dyDescent="0.2">
      <c r="BK95" s="154"/>
      <c r="BL95" s="154"/>
      <c r="BM95" s="154"/>
      <c r="BN95" s="154"/>
      <c r="BO95" s="154"/>
      <c r="BP95" s="154"/>
      <c r="BQ95" s="154"/>
      <c r="BR95" s="154"/>
      <c r="BS95" s="154"/>
      <c r="BT95" s="154"/>
      <c r="BU95" s="154"/>
      <c r="BV95" s="154"/>
    </row>
    <row r="96" spans="63:74" x14ac:dyDescent="0.2">
      <c r="BK96" s="154"/>
      <c r="BL96" s="154"/>
      <c r="BM96" s="154"/>
      <c r="BN96" s="154"/>
      <c r="BO96" s="154"/>
      <c r="BP96" s="154"/>
      <c r="BQ96" s="154"/>
      <c r="BR96" s="154"/>
      <c r="BS96" s="154"/>
      <c r="BT96" s="154"/>
      <c r="BU96" s="154"/>
      <c r="BV96" s="154"/>
    </row>
    <row r="97" spans="63:74" x14ac:dyDescent="0.2">
      <c r="BK97" s="154"/>
      <c r="BL97" s="154"/>
      <c r="BM97" s="154"/>
      <c r="BN97" s="154"/>
      <c r="BO97" s="154"/>
      <c r="BP97" s="154"/>
      <c r="BQ97" s="154"/>
      <c r="BR97" s="154"/>
      <c r="BS97" s="154"/>
      <c r="BT97" s="154"/>
      <c r="BU97" s="154"/>
      <c r="BV97" s="154"/>
    </row>
    <row r="98" spans="63:74" x14ac:dyDescent="0.2">
      <c r="BK98" s="154"/>
      <c r="BL98" s="154"/>
      <c r="BM98" s="154"/>
      <c r="BN98" s="154"/>
      <c r="BO98" s="154"/>
      <c r="BP98" s="154"/>
      <c r="BQ98" s="154"/>
      <c r="BR98" s="154"/>
      <c r="BS98" s="154"/>
      <c r="BT98" s="154"/>
      <c r="BU98" s="154"/>
      <c r="BV98" s="154"/>
    </row>
    <row r="99" spans="63:74" x14ac:dyDescent="0.2">
      <c r="BK99" s="154"/>
      <c r="BL99" s="154"/>
      <c r="BM99" s="154"/>
      <c r="BN99" s="154"/>
      <c r="BO99" s="154"/>
      <c r="BP99" s="154"/>
      <c r="BQ99" s="154"/>
      <c r="BR99" s="154"/>
      <c r="BS99" s="154"/>
      <c r="BT99" s="154"/>
      <c r="BU99" s="154"/>
      <c r="BV99" s="154"/>
    </row>
    <row r="100" spans="63:74" x14ac:dyDescent="0.2">
      <c r="BK100" s="154"/>
      <c r="BL100" s="154"/>
      <c r="BM100" s="154"/>
      <c r="BN100" s="154"/>
      <c r="BO100" s="154"/>
      <c r="BP100" s="154"/>
      <c r="BQ100" s="154"/>
      <c r="BR100" s="154"/>
      <c r="BS100" s="154"/>
      <c r="BT100" s="154"/>
      <c r="BU100" s="154"/>
      <c r="BV100" s="154"/>
    </row>
    <row r="101" spans="63:74" x14ac:dyDescent="0.2">
      <c r="BK101" s="154"/>
      <c r="BL101" s="154"/>
      <c r="BM101" s="154"/>
      <c r="BN101" s="154"/>
      <c r="BO101" s="154"/>
      <c r="BP101" s="154"/>
      <c r="BQ101" s="154"/>
      <c r="BR101" s="154"/>
      <c r="BS101" s="154"/>
      <c r="BT101" s="154"/>
      <c r="BU101" s="154"/>
      <c r="BV101" s="154"/>
    </row>
    <row r="102" spans="63:74" x14ac:dyDescent="0.2">
      <c r="BK102" s="154"/>
      <c r="BL102" s="154"/>
      <c r="BM102" s="154"/>
      <c r="BN102" s="154"/>
      <c r="BO102" s="154"/>
      <c r="BP102" s="154"/>
      <c r="BQ102" s="154"/>
      <c r="BR102" s="154"/>
      <c r="BS102" s="154"/>
      <c r="BT102" s="154"/>
      <c r="BU102" s="154"/>
      <c r="BV102" s="154"/>
    </row>
    <row r="103" spans="63:74" x14ac:dyDescent="0.2">
      <c r="BK103" s="154"/>
      <c r="BL103" s="154"/>
      <c r="BM103" s="154"/>
      <c r="BN103" s="154"/>
      <c r="BO103" s="154"/>
      <c r="BP103" s="154"/>
      <c r="BQ103" s="154"/>
      <c r="BR103" s="154"/>
      <c r="BS103" s="154"/>
      <c r="BT103" s="154"/>
      <c r="BU103" s="154"/>
      <c r="BV103" s="154"/>
    </row>
    <row r="104" spans="63:74" x14ac:dyDescent="0.2">
      <c r="BK104" s="154"/>
      <c r="BL104" s="154"/>
      <c r="BM104" s="154"/>
      <c r="BN104" s="154"/>
      <c r="BO104" s="154"/>
      <c r="BP104" s="154"/>
      <c r="BQ104" s="154"/>
      <c r="BR104" s="154"/>
      <c r="BS104" s="154"/>
      <c r="BT104" s="154"/>
      <c r="BU104" s="154"/>
      <c r="BV104" s="154"/>
    </row>
    <row r="105" spans="63:74" x14ac:dyDescent="0.2">
      <c r="BK105" s="154"/>
      <c r="BL105" s="154"/>
      <c r="BM105" s="154"/>
      <c r="BN105" s="154"/>
      <c r="BO105" s="154"/>
      <c r="BP105" s="154"/>
      <c r="BQ105" s="154"/>
      <c r="BR105" s="154"/>
      <c r="BS105" s="154"/>
      <c r="BT105" s="154"/>
      <c r="BU105" s="154"/>
      <c r="BV105" s="154"/>
    </row>
    <row r="106" spans="63:74" x14ac:dyDescent="0.2">
      <c r="BK106" s="154"/>
      <c r="BL106" s="154"/>
      <c r="BM106" s="154"/>
      <c r="BN106" s="154"/>
      <c r="BO106" s="154"/>
      <c r="BP106" s="154"/>
      <c r="BQ106" s="154"/>
      <c r="BR106" s="154"/>
      <c r="BS106" s="154"/>
      <c r="BT106" s="154"/>
      <c r="BU106" s="154"/>
      <c r="BV106" s="154"/>
    </row>
    <row r="107" spans="63:74" x14ac:dyDescent="0.2">
      <c r="BK107" s="154"/>
      <c r="BL107" s="154"/>
      <c r="BM107" s="154"/>
      <c r="BN107" s="154"/>
      <c r="BO107" s="154"/>
      <c r="BP107" s="154"/>
      <c r="BQ107" s="154"/>
      <c r="BR107" s="154"/>
      <c r="BS107" s="154"/>
      <c r="BT107" s="154"/>
      <c r="BU107" s="154"/>
      <c r="BV107" s="154"/>
    </row>
    <row r="108" spans="63:74" x14ac:dyDescent="0.2">
      <c r="BK108" s="154"/>
      <c r="BL108" s="154"/>
      <c r="BM108" s="154"/>
      <c r="BN108" s="154"/>
      <c r="BO108" s="154"/>
      <c r="BP108" s="154"/>
      <c r="BQ108" s="154"/>
      <c r="BR108" s="154"/>
      <c r="BS108" s="154"/>
      <c r="BT108" s="154"/>
      <c r="BU108" s="154"/>
      <c r="BV108" s="154"/>
    </row>
    <row r="109" spans="63:74" x14ac:dyDescent="0.2">
      <c r="BK109" s="154"/>
      <c r="BL109" s="154"/>
      <c r="BM109" s="154"/>
      <c r="BN109" s="154"/>
      <c r="BO109" s="154"/>
      <c r="BP109" s="154"/>
      <c r="BQ109" s="154"/>
      <c r="BR109" s="154"/>
      <c r="BS109" s="154"/>
      <c r="BT109" s="154"/>
      <c r="BU109" s="154"/>
      <c r="BV109" s="154"/>
    </row>
    <row r="110" spans="63:74" x14ac:dyDescent="0.2">
      <c r="BK110" s="154"/>
      <c r="BL110" s="154"/>
      <c r="BM110" s="154"/>
      <c r="BN110" s="154"/>
      <c r="BO110" s="154"/>
      <c r="BP110" s="154"/>
      <c r="BQ110" s="154"/>
      <c r="BR110" s="154"/>
      <c r="BS110" s="154"/>
      <c r="BT110" s="154"/>
      <c r="BU110" s="154"/>
      <c r="BV110" s="154"/>
    </row>
    <row r="111" spans="63:74" x14ac:dyDescent="0.2">
      <c r="BK111" s="154"/>
      <c r="BL111" s="154"/>
      <c r="BM111" s="154"/>
      <c r="BN111" s="154"/>
      <c r="BO111" s="154"/>
      <c r="BP111" s="154"/>
      <c r="BQ111" s="154"/>
      <c r="BR111" s="154"/>
      <c r="BS111" s="154"/>
      <c r="BT111" s="154"/>
      <c r="BU111" s="154"/>
      <c r="BV111" s="154"/>
    </row>
    <row r="112" spans="63:74" x14ac:dyDescent="0.2">
      <c r="BK112" s="154"/>
      <c r="BL112" s="154"/>
      <c r="BM112" s="154"/>
      <c r="BN112" s="154"/>
      <c r="BO112" s="154"/>
      <c r="BP112" s="154"/>
      <c r="BQ112" s="154"/>
      <c r="BR112" s="154"/>
      <c r="BS112" s="154"/>
      <c r="BT112" s="154"/>
      <c r="BU112" s="154"/>
      <c r="BV112" s="154"/>
    </row>
    <row r="113" spans="63:74" x14ac:dyDescent="0.2">
      <c r="BK113" s="154"/>
      <c r="BL113" s="154"/>
      <c r="BM113" s="154"/>
      <c r="BN113" s="154"/>
      <c r="BO113" s="154"/>
      <c r="BP113" s="154"/>
      <c r="BQ113" s="154"/>
      <c r="BR113" s="154"/>
      <c r="BS113" s="154"/>
      <c r="BT113" s="154"/>
      <c r="BU113" s="154"/>
      <c r="BV113" s="154"/>
    </row>
    <row r="114" spans="63:74" x14ac:dyDescent="0.2">
      <c r="BK114" s="154"/>
      <c r="BL114" s="154"/>
      <c r="BM114" s="154"/>
      <c r="BN114" s="154"/>
      <c r="BO114" s="154"/>
      <c r="BP114" s="154"/>
      <c r="BQ114" s="154"/>
      <c r="BR114" s="154"/>
      <c r="BS114" s="154"/>
      <c r="BT114" s="154"/>
      <c r="BU114" s="154"/>
      <c r="BV114" s="154"/>
    </row>
    <row r="115" spans="63:74" x14ac:dyDescent="0.2">
      <c r="BK115" s="154"/>
      <c r="BL115" s="154"/>
      <c r="BM115" s="154"/>
      <c r="BN115" s="154"/>
      <c r="BO115" s="154"/>
      <c r="BP115" s="154"/>
      <c r="BQ115" s="154"/>
      <c r="BR115" s="154"/>
      <c r="BS115" s="154"/>
      <c r="BT115" s="154"/>
      <c r="BU115" s="154"/>
      <c r="BV115" s="154"/>
    </row>
    <row r="116" spans="63:74" x14ac:dyDescent="0.2">
      <c r="BK116" s="154"/>
      <c r="BL116" s="154"/>
      <c r="BM116" s="154"/>
      <c r="BN116" s="154"/>
      <c r="BO116" s="154"/>
      <c r="BP116" s="154"/>
      <c r="BQ116" s="154"/>
      <c r="BR116" s="154"/>
      <c r="BS116" s="154"/>
      <c r="BT116" s="154"/>
      <c r="BU116" s="154"/>
      <c r="BV116" s="154"/>
    </row>
    <row r="117" spans="63:74" x14ac:dyDescent="0.2">
      <c r="BK117" s="154"/>
      <c r="BL117" s="154"/>
      <c r="BM117" s="154"/>
      <c r="BN117" s="154"/>
      <c r="BO117" s="154"/>
      <c r="BP117" s="154"/>
      <c r="BQ117" s="154"/>
      <c r="BR117" s="154"/>
      <c r="BS117" s="154"/>
      <c r="BT117" s="154"/>
      <c r="BU117" s="154"/>
      <c r="BV117" s="154"/>
    </row>
    <row r="118" spans="63:74" x14ac:dyDescent="0.2">
      <c r="BK118" s="154"/>
      <c r="BL118" s="154"/>
      <c r="BM118" s="154"/>
      <c r="BN118" s="154"/>
      <c r="BO118" s="154"/>
      <c r="BP118" s="154"/>
      <c r="BQ118" s="154"/>
      <c r="BR118" s="154"/>
      <c r="BS118" s="154"/>
      <c r="BT118" s="154"/>
      <c r="BU118" s="154"/>
      <c r="BV118" s="154"/>
    </row>
    <row r="119" spans="63:74" x14ac:dyDescent="0.2">
      <c r="BK119" s="154"/>
      <c r="BL119" s="154"/>
      <c r="BM119" s="154"/>
      <c r="BN119" s="154"/>
      <c r="BO119" s="154"/>
      <c r="BP119" s="154"/>
      <c r="BQ119" s="154"/>
      <c r="BR119" s="154"/>
      <c r="BS119" s="154"/>
      <c r="BT119" s="154"/>
      <c r="BU119" s="154"/>
      <c r="BV119" s="154"/>
    </row>
    <row r="120" spans="63:74" x14ac:dyDescent="0.2">
      <c r="BK120" s="154"/>
      <c r="BL120" s="154"/>
      <c r="BM120" s="154"/>
      <c r="BN120" s="154"/>
      <c r="BO120" s="154"/>
      <c r="BP120" s="154"/>
      <c r="BQ120" s="154"/>
      <c r="BR120" s="154"/>
      <c r="BS120" s="154"/>
      <c r="BT120" s="154"/>
      <c r="BU120" s="154"/>
      <c r="BV120" s="154"/>
    </row>
    <row r="121" spans="63:74" x14ac:dyDescent="0.2">
      <c r="BK121" s="154"/>
      <c r="BL121" s="154"/>
      <c r="BM121" s="154"/>
      <c r="BN121" s="154"/>
      <c r="BO121" s="154"/>
      <c r="BP121" s="154"/>
      <c r="BQ121" s="154"/>
      <c r="BR121" s="154"/>
      <c r="BS121" s="154"/>
      <c r="BT121" s="154"/>
      <c r="BU121" s="154"/>
      <c r="BV121" s="154"/>
    </row>
    <row r="122" spans="63:74" x14ac:dyDescent="0.2">
      <c r="BK122" s="154"/>
      <c r="BL122" s="154"/>
      <c r="BM122" s="154"/>
      <c r="BN122" s="154"/>
      <c r="BO122" s="154"/>
      <c r="BP122" s="154"/>
      <c r="BQ122" s="154"/>
      <c r="BR122" s="154"/>
      <c r="BS122" s="154"/>
      <c r="BT122" s="154"/>
      <c r="BU122" s="154"/>
      <c r="BV122" s="154"/>
    </row>
    <row r="123" spans="63:74" x14ac:dyDescent="0.2">
      <c r="BK123" s="154"/>
      <c r="BL123" s="154"/>
      <c r="BM123" s="154"/>
      <c r="BN123" s="154"/>
      <c r="BO123" s="154"/>
      <c r="BP123" s="154"/>
      <c r="BQ123" s="154"/>
      <c r="BR123" s="154"/>
      <c r="BS123" s="154"/>
      <c r="BT123" s="154"/>
      <c r="BU123" s="154"/>
      <c r="BV123" s="154"/>
    </row>
    <row r="124" spans="63:74" x14ac:dyDescent="0.2">
      <c r="BK124" s="154"/>
      <c r="BL124" s="154"/>
      <c r="BM124" s="154"/>
      <c r="BN124" s="154"/>
      <c r="BO124" s="154"/>
      <c r="BP124" s="154"/>
      <c r="BQ124" s="154"/>
      <c r="BR124" s="154"/>
      <c r="BS124" s="154"/>
      <c r="BT124" s="154"/>
      <c r="BU124" s="154"/>
      <c r="BV124" s="154"/>
    </row>
    <row r="125" spans="63:74" x14ac:dyDescent="0.2">
      <c r="BK125" s="154"/>
      <c r="BL125" s="154"/>
      <c r="BM125" s="154"/>
      <c r="BN125" s="154"/>
      <c r="BO125" s="154"/>
      <c r="BP125" s="154"/>
      <c r="BQ125" s="154"/>
      <c r="BR125" s="154"/>
      <c r="BS125" s="154"/>
      <c r="BT125" s="154"/>
      <c r="BU125" s="154"/>
      <c r="BV125" s="154"/>
    </row>
    <row r="126" spans="63:74" x14ac:dyDescent="0.2">
      <c r="BK126" s="154"/>
      <c r="BL126" s="154"/>
      <c r="BM126" s="154"/>
      <c r="BN126" s="154"/>
      <c r="BO126" s="154"/>
      <c r="BP126" s="154"/>
      <c r="BQ126" s="154"/>
      <c r="BR126" s="154"/>
      <c r="BS126" s="154"/>
      <c r="BT126" s="154"/>
      <c r="BU126" s="154"/>
      <c r="BV126" s="154"/>
    </row>
    <row r="127" spans="63:74" x14ac:dyDescent="0.2">
      <c r="BK127" s="154"/>
      <c r="BL127" s="154"/>
      <c r="BM127" s="154"/>
      <c r="BN127" s="154"/>
      <c r="BO127" s="154"/>
      <c r="BP127" s="154"/>
      <c r="BQ127" s="154"/>
      <c r="BR127" s="154"/>
      <c r="BS127" s="154"/>
      <c r="BT127" s="154"/>
      <c r="BU127" s="154"/>
      <c r="BV127" s="154"/>
    </row>
    <row r="128" spans="63:74" x14ac:dyDescent="0.2">
      <c r="BK128" s="154"/>
      <c r="BL128" s="154"/>
      <c r="BM128" s="154"/>
      <c r="BN128" s="154"/>
      <c r="BO128" s="154"/>
      <c r="BP128" s="154"/>
      <c r="BQ128" s="154"/>
      <c r="BR128" s="154"/>
      <c r="BS128" s="154"/>
      <c r="BT128" s="154"/>
      <c r="BU128" s="154"/>
      <c r="BV128" s="154"/>
    </row>
    <row r="129" spans="63:74" x14ac:dyDescent="0.2">
      <c r="BK129" s="154"/>
      <c r="BL129" s="154"/>
      <c r="BM129" s="154"/>
      <c r="BN129" s="154"/>
      <c r="BO129" s="154"/>
      <c r="BP129" s="154"/>
      <c r="BQ129" s="154"/>
      <c r="BR129" s="154"/>
      <c r="BS129" s="154"/>
      <c r="BT129" s="154"/>
      <c r="BU129" s="154"/>
      <c r="BV129" s="154"/>
    </row>
    <row r="130" spans="63:74" x14ac:dyDescent="0.2">
      <c r="BK130" s="154"/>
      <c r="BL130" s="154"/>
      <c r="BM130" s="154"/>
      <c r="BN130" s="154"/>
      <c r="BO130" s="154"/>
      <c r="BP130" s="154"/>
      <c r="BQ130" s="154"/>
      <c r="BR130" s="154"/>
      <c r="BS130" s="154"/>
      <c r="BT130" s="154"/>
      <c r="BU130" s="154"/>
      <c r="BV130" s="154"/>
    </row>
    <row r="131" spans="63:74" x14ac:dyDescent="0.2">
      <c r="BK131" s="154"/>
      <c r="BL131" s="154"/>
      <c r="BM131" s="154"/>
      <c r="BN131" s="154"/>
      <c r="BO131" s="154"/>
      <c r="BP131" s="154"/>
      <c r="BQ131" s="154"/>
      <c r="BR131" s="154"/>
      <c r="BS131" s="154"/>
      <c r="BT131" s="154"/>
      <c r="BU131" s="154"/>
      <c r="BV131" s="154"/>
    </row>
    <row r="132" spans="63:74" x14ac:dyDescent="0.2">
      <c r="BK132" s="154"/>
      <c r="BL132" s="154"/>
      <c r="BM132" s="154"/>
      <c r="BN132" s="154"/>
      <c r="BO132" s="154"/>
      <c r="BP132" s="154"/>
      <c r="BQ132" s="154"/>
      <c r="BR132" s="154"/>
      <c r="BS132" s="154"/>
      <c r="BT132" s="154"/>
      <c r="BU132" s="154"/>
      <c r="BV132" s="154"/>
    </row>
    <row r="133" spans="63:74" x14ac:dyDescent="0.2">
      <c r="BK133" s="154"/>
      <c r="BL133" s="154"/>
      <c r="BM133" s="154"/>
      <c r="BN133" s="154"/>
      <c r="BO133" s="154"/>
      <c r="BP133" s="154"/>
      <c r="BQ133" s="154"/>
      <c r="BR133" s="154"/>
      <c r="BS133" s="154"/>
      <c r="BT133" s="154"/>
      <c r="BU133" s="154"/>
      <c r="BV133" s="154"/>
    </row>
    <row r="134" spans="63:74" x14ac:dyDescent="0.2">
      <c r="BK134" s="154"/>
      <c r="BL134" s="154"/>
      <c r="BM134" s="154"/>
      <c r="BN134" s="154"/>
      <c r="BO134" s="154"/>
      <c r="BP134" s="154"/>
      <c r="BQ134" s="154"/>
      <c r="BR134" s="154"/>
      <c r="BS134" s="154"/>
      <c r="BT134" s="154"/>
      <c r="BU134" s="154"/>
      <c r="BV134" s="154"/>
    </row>
    <row r="135" spans="63:74" x14ac:dyDescent="0.2">
      <c r="BK135" s="154"/>
      <c r="BL135" s="154"/>
      <c r="BM135" s="154"/>
      <c r="BN135" s="154"/>
      <c r="BO135" s="154"/>
      <c r="BP135" s="154"/>
      <c r="BQ135" s="154"/>
      <c r="BR135" s="154"/>
      <c r="BS135" s="154"/>
      <c r="BT135" s="154"/>
      <c r="BU135" s="154"/>
      <c r="BV135" s="154"/>
    </row>
    <row r="136" spans="63:74" x14ac:dyDescent="0.2">
      <c r="BK136" s="154"/>
      <c r="BL136" s="154"/>
      <c r="BM136" s="154"/>
      <c r="BN136" s="154"/>
      <c r="BO136" s="154"/>
      <c r="BP136" s="154"/>
      <c r="BQ136" s="154"/>
      <c r="BR136" s="154"/>
      <c r="BS136" s="154"/>
      <c r="BT136" s="154"/>
      <c r="BU136" s="154"/>
      <c r="BV136" s="154"/>
    </row>
    <row r="137" spans="63:74" x14ac:dyDescent="0.2">
      <c r="BK137" s="154"/>
      <c r="BL137" s="154"/>
      <c r="BM137" s="154"/>
      <c r="BN137" s="154"/>
      <c r="BO137" s="154"/>
      <c r="BP137" s="154"/>
      <c r="BQ137" s="154"/>
      <c r="BR137" s="154"/>
      <c r="BS137" s="154"/>
      <c r="BT137" s="154"/>
      <c r="BU137" s="154"/>
      <c r="BV137" s="154"/>
    </row>
    <row r="138" spans="63:74" x14ac:dyDescent="0.2">
      <c r="BK138" s="154"/>
      <c r="BL138" s="154"/>
      <c r="BM138" s="154"/>
      <c r="BN138" s="154"/>
      <c r="BO138" s="154"/>
      <c r="BP138" s="154"/>
      <c r="BQ138" s="154"/>
      <c r="BR138" s="154"/>
      <c r="BS138" s="154"/>
      <c r="BT138" s="154"/>
      <c r="BU138" s="154"/>
      <c r="BV138" s="154"/>
    </row>
    <row r="139" spans="63:74" x14ac:dyDescent="0.2">
      <c r="BK139" s="154"/>
      <c r="BL139" s="154"/>
      <c r="BM139" s="154"/>
      <c r="BN139" s="154"/>
      <c r="BO139" s="154"/>
      <c r="BP139" s="154"/>
      <c r="BQ139" s="154"/>
      <c r="BR139" s="154"/>
      <c r="BS139" s="154"/>
      <c r="BT139" s="154"/>
      <c r="BU139" s="154"/>
      <c r="BV139" s="154"/>
    </row>
    <row r="140" spans="63:74" x14ac:dyDescent="0.2">
      <c r="BK140" s="154"/>
      <c r="BL140" s="154"/>
      <c r="BM140" s="154"/>
      <c r="BN140" s="154"/>
      <c r="BO140" s="154"/>
      <c r="BP140" s="154"/>
      <c r="BQ140" s="154"/>
      <c r="BR140" s="154"/>
      <c r="BS140" s="154"/>
      <c r="BT140" s="154"/>
      <c r="BU140" s="154"/>
      <c r="BV140" s="154"/>
    </row>
    <row r="141" spans="63:74" x14ac:dyDescent="0.2">
      <c r="BK141" s="154"/>
      <c r="BL141" s="154"/>
      <c r="BM141" s="154"/>
      <c r="BN141" s="154"/>
      <c r="BO141" s="154"/>
      <c r="BP141" s="154"/>
      <c r="BQ141" s="154"/>
      <c r="BR141" s="154"/>
      <c r="BS141" s="154"/>
      <c r="BT141" s="154"/>
      <c r="BU141" s="154"/>
      <c r="BV141" s="154"/>
    </row>
    <row r="142" spans="63:74" x14ac:dyDescent="0.2">
      <c r="BK142" s="154"/>
      <c r="BL142" s="154"/>
      <c r="BM142" s="154"/>
      <c r="BN142" s="154"/>
      <c r="BO142" s="154"/>
      <c r="BP142" s="154"/>
      <c r="BQ142" s="154"/>
      <c r="BR142" s="154"/>
      <c r="BS142" s="154"/>
      <c r="BT142" s="154"/>
      <c r="BU142" s="154"/>
      <c r="BV142" s="154"/>
    </row>
    <row r="143" spans="63:74" x14ac:dyDescent="0.2">
      <c r="BK143" s="154"/>
      <c r="BL143" s="154"/>
      <c r="BM143" s="154"/>
      <c r="BN143" s="154"/>
      <c r="BO143" s="154"/>
      <c r="BP143" s="154"/>
      <c r="BQ143" s="154"/>
      <c r="BR143" s="154"/>
      <c r="BS143" s="154"/>
      <c r="BT143" s="154"/>
      <c r="BU143" s="154"/>
      <c r="BV143" s="154"/>
    </row>
    <row r="144" spans="63:74" x14ac:dyDescent="0.2">
      <c r="BK144" s="154"/>
      <c r="BL144" s="154"/>
      <c r="BM144" s="154"/>
      <c r="BN144" s="154"/>
      <c r="BO144" s="154"/>
      <c r="BP144" s="154"/>
      <c r="BQ144" s="154"/>
      <c r="BR144" s="154"/>
      <c r="BS144" s="154"/>
      <c r="BT144" s="154"/>
      <c r="BU144" s="154"/>
      <c r="BV144" s="154"/>
    </row>
  </sheetData>
  <mergeCells count="22">
    <mergeCell ref="AM3:AX3"/>
    <mergeCell ref="AY3:BJ3"/>
    <mergeCell ref="BK3:BV3"/>
    <mergeCell ref="C3:N3"/>
    <mergeCell ref="O3:Z3"/>
    <mergeCell ref="AA3:AL3"/>
    <mergeCell ref="B55:Q55"/>
    <mergeCell ref="A1:A2"/>
    <mergeCell ref="B1:AL1"/>
    <mergeCell ref="B51:Q51"/>
    <mergeCell ref="B43:Q43"/>
    <mergeCell ref="B48:Q48"/>
    <mergeCell ref="B41:Q41"/>
    <mergeCell ref="B42:Q42"/>
    <mergeCell ref="B46:Q46"/>
    <mergeCell ref="B47:Q47"/>
    <mergeCell ref="B45:Q45"/>
    <mergeCell ref="B49:R49"/>
    <mergeCell ref="B54:Q54"/>
    <mergeCell ref="B52:Q52"/>
    <mergeCell ref="B53:Q53"/>
    <mergeCell ref="B50:Q50"/>
  </mergeCells>
  <phoneticPr fontId="7" type="noConversion"/>
  <hyperlinks>
    <hyperlink ref="A1:A2" location="Contents!A1" display="Table of Contents" xr:uid="{00000000-0004-0000-0300-000000000000}"/>
  </hyperlinks>
  <pageMargins left="0.25" right="0.25" top="0.25" bottom="0.25" header="0.5" footer="0.5"/>
  <pageSetup scale="2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pageSetUpPr fitToPage="1"/>
  </sheetPr>
  <dimension ref="A1:BV133"/>
  <sheetViews>
    <sheetView zoomScaleNormal="100" workbookViewId="0">
      <pane xSplit="2" ySplit="4" topLeftCell="AA5" activePane="bottomRight" state="frozen"/>
      <selection activeCell="BF63" sqref="BF63"/>
      <selection pane="topRight" activeCell="BF63" sqref="BF63"/>
      <selection pane="bottomLeft" activeCell="BF63" sqref="BF63"/>
      <selection pane="bottomRight" activeCell="B46" sqref="B46:Q46"/>
    </sheetView>
  </sheetViews>
  <sheetFormatPr defaultColWidth="8.5546875" defaultRowHeight="10.199999999999999" x14ac:dyDescent="0.2"/>
  <cols>
    <col min="1" max="1" width="17.44140625" style="90" customWidth="1"/>
    <col min="2" max="2" width="42.5546875" style="84" customWidth="1"/>
    <col min="3" max="50" width="6.5546875" style="84" customWidth="1"/>
    <col min="51" max="53" width="6.5546875" style="663" customWidth="1"/>
    <col min="54" max="55" width="6.5546875" style="197" customWidth="1"/>
    <col min="56" max="56" width="6.5546875" style="660" customWidth="1"/>
    <col min="57" max="57" width="6.5546875" style="280" customWidth="1"/>
    <col min="58" max="58" width="6.5546875" style="660" customWidth="1"/>
    <col min="59" max="61" width="6.5546875" style="663" customWidth="1"/>
    <col min="62" max="62" width="6.5546875" style="197" customWidth="1"/>
    <col min="63" max="74" width="6.5546875" style="84" customWidth="1"/>
    <col min="75" max="16384" width="8.5546875" style="84"/>
  </cols>
  <sheetData>
    <row r="1" spans="1:74" ht="13.2" x14ac:dyDescent="0.25">
      <c r="A1" s="1002" t="s">
        <v>479</v>
      </c>
      <c r="B1" s="1045" t="s">
        <v>906</v>
      </c>
      <c r="C1" s="1005"/>
      <c r="D1" s="1005"/>
      <c r="E1" s="1005"/>
      <c r="F1" s="1005"/>
      <c r="G1" s="1005"/>
      <c r="H1" s="1005"/>
      <c r="I1" s="1005"/>
      <c r="J1" s="1005"/>
      <c r="K1" s="1005"/>
      <c r="L1" s="1005"/>
      <c r="M1" s="1005"/>
      <c r="N1" s="1005"/>
      <c r="O1" s="1005"/>
      <c r="P1" s="1005"/>
      <c r="Q1" s="1005"/>
      <c r="R1" s="1005"/>
      <c r="S1" s="1005"/>
      <c r="T1" s="1005"/>
      <c r="U1" s="1005"/>
      <c r="V1" s="1005"/>
      <c r="W1" s="1005"/>
      <c r="X1" s="1005"/>
      <c r="Y1" s="1005"/>
      <c r="Z1" s="1005"/>
      <c r="AA1" s="1005"/>
      <c r="AB1" s="1005"/>
      <c r="AC1" s="1005"/>
      <c r="AD1" s="1005"/>
      <c r="AE1" s="1005"/>
      <c r="AF1" s="1005"/>
      <c r="AG1" s="1005"/>
      <c r="AH1" s="1005"/>
      <c r="AI1" s="1005"/>
      <c r="AJ1" s="1005"/>
      <c r="AK1" s="1005"/>
      <c r="AL1" s="1005"/>
    </row>
    <row r="2" spans="1:74" ht="13.2" x14ac:dyDescent="0.25">
      <c r="A2" s="1003"/>
      <c r="B2" s="228" t="str">
        <f>"U.S. Energy Information Administration  |  Short-Term Energy Outlook  - "&amp;Dates!D1</f>
        <v>U.S. Energy Information Administration  |  Short-Term Energy Outlook  - April 2025</v>
      </c>
      <c r="C2" s="231"/>
      <c r="D2" s="231"/>
      <c r="E2" s="231"/>
      <c r="F2" s="231"/>
      <c r="G2" s="330"/>
      <c r="H2" s="330"/>
      <c r="I2" s="330"/>
      <c r="J2" s="330"/>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row>
    <row r="3" spans="1:74" s="7" customFormat="1" ht="13.2" x14ac:dyDescent="0.25">
      <c r="A3" s="338" t="s">
        <v>777</v>
      </c>
      <c r="B3" s="354"/>
      <c r="C3" s="1046">
        <f>Dates!D3</f>
        <v>2021</v>
      </c>
      <c r="D3" s="1047"/>
      <c r="E3" s="1047"/>
      <c r="F3" s="1047"/>
      <c r="G3" s="1047"/>
      <c r="H3" s="1047"/>
      <c r="I3" s="1047"/>
      <c r="J3" s="1047"/>
      <c r="K3" s="1047"/>
      <c r="L3" s="1047"/>
      <c r="M3" s="1047"/>
      <c r="N3" s="1048"/>
      <c r="O3" s="1046">
        <f>C3+1</f>
        <v>2022</v>
      </c>
      <c r="P3" s="1049"/>
      <c r="Q3" s="1049"/>
      <c r="R3" s="1049"/>
      <c r="S3" s="1049"/>
      <c r="T3" s="1049"/>
      <c r="U3" s="1049"/>
      <c r="V3" s="1049"/>
      <c r="W3" s="1049"/>
      <c r="X3" s="1047"/>
      <c r="Y3" s="1047"/>
      <c r="Z3" s="1048"/>
      <c r="AA3" s="1050">
        <f>O3+1</f>
        <v>2023</v>
      </c>
      <c r="AB3" s="1047"/>
      <c r="AC3" s="1047"/>
      <c r="AD3" s="1047"/>
      <c r="AE3" s="1047"/>
      <c r="AF3" s="1047"/>
      <c r="AG3" s="1047"/>
      <c r="AH3" s="1047"/>
      <c r="AI3" s="1047"/>
      <c r="AJ3" s="1047"/>
      <c r="AK3" s="1047"/>
      <c r="AL3" s="1048"/>
      <c r="AM3" s="1010">
        <f>AA3+1</f>
        <v>2024</v>
      </c>
      <c r="AN3" s="1007"/>
      <c r="AO3" s="1007"/>
      <c r="AP3" s="1007"/>
      <c r="AQ3" s="1007"/>
      <c r="AR3" s="1007"/>
      <c r="AS3" s="1007"/>
      <c r="AT3" s="1007"/>
      <c r="AU3" s="1007"/>
      <c r="AV3" s="1007"/>
      <c r="AW3" s="1007"/>
      <c r="AX3" s="1008"/>
      <c r="AY3" s="1010">
        <f>AM3+1</f>
        <v>2025</v>
      </c>
      <c r="AZ3" s="1011"/>
      <c r="BA3" s="1011"/>
      <c r="BB3" s="1011"/>
      <c r="BC3" s="1011"/>
      <c r="BD3" s="1011"/>
      <c r="BE3" s="1011"/>
      <c r="BF3" s="1011"/>
      <c r="BG3" s="1011"/>
      <c r="BH3" s="1011"/>
      <c r="BI3" s="1011"/>
      <c r="BJ3" s="1012"/>
      <c r="BK3" s="1010">
        <f>AY3+1</f>
        <v>2026</v>
      </c>
      <c r="BL3" s="1007"/>
      <c r="BM3" s="1007"/>
      <c r="BN3" s="1007"/>
      <c r="BO3" s="1007"/>
      <c r="BP3" s="1007"/>
      <c r="BQ3" s="1007"/>
      <c r="BR3" s="1007"/>
      <c r="BS3" s="1007"/>
      <c r="BT3" s="1007"/>
      <c r="BU3" s="1007"/>
      <c r="BV3" s="1008"/>
    </row>
    <row r="4" spans="1:74" s="7" customFormat="1" x14ac:dyDescent="0.2">
      <c r="A4" s="344" t="str">
        <f>TEXT(Dates!$D$2,"dddd, mmmm d, yyyy")</f>
        <v>Monday, April 7,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12"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45"/>
      <c r="B5" s="346" t="s">
        <v>769</v>
      </c>
      <c r="C5" s="308"/>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I5" s="308"/>
      <c r="AJ5" s="308"/>
      <c r="AK5" s="308"/>
      <c r="AL5" s="308"/>
      <c r="AM5" s="308"/>
      <c r="AN5" s="308"/>
      <c r="AO5" s="308"/>
      <c r="AP5" s="308"/>
      <c r="AQ5" s="308"/>
      <c r="AR5" s="308"/>
      <c r="AS5" s="308"/>
      <c r="AT5" s="308"/>
      <c r="AU5" s="308"/>
      <c r="AV5" s="308"/>
      <c r="AW5" s="308"/>
      <c r="AX5" s="308"/>
      <c r="AY5" s="665"/>
      <c r="AZ5" s="665"/>
      <c r="BA5" s="665"/>
      <c r="BB5" s="878"/>
      <c r="BC5" s="878"/>
      <c r="BD5" s="410"/>
      <c r="BE5" s="410"/>
      <c r="BF5" s="410"/>
      <c r="BG5" s="410"/>
      <c r="BH5" s="410"/>
      <c r="BI5" s="410"/>
      <c r="BJ5" s="377"/>
      <c r="BK5" s="377"/>
      <c r="BL5" s="377"/>
      <c r="BM5" s="377"/>
      <c r="BN5" s="377"/>
      <c r="BO5" s="377"/>
      <c r="BP5" s="377"/>
      <c r="BQ5" s="377"/>
      <c r="BR5" s="377"/>
      <c r="BS5" s="377"/>
      <c r="BT5" s="377"/>
      <c r="BU5" s="377"/>
      <c r="BV5" s="377"/>
    </row>
    <row r="6" spans="1:74" s="280" customFormat="1" ht="11.1" customHeight="1" x14ac:dyDescent="0.2">
      <c r="A6" s="417" t="s">
        <v>179</v>
      </c>
      <c r="B6" s="411" t="s">
        <v>827</v>
      </c>
      <c r="C6" s="106">
        <v>93.714618881999996</v>
      </c>
      <c r="D6" s="106">
        <v>90.558835716000004</v>
      </c>
      <c r="E6" s="106">
        <v>93.737225480000006</v>
      </c>
      <c r="F6" s="106">
        <v>93.952205348999996</v>
      </c>
      <c r="G6" s="106">
        <v>94.910363591999996</v>
      </c>
      <c r="H6" s="106">
        <v>95.326273814000004</v>
      </c>
      <c r="I6" s="106">
        <v>96.972995066999999</v>
      </c>
      <c r="J6" s="106">
        <v>96.387236052000006</v>
      </c>
      <c r="K6" s="106">
        <v>96.680096555000006</v>
      </c>
      <c r="L6" s="106">
        <v>98.060163141000004</v>
      </c>
      <c r="M6" s="106">
        <v>98.934604149999998</v>
      </c>
      <c r="N6" s="106">
        <v>98.311759030999994</v>
      </c>
      <c r="O6" s="106">
        <v>98.147937214999999</v>
      </c>
      <c r="P6" s="106">
        <v>99.154146041000004</v>
      </c>
      <c r="Q6" s="106">
        <v>99.691512562</v>
      </c>
      <c r="R6" s="106">
        <v>98.972746127999997</v>
      </c>
      <c r="S6" s="106">
        <v>98.959642610000003</v>
      </c>
      <c r="T6" s="106">
        <v>99.455006796000006</v>
      </c>
      <c r="U6" s="106">
        <v>100.69883416</v>
      </c>
      <c r="V6" s="106">
        <v>101.25455963</v>
      </c>
      <c r="W6" s="106">
        <v>101.7755387</v>
      </c>
      <c r="X6" s="106">
        <v>101.83729835</v>
      </c>
      <c r="Y6" s="106">
        <v>101.94474443</v>
      </c>
      <c r="Z6" s="106">
        <v>100.35692718</v>
      </c>
      <c r="AA6" s="106">
        <v>101.14223276</v>
      </c>
      <c r="AB6" s="106">
        <v>101.73561875</v>
      </c>
      <c r="AC6" s="106">
        <v>102.02846433000001</v>
      </c>
      <c r="AD6" s="106">
        <v>101.87076981</v>
      </c>
      <c r="AE6" s="106">
        <v>101.30566483</v>
      </c>
      <c r="AF6" s="106">
        <v>102.36326090999999</v>
      </c>
      <c r="AG6" s="106">
        <v>101.81350143</v>
      </c>
      <c r="AH6" s="106">
        <v>101.63315209</v>
      </c>
      <c r="AI6" s="106">
        <v>102.68064776</v>
      </c>
      <c r="AJ6" s="106">
        <v>102.8084442</v>
      </c>
      <c r="AK6" s="106">
        <v>103.54214188</v>
      </c>
      <c r="AL6" s="106">
        <v>103.53437307</v>
      </c>
      <c r="AM6" s="106">
        <v>101.13808117000001</v>
      </c>
      <c r="AN6" s="106">
        <v>102.38099256</v>
      </c>
      <c r="AO6" s="106">
        <v>103.13185593</v>
      </c>
      <c r="AP6" s="106">
        <v>103.08946188</v>
      </c>
      <c r="AQ6" s="106">
        <v>102.69098871</v>
      </c>
      <c r="AR6" s="106">
        <v>102.69946606000001</v>
      </c>
      <c r="AS6" s="106">
        <v>102.85140896</v>
      </c>
      <c r="AT6" s="106">
        <v>103.16232248</v>
      </c>
      <c r="AU6" s="106">
        <v>102.03952565</v>
      </c>
      <c r="AV6" s="106">
        <v>103.18969264</v>
      </c>
      <c r="AW6" s="106">
        <v>103.37196548999999</v>
      </c>
      <c r="AX6" s="106">
        <v>103.26552461</v>
      </c>
      <c r="AY6" s="933">
        <v>102.55426643</v>
      </c>
      <c r="AZ6" s="933">
        <v>103.72608228999999</v>
      </c>
      <c r="BA6" s="933">
        <v>103.73538668</v>
      </c>
      <c r="BB6" s="410">
        <v>103.37635122</v>
      </c>
      <c r="BC6" s="410">
        <v>103.64495818</v>
      </c>
      <c r="BD6" s="410">
        <v>104.15595589</v>
      </c>
      <c r="BE6" s="410">
        <v>104.41538136</v>
      </c>
      <c r="BF6" s="410">
        <v>104.63946572</v>
      </c>
      <c r="BG6" s="410">
        <v>104.33822189</v>
      </c>
      <c r="BH6" s="410">
        <v>104.79484001</v>
      </c>
      <c r="BI6" s="410">
        <v>105.06770477000001</v>
      </c>
      <c r="BJ6" s="410">
        <v>104.74440932</v>
      </c>
      <c r="BK6" s="410">
        <v>104.44658934</v>
      </c>
      <c r="BL6" s="410">
        <v>104.83340613999999</v>
      </c>
      <c r="BM6" s="410">
        <v>104.87674608</v>
      </c>
      <c r="BN6" s="410">
        <v>105.08197705000001</v>
      </c>
      <c r="BO6" s="410">
        <v>105.09557873999999</v>
      </c>
      <c r="BP6" s="410">
        <v>105.51673893</v>
      </c>
      <c r="BQ6" s="410">
        <v>105.61945799</v>
      </c>
      <c r="BR6" s="410">
        <v>105.55544913999999</v>
      </c>
      <c r="BS6" s="410">
        <v>105.55144126</v>
      </c>
      <c r="BT6" s="410">
        <v>105.77156084000001</v>
      </c>
      <c r="BU6" s="410">
        <v>106.11178857</v>
      </c>
      <c r="BV6" s="410">
        <v>105.7109019</v>
      </c>
    </row>
    <row r="7" spans="1:74" ht="11.1" customHeight="1" x14ac:dyDescent="0.2">
      <c r="A7" s="345" t="s">
        <v>828</v>
      </c>
      <c r="B7" s="413" t="s">
        <v>950</v>
      </c>
      <c r="C7" s="308">
        <v>71.061902978000006</v>
      </c>
      <c r="D7" s="308">
        <v>69.217073287999995</v>
      </c>
      <c r="E7" s="308">
        <v>71.104291802000006</v>
      </c>
      <c r="F7" s="308">
        <v>70.663789648999995</v>
      </c>
      <c r="G7" s="308">
        <v>71.173057302000004</v>
      </c>
      <c r="H7" s="308">
        <v>71.748881647000005</v>
      </c>
      <c r="I7" s="308">
        <v>72.990766840999996</v>
      </c>
      <c r="J7" s="308">
        <v>72.690730794000004</v>
      </c>
      <c r="K7" s="308">
        <v>72.948187288</v>
      </c>
      <c r="L7" s="308">
        <v>74.214105172999993</v>
      </c>
      <c r="M7" s="308">
        <v>74.978694649999994</v>
      </c>
      <c r="N7" s="308">
        <v>74.554056192000004</v>
      </c>
      <c r="O7" s="308">
        <v>74.595542699000006</v>
      </c>
      <c r="P7" s="308">
        <v>75.693018506000001</v>
      </c>
      <c r="Q7" s="308">
        <v>75.621927853000003</v>
      </c>
      <c r="R7" s="308">
        <v>74.876155362000006</v>
      </c>
      <c r="S7" s="308">
        <v>74.228725675000007</v>
      </c>
      <c r="T7" s="308">
        <v>74.502361296000004</v>
      </c>
      <c r="U7" s="308">
        <v>75.569375003000005</v>
      </c>
      <c r="V7" s="308">
        <v>76.617226501999994</v>
      </c>
      <c r="W7" s="308">
        <v>77.139716934999996</v>
      </c>
      <c r="X7" s="308">
        <v>76.987411062000007</v>
      </c>
      <c r="Y7" s="308">
        <v>77.041142894000004</v>
      </c>
      <c r="Z7" s="308">
        <v>76.498481827000006</v>
      </c>
      <c r="AA7" s="308">
        <v>76.530900017999997</v>
      </c>
      <c r="AB7" s="308">
        <v>77.130492388999997</v>
      </c>
      <c r="AC7" s="308">
        <v>77.094231035000007</v>
      </c>
      <c r="AD7" s="308">
        <v>76.517398215</v>
      </c>
      <c r="AE7" s="308">
        <v>75.868021025000004</v>
      </c>
      <c r="AF7" s="308">
        <v>76.485124476999999</v>
      </c>
      <c r="AG7" s="308">
        <v>75.822692849000006</v>
      </c>
      <c r="AH7" s="308">
        <v>75.487503989999993</v>
      </c>
      <c r="AI7" s="308">
        <v>76.400317763999993</v>
      </c>
      <c r="AJ7" s="308">
        <v>76.488866978999994</v>
      </c>
      <c r="AK7" s="308">
        <v>77.204362110000005</v>
      </c>
      <c r="AL7" s="308">
        <v>77.438830263</v>
      </c>
      <c r="AM7" s="308">
        <v>76.072837978999999</v>
      </c>
      <c r="AN7" s="308">
        <v>76.706357041999993</v>
      </c>
      <c r="AO7" s="308">
        <v>77.193204124999994</v>
      </c>
      <c r="AP7" s="308">
        <v>76.741518948000007</v>
      </c>
      <c r="AQ7" s="308">
        <v>76.024322713000004</v>
      </c>
      <c r="AR7" s="308">
        <v>75.766811191000002</v>
      </c>
      <c r="AS7" s="308">
        <v>76.098703955000005</v>
      </c>
      <c r="AT7" s="308">
        <v>76.257065513000001</v>
      </c>
      <c r="AU7" s="308">
        <v>75.134239554000004</v>
      </c>
      <c r="AV7" s="308">
        <v>76.003039539</v>
      </c>
      <c r="AW7" s="308">
        <v>76.217633153999998</v>
      </c>
      <c r="AX7" s="308">
        <v>76.584198583000003</v>
      </c>
      <c r="AY7" s="922">
        <v>76.458221406999996</v>
      </c>
      <c r="AZ7" s="922">
        <v>77.217283835999993</v>
      </c>
      <c r="BA7" s="922">
        <v>77.187849997000001</v>
      </c>
      <c r="BB7" s="377">
        <v>76.463659903000007</v>
      </c>
      <c r="BC7" s="377">
        <v>76.354751742999994</v>
      </c>
      <c r="BD7" s="377">
        <v>76.736750379</v>
      </c>
      <c r="BE7" s="377">
        <v>76.951971426</v>
      </c>
      <c r="BF7" s="377">
        <v>77.203295791000002</v>
      </c>
      <c r="BG7" s="377">
        <v>77.099810223000006</v>
      </c>
      <c r="BH7" s="377">
        <v>77.488089439000007</v>
      </c>
      <c r="BI7" s="377">
        <v>77.863155609000003</v>
      </c>
      <c r="BJ7" s="377">
        <v>77.902283401999995</v>
      </c>
      <c r="BK7" s="377">
        <v>77.772401275999997</v>
      </c>
      <c r="BL7" s="377">
        <v>78.039310994000004</v>
      </c>
      <c r="BM7" s="377">
        <v>77.817613414999997</v>
      </c>
      <c r="BN7" s="377">
        <v>77.692866870000003</v>
      </c>
      <c r="BO7" s="377">
        <v>77.421973351999995</v>
      </c>
      <c r="BP7" s="377">
        <v>77.667708982999997</v>
      </c>
      <c r="BQ7" s="377">
        <v>77.703606124999993</v>
      </c>
      <c r="BR7" s="377">
        <v>77.630497664999993</v>
      </c>
      <c r="BS7" s="377">
        <v>77.760521148999999</v>
      </c>
      <c r="BT7" s="377">
        <v>77.935384855999999</v>
      </c>
      <c r="BU7" s="377">
        <v>78.218927812999993</v>
      </c>
      <c r="BV7" s="377">
        <v>78.147554287999995</v>
      </c>
    </row>
    <row r="8" spans="1:74" ht="11.1" customHeight="1" x14ac:dyDescent="0.2">
      <c r="A8" s="345" t="s">
        <v>829</v>
      </c>
      <c r="B8" s="413" t="s">
        <v>951</v>
      </c>
      <c r="C8" s="308">
        <v>22.652715903000001</v>
      </c>
      <c r="D8" s="308">
        <v>21.341762428999999</v>
      </c>
      <c r="E8" s="308">
        <v>22.632933677</v>
      </c>
      <c r="F8" s="308">
        <v>23.288415700000002</v>
      </c>
      <c r="G8" s="308">
        <v>23.737306289999999</v>
      </c>
      <c r="H8" s="308">
        <v>23.577392166999999</v>
      </c>
      <c r="I8" s="308">
        <v>23.982228226</v>
      </c>
      <c r="J8" s="308">
        <v>23.696505257999998</v>
      </c>
      <c r="K8" s="308">
        <v>23.731909266999999</v>
      </c>
      <c r="L8" s="308">
        <v>23.846057968</v>
      </c>
      <c r="M8" s="308">
        <v>23.955909500000001</v>
      </c>
      <c r="N8" s="308">
        <v>23.757702839</v>
      </c>
      <c r="O8" s="308">
        <v>23.552394516</v>
      </c>
      <c r="P8" s="308">
        <v>23.461127535999999</v>
      </c>
      <c r="Q8" s="308">
        <v>24.069584710000001</v>
      </c>
      <c r="R8" s="308">
        <v>24.096590766999999</v>
      </c>
      <c r="S8" s="308">
        <v>24.730916935</v>
      </c>
      <c r="T8" s="308">
        <v>24.952645499999999</v>
      </c>
      <c r="U8" s="308">
        <v>25.129459161</v>
      </c>
      <c r="V8" s="308">
        <v>24.637333129000002</v>
      </c>
      <c r="W8" s="308">
        <v>24.635821766999999</v>
      </c>
      <c r="X8" s="308">
        <v>24.849887290000002</v>
      </c>
      <c r="Y8" s="308">
        <v>24.903601533</v>
      </c>
      <c r="Z8" s="308">
        <v>23.858445355000001</v>
      </c>
      <c r="AA8" s="308">
        <v>24.611332741999998</v>
      </c>
      <c r="AB8" s="308">
        <v>24.605126357</v>
      </c>
      <c r="AC8" s="308">
        <v>24.934233290000002</v>
      </c>
      <c r="AD8" s="308">
        <v>25.353371599999999</v>
      </c>
      <c r="AE8" s="308">
        <v>25.437643806000001</v>
      </c>
      <c r="AF8" s="308">
        <v>25.878136433000002</v>
      </c>
      <c r="AG8" s="308">
        <v>25.990808581</v>
      </c>
      <c r="AH8" s="308">
        <v>26.145648096999999</v>
      </c>
      <c r="AI8" s="308">
        <v>26.280329999999999</v>
      </c>
      <c r="AJ8" s="308">
        <v>26.319577226</v>
      </c>
      <c r="AK8" s="308">
        <v>26.337779767000001</v>
      </c>
      <c r="AL8" s="308">
        <v>26.095542806000001</v>
      </c>
      <c r="AM8" s="308">
        <v>25.065243194000001</v>
      </c>
      <c r="AN8" s="308">
        <v>25.674635516999999</v>
      </c>
      <c r="AO8" s="308">
        <v>25.938651805999999</v>
      </c>
      <c r="AP8" s="308">
        <v>26.347942932999999</v>
      </c>
      <c r="AQ8" s="308">
        <v>26.666665999999999</v>
      </c>
      <c r="AR8" s="308">
        <v>26.932654867</v>
      </c>
      <c r="AS8" s="308">
        <v>26.752704999999999</v>
      </c>
      <c r="AT8" s="308">
        <v>26.905256968</v>
      </c>
      <c r="AU8" s="308">
        <v>26.905286100000001</v>
      </c>
      <c r="AV8" s="308">
        <v>27.186653097000001</v>
      </c>
      <c r="AW8" s="308">
        <v>27.154332332999999</v>
      </c>
      <c r="AX8" s="308">
        <v>26.681326032000001</v>
      </c>
      <c r="AY8" s="922">
        <v>26.096045026999999</v>
      </c>
      <c r="AZ8" s="922">
        <v>26.508798458000001</v>
      </c>
      <c r="BA8" s="922">
        <v>26.547536686000001</v>
      </c>
      <c r="BB8" s="377">
        <v>26.91269132</v>
      </c>
      <c r="BC8" s="377">
        <v>27.290206436999998</v>
      </c>
      <c r="BD8" s="377">
        <v>27.419205512000001</v>
      </c>
      <c r="BE8" s="377">
        <v>27.463409931000001</v>
      </c>
      <c r="BF8" s="377">
        <v>27.436169928999998</v>
      </c>
      <c r="BG8" s="377">
        <v>27.238411664000001</v>
      </c>
      <c r="BH8" s="377">
        <v>27.306750572999999</v>
      </c>
      <c r="BI8" s="377">
        <v>27.204549156999999</v>
      </c>
      <c r="BJ8" s="377">
        <v>26.842125922000001</v>
      </c>
      <c r="BK8" s="377">
        <v>26.674188059999999</v>
      </c>
      <c r="BL8" s="377">
        <v>26.794095149</v>
      </c>
      <c r="BM8" s="377">
        <v>27.059132668</v>
      </c>
      <c r="BN8" s="377">
        <v>27.389110184</v>
      </c>
      <c r="BO8" s="377">
        <v>27.673605383999998</v>
      </c>
      <c r="BP8" s="377">
        <v>27.849029945000002</v>
      </c>
      <c r="BQ8" s="377">
        <v>27.915851866000001</v>
      </c>
      <c r="BR8" s="377">
        <v>27.924951478000001</v>
      </c>
      <c r="BS8" s="377">
        <v>27.790920107000002</v>
      </c>
      <c r="BT8" s="377">
        <v>27.83617598</v>
      </c>
      <c r="BU8" s="377">
        <v>27.892860755000001</v>
      </c>
      <c r="BV8" s="377">
        <v>27.563347611000001</v>
      </c>
    </row>
    <row r="9" spans="1:74" ht="11.1" customHeight="1" x14ac:dyDescent="0.2">
      <c r="A9" s="345"/>
      <c r="B9" s="412"/>
      <c r="C9" s="308"/>
      <c r="D9" s="308"/>
      <c r="E9" s="308"/>
      <c r="F9" s="308"/>
      <c r="G9" s="308"/>
      <c r="H9" s="308"/>
      <c r="I9" s="308"/>
      <c r="J9" s="308"/>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c r="AJ9" s="308"/>
      <c r="AK9" s="308"/>
      <c r="AL9" s="308"/>
      <c r="AM9" s="308"/>
      <c r="AN9" s="308"/>
      <c r="AO9" s="308"/>
      <c r="AP9" s="308"/>
      <c r="AQ9" s="308"/>
      <c r="AR9" s="308"/>
      <c r="AS9" s="308"/>
      <c r="AT9" s="308"/>
      <c r="AU9" s="308"/>
      <c r="AV9" s="308"/>
      <c r="AW9" s="308"/>
      <c r="AX9" s="308"/>
      <c r="AY9" s="922"/>
      <c r="AZ9" s="922"/>
      <c r="BA9" s="922"/>
      <c r="BB9" s="377"/>
      <c r="BC9" s="377"/>
      <c r="BD9" s="377"/>
      <c r="BE9" s="377"/>
      <c r="BF9" s="377"/>
      <c r="BG9" s="377"/>
      <c r="BH9" s="377"/>
      <c r="BI9" s="377"/>
      <c r="BJ9" s="377"/>
      <c r="BK9" s="377"/>
      <c r="BL9" s="377"/>
      <c r="BM9" s="377"/>
      <c r="BN9" s="377"/>
      <c r="BO9" s="377"/>
      <c r="BP9" s="377"/>
      <c r="BQ9" s="377"/>
      <c r="BR9" s="377"/>
      <c r="BS9" s="377"/>
      <c r="BT9" s="377"/>
      <c r="BU9" s="377"/>
      <c r="BV9" s="377"/>
    </row>
    <row r="10" spans="1:74" s="280" customFormat="1" ht="11.1" customHeight="1" x14ac:dyDescent="0.2">
      <c r="A10" s="417" t="s">
        <v>179</v>
      </c>
      <c r="B10" s="411" t="s">
        <v>827</v>
      </c>
      <c r="C10" s="106">
        <v>93.714618881999996</v>
      </c>
      <c r="D10" s="106">
        <v>90.558835716000004</v>
      </c>
      <c r="E10" s="106">
        <v>93.737225480000006</v>
      </c>
      <c r="F10" s="106">
        <v>93.952205348999996</v>
      </c>
      <c r="G10" s="106">
        <v>94.910363591999996</v>
      </c>
      <c r="H10" s="106">
        <v>95.326273814000004</v>
      </c>
      <c r="I10" s="106">
        <v>96.972995066999999</v>
      </c>
      <c r="J10" s="106">
        <v>96.387236052000006</v>
      </c>
      <c r="K10" s="106">
        <v>96.680096555000006</v>
      </c>
      <c r="L10" s="106">
        <v>98.060163141000004</v>
      </c>
      <c r="M10" s="106">
        <v>98.934604149999998</v>
      </c>
      <c r="N10" s="106">
        <v>98.311759030999994</v>
      </c>
      <c r="O10" s="106">
        <v>98.147937214999999</v>
      </c>
      <c r="P10" s="106">
        <v>99.154146041000004</v>
      </c>
      <c r="Q10" s="106">
        <v>99.691512562</v>
      </c>
      <c r="R10" s="106">
        <v>98.972746127999997</v>
      </c>
      <c r="S10" s="106">
        <v>98.959642610000003</v>
      </c>
      <c r="T10" s="106">
        <v>99.455006796000006</v>
      </c>
      <c r="U10" s="106">
        <v>100.69883416</v>
      </c>
      <c r="V10" s="106">
        <v>101.25455963</v>
      </c>
      <c r="W10" s="106">
        <v>101.7755387</v>
      </c>
      <c r="X10" s="106">
        <v>101.83729835</v>
      </c>
      <c r="Y10" s="106">
        <v>101.94474443</v>
      </c>
      <c r="Z10" s="106">
        <v>100.35692718</v>
      </c>
      <c r="AA10" s="106">
        <v>101.14223276</v>
      </c>
      <c r="AB10" s="106">
        <v>101.73561875</v>
      </c>
      <c r="AC10" s="106">
        <v>102.02846433000001</v>
      </c>
      <c r="AD10" s="106">
        <v>101.87076981</v>
      </c>
      <c r="AE10" s="106">
        <v>101.30566483</v>
      </c>
      <c r="AF10" s="106">
        <v>102.36326090999999</v>
      </c>
      <c r="AG10" s="106">
        <v>101.81350143</v>
      </c>
      <c r="AH10" s="106">
        <v>101.63315209</v>
      </c>
      <c r="AI10" s="106">
        <v>102.68064776</v>
      </c>
      <c r="AJ10" s="106">
        <v>102.8084442</v>
      </c>
      <c r="AK10" s="106">
        <v>103.54214188</v>
      </c>
      <c r="AL10" s="106">
        <v>103.53437307</v>
      </c>
      <c r="AM10" s="106">
        <v>101.13808117000001</v>
      </c>
      <c r="AN10" s="106">
        <v>102.38099256</v>
      </c>
      <c r="AO10" s="106">
        <v>103.13185593</v>
      </c>
      <c r="AP10" s="106">
        <v>103.08946188</v>
      </c>
      <c r="AQ10" s="106">
        <v>102.69098871</v>
      </c>
      <c r="AR10" s="106">
        <v>102.69946606000001</v>
      </c>
      <c r="AS10" s="106">
        <v>102.85140896</v>
      </c>
      <c r="AT10" s="106">
        <v>103.16232248</v>
      </c>
      <c r="AU10" s="106">
        <v>102.03952565</v>
      </c>
      <c r="AV10" s="106">
        <v>103.18969264</v>
      </c>
      <c r="AW10" s="106">
        <v>103.37196548999999</v>
      </c>
      <c r="AX10" s="106">
        <v>103.26552461</v>
      </c>
      <c r="AY10" s="933">
        <v>102.55426643</v>
      </c>
      <c r="AZ10" s="933">
        <v>103.72608228999999</v>
      </c>
      <c r="BA10" s="933">
        <v>103.73538668</v>
      </c>
      <c r="BB10" s="410">
        <v>103.37635122</v>
      </c>
      <c r="BC10" s="410">
        <v>103.64495818</v>
      </c>
      <c r="BD10" s="410">
        <v>104.15595589</v>
      </c>
      <c r="BE10" s="410">
        <v>104.41538136</v>
      </c>
      <c r="BF10" s="410">
        <v>104.63946572</v>
      </c>
      <c r="BG10" s="410">
        <v>104.33822189</v>
      </c>
      <c r="BH10" s="410">
        <v>104.79484001</v>
      </c>
      <c r="BI10" s="410">
        <v>105.06770477000001</v>
      </c>
      <c r="BJ10" s="410">
        <v>104.74440932</v>
      </c>
      <c r="BK10" s="410">
        <v>104.44658934</v>
      </c>
      <c r="BL10" s="410">
        <v>104.83340613999999</v>
      </c>
      <c r="BM10" s="410">
        <v>104.87674608</v>
      </c>
      <c r="BN10" s="410">
        <v>105.08197705000001</v>
      </c>
      <c r="BO10" s="410">
        <v>105.09557873999999</v>
      </c>
      <c r="BP10" s="410">
        <v>105.51673893</v>
      </c>
      <c r="BQ10" s="410">
        <v>105.61945799</v>
      </c>
      <c r="BR10" s="410">
        <v>105.55544913999999</v>
      </c>
      <c r="BS10" s="410">
        <v>105.55144126</v>
      </c>
      <c r="BT10" s="410">
        <v>105.77156084000001</v>
      </c>
      <c r="BU10" s="410">
        <v>106.11178857</v>
      </c>
      <c r="BV10" s="410">
        <v>105.7109019</v>
      </c>
    </row>
    <row r="11" spans="1:74" s="280" customFormat="1" ht="11.1" customHeight="1" x14ac:dyDescent="0.2">
      <c r="A11" s="417" t="s">
        <v>177</v>
      </c>
      <c r="B11" s="414" t="s">
        <v>956</v>
      </c>
      <c r="C11" s="106">
        <v>29.328600000000002</v>
      </c>
      <c r="D11" s="106">
        <v>28.8993</v>
      </c>
      <c r="E11" s="106">
        <v>29.006599999999999</v>
      </c>
      <c r="F11" s="106">
        <v>29.0823</v>
      </c>
      <c r="G11" s="106">
        <v>29.5961</v>
      </c>
      <c r="H11" s="106">
        <v>30.1553</v>
      </c>
      <c r="I11" s="106">
        <v>30.838100000000001</v>
      </c>
      <c r="J11" s="106">
        <v>30.869499999999999</v>
      </c>
      <c r="K11" s="106">
        <v>31.203199999999999</v>
      </c>
      <c r="L11" s="106">
        <v>31.539000000000001</v>
      </c>
      <c r="M11" s="106">
        <v>31.918800000000001</v>
      </c>
      <c r="N11" s="106">
        <v>32.033799999999999</v>
      </c>
      <c r="O11" s="106">
        <v>32.093299999999999</v>
      </c>
      <c r="P11" s="106">
        <v>32.761200000000002</v>
      </c>
      <c r="Q11" s="106">
        <v>32.424100000000003</v>
      </c>
      <c r="R11" s="106">
        <v>32.754399999999997</v>
      </c>
      <c r="S11" s="106">
        <v>32.312199999999997</v>
      </c>
      <c r="T11" s="106">
        <v>32.487000000000002</v>
      </c>
      <c r="U11" s="106">
        <v>32.761899999999997</v>
      </c>
      <c r="V11" s="106">
        <v>33.728900000000003</v>
      </c>
      <c r="W11" s="106">
        <v>33.880600000000001</v>
      </c>
      <c r="X11" s="106">
        <v>33.464500000000001</v>
      </c>
      <c r="Y11" s="106">
        <v>33.0396</v>
      </c>
      <c r="Z11" s="106">
        <v>33.032299999999999</v>
      </c>
      <c r="AA11" s="106">
        <v>32.5379</v>
      </c>
      <c r="AB11" s="106">
        <v>32.836199999999998</v>
      </c>
      <c r="AC11" s="106">
        <v>33.071199999999997</v>
      </c>
      <c r="AD11" s="106">
        <v>33.0929</v>
      </c>
      <c r="AE11" s="106">
        <v>32.427</v>
      </c>
      <c r="AF11" s="106">
        <v>32.642600000000002</v>
      </c>
      <c r="AG11" s="106">
        <v>31.7895</v>
      </c>
      <c r="AH11" s="106">
        <v>31.615400000000001</v>
      </c>
      <c r="AI11" s="106">
        <v>32.295200000000001</v>
      </c>
      <c r="AJ11" s="106">
        <v>32.2042</v>
      </c>
      <c r="AK11" s="106">
        <v>32.2194</v>
      </c>
      <c r="AL11" s="106">
        <v>32.149500000000003</v>
      </c>
      <c r="AM11" s="106">
        <v>32.088099999999997</v>
      </c>
      <c r="AN11" s="106">
        <v>32.393599999999999</v>
      </c>
      <c r="AO11" s="106">
        <v>32.721800000000002</v>
      </c>
      <c r="AP11" s="106">
        <v>32.730699999999999</v>
      </c>
      <c r="AQ11" s="106">
        <v>32.561999999999998</v>
      </c>
      <c r="AR11" s="106">
        <v>32.133299999999998</v>
      </c>
      <c r="AS11" s="106">
        <v>32.622599999999998</v>
      </c>
      <c r="AT11" s="106">
        <v>32.522599999999997</v>
      </c>
      <c r="AU11" s="106">
        <v>31.814</v>
      </c>
      <c r="AV11" s="106">
        <v>32.2928</v>
      </c>
      <c r="AW11" s="106">
        <v>32.317100000000003</v>
      </c>
      <c r="AX11" s="106">
        <v>32.424199999999999</v>
      </c>
      <c r="AY11" s="933">
        <v>32.502050009999998</v>
      </c>
      <c r="AZ11" s="933">
        <v>32.669915908999997</v>
      </c>
      <c r="BA11" s="933">
        <v>32.876556278999999</v>
      </c>
      <c r="BB11" s="410">
        <v>32.466086836999999</v>
      </c>
      <c r="BC11" s="410">
        <v>32.412499224999998</v>
      </c>
      <c r="BD11" s="410">
        <v>32.397196366999999</v>
      </c>
      <c r="BE11" s="410">
        <v>32.371115783</v>
      </c>
      <c r="BF11" s="410">
        <v>32.364241102999998</v>
      </c>
      <c r="BG11" s="410">
        <v>32.362568439999997</v>
      </c>
      <c r="BH11" s="410">
        <v>32.397025704000001</v>
      </c>
      <c r="BI11" s="410">
        <v>32.416465391999999</v>
      </c>
      <c r="BJ11" s="410">
        <v>32.443252979</v>
      </c>
      <c r="BK11" s="410">
        <v>32.527575231</v>
      </c>
      <c r="BL11" s="410">
        <v>32.560154283000003</v>
      </c>
      <c r="BM11" s="410">
        <v>32.573916636</v>
      </c>
      <c r="BN11" s="410">
        <v>32.594021173999998</v>
      </c>
      <c r="BO11" s="410">
        <v>32.613414468000002</v>
      </c>
      <c r="BP11" s="410">
        <v>32.659743155999998</v>
      </c>
      <c r="BQ11" s="410">
        <v>32.664182478999997</v>
      </c>
      <c r="BR11" s="410">
        <v>32.694794917999999</v>
      </c>
      <c r="BS11" s="410">
        <v>32.719662579000001</v>
      </c>
      <c r="BT11" s="410">
        <v>32.716481211999998</v>
      </c>
      <c r="BU11" s="410">
        <v>32.704542740000001</v>
      </c>
      <c r="BV11" s="410">
        <v>32.692834323</v>
      </c>
    </row>
    <row r="12" spans="1:74" ht="11.1" customHeight="1" x14ac:dyDescent="0.2">
      <c r="A12" s="345" t="s">
        <v>178</v>
      </c>
      <c r="B12" s="415" t="s">
        <v>950</v>
      </c>
      <c r="C12" s="308">
        <v>24.204999999999998</v>
      </c>
      <c r="D12" s="308">
        <v>23.785</v>
      </c>
      <c r="E12" s="308">
        <v>23.895</v>
      </c>
      <c r="F12" s="308">
        <v>23.885000000000002</v>
      </c>
      <c r="G12" s="308">
        <v>24.391999999999999</v>
      </c>
      <c r="H12" s="308">
        <v>24.954999999999998</v>
      </c>
      <c r="I12" s="308">
        <v>25.61</v>
      </c>
      <c r="J12" s="308">
        <v>25.635000000000002</v>
      </c>
      <c r="K12" s="308">
        <v>25.965</v>
      </c>
      <c r="L12" s="308">
        <v>26.285</v>
      </c>
      <c r="M12" s="308">
        <v>26.635000000000002</v>
      </c>
      <c r="N12" s="308">
        <v>26.7</v>
      </c>
      <c r="O12" s="308">
        <v>26.7</v>
      </c>
      <c r="P12" s="308">
        <v>27.395</v>
      </c>
      <c r="Q12" s="308">
        <v>27.055</v>
      </c>
      <c r="R12" s="308">
        <v>27.38</v>
      </c>
      <c r="S12" s="308">
        <v>26.9346</v>
      </c>
      <c r="T12" s="308">
        <v>27.1</v>
      </c>
      <c r="U12" s="308">
        <v>27.37</v>
      </c>
      <c r="V12" s="308">
        <v>28.35</v>
      </c>
      <c r="W12" s="308">
        <v>28.5</v>
      </c>
      <c r="X12" s="308">
        <v>28.085000000000001</v>
      </c>
      <c r="Y12" s="308">
        <v>27.66</v>
      </c>
      <c r="Z12" s="308">
        <v>27.71</v>
      </c>
      <c r="AA12" s="308">
        <v>27.114999999999998</v>
      </c>
      <c r="AB12" s="308">
        <v>27.4</v>
      </c>
      <c r="AC12" s="308">
        <v>27.614999999999998</v>
      </c>
      <c r="AD12" s="308">
        <v>27.59</v>
      </c>
      <c r="AE12" s="308">
        <v>26.984999999999999</v>
      </c>
      <c r="AF12" s="308">
        <v>27.135000000000002</v>
      </c>
      <c r="AG12" s="308">
        <v>26.29</v>
      </c>
      <c r="AH12" s="308">
        <v>26.085000000000001</v>
      </c>
      <c r="AI12" s="308">
        <v>26.745000000000001</v>
      </c>
      <c r="AJ12" s="308">
        <v>26.645</v>
      </c>
      <c r="AK12" s="308">
        <v>26.66</v>
      </c>
      <c r="AL12" s="308">
        <v>26.59</v>
      </c>
      <c r="AM12" s="308">
        <v>26.46</v>
      </c>
      <c r="AN12" s="308">
        <v>26.754999999999999</v>
      </c>
      <c r="AO12" s="308">
        <v>27.085000000000001</v>
      </c>
      <c r="AP12" s="308">
        <v>27.09</v>
      </c>
      <c r="AQ12" s="308">
        <v>26.92</v>
      </c>
      <c r="AR12" s="308">
        <v>26.49</v>
      </c>
      <c r="AS12" s="308">
        <v>26.98</v>
      </c>
      <c r="AT12" s="308">
        <v>26.88</v>
      </c>
      <c r="AU12" s="308">
        <v>26.17</v>
      </c>
      <c r="AV12" s="308">
        <v>26.65</v>
      </c>
      <c r="AW12" s="308">
        <v>26.675000000000001</v>
      </c>
      <c r="AX12" s="308">
        <v>26.76</v>
      </c>
      <c r="AY12" s="922">
        <v>26.78</v>
      </c>
      <c r="AZ12" s="922">
        <v>26.95</v>
      </c>
      <c r="BA12" s="922">
        <v>27.16</v>
      </c>
      <c r="BB12" s="377">
        <v>26.732693999999999</v>
      </c>
      <c r="BC12" s="377">
        <v>26.681854000000001</v>
      </c>
      <c r="BD12" s="377">
        <v>26.668513999999998</v>
      </c>
      <c r="BE12" s="377">
        <v>26.645173</v>
      </c>
      <c r="BF12" s="377">
        <v>26.640833000000001</v>
      </c>
      <c r="BG12" s="377">
        <v>26.641493000000001</v>
      </c>
      <c r="BH12" s="377">
        <v>26.659151999999999</v>
      </c>
      <c r="BI12" s="377">
        <v>26.680812</v>
      </c>
      <c r="BJ12" s="377">
        <v>26.708472</v>
      </c>
      <c r="BK12" s="377">
        <v>26.723465999999998</v>
      </c>
      <c r="BL12" s="377">
        <v>26.756625</v>
      </c>
      <c r="BM12" s="377">
        <v>26.772784999999999</v>
      </c>
      <c r="BN12" s="377">
        <v>26.794944999999998</v>
      </c>
      <c r="BO12" s="377">
        <v>26.816105</v>
      </c>
      <c r="BP12" s="377">
        <v>26.843264000000001</v>
      </c>
      <c r="BQ12" s="377">
        <v>26.849423999999999</v>
      </c>
      <c r="BR12" s="377">
        <v>26.881584</v>
      </c>
      <c r="BS12" s="377">
        <v>26.907743</v>
      </c>
      <c r="BT12" s="377">
        <v>26.886903</v>
      </c>
      <c r="BU12" s="377">
        <v>26.876062999999998</v>
      </c>
      <c r="BV12" s="377">
        <v>26.865223</v>
      </c>
    </row>
    <row r="13" spans="1:74" ht="11.1" customHeight="1" x14ac:dyDescent="0.2">
      <c r="A13" s="345" t="s">
        <v>211</v>
      </c>
      <c r="B13" s="415" t="s">
        <v>951</v>
      </c>
      <c r="C13" s="308">
        <v>5.1235999999999997</v>
      </c>
      <c r="D13" s="308">
        <v>5.1143000000000001</v>
      </c>
      <c r="E13" s="308">
        <v>5.1116000000000001</v>
      </c>
      <c r="F13" s="308">
        <v>5.1973000000000003</v>
      </c>
      <c r="G13" s="308">
        <v>5.2041000000000004</v>
      </c>
      <c r="H13" s="308">
        <v>5.2003000000000004</v>
      </c>
      <c r="I13" s="308">
        <v>5.2281000000000004</v>
      </c>
      <c r="J13" s="308">
        <v>5.2344999999999997</v>
      </c>
      <c r="K13" s="308">
        <v>5.2382</v>
      </c>
      <c r="L13" s="308">
        <v>5.2539999999999996</v>
      </c>
      <c r="M13" s="308">
        <v>5.2838000000000003</v>
      </c>
      <c r="N13" s="308">
        <v>5.3338000000000001</v>
      </c>
      <c r="O13" s="308">
        <v>5.3933</v>
      </c>
      <c r="P13" s="308">
        <v>5.3662000000000001</v>
      </c>
      <c r="Q13" s="308">
        <v>5.3691000000000004</v>
      </c>
      <c r="R13" s="308">
        <v>5.3743999999999996</v>
      </c>
      <c r="S13" s="308">
        <v>5.3776000000000002</v>
      </c>
      <c r="T13" s="308">
        <v>5.3869999999999996</v>
      </c>
      <c r="U13" s="308">
        <v>5.3918999999999997</v>
      </c>
      <c r="V13" s="308">
        <v>5.3788999999999998</v>
      </c>
      <c r="W13" s="308">
        <v>5.3806000000000003</v>
      </c>
      <c r="X13" s="308">
        <v>5.3795000000000002</v>
      </c>
      <c r="Y13" s="308">
        <v>5.3795999999999999</v>
      </c>
      <c r="Z13" s="308">
        <v>5.3223000000000003</v>
      </c>
      <c r="AA13" s="308">
        <v>5.4229000000000003</v>
      </c>
      <c r="AB13" s="308">
        <v>5.4362000000000004</v>
      </c>
      <c r="AC13" s="308">
        <v>5.4561999999999999</v>
      </c>
      <c r="AD13" s="308">
        <v>5.5029000000000003</v>
      </c>
      <c r="AE13" s="308">
        <v>5.4420000000000002</v>
      </c>
      <c r="AF13" s="308">
        <v>5.5076000000000001</v>
      </c>
      <c r="AG13" s="308">
        <v>5.4995000000000003</v>
      </c>
      <c r="AH13" s="308">
        <v>5.5304000000000002</v>
      </c>
      <c r="AI13" s="308">
        <v>5.5502000000000002</v>
      </c>
      <c r="AJ13" s="308">
        <v>5.5591999999999997</v>
      </c>
      <c r="AK13" s="308">
        <v>5.5594000000000001</v>
      </c>
      <c r="AL13" s="308">
        <v>5.5594999999999999</v>
      </c>
      <c r="AM13" s="308">
        <v>5.6280999999999999</v>
      </c>
      <c r="AN13" s="308">
        <v>5.6386000000000003</v>
      </c>
      <c r="AO13" s="308">
        <v>5.6368</v>
      </c>
      <c r="AP13" s="308">
        <v>5.6406999999999998</v>
      </c>
      <c r="AQ13" s="308">
        <v>5.6420000000000003</v>
      </c>
      <c r="AR13" s="308">
        <v>5.6433</v>
      </c>
      <c r="AS13" s="308">
        <v>5.6425999999999998</v>
      </c>
      <c r="AT13" s="308">
        <v>5.6425999999999998</v>
      </c>
      <c r="AU13" s="308">
        <v>5.6440000000000001</v>
      </c>
      <c r="AV13" s="308">
        <v>5.6428000000000003</v>
      </c>
      <c r="AW13" s="308">
        <v>5.6421000000000001</v>
      </c>
      <c r="AX13" s="308">
        <v>5.6642000000000001</v>
      </c>
      <c r="AY13" s="922">
        <v>5.7220500098000002</v>
      </c>
      <c r="AZ13" s="922">
        <v>5.7199159092</v>
      </c>
      <c r="BA13" s="922">
        <v>5.7165562790999997</v>
      </c>
      <c r="BB13" s="377">
        <v>5.7333928369000002</v>
      </c>
      <c r="BC13" s="377">
        <v>5.730645225</v>
      </c>
      <c r="BD13" s="377">
        <v>5.7286823673000002</v>
      </c>
      <c r="BE13" s="377">
        <v>5.7259427825999998</v>
      </c>
      <c r="BF13" s="377">
        <v>5.7234081030999997</v>
      </c>
      <c r="BG13" s="377">
        <v>5.7210754399999999</v>
      </c>
      <c r="BH13" s="377">
        <v>5.7378737037</v>
      </c>
      <c r="BI13" s="377">
        <v>5.7356533923999997</v>
      </c>
      <c r="BJ13" s="377">
        <v>5.7347809791</v>
      </c>
      <c r="BK13" s="377">
        <v>5.804109231</v>
      </c>
      <c r="BL13" s="377">
        <v>5.8035292829999996</v>
      </c>
      <c r="BM13" s="377">
        <v>5.8011316359</v>
      </c>
      <c r="BN13" s="377">
        <v>5.7990761740999996</v>
      </c>
      <c r="BO13" s="377">
        <v>5.7973094682999999</v>
      </c>
      <c r="BP13" s="377">
        <v>5.8164791562999998</v>
      </c>
      <c r="BQ13" s="377">
        <v>5.8147584793</v>
      </c>
      <c r="BR13" s="377">
        <v>5.8132109185000003</v>
      </c>
      <c r="BS13" s="377">
        <v>5.8119195788000004</v>
      </c>
      <c r="BT13" s="377">
        <v>5.8295782117000003</v>
      </c>
      <c r="BU13" s="377">
        <v>5.8284797403999997</v>
      </c>
      <c r="BV13" s="377">
        <v>5.8276113233000002</v>
      </c>
    </row>
    <row r="14" spans="1:74" s="280" customFormat="1" ht="11.1" customHeight="1" x14ac:dyDescent="0.2">
      <c r="A14" s="417" t="s">
        <v>212</v>
      </c>
      <c r="B14" s="414" t="s">
        <v>851</v>
      </c>
      <c r="C14" s="106">
        <v>64.386018882000002</v>
      </c>
      <c r="D14" s="106">
        <v>61.659535716000001</v>
      </c>
      <c r="E14" s="106">
        <v>64.73062548</v>
      </c>
      <c r="F14" s="106">
        <v>64.869905349000007</v>
      </c>
      <c r="G14" s="106">
        <v>65.314263592000003</v>
      </c>
      <c r="H14" s="106">
        <v>65.170973814000007</v>
      </c>
      <c r="I14" s="106">
        <v>66.134895067000002</v>
      </c>
      <c r="J14" s="106">
        <v>65.517736052000004</v>
      </c>
      <c r="K14" s="106">
        <v>65.476896554999996</v>
      </c>
      <c r="L14" s="106">
        <v>66.521163141000002</v>
      </c>
      <c r="M14" s="106">
        <v>67.015804149999994</v>
      </c>
      <c r="N14" s="106">
        <v>66.277959030999995</v>
      </c>
      <c r="O14" s="106">
        <v>66.054637215</v>
      </c>
      <c r="P14" s="106">
        <v>66.392946041000002</v>
      </c>
      <c r="Q14" s="106">
        <v>67.267412562000004</v>
      </c>
      <c r="R14" s="106">
        <v>66.218346127999993</v>
      </c>
      <c r="S14" s="106">
        <v>66.647442609999999</v>
      </c>
      <c r="T14" s="106">
        <v>66.968006795999997</v>
      </c>
      <c r="U14" s="106">
        <v>67.936934163999993</v>
      </c>
      <c r="V14" s="106">
        <v>67.525659630999996</v>
      </c>
      <c r="W14" s="106">
        <v>67.894938702000005</v>
      </c>
      <c r="X14" s="106">
        <v>68.372798352000004</v>
      </c>
      <c r="Y14" s="106">
        <v>68.905144426999996</v>
      </c>
      <c r="Z14" s="106">
        <v>67.324627182</v>
      </c>
      <c r="AA14" s="106">
        <v>68.604332760000005</v>
      </c>
      <c r="AB14" s="106">
        <v>68.899418745999995</v>
      </c>
      <c r="AC14" s="106">
        <v>68.957264324999997</v>
      </c>
      <c r="AD14" s="106">
        <v>68.777869815000003</v>
      </c>
      <c r="AE14" s="106">
        <v>68.878664831999998</v>
      </c>
      <c r="AF14" s="106">
        <v>69.720660910000007</v>
      </c>
      <c r="AG14" s="106">
        <v>70.024001429999998</v>
      </c>
      <c r="AH14" s="106">
        <v>70.017752087000005</v>
      </c>
      <c r="AI14" s="106">
        <v>70.385447764000006</v>
      </c>
      <c r="AJ14" s="106">
        <v>70.604244205000001</v>
      </c>
      <c r="AK14" s="106">
        <v>71.322741875999995</v>
      </c>
      <c r="AL14" s="106">
        <v>71.384873068999994</v>
      </c>
      <c r="AM14" s="106">
        <v>69.049981172000003</v>
      </c>
      <c r="AN14" s="106">
        <v>69.987392559</v>
      </c>
      <c r="AO14" s="106">
        <v>70.410055931000002</v>
      </c>
      <c r="AP14" s="106">
        <v>70.358761881999996</v>
      </c>
      <c r="AQ14" s="106">
        <v>70.128988712999998</v>
      </c>
      <c r="AR14" s="106">
        <v>70.566166057999993</v>
      </c>
      <c r="AS14" s="106">
        <v>70.228808955000005</v>
      </c>
      <c r="AT14" s="106">
        <v>70.639722481000007</v>
      </c>
      <c r="AU14" s="106">
        <v>70.225525653999995</v>
      </c>
      <c r="AV14" s="106">
        <v>70.896892635</v>
      </c>
      <c r="AW14" s="106">
        <v>71.054865488000004</v>
      </c>
      <c r="AX14" s="106">
        <v>70.841324615000005</v>
      </c>
      <c r="AY14" s="933">
        <v>70.052216424999997</v>
      </c>
      <c r="AZ14" s="933">
        <v>71.056166384999997</v>
      </c>
      <c r="BA14" s="933">
        <v>70.858830405000006</v>
      </c>
      <c r="BB14" s="410">
        <v>70.910264386999998</v>
      </c>
      <c r="BC14" s="410">
        <v>71.232458953999995</v>
      </c>
      <c r="BD14" s="410">
        <v>71.758759523999998</v>
      </c>
      <c r="BE14" s="410">
        <v>72.044265573999994</v>
      </c>
      <c r="BF14" s="410">
        <v>72.275224617000006</v>
      </c>
      <c r="BG14" s="410">
        <v>71.975653445999995</v>
      </c>
      <c r="BH14" s="410">
        <v>72.397814307999994</v>
      </c>
      <c r="BI14" s="410">
        <v>72.651239373999999</v>
      </c>
      <c r="BJ14" s="410">
        <v>72.301156344999995</v>
      </c>
      <c r="BK14" s="410">
        <v>71.919014105000002</v>
      </c>
      <c r="BL14" s="410">
        <v>72.273251861000006</v>
      </c>
      <c r="BM14" s="410">
        <v>72.302829446999993</v>
      </c>
      <c r="BN14" s="410">
        <v>72.487955880000001</v>
      </c>
      <c r="BO14" s="410">
        <v>72.482164268000005</v>
      </c>
      <c r="BP14" s="410">
        <v>72.856995772000005</v>
      </c>
      <c r="BQ14" s="410">
        <v>72.955275512</v>
      </c>
      <c r="BR14" s="410">
        <v>72.860654225000005</v>
      </c>
      <c r="BS14" s="410">
        <v>72.831778678000006</v>
      </c>
      <c r="BT14" s="410">
        <v>73.055079624000001</v>
      </c>
      <c r="BU14" s="410">
        <v>73.407245828000001</v>
      </c>
      <c r="BV14" s="410">
        <v>73.018067576000007</v>
      </c>
    </row>
    <row r="15" spans="1:74" ht="11.1" customHeight="1" x14ac:dyDescent="0.2">
      <c r="A15" s="345" t="s">
        <v>830</v>
      </c>
      <c r="B15" s="415" t="s">
        <v>950</v>
      </c>
      <c r="C15" s="308">
        <v>46.856902978000001</v>
      </c>
      <c r="D15" s="308">
        <v>45.432073287999998</v>
      </c>
      <c r="E15" s="308">
        <v>47.209291802000003</v>
      </c>
      <c r="F15" s="308">
        <v>46.778789648999997</v>
      </c>
      <c r="G15" s="308">
        <v>46.781057302000001</v>
      </c>
      <c r="H15" s="308">
        <v>46.793881646999999</v>
      </c>
      <c r="I15" s="308">
        <v>47.380766841000003</v>
      </c>
      <c r="J15" s="308">
        <v>47.055730793999999</v>
      </c>
      <c r="K15" s="308">
        <v>46.983187288000003</v>
      </c>
      <c r="L15" s="308">
        <v>47.929105173000004</v>
      </c>
      <c r="M15" s="308">
        <v>48.343694650000003</v>
      </c>
      <c r="N15" s="308">
        <v>47.854056192000002</v>
      </c>
      <c r="O15" s="308">
        <v>47.895542699000003</v>
      </c>
      <c r="P15" s="308">
        <v>48.298018505999998</v>
      </c>
      <c r="Q15" s="308">
        <v>48.566927853000003</v>
      </c>
      <c r="R15" s="308">
        <v>47.496155362000003</v>
      </c>
      <c r="S15" s="308">
        <v>47.294125674999997</v>
      </c>
      <c r="T15" s="308">
        <v>47.402361296000002</v>
      </c>
      <c r="U15" s="308">
        <v>48.199375003</v>
      </c>
      <c r="V15" s="308">
        <v>48.267226502</v>
      </c>
      <c r="W15" s="308">
        <v>48.639716935000003</v>
      </c>
      <c r="X15" s="308">
        <v>48.902411061999999</v>
      </c>
      <c r="Y15" s="308">
        <v>49.381142894</v>
      </c>
      <c r="Z15" s="308">
        <v>48.788481826999998</v>
      </c>
      <c r="AA15" s="308">
        <v>49.415900018000002</v>
      </c>
      <c r="AB15" s="308">
        <v>49.730492388999998</v>
      </c>
      <c r="AC15" s="308">
        <v>49.479231034999998</v>
      </c>
      <c r="AD15" s="308">
        <v>48.927398214999997</v>
      </c>
      <c r="AE15" s="308">
        <v>48.883021024999998</v>
      </c>
      <c r="AF15" s="308">
        <v>49.350124477000001</v>
      </c>
      <c r="AG15" s="308">
        <v>49.532692849</v>
      </c>
      <c r="AH15" s="308">
        <v>49.40250399</v>
      </c>
      <c r="AI15" s="308">
        <v>49.655317764000003</v>
      </c>
      <c r="AJ15" s="308">
        <v>49.843866978999998</v>
      </c>
      <c r="AK15" s="308">
        <v>50.544362110000002</v>
      </c>
      <c r="AL15" s="308">
        <v>50.848830263000004</v>
      </c>
      <c r="AM15" s="308">
        <v>49.612837978999998</v>
      </c>
      <c r="AN15" s="308">
        <v>49.951357041999998</v>
      </c>
      <c r="AO15" s="308">
        <v>50.108204125</v>
      </c>
      <c r="AP15" s="308">
        <v>49.651518948000003</v>
      </c>
      <c r="AQ15" s="308">
        <v>49.104322713000002</v>
      </c>
      <c r="AR15" s="308">
        <v>49.276811191</v>
      </c>
      <c r="AS15" s="308">
        <v>49.118703955000001</v>
      </c>
      <c r="AT15" s="308">
        <v>49.377065512999998</v>
      </c>
      <c r="AU15" s="308">
        <v>48.964239554000002</v>
      </c>
      <c r="AV15" s="308">
        <v>49.353039539000001</v>
      </c>
      <c r="AW15" s="308">
        <v>49.542633154000001</v>
      </c>
      <c r="AX15" s="308">
        <v>49.824198582999998</v>
      </c>
      <c r="AY15" s="922">
        <v>49.678221407000002</v>
      </c>
      <c r="AZ15" s="922">
        <v>50.267283835999997</v>
      </c>
      <c r="BA15" s="922">
        <v>50.027849996999997</v>
      </c>
      <c r="BB15" s="377">
        <v>49.730965902999998</v>
      </c>
      <c r="BC15" s="377">
        <v>49.672897743</v>
      </c>
      <c r="BD15" s="377">
        <v>50.068236378999998</v>
      </c>
      <c r="BE15" s="377">
        <v>50.306798426</v>
      </c>
      <c r="BF15" s="377">
        <v>50.562462791000002</v>
      </c>
      <c r="BG15" s="377">
        <v>50.458317223000002</v>
      </c>
      <c r="BH15" s="377">
        <v>50.828937439000001</v>
      </c>
      <c r="BI15" s="377">
        <v>51.182343609</v>
      </c>
      <c r="BJ15" s="377">
        <v>51.193811402000001</v>
      </c>
      <c r="BK15" s="377">
        <v>51.048935276000002</v>
      </c>
      <c r="BL15" s="377">
        <v>51.282685993999998</v>
      </c>
      <c r="BM15" s="377">
        <v>51.044828414999998</v>
      </c>
      <c r="BN15" s="377">
        <v>50.897921869999998</v>
      </c>
      <c r="BO15" s="377">
        <v>50.605868352000002</v>
      </c>
      <c r="BP15" s="377">
        <v>50.824444982999999</v>
      </c>
      <c r="BQ15" s="377">
        <v>50.854182125000001</v>
      </c>
      <c r="BR15" s="377">
        <v>50.748913665000003</v>
      </c>
      <c r="BS15" s="377">
        <v>50.852778149000002</v>
      </c>
      <c r="BT15" s="377">
        <v>51.048481856000002</v>
      </c>
      <c r="BU15" s="377">
        <v>51.342864812999998</v>
      </c>
      <c r="BV15" s="377">
        <v>51.282331288000002</v>
      </c>
    </row>
    <row r="16" spans="1:74" ht="11.1" customHeight="1" x14ac:dyDescent="0.2">
      <c r="A16" s="345" t="s">
        <v>831</v>
      </c>
      <c r="B16" s="415" t="s">
        <v>951</v>
      </c>
      <c r="C16" s="308">
        <v>17.529115903000001</v>
      </c>
      <c r="D16" s="308">
        <v>16.227462428999999</v>
      </c>
      <c r="E16" s="308">
        <v>17.521333677000001</v>
      </c>
      <c r="F16" s="308">
        <v>18.0911157</v>
      </c>
      <c r="G16" s="308">
        <v>18.533206289999999</v>
      </c>
      <c r="H16" s="308">
        <v>18.377092167000001</v>
      </c>
      <c r="I16" s="308">
        <v>18.754128225999999</v>
      </c>
      <c r="J16" s="308">
        <v>18.462005258000001</v>
      </c>
      <c r="K16" s="308">
        <v>18.493709267</v>
      </c>
      <c r="L16" s="308">
        <v>18.592057967999999</v>
      </c>
      <c r="M16" s="308">
        <v>18.672109500000001</v>
      </c>
      <c r="N16" s="308">
        <v>18.423902839</v>
      </c>
      <c r="O16" s="308">
        <v>18.159094516</v>
      </c>
      <c r="P16" s="308">
        <v>18.094927536</v>
      </c>
      <c r="Q16" s="308">
        <v>18.700484710000001</v>
      </c>
      <c r="R16" s="308">
        <v>18.722190767000001</v>
      </c>
      <c r="S16" s="308">
        <v>19.353316934999999</v>
      </c>
      <c r="T16" s="308">
        <v>19.565645499999999</v>
      </c>
      <c r="U16" s="308">
        <v>19.737559161</v>
      </c>
      <c r="V16" s="308">
        <v>19.258433129</v>
      </c>
      <c r="W16" s="308">
        <v>19.255221766999998</v>
      </c>
      <c r="X16" s="308">
        <v>19.470387290000001</v>
      </c>
      <c r="Y16" s="308">
        <v>19.524001533</v>
      </c>
      <c r="Z16" s="308">
        <v>18.536145354999999</v>
      </c>
      <c r="AA16" s="308">
        <v>19.188432742</v>
      </c>
      <c r="AB16" s="308">
        <v>19.168926357</v>
      </c>
      <c r="AC16" s="308">
        <v>19.478033289999999</v>
      </c>
      <c r="AD16" s="308">
        <v>19.850471599999999</v>
      </c>
      <c r="AE16" s="308">
        <v>19.995643806</v>
      </c>
      <c r="AF16" s="308">
        <v>20.370536433000002</v>
      </c>
      <c r="AG16" s="308">
        <v>20.491308580999998</v>
      </c>
      <c r="AH16" s="308">
        <v>20.615248096999998</v>
      </c>
      <c r="AI16" s="308">
        <v>20.730129999999999</v>
      </c>
      <c r="AJ16" s="308">
        <v>20.760377225999999</v>
      </c>
      <c r="AK16" s="308">
        <v>20.778379767000001</v>
      </c>
      <c r="AL16" s="308">
        <v>20.536042806000001</v>
      </c>
      <c r="AM16" s="308">
        <v>19.437143194000001</v>
      </c>
      <c r="AN16" s="308">
        <v>20.036035516999998</v>
      </c>
      <c r="AO16" s="308">
        <v>20.301851805999998</v>
      </c>
      <c r="AP16" s="308">
        <v>20.707242933</v>
      </c>
      <c r="AQ16" s="308">
        <v>21.024666</v>
      </c>
      <c r="AR16" s="308">
        <v>21.289354867</v>
      </c>
      <c r="AS16" s="308">
        <v>21.110105000000001</v>
      </c>
      <c r="AT16" s="308">
        <v>21.262656968000002</v>
      </c>
      <c r="AU16" s="308">
        <v>21.2612861</v>
      </c>
      <c r="AV16" s="308">
        <v>21.543853097</v>
      </c>
      <c r="AW16" s="308">
        <v>21.512232333</v>
      </c>
      <c r="AX16" s="308">
        <v>21.017126032</v>
      </c>
      <c r="AY16" s="922">
        <v>20.373995017999999</v>
      </c>
      <c r="AZ16" s="922">
        <v>20.788882549</v>
      </c>
      <c r="BA16" s="922">
        <v>20.830980406999998</v>
      </c>
      <c r="BB16" s="377">
        <v>21.179298484</v>
      </c>
      <c r="BC16" s="377">
        <v>21.559561211999998</v>
      </c>
      <c r="BD16" s="377">
        <v>21.690523145</v>
      </c>
      <c r="BE16" s="377">
        <v>21.737467148</v>
      </c>
      <c r="BF16" s="377">
        <v>21.712761826000001</v>
      </c>
      <c r="BG16" s="377">
        <v>21.517336224000001</v>
      </c>
      <c r="BH16" s="377">
        <v>21.56887687</v>
      </c>
      <c r="BI16" s="377">
        <v>21.468895764999999</v>
      </c>
      <c r="BJ16" s="377">
        <v>21.107344942000001</v>
      </c>
      <c r="BK16" s="377">
        <v>20.870078829000001</v>
      </c>
      <c r="BL16" s="377">
        <v>20.990565866000001</v>
      </c>
      <c r="BM16" s="377">
        <v>21.258001031999999</v>
      </c>
      <c r="BN16" s="377">
        <v>21.59003401</v>
      </c>
      <c r="BO16" s="377">
        <v>21.876295916</v>
      </c>
      <c r="BP16" s="377">
        <v>22.032550788999998</v>
      </c>
      <c r="BQ16" s="377">
        <v>22.101093386999999</v>
      </c>
      <c r="BR16" s="377">
        <v>22.111740559000001</v>
      </c>
      <c r="BS16" s="377">
        <v>21.979000529</v>
      </c>
      <c r="BT16" s="377">
        <v>22.006597767999999</v>
      </c>
      <c r="BU16" s="377">
        <v>22.064381014999999</v>
      </c>
      <c r="BV16" s="377">
        <v>21.735736287999998</v>
      </c>
    </row>
    <row r="17" spans="1:74" ht="11.1" customHeight="1" x14ac:dyDescent="0.2">
      <c r="A17" s="345"/>
      <c r="B17" s="347"/>
      <c r="C17" s="308"/>
      <c r="D17" s="308"/>
      <c r="E17" s="308"/>
      <c r="F17" s="308"/>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8"/>
      <c r="AU17" s="308"/>
      <c r="AV17" s="308"/>
      <c r="AW17" s="308"/>
      <c r="AX17" s="308"/>
      <c r="AY17" s="922"/>
      <c r="AZ17" s="922"/>
      <c r="BA17" s="922"/>
      <c r="BB17" s="377"/>
      <c r="BC17" s="377"/>
      <c r="BD17" s="377"/>
      <c r="BE17" s="377"/>
      <c r="BF17" s="377"/>
      <c r="BG17" s="377"/>
      <c r="BH17" s="377"/>
      <c r="BI17" s="377"/>
      <c r="BJ17" s="377"/>
      <c r="BK17" s="377"/>
      <c r="BL17" s="377"/>
      <c r="BM17" s="377"/>
      <c r="BN17" s="377"/>
      <c r="BO17" s="377"/>
      <c r="BP17" s="377"/>
      <c r="BQ17" s="377"/>
      <c r="BR17" s="377"/>
      <c r="BS17" s="377"/>
      <c r="BT17" s="377"/>
      <c r="BU17" s="377"/>
      <c r="BV17" s="377"/>
    </row>
    <row r="18" spans="1:74" ht="11.1" customHeight="1" x14ac:dyDescent="0.2">
      <c r="A18" s="345"/>
      <c r="B18" s="346" t="s">
        <v>559</v>
      </c>
      <c r="C18" s="308"/>
      <c r="D18" s="308"/>
      <c r="E18" s="308"/>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8"/>
      <c r="AL18" s="308"/>
      <c r="AM18" s="308"/>
      <c r="AN18" s="308"/>
      <c r="AO18" s="308"/>
      <c r="AP18" s="308"/>
      <c r="AQ18" s="308"/>
      <c r="AR18" s="308"/>
      <c r="AS18" s="308"/>
      <c r="AT18" s="308"/>
      <c r="AU18" s="308"/>
      <c r="AV18" s="308"/>
      <c r="AW18" s="308"/>
      <c r="AX18" s="308"/>
      <c r="AY18" s="922"/>
      <c r="AZ18" s="922"/>
      <c r="BA18" s="922"/>
      <c r="BB18" s="377"/>
      <c r="BC18" s="377"/>
      <c r="BD18" s="377"/>
      <c r="BE18" s="377"/>
      <c r="BF18" s="377"/>
      <c r="BG18" s="377"/>
      <c r="BH18" s="377"/>
      <c r="BI18" s="377"/>
      <c r="BJ18" s="377"/>
      <c r="BK18" s="377"/>
      <c r="BL18" s="377"/>
      <c r="BM18" s="377"/>
      <c r="BN18" s="377"/>
      <c r="BO18" s="377"/>
      <c r="BP18" s="377"/>
      <c r="BQ18" s="377"/>
      <c r="BR18" s="377"/>
      <c r="BS18" s="377"/>
      <c r="BT18" s="377"/>
      <c r="BU18" s="377"/>
      <c r="BV18" s="377"/>
    </row>
    <row r="19" spans="1:74" s="280" customFormat="1" ht="11.1" customHeight="1" x14ac:dyDescent="0.2">
      <c r="A19" s="417" t="s">
        <v>174</v>
      </c>
      <c r="B19" s="411" t="s">
        <v>827</v>
      </c>
      <c r="C19" s="106">
        <v>92.083012750999998</v>
      </c>
      <c r="D19" s="106">
        <v>93.492047321000001</v>
      </c>
      <c r="E19" s="106">
        <v>94.923588120999995</v>
      </c>
      <c r="F19" s="106">
        <v>94.992953745999998</v>
      </c>
      <c r="G19" s="106">
        <v>95.312586173</v>
      </c>
      <c r="H19" s="106">
        <v>98.130315474</v>
      </c>
      <c r="I19" s="106">
        <v>97.802969793000003</v>
      </c>
      <c r="J19" s="106">
        <v>97.543983131000005</v>
      </c>
      <c r="K19" s="106">
        <v>98.519865104999994</v>
      </c>
      <c r="L19" s="106">
        <v>97.705550054</v>
      </c>
      <c r="M19" s="106">
        <v>98.820919173999997</v>
      </c>
      <c r="N19" s="106">
        <v>100.2519434</v>
      </c>
      <c r="O19" s="106">
        <v>96.953171071</v>
      </c>
      <c r="P19" s="106">
        <v>100.18339447</v>
      </c>
      <c r="Q19" s="106">
        <v>98.976884530999996</v>
      </c>
      <c r="R19" s="106">
        <v>97.671921029999993</v>
      </c>
      <c r="S19" s="106">
        <v>98.904979769999997</v>
      </c>
      <c r="T19" s="106">
        <v>100.70368455000001</v>
      </c>
      <c r="U19" s="106">
        <v>99.921120301000002</v>
      </c>
      <c r="V19" s="106">
        <v>100.52007362000001</v>
      </c>
      <c r="W19" s="106">
        <v>100.77348459</v>
      </c>
      <c r="X19" s="106">
        <v>98.509522227000005</v>
      </c>
      <c r="Y19" s="106">
        <v>100.09490955</v>
      </c>
      <c r="Z19" s="106">
        <v>100.69523538</v>
      </c>
      <c r="AA19" s="106">
        <v>98.322739046999999</v>
      </c>
      <c r="AB19" s="106">
        <v>101.91557165</v>
      </c>
      <c r="AC19" s="106">
        <v>101.39727104000001</v>
      </c>
      <c r="AD19" s="106">
        <v>100.45930051000001</v>
      </c>
      <c r="AE19" s="106">
        <v>102.05240446000001</v>
      </c>
      <c r="AF19" s="106">
        <v>103.4411302</v>
      </c>
      <c r="AG19" s="106">
        <v>102.23511655999999</v>
      </c>
      <c r="AH19" s="106">
        <v>102.50546670999999</v>
      </c>
      <c r="AI19" s="106">
        <v>102.56183876999999</v>
      </c>
      <c r="AJ19" s="106">
        <v>101.76963883000001</v>
      </c>
      <c r="AK19" s="106">
        <v>102.68225592</v>
      </c>
      <c r="AL19" s="106">
        <v>102.85760337000001</v>
      </c>
      <c r="AM19" s="106">
        <v>100.85566493</v>
      </c>
      <c r="AN19" s="106">
        <v>103.14178685</v>
      </c>
      <c r="AO19" s="106">
        <v>101.93402127</v>
      </c>
      <c r="AP19" s="106">
        <v>102.08100894</v>
      </c>
      <c r="AQ19" s="106">
        <v>103.10424086</v>
      </c>
      <c r="AR19" s="106">
        <v>103.32385465999999</v>
      </c>
      <c r="AS19" s="106">
        <v>103.40875163</v>
      </c>
      <c r="AT19" s="106">
        <v>102.75385707</v>
      </c>
      <c r="AU19" s="106">
        <v>102.8642193</v>
      </c>
      <c r="AV19" s="106">
        <v>102.83188014</v>
      </c>
      <c r="AW19" s="106">
        <v>102.95324988</v>
      </c>
      <c r="AX19" s="106">
        <v>103.66741815</v>
      </c>
      <c r="AY19" s="933">
        <v>102.70029941999999</v>
      </c>
      <c r="AZ19" s="933">
        <v>104.58730430999999</v>
      </c>
      <c r="BA19" s="933">
        <v>103.30891726</v>
      </c>
      <c r="BB19" s="410">
        <v>102.51711985999999</v>
      </c>
      <c r="BC19" s="410">
        <v>102.77631049</v>
      </c>
      <c r="BD19" s="410">
        <v>104.23025534</v>
      </c>
      <c r="BE19" s="410">
        <v>103.71719272</v>
      </c>
      <c r="BF19" s="410">
        <v>103.58003278</v>
      </c>
      <c r="BG19" s="410">
        <v>104.0572674</v>
      </c>
      <c r="BH19" s="410">
        <v>103.06803573000001</v>
      </c>
      <c r="BI19" s="410">
        <v>103.80217745</v>
      </c>
      <c r="BJ19" s="410">
        <v>105.4143991</v>
      </c>
      <c r="BK19" s="410">
        <v>102.51038250000001</v>
      </c>
      <c r="BL19" s="410">
        <v>105.75076653000001</v>
      </c>
      <c r="BM19" s="410">
        <v>104.30536162</v>
      </c>
      <c r="BN19" s="410">
        <v>103.72217348</v>
      </c>
      <c r="BO19" s="410">
        <v>103.8642172</v>
      </c>
      <c r="BP19" s="410">
        <v>105.59115779</v>
      </c>
      <c r="BQ19" s="410">
        <v>105.05986864</v>
      </c>
      <c r="BR19" s="410">
        <v>104.82350215</v>
      </c>
      <c r="BS19" s="410">
        <v>105.3414394</v>
      </c>
      <c r="BT19" s="410">
        <v>103.92881306</v>
      </c>
      <c r="BU19" s="410">
        <v>104.91185967</v>
      </c>
      <c r="BV19" s="410">
        <v>106.47100872999999</v>
      </c>
    </row>
    <row r="20" spans="1:74" s="280" customFormat="1" ht="11.1" customHeight="1" x14ac:dyDescent="0.2">
      <c r="A20" s="417" t="s">
        <v>167</v>
      </c>
      <c r="B20" s="414" t="s">
        <v>952</v>
      </c>
      <c r="C20" s="106">
        <v>41.775794433000002</v>
      </c>
      <c r="D20" s="106">
        <v>41.887558232000003</v>
      </c>
      <c r="E20" s="106">
        <v>43.507250063000001</v>
      </c>
      <c r="F20" s="106">
        <v>43.211862476</v>
      </c>
      <c r="G20" s="106">
        <v>43.104102163</v>
      </c>
      <c r="H20" s="106">
        <v>45.40581899</v>
      </c>
      <c r="I20" s="106">
        <v>45.462479971999997</v>
      </c>
      <c r="J20" s="106">
        <v>45.528653962999996</v>
      </c>
      <c r="K20" s="106">
        <v>45.890366649999997</v>
      </c>
      <c r="L20" s="106">
        <v>46.163935745000003</v>
      </c>
      <c r="M20" s="106">
        <v>46.574490676000003</v>
      </c>
      <c r="N20" s="106">
        <v>47.444969845999999</v>
      </c>
      <c r="O20" s="106">
        <v>44.343838114</v>
      </c>
      <c r="P20" s="106">
        <v>46.490734869999997</v>
      </c>
      <c r="Q20" s="106">
        <v>46.046855311000002</v>
      </c>
      <c r="R20" s="106">
        <v>44.397842271000002</v>
      </c>
      <c r="S20" s="106">
        <v>44.820308631000003</v>
      </c>
      <c r="T20" s="106">
        <v>45.998882780999999</v>
      </c>
      <c r="U20" s="106">
        <v>45.580442969000003</v>
      </c>
      <c r="V20" s="106">
        <v>46.434384377000001</v>
      </c>
      <c r="W20" s="106">
        <v>46.020144647999999</v>
      </c>
      <c r="X20" s="106">
        <v>44.867795131999998</v>
      </c>
      <c r="Y20" s="106">
        <v>45.886491683999999</v>
      </c>
      <c r="Z20" s="106">
        <v>45.856027503</v>
      </c>
      <c r="AA20" s="106">
        <v>43.925598319000002</v>
      </c>
      <c r="AB20" s="106">
        <v>46.117025226000003</v>
      </c>
      <c r="AC20" s="106">
        <v>45.804156243999998</v>
      </c>
      <c r="AD20" s="106">
        <v>44.486005079000002</v>
      </c>
      <c r="AE20" s="106">
        <v>45.623685723999998</v>
      </c>
      <c r="AF20" s="106">
        <v>46.474834975</v>
      </c>
      <c r="AG20" s="106">
        <v>45.696787280000002</v>
      </c>
      <c r="AH20" s="106">
        <v>46.318946691000001</v>
      </c>
      <c r="AI20" s="106">
        <v>45.720990252999997</v>
      </c>
      <c r="AJ20" s="106">
        <v>46.065422294000001</v>
      </c>
      <c r="AK20" s="106">
        <v>46.209254250000001</v>
      </c>
      <c r="AL20" s="106">
        <v>45.776999119000003</v>
      </c>
      <c r="AM20" s="106">
        <v>44.400218000000002</v>
      </c>
      <c r="AN20" s="106">
        <v>45.279772999999999</v>
      </c>
      <c r="AO20" s="106">
        <v>44.820760999999997</v>
      </c>
      <c r="AP20" s="106">
        <v>45.229059999999997</v>
      </c>
      <c r="AQ20" s="106">
        <v>45.881628999999997</v>
      </c>
      <c r="AR20" s="106">
        <v>45.668467</v>
      </c>
      <c r="AS20" s="106">
        <v>46.305942000000002</v>
      </c>
      <c r="AT20" s="106">
        <v>46.413280999999998</v>
      </c>
      <c r="AU20" s="106">
        <v>45.852975000000001</v>
      </c>
      <c r="AV20" s="106">
        <v>46.805224000000003</v>
      </c>
      <c r="AW20" s="106">
        <v>45.784287999999997</v>
      </c>
      <c r="AX20" s="106">
        <v>45.641215000000003</v>
      </c>
      <c r="AY20" s="933">
        <v>45.565258460999999</v>
      </c>
      <c r="AZ20" s="933">
        <v>46.253752403999997</v>
      </c>
      <c r="BA20" s="933">
        <v>45.412206273999999</v>
      </c>
      <c r="BB20" s="410">
        <v>44.939445380999999</v>
      </c>
      <c r="BC20" s="410">
        <v>44.764331824999999</v>
      </c>
      <c r="BD20" s="410">
        <v>45.532096645999999</v>
      </c>
      <c r="BE20" s="410">
        <v>45.768094834999999</v>
      </c>
      <c r="BF20" s="410">
        <v>46.003305588000003</v>
      </c>
      <c r="BG20" s="410">
        <v>45.700770599000002</v>
      </c>
      <c r="BH20" s="410">
        <v>45.950615837999997</v>
      </c>
      <c r="BI20" s="410">
        <v>45.572239899000003</v>
      </c>
      <c r="BJ20" s="410">
        <v>46.099030704</v>
      </c>
      <c r="BK20" s="410">
        <v>44.497986701000002</v>
      </c>
      <c r="BL20" s="410">
        <v>46.248431504999999</v>
      </c>
      <c r="BM20" s="410">
        <v>45.553675413000001</v>
      </c>
      <c r="BN20" s="410">
        <v>45.047281437999999</v>
      </c>
      <c r="BO20" s="410">
        <v>44.743139360999997</v>
      </c>
      <c r="BP20" s="410">
        <v>45.775474549999998</v>
      </c>
      <c r="BQ20" s="410">
        <v>45.928833322000003</v>
      </c>
      <c r="BR20" s="410">
        <v>46.091599154999997</v>
      </c>
      <c r="BS20" s="410">
        <v>45.798592708000001</v>
      </c>
      <c r="BT20" s="410">
        <v>45.886821732000001</v>
      </c>
      <c r="BU20" s="410">
        <v>45.719318303000001</v>
      </c>
      <c r="BV20" s="410">
        <v>46.186202451</v>
      </c>
    </row>
    <row r="21" spans="1:74" ht="11.1" customHeight="1" x14ac:dyDescent="0.2">
      <c r="A21" s="345" t="s">
        <v>163</v>
      </c>
      <c r="B21" s="415" t="s">
        <v>957</v>
      </c>
      <c r="C21" s="308">
        <v>2.2465000000000002</v>
      </c>
      <c r="D21" s="308">
        <v>2.1960000000000002</v>
      </c>
      <c r="E21" s="308">
        <v>2.2816999999999998</v>
      </c>
      <c r="F21" s="308">
        <v>2.0442999999999998</v>
      </c>
      <c r="G21" s="308">
        <v>2.0727000000000002</v>
      </c>
      <c r="H21" s="308">
        <v>2.3195999999999999</v>
      </c>
      <c r="I21" s="308">
        <v>2.4729000000000001</v>
      </c>
      <c r="J21" s="308">
        <v>2.3485999999999998</v>
      </c>
      <c r="K21" s="308">
        <v>2.2932000000000001</v>
      </c>
      <c r="L21" s="308">
        <v>2.3757999999999999</v>
      </c>
      <c r="M21" s="308">
        <v>2.4100999999999999</v>
      </c>
      <c r="N21" s="308">
        <v>2.323</v>
      </c>
      <c r="O21" s="308">
        <v>2.3847</v>
      </c>
      <c r="P21" s="308">
        <v>2.4704000000000002</v>
      </c>
      <c r="Q21" s="308">
        <v>2.2448000000000001</v>
      </c>
      <c r="R21" s="308">
        <v>2.2789000000000001</v>
      </c>
      <c r="S21" s="308">
        <v>2.2835999999999999</v>
      </c>
      <c r="T21" s="308">
        <v>2.5203000000000002</v>
      </c>
      <c r="U21" s="308">
        <v>2.4914000000000001</v>
      </c>
      <c r="V21" s="308">
        <v>2.4298000000000002</v>
      </c>
      <c r="W21" s="308">
        <v>2.4163999999999999</v>
      </c>
      <c r="X21" s="308">
        <v>2.3666</v>
      </c>
      <c r="Y21" s="308">
        <v>2.5019999999999998</v>
      </c>
      <c r="Z21" s="308">
        <v>2.5438999999999998</v>
      </c>
      <c r="AA21" s="308">
        <v>2.3081</v>
      </c>
      <c r="AB21" s="308">
        <v>2.3757000000000001</v>
      </c>
      <c r="AC21" s="308">
        <v>2.3271999999999999</v>
      </c>
      <c r="AD21" s="308">
        <v>2.2987000000000002</v>
      </c>
      <c r="AE21" s="308">
        <v>2.4902000000000002</v>
      </c>
      <c r="AF21" s="308">
        <v>2.6373000000000002</v>
      </c>
      <c r="AG21" s="308">
        <v>2.7347000000000001</v>
      </c>
      <c r="AH21" s="308">
        <v>2.6671999999999998</v>
      </c>
      <c r="AI21" s="308">
        <v>2.4893000000000001</v>
      </c>
      <c r="AJ21" s="308">
        <v>2.4986999999999999</v>
      </c>
      <c r="AK21" s="308">
        <v>2.2820999999999998</v>
      </c>
      <c r="AL21" s="308">
        <v>2.3214000000000001</v>
      </c>
      <c r="AM21" s="308">
        <v>2.4114</v>
      </c>
      <c r="AN21" s="308">
        <v>2.4102999999999999</v>
      </c>
      <c r="AO21" s="308">
        <v>2.2984</v>
      </c>
      <c r="AP21" s="308">
        <v>2.1152000000000002</v>
      </c>
      <c r="AQ21" s="308">
        <v>2.3346</v>
      </c>
      <c r="AR21" s="308">
        <v>2.4578000000000002</v>
      </c>
      <c r="AS21" s="308">
        <v>2.5446</v>
      </c>
      <c r="AT21" s="308">
        <v>2.4903</v>
      </c>
      <c r="AU21" s="308">
        <v>2.3125</v>
      </c>
      <c r="AV21" s="308">
        <v>2.3151000000000002</v>
      </c>
      <c r="AW21" s="308">
        <v>2.4196</v>
      </c>
      <c r="AX21" s="308">
        <v>2.4140000000000001</v>
      </c>
      <c r="AY21" s="922">
        <v>2.3698977139999999</v>
      </c>
      <c r="AZ21" s="922">
        <v>2.4178482130000001</v>
      </c>
      <c r="BA21" s="922">
        <v>2.3068196510000001</v>
      </c>
      <c r="BB21" s="377">
        <v>2.246939963</v>
      </c>
      <c r="BC21" s="377">
        <v>2.3086234210000001</v>
      </c>
      <c r="BD21" s="377">
        <v>2.3705870409999998</v>
      </c>
      <c r="BE21" s="377">
        <v>2.3920372310000002</v>
      </c>
      <c r="BF21" s="377">
        <v>2.4511171389999999</v>
      </c>
      <c r="BG21" s="377">
        <v>2.4011365470000001</v>
      </c>
      <c r="BH21" s="377">
        <v>2.3741587069999999</v>
      </c>
      <c r="BI21" s="377">
        <v>2.3967369019999998</v>
      </c>
      <c r="BJ21" s="377">
        <v>2.402267047</v>
      </c>
      <c r="BK21" s="377">
        <v>2.3486995359999998</v>
      </c>
      <c r="BL21" s="377">
        <v>2.396240154</v>
      </c>
      <c r="BM21" s="377">
        <v>2.2861606659999998</v>
      </c>
      <c r="BN21" s="377">
        <v>2.226792831</v>
      </c>
      <c r="BO21" s="377">
        <v>2.2879490169999999</v>
      </c>
      <c r="BP21" s="377">
        <v>2.349382973</v>
      </c>
      <c r="BQ21" s="377">
        <v>2.3706498059999999</v>
      </c>
      <c r="BR21" s="377">
        <v>2.4292246980000001</v>
      </c>
      <c r="BS21" s="377">
        <v>2.3796713399999998</v>
      </c>
      <c r="BT21" s="377">
        <v>2.3529241070000002</v>
      </c>
      <c r="BU21" s="377">
        <v>2.375309304</v>
      </c>
      <c r="BV21" s="377">
        <v>2.380792177</v>
      </c>
    </row>
    <row r="22" spans="1:74" ht="11.1" customHeight="1" x14ac:dyDescent="0.2">
      <c r="A22" s="345" t="s">
        <v>164</v>
      </c>
      <c r="B22" s="415" t="s">
        <v>958</v>
      </c>
      <c r="C22" s="308">
        <v>11.249000000000001</v>
      </c>
      <c r="D22" s="308">
        <v>12.0375</v>
      </c>
      <c r="E22" s="308">
        <v>12.445</v>
      </c>
      <c r="F22" s="308">
        <v>12.324199999999999</v>
      </c>
      <c r="G22" s="308">
        <v>12.1244</v>
      </c>
      <c r="H22" s="308">
        <v>13.387499999999999</v>
      </c>
      <c r="I22" s="308">
        <v>13.7357</v>
      </c>
      <c r="J22" s="308">
        <v>13.6373</v>
      </c>
      <c r="K22" s="308">
        <v>14.1881</v>
      </c>
      <c r="L22" s="308">
        <v>14.161300000000001</v>
      </c>
      <c r="M22" s="308">
        <v>13.837899999999999</v>
      </c>
      <c r="N22" s="308">
        <v>13.7554</v>
      </c>
      <c r="O22" s="308">
        <v>12.4406</v>
      </c>
      <c r="P22" s="308">
        <v>13.7873</v>
      </c>
      <c r="Q22" s="308">
        <v>13.538</v>
      </c>
      <c r="R22" s="308">
        <v>13.2644</v>
      </c>
      <c r="S22" s="308">
        <v>13.435600000000001</v>
      </c>
      <c r="T22" s="308">
        <v>13.8482</v>
      </c>
      <c r="U22" s="308">
        <v>13.827400000000001</v>
      </c>
      <c r="V22" s="308">
        <v>14.1122</v>
      </c>
      <c r="W22" s="308">
        <v>14.225300000000001</v>
      </c>
      <c r="X22" s="308">
        <v>13.260199999999999</v>
      </c>
      <c r="Y22" s="308">
        <v>13.445</v>
      </c>
      <c r="Z22" s="308">
        <v>13.459</v>
      </c>
      <c r="AA22" s="308">
        <v>12.3847</v>
      </c>
      <c r="AB22" s="308">
        <v>13.610799999999999</v>
      </c>
      <c r="AC22" s="308">
        <v>13.3988</v>
      </c>
      <c r="AD22" s="308">
        <v>13.099399999999999</v>
      </c>
      <c r="AE22" s="308">
        <v>13.7203</v>
      </c>
      <c r="AF22" s="308">
        <v>13.9307</v>
      </c>
      <c r="AG22" s="308">
        <v>13.663500000000001</v>
      </c>
      <c r="AH22" s="308">
        <v>13.5802</v>
      </c>
      <c r="AI22" s="308">
        <v>13.8596</v>
      </c>
      <c r="AJ22" s="308">
        <v>13.751200000000001</v>
      </c>
      <c r="AK22" s="308">
        <v>13.417</v>
      </c>
      <c r="AL22" s="308">
        <v>13.022600000000001</v>
      </c>
      <c r="AM22" s="308">
        <v>12.636799999999999</v>
      </c>
      <c r="AN22" s="308">
        <v>13.0297</v>
      </c>
      <c r="AO22" s="308">
        <v>12.9651</v>
      </c>
      <c r="AP22" s="308">
        <v>13.7182</v>
      </c>
      <c r="AQ22" s="308">
        <v>13.514900000000001</v>
      </c>
      <c r="AR22" s="308">
        <v>13.6913</v>
      </c>
      <c r="AS22" s="308">
        <v>14.183400000000001</v>
      </c>
      <c r="AT22" s="308">
        <v>13.8385</v>
      </c>
      <c r="AU22" s="308">
        <v>14.0067</v>
      </c>
      <c r="AV22" s="308">
        <v>14.1356</v>
      </c>
      <c r="AW22" s="308">
        <v>13.4877</v>
      </c>
      <c r="AX22" s="308">
        <v>13.0182</v>
      </c>
      <c r="AY22" s="922">
        <v>12.819799722999999</v>
      </c>
      <c r="AZ22" s="922">
        <v>13.598911734</v>
      </c>
      <c r="BA22" s="922">
        <v>13.300066660000001</v>
      </c>
      <c r="BB22" s="377">
        <v>13.429562106000001</v>
      </c>
      <c r="BC22" s="377">
        <v>13.109237933999999</v>
      </c>
      <c r="BD22" s="377">
        <v>13.568158236</v>
      </c>
      <c r="BE22" s="377">
        <v>13.767265452</v>
      </c>
      <c r="BF22" s="377">
        <v>13.631924703999999</v>
      </c>
      <c r="BG22" s="377">
        <v>13.934563138</v>
      </c>
      <c r="BH22" s="377">
        <v>13.925943904</v>
      </c>
      <c r="BI22" s="377">
        <v>13.451765592999999</v>
      </c>
      <c r="BJ22" s="377">
        <v>13.379316696</v>
      </c>
      <c r="BK22" s="377">
        <v>12.687465706999999</v>
      </c>
      <c r="BL22" s="377">
        <v>13.589955004</v>
      </c>
      <c r="BM22" s="377">
        <v>13.289987394000001</v>
      </c>
      <c r="BN22" s="377">
        <v>13.369781444999999</v>
      </c>
      <c r="BO22" s="377">
        <v>13.048254053000001</v>
      </c>
      <c r="BP22" s="377">
        <v>13.589198680000001</v>
      </c>
      <c r="BQ22" s="377">
        <v>13.708753289000001</v>
      </c>
      <c r="BR22" s="377">
        <v>13.572904163</v>
      </c>
      <c r="BS22" s="377">
        <v>13.956979885999999</v>
      </c>
      <c r="BT22" s="377">
        <v>13.817839962000001</v>
      </c>
      <c r="BU22" s="377">
        <v>13.382030769</v>
      </c>
      <c r="BV22" s="377">
        <v>13.309309738</v>
      </c>
    </row>
    <row r="23" spans="1:74" ht="11.1" customHeight="1" x14ac:dyDescent="0.2">
      <c r="A23" s="345" t="s">
        <v>165</v>
      </c>
      <c r="B23" s="415" t="s">
        <v>959</v>
      </c>
      <c r="C23" s="308">
        <v>3.7907000000000002</v>
      </c>
      <c r="D23" s="308">
        <v>3.8475999999999999</v>
      </c>
      <c r="E23" s="308">
        <v>3.5935000000000001</v>
      </c>
      <c r="F23" s="308">
        <v>3.2248000000000001</v>
      </c>
      <c r="G23" s="308">
        <v>2.8961999999999999</v>
      </c>
      <c r="H23" s="308">
        <v>3.0310000000000001</v>
      </c>
      <c r="I23" s="308">
        <v>3.0920000000000001</v>
      </c>
      <c r="J23" s="308">
        <v>3.0794999999999999</v>
      </c>
      <c r="K23" s="308">
        <v>3.2869000000000002</v>
      </c>
      <c r="L23" s="308">
        <v>3.3130999999999999</v>
      </c>
      <c r="M23" s="308">
        <v>3.4882</v>
      </c>
      <c r="N23" s="308">
        <v>4.1075999999999997</v>
      </c>
      <c r="O23" s="308">
        <v>3.7707000000000002</v>
      </c>
      <c r="P23" s="308">
        <v>3.8088000000000002</v>
      </c>
      <c r="Q23" s="308">
        <v>3.4794</v>
      </c>
      <c r="R23" s="308">
        <v>2.968</v>
      </c>
      <c r="S23" s="308">
        <v>2.9163999999999999</v>
      </c>
      <c r="T23" s="308">
        <v>3.0813000000000001</v>
      </c>
      <c r="U23" s="308">
        <v>3.0607000000000002</v>
      </c>
      <c r="V23" s="308">
        <v>3.2772999999999999</v>
      </c>
      <c r="W23" s="308">
        <v>3.1153</v>
      </c>
      <c r="X23" s="308">
        <v>3.1901999999999999</v>
      </c>
      <c r="Y23" s="308">
        <v>3.4146000000000001</v>
      </c>
      <c r="Z23" s="308">
        <v>3.9636</v>
      </c>
      <c r="AA23" s="308">
        <v>3.7145999999999999</v>
      </c>
      <c r="AB23" s="308">
        <v>3.8713000000000002</v>
      </c>
      <c r="AC23" s="308">
        <v>3.4687999999999999</v>
      </c>
      <c r="AD23" s="308">
        <v>3.1482000000000001</v>
      </c>
      <c r="AE23" s="308">
        <v>2.9561999999999999</v>
      </c>
      <c r="AF23" s="308">
        <v>3.0442999999999998</v>
      </c>
      <c r="AG23" s="308">
        <v>3.0259999999999998</v>
      </c>
      <c r="AH23" s="308">
        <v>3.0840999999999998</v>
      </c>
      <c r="AI23" s="308">
        <v>3.0550999999999999</v>
      </c>
      <c r="AJ23" s="308">
        <v>3.0407999999999999</v>
      </c>
      <c r="AK23" s="308">
        <v>3.3933</v>
      </c>
      <c r="AL23" s="308">
        <v>3.7035999999999998</v>
      </c>
      <c r="AM23" s="308">
        <v>3.4455</v>
      </c>
      <c r="AN23" s="308">
        <v>3.5190000000000001</v>
      </c>
      <c r="AO23" s="308">
        <v>3.355</v>
      </c>
      <c r="AP23" s="308">
        <v>3.0996000000000001</v>
      </c>
      <c r="AQ23" s="308">
        <v>2.8794</v>
      </c>
      <c r="AR23" s="308">
        <v>2.8826999999999998</v>
      </c>
      <c r="AS23" s="308">
        <v>2.8650000000000002</v>
      </c>
      <c r="AT23" s="308">
        <v>2.9609000000000001</v>
      </c>
      <c r="AU23" s="308">
        <v>2.9138999999999999</v>
      </c>
      <c r="AV23" s="308">
        <v>2.9586999999999999</v>
      </c>
      <c r="AW23" s="308">
        <v>3.3029000000000002</v>
      </c>
      <c r="AX23" s="308">
        <v>3.5143</v>
      </c>
      <c r="AY23" s="922">
        <v>3.3621495330000002</v>
      </c>
      <c r="AZ23" s="922">
        <v>3.5970299130000001</v>
      </c>
      <c r="BA23" s="922">
        <v>3.304082808</v>
      </c>
      <c r="BB23" s="377">
        <v>2.9816534369999999</v>
      </c>
      <c r="BC23" s="377">
        <v>2.7313922420000001</v>
      </c>
      <c r="BD23" s="377">
        <v>2.7595178740000001</v>
      </c>
      <c r="BE23" s="377">
        <v>2.8833454729999999</v>
      </c>
      <c r="BF23" s="377">
        <v>2.9778280619999999</v>
      </c>
      <c r="BG23" s="377">
        <v>2.9042119870000001</v>
      </c>
      <c r="BH23" s="377">
        <v>2.9325430990000001</v>
      </c>
      <c r="BI23" s="377">
        <v>3.1609498660000002</v>
      </c>
      <c r="BJ23" s="377">
        <v>3.6214347710000001</v>
      </c>
      <c r="BK23" s="377">
        <v>3.294226213</v>
      </c>
      <c r="BL23" s="377">
        <v>3.5244172479999998</v>
      </c>
      <c r="BM23" s="377">
        <v>3.2373187799999998</v>
      </c>
      <c r="BN23" s="377">
        <v>2.9213266550000001</v>
      </c>
      <c r="BO23" s="377">
        <v>2.6760618799999998</v>
      </c>
      <c r="BP23" s="377">
        <v>2.7036259889999998</v>
      </c>
      <c r="BQ23" s="377">
        <v>2.8249813920000002</v>
      </c>
      <c r="BR23" s="377">
        <v>2.917577654</v>
      </c>
      <c r="BS23" s="377">
        <v>2.8454313099999999</v>
      </c>
      <c r="BT23" s="377">
        <v>2.8731967969999999</v>
      </c>
      <c r="BU23" s="377">
        <v>3.097043464</v>
      </c>
      <c r="BV23" s="377">
        <v>3.5483348669999999</v>
      </c>
    </row>
    <row r="24" spans="1:74" ht="11.1" customHeight="1" x14ac:dyDescent="0.2">
      <c r="A24" s="345" t="s">
        <v>161</v>
      </c>
      <c r="B24" s="415" t="s">
        <v>196</v>
      </c>
      <c r="C24" s="308">
        <v>18.814347999999999</v>
      </c>
      <c r="D24" s="308">
        <v>17.699107999999999</v>
      </c>
      <c r="E24" s="308">
        <v>19.132116</v>
      </c>
      <c r="F24" s="308">
        <v>19.743698999999999</v>
      </c>
      <c r="G24" s="308">
        <v>20.049742999999999</v>
      </c>
      <c r="H24" s="308">
        <v>20.585872999999999</v>
      </c>
      <c r="I24" s="308">
        <v>20.171831000000001</v>
      </c>
      <c r="J24" s="308">
        <v>20.572572999999998</v>
      </c>
      <c r="K24" s="308">
        <v>20.138569</v>
      </c>
      <c r="L24" s="308">
        <v>20.37715</v>
      </c>
      <c r="M24" s="308">
        <v>20.572648000000001</v>
      </c>
      <c r="N24" s="308">
        <v>20.656690000000001</v>
      </c>
      <c r="O24" s="308">
        <v>19.613111</v>
      </c>
      <c r="P24" s="308">
        <v>20.190412999999999</v>
      </c>
      <c r="Q24" s="308">
        <v>20.483485999999999</v>
      </c>
      <c r="R24" s="308">
        <v>19.727340999999999</v>
      </c>
      <c r="S24" s="308">
        <v>19.839566999999999</v>
      </c>
      <c r="T24" s="308">
        <v>20.433236999999998</v>
      </c>
      <c r="U24" s="308">
        <v>19.925560999999998</v>
      </c>
      <c r="V24" s="308">
        <v>20.265028999999998</v>
      </c>
      <c r="W24" s="308">
        <v>20.129058000000001</v>
      </c>
      <c r="X24" s="308">
        <v>20.006618</v>
      </c>
      <c r="Y24" s="308">
        <v>20.214213999999998</v>
      </c>
      <c r="Z24" s="308">
        <v>19.327209</v>
      </c>
      <c r="AA24" s="308">
        <v>19.353483000000001</v>
      </c>
      <c r="AB24" s="308">
        <v>19.941524000000001</v>
      </c>
      <c r="AC24" s="308">
        <v>20.207293</v>
      </c>
      <c r="AD24" s="308">
        <v>19.971914999999999</v>
      </c>
      <c r="AE24" s="308">
        <v>20.323443000000001</v>
      </c>
      <c r="AF24" s="308">
        <v>20.755185999999998</v>
      </c>
      <c r="AG24" s="308">
        <v>20.042788999999999</v>
      </c>
      <c r="AH24" s="308">
        <v>20.767872000000001</v>
      </c>
      <c r="AI24" s="308">
        <v>20.154582999999999</v>
      </c>
      <c r="AJ24" s="308">
        <v>20.631443999999998</v>
      </c>
      <c r="AK24" s="308">
        <v>20.738980000000002</v>
      </c>
      <c r="AL24" s="308">
        <v>20.396183000000001</v>
      </c>
      <c r="AM24" s="308">
        <v>19.586971999999999</v>
      </c>
      <c r="AN24" s="308">
        <v>19.948526999999999</v>
      </c>
      <c r="AO24" s="308">
        <v>19.877115</v>
      </c>
      <c r="AP24" s="308">
        <v>20.008413999999998</v>
      </c>
      <c r="AQ24" s="308">
        <v>20.800183000000001</v>
      </c>
      <c r="AR24" s="308">
        <v>20.249020999999999</v>
      </c>
      <c r="AS24" s="308">
        <v>20.482396000000001</v>
      </c>
      <c r="AT24" s="308">
        <v>20.710635</v>
      </c>
      <c r="AU24" s="308">
        <v>20.308129000000001</v>
      </c>
      <c r="AV24" s="308">
        <v>21.009778000000001</v>
      </c>
      <c r="AW24" s="308">
        <v>20.234642000000001</v>
      </c>
      <c r="AX24" s="308">
        <v>20.432569000000001</v>
      </c>
      <c r="AY24" s="922">
        <v>20.735623</v>
      </c>
      <c r="AZ24" s="922">
        <v>20.159793713999999</v>
      </c>
      <c r="BA24" s="922">
        <v>20.209098458</v>
      </c>
      <c r="BB24" s="377">
        <v>20.100829999999998</v>
      </c>
      <c r="BC24" s="377">
        <v>20.410599999999999</v>
      </c>
      <c r="BD24" s="377">
        <v>20.581810000000001</v>
      </c>
      <c r="BE24" s="377">
        <v>20.500039999999998</v>
      </c>
      <c r="BF24" s="377">
        <v>20.661210000000001</v>
      </c>
      <c r="BG24" s="377">
        <v>20.258590000000002</v>
      </c>
      <c r="BH24" s="377">
        <v>20.527270000000001</v>
      </c>
      <c r="BI24" s="377">
        <v>20.195239999999998</v>
      </c>
      <c r="BJ24" s="377">
        <v>20.206019999999999</v>
      </c>
      <c r="BK24" s="377">
        <v>19.87584</v>
      </c>
      <c r="BL24" s="377">
        <v>20.242149999999999</v>
      </c>
      <c r="BM24" s="377">
        <v>20.433589999999999</v>
      </c>
      <c r="BN24" s="377">
        <v>20.334949999999999</v>
      </c>
      <c r="BO24" s="377">
        <v>20.51229</v>
      </c>
      <c r="BP24" s="377">
        <v>20.86711</v>
      </c>
      <c r="BQ24" s="377">
        <v>20.784880000000001</v>
      </c>
      <c r="BR24" s="377">
        <v>20.876359999999998</v>
      </c>
      <c r="BS24" s="377">
        <v>20.40025</v>
      </c>
      <c r="BT24" s="377">
        <v>20.63823</v>
      </c>
      <c r="BU24" s="377">
        <v>20.482320000000001</v>
      </c>
      <c r="BV24" s="377">
        <v>20.442779999999999</v>
      </c>
    </row>
    <row r="25" spans="1:74" ht="11.1" customHeight="1" x14ac:dyDescent="0.2">
      <c r="A25" s="345" t="s">
        <v>162</v>
      </c>
      <c r="B25" s="415" t="s">
        <v>960</v>
      </c>
      <c r="C25" s="308">
        <v>0.10884643251999999</v>
      </c>
      <c r="D25" s="308">
        <v>0.10655023222</v>
      </c>
      <c r="E25" s="308">
        <v>0.11283406254</v>
      </c>
      <c r="F25" s="308">
        <v>0.11366347646</v>
      </c>
      <c r="G25" s="308">
        <v>0.11785916326</v>
      </c>
      <c r="H25" s="308">
        <v>0.11974599003</v>
      </c>
      <c r="I25" s="308">
        <v>0.12934897170000001</v>
      </c>
      <c r="J25" s="308">
        <v>0.12938096298999999</v>
      </c>
      <c r="K25" s="308">
        <v>0.12989765038000001</v>
      </c>
      <c r="L25" s="308">
        <v>0.12218574501</v>
      </c>
      <c r="M25" s="308">
        <v>0.12094267577999999</v>
      </c>
      <c r="N25" s="308">
        <v>0.1226798459</v>
      </c>
      <c r="O25" s="308">
        <v>0.10962711360000001</v>
      </c>
      <c r="P25" s="308">
        <v>0.10722187012000001</v>
      </c>
      <c r="Q25" s="308">
        <v>0.11366931057</v>
      </c>
      <c r="R25" s="308">
        <v>0.11450127112</v>
      </c>
      <c r="S25" s="308">
        <v>0.11884163111</v>
      </c>
      <c r="T25" s="308">
        <v>0.12074578119</v>
      </c>
      <c r="U25" s="308">
        <v>0.1305819691</v>
      </c>
      <c r="V25" s="308">
        <v>0.13065537666999999</v>
      </c>
      <c r="W25" s="308">
        <v>0.13118664793000001</v>
      </c>
      <c r="X25" s="308">
        <v>0.12327713223</v>
      </c>
      <c r="Y25" s="308">
        <v>0.12197768376</v>
      </c>
      <c r="Z25" s="308">
        <v>0.12371850298000001</v>
      </c>
      <c r="AA25" s="308">
        <v>0.10961531935</v>
      </c>
      <c r="AB25" s="308">
        <v>0.10720122594000001</v>
      </c>
      <c r="AC25" s="308">
        <v>0.11366324407</v>
      </c>
      <c r="AD25" s="308">
        <v>0.11449007877</v>
      </c>
      <c r="AE25" s="308">
        <v>0.11884272369</v>
      </c>
      <c r="AF25" s="308">
        <v>0.12074897502</v>
      </c>
      <c r="AG25" s="308">
        <v>0.13059827985</v>
      </c>
      <c r="AH25" s="308">
        <v>0.13067469063000001</v>
      </c>
      <c r="AI25" s="308">
        <v>0.13120725295999999</v>
      </c>
      <c r="AJ25" s="308">
        <v>0.12327829367</v>
      </c>
      <c r="AK25" s="308">
        <v>0.12197424991</v>
      </c>
      <c r="AL25" s="308">
        <v>0.12371611891000001</v>
      </c>
      <c r="AM25" s="308">
        <v>0.120646</v>
      </c>
      <c r="AN25" s="308">
        <v>0.120646</v>
      </c>
      <c r="AO25" s="308">
        <v>0.120646</v>
      </c>
      <c r="AP25" s="308">
        <v>0.120646</v>
      </c>
      <c r="AQ25" s="308">
        <v>0.120646</v>
      </c>
      <c r="AR25" s="308">
        <v>0.120646</v>
      </c>
      <c r="AS25" s="308">
        <v>0.120646</v>
      </c>
      <c r="AT25" s="308">
        <v>0.120646</v>
      </c>
      <c r="AU25" s="308">
        <v>0.120646</v>
      </c>
      <c r="AV25" s="308">
        <v>0.120646</v>
      </c>
      <c r="AW25" s="308">
        <v>0.120646</v>
      </c>
      <c r="AX25" s="308">
        <v>0.120646</v>
      </c>
      <c r="AY25" s="922">
        <v>0.119889</v>
      </c>
      <c r="AZ25" s="922">
        <v>0.119889</v>
      </c>
      <c r="BA25" s="922">
        <v>0.119889</v>
      </c>
      <c r="BB25" s="377">
        <v>0.119889</v>
      </c>
      <c r="BC25" s="377">
        <v>0.119889</v>
      </c>
      <c r="BD25" s="377">
        <v>0.119889</v>
      </c>
      <c r="BE25" s="377">
        <v>0.119889</v>
      </c>
      <c r="BF25" s="377">
        <v>0.119889</v>
      </c>
      <c r="BG25" s="377">
        <v>0.119889</v>
      </c>
      <c r="BH25" s="377">
        <v>0.119889</v>
      </c>
      <c r="BI25" s="377">
        <v>0.119889</v>
      </c>
      <c r="BJ25" s="377">
        <v>0.119889</v>
      </c>
      <c r="BK25" s="377">
        <v>0.117925</v>
      </c>
      <c r="BL25" s="377">
        <v>0.117925</v>
      </c>
      <c r="BM25" s="377">
        <v>0.117925</v>
      </c>
      <c r="BN25" s="377">
        <v>0.117925</v>
      </c>
      <c r="BO25" s="377">
        <v>0.117925</v>
      </c>
      <c r="BP25" s="377">
        <v>0.117925</v>
      </c>
      <c r="BQ25" s="377">
        <v>0.117925</v>
      </c>
      <c r="BR25" s="377">
        <v>0.117925</v>
      </c>
      <c r="BS25" s="377">
        <v>0.117925</v>
      </c>
      <c r="BT25" s="377">
        <v>0.117925</v>
      </c>
      <c r="BU25" s="377">
        <v>0.117925</v>
      </c>
      <c r="BV25" s="377">
        <v>0.117925</v>
      </c>
    </row>
    <row r="26" spans="1:74" ht="11.1" customHeight="1" x14ac:dyDescent="0.2">
      <c r="A26" s="345" t="s">
        <v>166</v>
      </c>
      <c r="B26" s="415" t="s">
        <v>954</v>
      </c>
      <c r="C26" s="308">
        <v>5.5663999999999998</v>
      </c>
      <c r="D26" s="308">
        <v>6.0007999999999999</v>
      </c>
      <c r="E26" s="308">
        <v>5.9420999999999999</v>
      </c>
      <c r="F26" s="308">
        <v>5.7611999999999997</v>
      </c>
      <c r="G26" s="308">
        <v>5.8432000000000004</v>
      </c>
      <c r="H26" s="308">
        <v>5.9621000000000004</v>
      </c>
      <c r="I26" s="308">
        <v>5.8606999999999996</v>
      </c>
      <c r="J26" s="308">
        <v>5.7613000000000003</v>
      </c>
      <c r="K26" s="308">
        <v>5.8536999999999999</v>
      </c>
      <c r="L26" s="308">
        <v>5.8144</v>
      </c>
      <c r="M26" s="308">
        <v>6.1447000000000003</v>
      </c>
      <c r="N26" s="308">
        <v>6.4795999999999996</v>
      </c>
      <c r="O26" s="308">
        <v>6.0251000000000001</v>
      </c>
      <c r="P26" s="308">
        <v>6.1265999999999998</v>
      </c>
      <c r="Q26" s="308">
        <v>6.1875</v>
      </c>
      <c r="R26" s="308">
        <v>6.0446999999999997</v>
      </c>
      <c r="S26" s="308">
        <v>6.2263000000000002</v>
      </c>
      <c r="T26" s="308">
        <v>5.9950999999999999</v>
      </c>
      <c r="U26" s="308">
        <v>6.1448</v>
      </c>
      <c r="V26" s="308">
        <v>6.2194000000000003</v>
      </c>
      <c r="W26" s="308">
        <v>6.0029000000000003</v>
      </c>
      <c r="X26" s="308">
        <v>5.9208999999999996</v>
      </c>
      <c r="Y26" s="308">
        <v>6.1886999999999999</v>
      </c>
      <c r="Z26" s="308">
        <v>6.4386000000000001</v>
      </c>
      <c r="AA26" s="308">
        <v>6.0551000000000004</v>
      </c>
      <c r="AB26" s="308">
        <v>6.2104999999999997</v>
      </c>
      <c r="AC26" s="308">
        <v>6.2884000000000002</v>
      </c>
      <c r="AD26" s="308">
        <v>5.8532999999999999</v>
      </c>
      <c r="AE26" s="308">
        <v>6.0147000000000004</v>
      </c>
      <c r="AF26" s="308">
        <v>5.9866000000000001</v>
      </c>
      <c r="AG26" s="308">
        <v>6.0991999999999997</v>
      </c>
      <c r="AH26" s="308">
        <v>6.0888999999999998</v>
      </c>
      <c r="AI26" s="308">
        <v>6.0312000000000001</v>
      </c>
      <c r="AJ26" s="308">
        <v>6.02</v>
      </c>
      <c r="AK26" s="308">
        <v>6.2558999999999996</v>
      </c>
      <c r="AL26" s="308">
        <v>6.2095000000000002</v>
      </c>
      <c r="AM26" s="308">
        <v>6.1989000000000001</v>
      </c>
      <c r="AN26" s="308">
        <v>6.2515999999999998</v>
      </c>
      <c r="AO26" s="308">
        <v>6.2045000000000003</v>
      </c>
      <c r="AP26" s="308">
        <v>6.1669999999999998</v>
      </c>
      <c r="AQ26" s="308">
        <v>6.2319000000000004</v>
      </c>
      <c r="AR26" s="308">
        <v>6.2670000000000003</v>
      </c>
      <c r="AS26" s="308">
        <v>6.1098999999999997</v>
      </c>
      <c r="AT26" s="308">
        <v>6.2923</v>
      </c>
      <c r="AU26" s="308">
        <v>6.1910999999999996</v>
      </c>
      <c r="AV26" s="308">
        <v>6.2653999999999996</v>
      </c>
      <c r="AW26" s="308">
        <v>6.2187999999999999</v>
      </c>
      <c r="AX26" s="308">
        <v>6.1414999999999997</v>
      </c>
      <c r="AY26" s="922">
        <v>6.1578994910000002</v>
      </c>
      <c r="AZ26" s="922">
        <v>6.3602798299999996</v>
      </c>
      <c r="BA26" s="922">
        <v>6.1722496969999998</v>
      </c>
      <c r="BB26" s="377">
        <v>6.0605708749999998</v>
      </c>
      <c r="BC26" s="377">
        <v>6.0845892279999996</v>
      </c>
      <c r="BD26" s="377">
        <v>6.1321344949999999</v>
      </c>
      <c r="BE26" s="377">
        <v>6.1055176790000001</v>
      </c>
      <c r="BF26" s="377">
        <v>6.161336683</v>
      </c>
      <c r="BG26" s="377">
        <v>6.0823799269999999</v>
      </c>
      <c r="BH26" s="377">
        <v>6.0708111279999999</v>
      </c>
      <c r="BI26" s="377">
        <v>6.2476585379999996</v>
      </c>
      <c r="BJ26" s="377">
        <v>6.37010319</v>
      </c>
      <c r="BK26" s="377">
        <v>6.1738302450000004</v>
      </c>
      <c r="BL26" s="377">
        <v>6.3777440990000001</v>
      </c>
      <c r="BM26" s="377">
        <v>6.1886935730000001</v>
      </c>
      <c r="BN26" s="377">
        <v>6.0765055070000003</v>
      </c>
      <c r="BO26" s="377">
        <v>6.1006594109999996</v>
      </c>
      <c r="BP26" s="377">
        <v>6.1482319079999996</v>
      </c>
      <c r="BQ26" s="377">
        <v>6.1216438350000004</v>
      </c>
      <c r="BR26" s="377">
        <v>6.1776076399999997</v>
      </c>
      <c r="BS26" s="377">
        <v>6.0983351719999996</v>
      </c>
      <c r="BT26" s="377">
        <v>6.086705866</v>
      </c>
      <c r="BU26" s="377">
        <v>6.264689766</v>
      </c>
      <c r="BV26" s="377">
        <v>6.3870606690000002</v>
      </c>
    </row>
    <row r="27" spans="1:74" s="280" customFormat="1" ht="11.1" customHeight="1" x14ac:dyDescent="0.2">
      <c r="A27" s="417" t="s">
        <v>173</v>
      </c>
      <c r="B27" s="414" t="s">
        <v>953</v>
      </c>
      <c r="C27" s="106">
        <v>50.307218319</v>
      </c>
      <c r="D27" s="106">
        <v>51.604489088999998</v>
      </c>
      <c r="E27" s="106">
        <v>51.416338058999997</v>
      </c>
      <c r="F27" s="106">
        <v>51.781091269999997</v>
      </c>
      <c r="G27" s="106">
        <v>52.208484009999999</v>
      </c>
      <c r="H27" s="106">
        <v>52.724496483999999</v>
      </c>
      <c r="I27" s="106">
        <v>52.340489820999998</v>
      </c>
      <c r="J27" s="106">
        <v>52.015329168000001</v>
      </c>
      <c r="K27" s="106">
        <v>52.629498454999997</v>
      </c>
      <c r="L27" s="106">
        <v>51.541614309000003</v>
      </c>
      <c r="M27" s="106">
        <v>52.246428498</v>
      </c>
      <c r="N27" s="106">
        <v>52.806973550000002</v>
      </c>
      <c r="O27" s="106">
        <v>52.609332956999999</v>
      </c>
      <c r="P27" s="106">
        <v>53.692659605000003</v>
      </c>
      <c r="Q27" s="106">
        <v>52.930029220000002</v>
      </c>
      <c r="R27" s="106">
        <v>53.274078758999998</v>
      </c>
      <c r="S27" s="106">
        <v>54.084671139000001</v>
      </c>
      <c r="T27" s="106">
        <v>54.704801766000003</v>
      </c>
      <c r="U27" s="106">
        <v>54.340677331999999</v>
      </c>
      <c r="V27" s="106">
        <v>54.085689246999998</v>
      </c>
      <c r="W27" s="106">
        <v>54.753339945</v>
      </c>
      <c r="X27" s="106">
        <v>53.641727095</v>
      </c>
      <c r="Y27" s="106">
        <v>54.208417867999998</v>
      </c>
      <c r="Z27" s="106">
        <v>54.839207878000003</v>
      </c>
      <c r="AA27" s="106">
        <v>54.397140727999997</v>
      </c>
      <c r="AB27" s="106">
        <v>55.798546420999998</v>
      </c>
      <c r="AC27" s="106">
        <v>55.593114790999998</v>
      </c>
      <c r="AD27" s="106">
        <v>55.973295434999997</v>
      </c>
      <c r="AE27" s="106">
        <v>56.428718736</v>
      </c>
      <c r="AF27" s="106">
        <v>56.966295228</v>
      </c>
      <c r="AG27" s="106">
        <v>56.538329277000003</v>
      </c>
      <c r="AH27" s="106">
        <v>56.186520019</v>
      </c>
      <c r="AI27" s="106">
        <v>56.840848518000001</v>
      </c>
      <c r="AJ27" s="106">
        <v>55.704216539000001</v>
      </c>
      <c r="AK27" s="106">
        <v>56.473001672000002</v>
      </c>
      <c r="AL27" s="106">
        <v>57.080604252999997</v>
      </c>
      <c r="AM27" s="106">
        <v>56.455446928000001</v>
      </c>
      <c r="AN27" s="106">
        <v>57.862013846000004</v>
      </c>
      <c r="AO27" s="106">
        <v>57.113260271999998</v>
      </c>
      <c r="AP27" s="106">
        <v>56.851948937000003</v>
      </c>
      <c r="AQ27" s="106">
        <v>57.222611854999997</v>
      </c>
      <c r="AR27" s="106">
        <v>57.655387656000002</v>
      </c>
      <c r="AS27" s="106">
        <v>57.102809633</v>
      </c>
      <c r="AT27" s="106">
        <v>56.340576071999998</v>
      </c>
      <c r="AU27" s="106">
        <v>57.011244300000001</v>
      </c>
      <c r="AV27" s="106">
        <v>56.026656136</v>
      </c>
      <c r="AW27" s="106">
        <v>57.168961877999998</v>
      </c>
      <c r="AX27" s="106">
        <v>58.026203152000001</v>
      </c>
      <c r="AY27" s="933">
        <v>57.135040959000001</v>
      </c>
      <c r="AZ27" s="933">
        <v>58.333551907</v>
      </c>
      <c r="BA27" s="933">
        <v>57.896710988999999</v>
      </c>
      <c r="BB27" s="410">
        <v>57.577674483999999</v>
      </c>
      <c r="BC27" s="410">
        <v>58.011978659999997</v>
      </c>
      <c r="BD27" s="410">
        <v>58.698158689000003</v>
      </c>
      <c r="BE27" s="410">
        <v>57.949097885999997</v>
      </c>
      <c r="BF27" s="410">
        <v>57.576727189000003</v>
      </c>
      <c r="BG27" s="410">
        <v>58.356496798000002</v>
      </c>
      <c r="BH27" s="410">
        <v>57.117419894999998</v>
      </c>
      <c r="BI27" s="410">
        <v>58.229937550999999</v>
      </c>
      <c r="BJ27" s="410">
        <v>59.315368393999996</v>
      </c>
      <c r="BK27" s="410">
        <v>58.012395804000001</v>
      </c>
      <c r="BL27" s="410">
        <v>59.502335027999997</v>
      </c>
      <c r="BM27" s="410">
        <v>58.751686210000003</v>
      </c>
      <c r="BN27" s="410">
        <v>58.674892040000003</v>
      </c>
      <c r="BO27" s="410">
        <v>59.121077835999998</v>
      </c>
      <c r="BP27" s="410">
        <v>59.815683241000002</v>
      </c>
      <c r="BQ27" s="410">
        <v>59.131035322000002</v>
      </c>
      <c r="BR27" s="410">
        <v>58.731902998000002</v>
      </c>
      <c r="BS27" s="410">
        <v>59.542846687999997</v>
      </c>
      <c r="BT27" s="410">
        <v>58.041991326000002</v>
      </c>
      <c r="BU27" s="410">
        <v>59.192541364999997</v>
      </c>
      <c r="BV27" s="410">
        <v>60.284806279000001</v>
      </c>
    </row>
    <row r="28" spans="1:74" ht="11.1" customHeight="1" x14ac:dyDescent="0.2">
      <c r="A28" s="345" t="s">
        <v>170</v>
      </c>
      <c r="B28" s="415" t="s">
        <v>961</v>
      </c>
      <c r="C28" s="308">
        <v>14.797070416</v>
      </c>
      <c r="D28" s="308">
        <v>15.245876077</v>
      </c>
      <c r="E28" s="308">
        <v>15.154245766000001</v>
      </c>
      <c r="F28" s="308">
        <v>15.470364107</v>
      </c>
      <c r="G28" s="308">
        <v>15.248280944999999</v>
      </c>
      <c r="H28" s="308">
        <v>15.077013779</v>
      </c>
      <c r="I28" s="308">
        <v>15.018352392000001</v>
      </c>
      <c r="J28" s="308">
        <v>14.558584692</v>
      </c>
      <c r="K28" s="308">
        <v>15.349924227000001</v>
      </c>
      <c r="L28" s="308">
        <v>14.451416399999999</v>
      </c>
      <c r="M28" s="308">
        <v>15.359577443999999</v>
      </c>
      <c r="N28" s="308">
        <v>15.790100459</v>
      </c>
      <c r="O28" s="308">
        <v>15.20285477</v>
      </c>
      <c r="P28" s="308">
        <v>15.390911302999999</v>
      </c>
      <c r="Q28" s="308">
        <v>14.732939996000001</v>
      </c>
      <c r="R28" s="308">
        <v>15.029261635999999</v>
      </c>
      <c r="S28" s="308">
        <v>15.161172286999999</v>
      </c>
      <c r="T28" s="308">
        <v>15.066980040000001</v>
      </c>
      <c r="U28" s="308">
        <v>15.055125849</v>
      </c>
      <c r="V28" s="308">
        <v>14.663752855</v>
      </c>
      <c r="W28" s="308">
        <v>15.519520583</v>
      </c>
      <c r="X28" s="308">
        <v>14.588242516999999</v>
      </c>
      <c r="Y28" s="308">
        <v>15.361486112</v>
      </c>
      <c r="Z28" s="308">
        <v>15.850122446</v>
      </c>
      <c r="AA28" s="308">
        <v>15.839069396999999</v>
      </c>
      <c r="AB28" s="308">
        <v>16.319479628</v>
      </c>
      <c r="AC28" s="308">
        <v>16.221396775999999</v>
      </c>
      <c r="AD28" s="308">
        <v>16.559775942000002</v>
      </c>
      <c r="AE28" s="308">
        <v>16.322053844999999</v>
      </c>
      <c r="AF28" s="308">
        <v>16.138726169000002</v>
      </c>
      <c r="AG28" s="308">
        <v>16.075933890000002</v>
      </c>
      <c r="AH28" s="308">
        <v>15.583789681000001</v>
      </c>
      <c r="AI28" s="308">
        <v>16.430854773</v>
      </c>
      <c r="AJ28" s="308">
        <v>15.469074676</v>
      </c>
      <c r="AK28" s="308">
        <v>16.441187761999998</v>
      </c>
      <c r="AL28" s="308">
        <v>16.902027897</v>
      </c>
      <c r="AM28" s="308">
        <v>16.293213567999999</v>
      </c>
      <c r="AN28" s="308">
        <v>16.767135738</v>
      </c>
      <c r="AO28" s="308">
        <v>16.663510128999999</v>
      </c>
      <c r="AP28" s="308">
        <v>16.695250432000002</v>
      </c>
      <c r="AQ28" s="308">
        <v>16.451829976999999</v>
      </c>
      <c r="AR28" s="308">
        <v>16.262476302</v>
      </c>
      <c r="AS28" s="308">
        <v>16.013197352999999</v>
      </c>
      <c r="AT28" s="308">
        <v>15.455211809</v>
      </c>
      <c r="AU28" s="308">
        <v>16.323523805000001</v>
      </c>
      <c r="AV28" s="308">
        <v>15.476410489999999</v>
      </c>
      <c r="AW28" s="308">
        <v>16.439082498000001</v>
      </c>
      <c r="AX28" s="308">
        <v>16.891291656</v>
      </c>
      <c r="AY28" s="922">
        <v>16.373280150999999</v>
      </c>
      <c r="AZ28" s="922">
        <v>16.856745417999999</v>
      </c>
      <c r="BA28" s="922">
        <v>16.751033158999999</v>
      </c>
      <c r="BB28" s="377">
        <v>16.899453525999999</v>
      </c>
      <c r="BC28" s="377">
        <v>16.651131453000001</v>
      </c>
      <c r="BD28" s="377">
        <v>16.457964873000002</v>
      </c>
      <c r="BE28" s="377">
        <v>16.298290893000001</v>
      </c>
      <c r="BF28" s="377">
        <v>15.803277702000001</v>
      </c>
      <c r="BG28" s="377">
        <v>16.645470303</v>
      </c>
      <c r="BH28" s="377">
        <v>15.746882785</v>
      </c>
      <c r="BI28" s="377">
        <v>16.715939563999999</v>
      </c>
      <c r="BJ28" s="377">
        <v>17.190254596999999</v>
      </c>
      <c r="BK28" s="377">
        <v>16.404892599</v>
      </c>
      <c r="BL28" s="377">
        <v>16.897652781000001</v>
      </c>
      <c r="BM28" s="377">
        <v>16.789908140000001</v>
      </c>
      <c r="BN28" s="377">
        <v>17.134834843</v>
      </c>
      <c r="BO28" s="377">
        <v>16.881738629000001</v>
      </c>
      <c r="BP28" s="377">
        <v>16.684858298999998</v>
      </c>
      <c r="BQ28" s="377">
        <v>16.612825581999999</v>
      </c>
      <c r="BR28" s="377">
        <v>16.095045523</v>
      </c>
      <c r="BS28" s="377">
        <v>16.966679718000002</v>
      </c>
      <c r="BT28" s="377">
        <v>15.961124459000001</v>
      </c>
      <c r="BU28" s="377">
        <v>16.962061862999999</v>
      </c>
      <c r="BV28" s="377">
        <v>17.432245965</v>
      </c>
    </row>
    <row r="29" spans="1:74" ht="11.1" customHeight="1" x14ac:dyDescent="0.2">
      <c r="A29" s="345" t="s">
        <v>168</v>
      </c>
      <c r="B29" s="415" t="s">
        <v>962</v>
      </c>
      <c r="C29" s="308">
        <v>4.5382595706000002</v>
      </c>
      <c r="D29" s="308">
        <v>4.7747305562999998</v>
      </c>
      <c r="E29" s="308">
        <v>4.6655855950999996</v>
      </c>
      <c r="F29" s="308">
        <v>4.5919990743000003</v>
      </c>
      <c r="G29" s="308">
        <v>4.7293658334000002</v>
      </c>
      <c r="H29" s="308">
        <v>4.9298481951999999</v>
      </c>
      <c r="I29" s="308">
        <v>4.9942548158999998</v>
      </c>
      <c r="J29" s="308">
        <v>5.1140433140999999</v>
      </c>
      <c r="K29" s="308">
        <v>5.0207990902999997</v>
      </c>
      <c r="L29" s="308">
        <v>4.8433680090999998</v>
      </c>
      <c r="M29" s="308">
        <v>4.9106966646999997</v>
      </c>
      <c r="N29" s="308">
        <v>4.9555020130000003</v>
      </c>
      <c r="O29" s="308">
        <v>4.6543011721000003</v>
      </c>
      <c r="P29" s="308">
        <v>4.8993362029999998</v>
      </c>
      <c r="Q29" s="308">
        <v>4.7862219004000002</v>
      </c>
      <c r="R29" s="308">
        <v>4.7099444466999998</v>
      </c>
      <c r="S29" s="308">
        <v>4.8522854478999999</v>
      </c>
      <c r="T29" s="308">
        <v>5.0600243214000002</v>
      </c>
      <c r="U29" s="308">
        <v>5.1267458708999998</v>
      </c>
      <c r="V29" s="308">
        <v>5.2508654320000003</v>
      </c>
      <c r="W29" s="308">
        <v>5.1542355090000003</v>
      </c>
      <c r="X29" s="308">
        <v>4.9704054886</v>
      </c>
      <c r="Y29" s="308">
        <v>5.0401684445999999</v>
      </c>
      <c r="Z29" s="308">
        <v>5.0866070963999999</v>
      </c>
      <c r="AA29" s="308">
        <v>4.7508831251999997</v>
      </c>
      <c r="AB29" s="308">
        <v>5.0025094315</v>
      </c>
      <c r="AC29" s="308">
        <v>4.8863508434999998</v>
      </c>
      <c r="AD29" s="308">
        <v>4.8079632601000002</v>
      </c>
      <c r="AE29" s="308">
        <v>4.9541328074999997</v>
      </c>
      <c r="AF29" s="308">
        <v>5.1674591734000002</v>
      </c>
      <c r="AG29" s="308">
        <v>5.2359639411999996</v>
      </c>
      <c r="AH29" s="308">
        <v>5.3634213655999998</v>
      </c>
      <c r="AI29" s="308">
        <v>5.2641909656000001</v>
      </c>
      <c r="AJ29" s="308">
        <v>5.0753395860000001</v>
      </c>
      <c r="AK29" s="308">
        <v>5.1469783651999998</v>
      </c>
      <c r="AL29" s="308">
        <v>5.1946658467000004</v>
      </c>
      <c r="AM29" s="308">
        <v>4.692903909</v>
      </c>
      <c r="AN29" s="308">
        <v>4.9765583549999999</v>
      </c>
      <c r="AO29" s="308">
        <v>4.8508202550000004</v>
      </c>
      <c r="AP29" s="308">
        <v>4.8229058990000002</v>
      </c>
      <c r="AQ29" s="308">
        <v>4.9749205979999997</v>
      </c>
      <c r="AR29" s="308">
        <v>5.2129492300000004</v>
      </c>
      <c r="AS29" s="308">
        <v>5.2973898699999999</v>
      </c>
      <c r="AT29" s="308">
        <v>5.4364671920000003</v>
      </c>
      <c r="AU29" s="308">
        <v>5.3416083790000002</v>
      </c>
      <c r="AV29" s="308">
        <v>5.212567859</v>
      </c>
      <c r="AW29" s="308">
        <v>5.2722008410000001</v>
      </c>
      <c r="AX29" s="308">
        <v>5.2823993900000001</v>
      </c>
      <c r="AY29" s="922">
        <v>4.7281426020000001</v>
      </c>
      <c r="AZ29" s="922">
        <v>5.016029166</v>
      </c>
      <c r="BA29" s="922">
        <v>4.8884328589999999</v>
      </c>
      <c r="BB29" s="377">
        <v>4.8604348599999998</v>
      </c>
      <c r="BC29" s="377">
        <v>5.0146517800000003</v>
      </c>
      <c r="BD29" s="377">
        <v>5.2562191199999999</v>
      </c>
      <c r="BE29" s="377">
        <v>5.3419628230000002</v>
      </c>
      <c r="BF29" s="377">
        <v>5.4830899190000002</v>
      </c>
      <c r="BG29" s="377">
        <v>5.3868915309999998</v>
      </c>
      <c r="BH29" s="377">
        <v>5.2563755800000003</v>
      </c>
      <c r="BI29" s="377">
        <v>5.3167895070000002</v>
      </c>
      <c r="BJ29" s="377">
        <v>5.326918493</v>
      </c>
      <c r="BK29" s="377">
        <v>4.7270193000000003</v>
      </c>
      <c r="BL29" s="377">
        <v>5.0160746620000003</v>
      </c>
      <c r="BM29" s="377">
        <v>4.8879996830000003</v>
      </c>
      <c r="BN29" s="377">
        <v>4.8606239520000001</v>
      </c>
      <c r="BO29" s="377">
        <v>5.0153214200000003</v>
      </c>
      <c r="BP29" s="377">
        <v>5.2578414850000001</v>
      </c>
      <c r="BQ29" s="377">
        <v>5.3440288469999997</v>
      </c>
      <c r="BR29" s="377">
        <v>5.4856730669999996</v>
      </c>
      <c r="BS29" s="377">
        <v>5.3892515359999997</v>
      </c>
      <c r="BT29" s="377">
        <v>5.2592003509999996</v>
      </c>
      <c r="BU29" s="377">
        <v>5.3196190379999999</v>
      </c>
      <c r="BV29" s="377">
        <v>5.3292989000000004</v>
      </c>
    </row>
    <row r="30" spans="1:74" ht="11.1" customHeight="1" x14ac:dyDescent="0.2">
      <c r="A30" s="345" t="s">
        <v>169</v>
      </c>
      <c r="B30" s="415" t="s">
        <v>958</v>
      </c>
      <c r="C30" s="308">
        <v>0.69375165453999998</v>
      </c>
      <c r="D30" s="308">
        <v>0.71512549145000004</v>
      </c>
      <c r="E30" s="308">
        <v>0.72263278559999999</v>
      </c>
      <c r="F30" s="308">
        <v>0.73265324612000005</v>
      </c>
      <c r="G30" s="308">
        <v>0.75462051868000002</v>
      </c>
      <c r="H30" s="308">
        <v>0.75005742354000005</v>
      </c>
      <c r="I30" s="308">
        <v>0.76223114437999995</v>
      </c>
      <c r="J30" s="308">
        <v>0.76625728483</v>
      </c>
      <c r="K30" s="308">
        <v>0.76468995357000002</v>
      </c>
      <c r="L30" s="308">
        <v>0.78360733145999995</v>
      </c>
      <c r="M30" s="308">
        <v>0.77224652019999995</v>
      </c>
      <c r="N30" s="308">
        <v>0.73817579459000005</v>
      </c>
      <c r="O30" s="308">
        <v>0.72533537400000003</v>
      </c>
      <c r="P30" s="308">
        <v>0.74698626835000004</v>
      </c>
      <c r="Q30" s="308">
        <v>0.75351150694000002</v>
      </c>
      <c r="R30" s="308">
        <v>0.76191409362999996</v>
      </c>
      <c r="S30" s="308">
        <v>0.78420946571000005</v>
      </c>
      <c r="T30" s="308">
        <v>0.78047981566000002</v>
      </c>
      <c r="U30" s="308">
        <v>0.79004523339999999</v>
      </c>
      <c r="V30" s="308">
        <v>0.79392872776000001</v>
      </c>
      <c r="W30" s="308">
        <v>0.79176073792000001</v>
      </c>
      <c r="X30" s="308">
        <v>0.81309697118000002</v>
      </c>
      <c r="Y30" s="308">
        <v>0.80123932494000005</v>
      </c>
      <c r="Z30" s="308">
        <v>0.76769740880000004</v>
      </c>
      <c r="AA30" s="308">
        <v>0.72114925432999999</v>
      </c>
      <c r="AB30" s="308">
        <v>0.74298428175999998</v>
      </c>
      <c r="AC30" s="308">
        <v>0.74964156830999995</v>
      </c>
      <c r="AD30" s="308">
        <v>0.75860665646000003</v>
      </c>
      <c r="AE30" s="308">
        <v>0.78101383789000001</v>
      </c>
      <c r="AF30" s="308">
        <v>0.77728229781000002</v>
      </c>
      <c r="AG30" s="308">
        <v>0.78749801651999995</v>
      </c>
      <c r="AH30" s="308">
        <v>0.79143067812000001</v>
      </c>
      <c r="AI30" s="308">
        <v>0.78923943229000004</v>
      </c>
      <c r="AJ30" s="308">
        <v>0.81017158912999998</v>
      </c>
      <c r="AK30" s="308">
        <v>0.79828319317999996</v>
      </c>
      <c r="AL30" s="308">
        <v>0.76445288534</v>
      </c>
      <c r="AM30" s="308">
        <v>0.73954995199999995</v>
      </c>
      <c r="AN30" s="308">
        <v>0.75819654299999995</v>
      </c>
      <c r="AO30" s="308">
        <v>0.77045269400000005</v>
      </c>
      <c r="AP30" s="308">
        <v>0.762646135</v>
      </c>
      <c r="AQ30" s="308">
        <v>0.77767680299999997</v>
      </c>
      <c r="AR30" s="308">
        <v>0.784560064</v>
      </c>
      <c r="AS30" s="308">
        <v>0.77426733299999995</v>
      </c>
      <c r="AT30" s="308">
        <v>0.77735415900000004</v>
      </c>
      <c r="AU30" s="308">
        <v>0.78503139</v>
      </c>
      <c r="AV30" s="308">
        <v>0.79711270700000003</v>
      </c>
      <c r="AW30" s="308">
        <v>0.78808666699999996</v>
      </c>
      <c r="AX30" s="308">
        <v>0.762865986</v>
      </c>
      <c r="AY30" s="922">
        <v>0.74281938199999997</v>
      </c>
      <c r="AZ30" s="922">
        <v>0.76154841100000004</v>
      </c>
      <c r="BA30" s="922">
        <v>0.77385874200000004</v>
      </c>
      <c r="BB30" s="377">
        <v>0.76601766999999998</v>
      </c>
      <c r="BC30" s="377">
        <v>0.78111478899999998</v>
      </c>
      <c r="BD30" s="377">
        <v>0.788028477</v>
      </c>
      <c r="BE30" s="377">
        <v>0.77769024600000003</v>
      </c>
      <c r="BF30" s="377">
        <v>0.78079071899999997</v>
      </c>
      <c r="BG30" s="377">
        <v>0.78850188700000001</v>
      </c>
      <c r="BH30" s="377">
        <v>0.80063661500000005</v>
      </c>
      <c r="BI30" s="377">
        <v>0.79157067199999998</v>
      </c>
      <c r="BJ30" s="377">
        <v>0.76623849700000002</v>
      </c>
      <c r="BK30" s="377">
        <v>0.74605533899999998</v>
      </c>
      <c r="BL30" s="377">
        <v>0.76486595499999999</v>
      </c>
      <c r="BM30" s="377">
        <v>0.77722991500000005</v>
      </c>
      <c r="BN30" s="377">
        <v>0.76935468399999996</v>
      </c>
      <c r="BO30" s="377">
        <v>0.78451756800000005</v>
      </c>
      <c r="BP30" s="377">
        <v>0.79146137800000005</v>
      </c>
      <c r="BQ30" s="377">
        <v>0.78107810799999999</v>
      </c>
      <c r="BR30" s="377">
        <v>0.78419208699999998</v>
      </c>
      <c r="BS30" s="377">
        <v>0.79193684900000005</v>
      </c>
      <c r="BT30" s="377">
        <v>0.80412444000000005</v>
      </c>
      <c r="BU30" s="377">
        <v>0.79501900299999995</v>
      </c>
      <c r="BV30" s="377">
        <v>0.76957646700000004</v>
      </c>
    </row>
    <row r="31" spans="1:74" ht="11.1" customHeight="1" x14ac:dyDescent="0.2">
      <c r="A31" s="345" t="s">
        <v>171</v>
      </c>
      <c r="B31" s="415" t="s">
        <v>963</v>
      </c>
      <c r="C31" s="308">
        <v>12.617934529999999</v>
      </c>
      <c r="D31" s="308">
        <v>12.974784516</v>
      </c>
      <c r="E31" s="308">
        <v>12.939722172</v>
      </c>
      <c r="F31" s="308">
        <v>12.889269286999999</v>
      </c>
      <c r="G31" s="308">
        <v>12.954783841999999</v>
      </c>
      <c r="H31" s="308">
        <v>12.87756473</v>
      </c>
      <c r="I31" s="308">
        <v>12.621839384999999</v>
      </c>
      <c r="J31" s="308">
        <v>12.518527839000001</v>
      </c>
      <c r="K31" s="308">
        <v>12.595485667</v>
      </c>
      <c r="L31" s="308">
        <v>12.739305823</v>
      </c>
      <c r="M31" s="308">
        <v>12.939408160999999</v>
      </c>
      <c r="N31" s="308">
        <v>12.991602479999999</v>
      </c>
      <c r="O31" s="308">
        <v>13.304449798</v>
      </c>
      <c r="P31" s="308">
        <v>13.686821739000001</v>
      </c>
      <c r="Q31" s="308">
        <v>13.649872252</v>
      </c>
      <c r="R31" s="308">
        <v>13.595368653</v>
      </c>
      <c r="S31" s="308">
        <v>13.665470229</v>
      </c>
      <c r="T31" s="308">
        <v>13.583361746</v>
      </c>
      <c r="U31" s="308">
        <v>13.309025181999999</v>
      </c>
      <c r="V31" s="308">
        <v>13.198301549</v>
      </c>
      <c r="W31" s="308">
        <v>13.280859153</v>
      </c>
      <c r="X31" s="308">
        <v>13.434138362000001</v>
      </c>
      <c r="Y31" s="308">
        <v>13.648289189</v>
      </c>
      <c r="Z31" s="308">
        <v>13.704456469</v>
      </c>
      <c r="AA31" s="308">
        <v>14.014248335</v>
      </c>
      <c r="AB31" s="308">
        <v>14.413552444</v>
      </c>
      <c r="AC31" s="308">
        <v>14.374856492999999</v>
      </c>
      <c r="AD31" s="308">
        <v>14.318166571000001</v>
      </c>
      <c r="AE31" s="308">
        <v>14.391289898</v>
      </c>
      <c r="AF31" s="308">
        <v>14.305579009000001</v>
      </c>
      <c r="AG31" s="308">
        <v>14.019025599000001</v>
      </c>
      <c r="AH31" s="308">
        <v>13.903393250000001</v>
      </c>
      <c r="AI31" s="308">
        <v>13.989606301</v>
      </c>
      <c r="AJ31" s="308">
        <v>14.150023818999999</v>
      </c>
      <c r="AK31" s="308">
        <v>14.373691661000001</v>
      </c>
      <c r="AL31" s="308">
        <v>14.432298907</v>
      </c>
      <c r="AM31" s="308">
        <v>14.709036711</v>
      </c>
      <c r="AN31" s="308">
        <v>15.129019398000001</v>
      </c>
      <c r="AO31" s="308">
        <v>15.135468875000001</v>
      </c>
      <c r="AP31" s="308">
        <v>14.820947016</v>
      </c>
      <c r="AQ31" s="308">
        <v>14.924368849</v>
      </c>
      <c r="AR31" s="308">
        <v>14.756330279</v>
      </c>
      <c r="AS31" s="308">
        <v>14.510484288000001</v>
      </c>
      <c r="AT31" s="308">
        <v>14.02508793</v>
      </c>
      <c r="AU31" s="308">
        <v>13.948146015000001</v>
      </c>
      <c r="AV31" s="308">
        <v>14.371941981000001</v>
      </c>
      <c r="AW31" s="308">
        <v>14.734358796</v>
      </c>
      <c r="AX31" s="308">
        <v>14.668985807</v>
      </c>
      <c r="AY31" s="922">
        <v>14.946749806</v>
      </c>
      <c r="AZ31" s="922">
        <v>15.14083428</v>
      </c>
      <c r="BA31" s="922">
        <v>15.468448613</v>
      </c>
      <c r="BB31" s="377">
        <v>15.191827700999999</v>
      </c>
      <c r="BC31" s="377">
        <v>15.322598068</v>
      </c>
      <c r="BD31" s="377">
        <v>15.15751966</v>
      </c>
      <c r="BE31" s="377">
        <v>14.682160959999999</v>
      </c>
      <c r="BF31" s="377">
        <v>14.519496057</v>
      </c>
      <c r="BG31" s="377">
        <v>14.579823965999999</v>
      </c>
      <c r="BH31" s="377">
        <v>14.811233717</v>
      </c>
      <c r="BI31" s="377">
        <v>15.143135447000001</v>
      </c>
      <c r="BJ31" s="377">
        <v>15.277682852</v>
      </c>
      <c r="BK31" s="377">
        <v>15.414799068000001</v>
      </c>
      <c r="BL31" s="377">
        <v>15.886407047000001</v>
      </c>
      <c r="BM31" s="377">
        <v>15.909137596000001</v>
      </c>
      <c r="BN31" s="377">
        <v>15.675359941</v>
      </c>
      <c r="BO31" s="377">
        <v>15.811368660999999</v>
      </c>
      <c r="BP31" s="377">
        <v>15.640116063000001</v>
      </c>
      <c r="BQ31" s="377">
        <v>15.146127135</v>
      </c>
      <c r="BR31" s="377">
        <v>14.976486256999999</v>
      </c>
      <c r="BS31" s="377">
        <v>15.040847618000001</v>
      </c>
      <c r="BT31" s="377">
        <v>15.128351955999999</v>
      </c>
      <c r="BU31" s="377">
        <v>15.474085892</v>
      </c>
      <c r="BV31" s="377">
        <v>15.613364625999999</v>
      </c>
    </row>
    <row r="32" spans="1:74" ht="11.1" customHeight="1" x14ac:dyDescent="0.2">
      <c r="A32" s="345" t="s">
        <v>172</v>
      </c>
      <c r="B32" s="415" t="s">
        <v>964</v>
      </c>
      <c r="C32" s="308">
        <v>17.660202149</v>
      </c>
      <c r="D32" s="308">
        <v>17.893972448</v>
      </c>
      <c r="E32" s="308">
        <v>17.934151741000001</v>
      </c>
      <c r="F32" s="308">
        <v>18.096805555</v>
      </c>
      <c r="G32" s="308">
        <v>18.521432870000002</v>
      </c>
      <c r="H32" s="308">
        <v>19.090012355999999</v>
      </c>
      <c r="I32" s="308">
        <v>18.943812084000001</v>
      </c>
      <c r="J32" s="308">
        <v>19.057916037999998</v>
      </c>
      <c r="K32" s="308">
        <v>18.898599518000001</v>
      </c>
      <c r="L32" s="308">
        <v>18.723916745</v>
      </c>
      <c r="M32" s="308">
        <v>18.264499708999999</v>
      </c>
      <c r="N32" s="308">
        <v>18.331592802999999</v>
      </c>
      <c r="O32" s="308">
        <v>18.722391843</v>
      </c>
      <c r="P32" s="308">
        <v>18.968604091</v>
      </c>
      <c r="Q32" s="308">
        <v>19.007483564000001</v>
      </c>
      <c r="R32" s="308">
        <v>19.177589928</v>
      </c>
      <c r="S32" s="308">
        <v>19.621533709000001</v>
      </c>
      <c r="T32" s="308">
        <v>20.213955843000001</v>
      </c>
      <c r="U32" s="308">
        <v>20.059735195999998</v>
      </c>
      <c r="V32" s="308">
        <v>20.178840683000001</v>
      </c>
      <c r="W32" s="308">
        <v>20.006963962</v>
      </c>
      <c r="X32" s="308">
        <v>19.835843754999999</v>
      </c>
      <c r="Y32" s="308">
        <v>19.357234798</v>
      </c>
      <c r="Z32" s="308">
        <v>19.430324459000001</v>
      </c>
      <c r="AA32" s="308">
        <v>19.071790616000001</v>
      </c>
      <c r="AB32" s="308">
        <v>19.320020635999999</v>
      </c>
      <c r="AC32" s="308">
        <v>19.360869109999999</v>
      </c>
      <c r="AD32" s="308">
        <v>19.528783005000001</v>
      </c>
      <c r="AE32" s="308">
        <v>19.980228348000001</v>
      </c>
      <c r="AF32" s="308">
        <v>20.577248578999999</v>
      </c>
      <c r="AG32" s="308">
        <v>20.41990783</v>
      </c>
      <c r="AH32" s="308">
        <v>20.544485044999998</v>
      </c>
      <c r="AI32" s="308">
        <v>20.366957046</v>
      </c>
      <c r="AJ32" s="308">
        <v>20.199606868</v>
      </c>
      <c r="AK32" s="308">
        <v>19.712860689999999</v>
      </c>
      <c r="AL32" s="308">
        <v>19.787158718000001</v>
      </c>
      <c r="AM32" s="308">
        <v>20.020742788</v>
      </c>
      <c r="AN32" s="308">
        <v>20.231103812000001</v>
      </c>
      <c r="AO32" s="308">
        <v>19.693008319</v>
      </c>
      <c r="AP32" s="308">
        <v>19.750199455000001</v>
      </c>
      <c r="AQ32" s="308">
        <v>20.093815629000002</v>
      </c>
      <c r="AR32" s="308">
        <v>20.639071780999998</v>
      </c>
      <c r="AS32" s="308">
        <v>20.507470788999999</v>
      </c>
      <c r="AT32" s="308">
        <v>20.646454981000002</v>
      </c>
      <c r="AU32" s="308">
        <v>20.612934711000001</v>
      </c>
      <c r="AV32" s="308">
        <v>20.168623098000001</v>
      </c>
      <c r="AW32" s="308">
        <v>19.935233074999999</v>
      </c>
      <c r="AX32" s="308">
        <v>20.420660313999999</v>
      </c>
      <c r="AY32" s="922">
        <v>20.344049019</v>
      </c>
      <c r="AZ32" s="922">
        <v>20.558394631999999</v>
      </c>
      <c r="BA32" s="922">
        <v>20.014937615000001</v>
      </c>
      <c r="BB32" s="377">
        <v>19.859940727000001</v>
      </c>
      <c r="BC32" s="377">
        <v>20.24248257</v>
      </c>
      <c r="BD32" s="377">
        <v>21.038426559000001</v>
      </c>
      <c r="BE32" s="377">
        <v>20.848992964000001</v>
      </c>
      <c r="BF32" s="377">
        <v>20.990072791999999</v>
      </c>
      <c r="BG32" s="377">
        <v>20.955809110000001</v>
      </c>
      <c r="BH32" s="377">
        <v>20.502291198000002</v>
      </c>
      <c r="BI32" s="377">
        <v>20.262502360999999</v>
      </c>
      <c r="BJ32" s="377">
        <v>20.754273954999999</v>
      </c>
      <c r="BK32" s="377">
        <v>20.719629498</v>
      </c>
      <c r="BL32" s="377">
        <v>20.937334582999998</v>
      </c>
      <c r="BM32" s="377">
        <v>20.387410876000001</v>
      </c>
      <c r="BN32" s="377">
        <v>20.234718619999999</v>
      </c>
      <c r="BO32" s="377">
        <v>20.628131558</v>
      </c>
      <c r="BP32" s="377">
        <v>21.441406014999998</v>
      </c>
      <c r="BQ32" s="377">
        <v>21.246975651</v>
      </c>
      <c r="BR32" s="377">
        <v>21.390506064</v>
      </c>
      <c r="BS32" s="377">
        <v>21.354130967</v>
      </c>
      <c r="BT32" s="377">
        <v>20.889190119999999</v>
      </c>
      <c r="BU32" s="377">
        <v>20.641755569000001</v>
      </c>
      <c r="BV32" s="377">
        <v>21.140320322000001</v>
      </c>
    </row>
    <row r="33" spans="1:74" ht="11.1" customHeight="1" x14ac:dyDescent="0.2">
      <c r="A33" s="345"/>
      <c r="B33" s="347"/>
      <c r="C33" s="308"/>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8"/>
      <c r="AV33" s="308"/>
      <c r="AW33" s="308"/>
      <c r="AX33" s="308"/>
      <c r="AY33" s="922"/>
      <c r="AZ33" s="922"/>
      <c r="BA33" s="922"/>
      <c r="BB33" s="377"/>
      <c r="BC33" s="377"/>
      <c r="BD33" s="377"/>
      <c r="BE33" s="377"/>
      <c r="BF33" s="377"/>
      <c r="BG33" s="377"/>
      <c r="BH33" s="377"/>
      <c r="BI33" s="377"/>
      <c r="BJ33" s="377"/>
      <c r="BK33" s="377"/>
      <c r="BL33" s="377"/>
      <c r="BM33" s="377"/>
      <c r="BN33" s="377"/>
      <c r="BO33" s="377"/>
      <c r="BP33" s="377"/>
      <c r="BQ33" s="377"/>
      <c r="BR33" s="377"/>
      <c r="BS33" s="377"/>
      <c r="BT33" s="377"/>
      <c r="BU33" s="377"/>
      <c r="BV33" s="377"/>
    </row>
    <row r="34" spans="1:74" ht="11.1" customHeight="1" x14ac:dyDescent="0.2">
      <c r="A34" s="345"/>
      <c r="B34" s="346" t="s">
        <v>832</v>
      </c>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308"/>
      <c r="AP34" s="308"/>
      <c r="AQ34" s="308"/>
      <c r="AR34" s="308"/>
      <c r="AS34" s="308"/>
      <c r="AT34" s="308"/>
      <c r="AU34" s="308"/>
      <c r="AV34" s="308"/>
      <c r="AW34" s="308"/>
      <c r="AX34" s="308"/>
      <c r="AY34" s="922"/>
      <c r="AZ34" s="922"/>
      <c r="BA34" s="922"/>
      <c r="BB34" s="377"/>
      <c r="BC34" s="377"/>
      <c r="BD34" s="377"/>
      <c r="BE34" s="377"/>
      <c r="BF34" s="377"/>
      <c r="BG34" s="377"/>
      <c r="BH34" s="377"/>
      <c r="BI34" s="377"/>
      <c r="BJ34" s="377"/>
      <c r="BK34" s="377"/>
      <c r="BL34" s="377"/>
      <c r="BM34" s="377"/>
      <c r="BN34" s="377"/>
      <c r="BO34" s="377"/>
      <c r="BP34" s="377"/>
      <c r="BQ34" s="377"/>
      <c r="BR34" s="377"/>
      <c r="BS34" s="377"/>
      <c r="BT34" s="377"/>
      <c r="BU34" s="377"/>
      <c r="BV34" s="377"/>
    </row>
    <row r="35" spans="1:74" s="280" customFormat="1" ht="11.1" customHeight="1" x14ac:dyDescent="0.2">
      <c r="A35" s="417" t="s">
        <v>184</v>
      </c>
      <c r="B35" s="411" t="s">
        <v>827</v>
      </c>
      <c r="C35" s="106">
        <v>-1.6316061301</v>
      </c>
      <c r="D35" s="106">
        <v>2.9332116045999999</v>
      </c>
      <c r="E35" s="106">
        <v>1.1863626414999999</v>
      </c>
      <c r="F35" s="106">
        <v>1.0407483969</v>
      </c>
      <c r="G35" s="106">
        <v>0.40222258089000001</v>
      </c>
      <c r="H35" s="106">
        <v>2.8040416604999998</v>
      </c>
      <c r="I35" s="106">
        <v>0.82997472625000002</v>
      </c>
      <c r="J35" s="106">
        <v>1.1567470790000001</v>
      </c>
      <c r="K35" s="106">
        <v>1.8397685504000001</v>
      </c>
      <c r="L35" s="106">
        <v>-0.35461308658000001</v>
      </c>
      <c r="M35" s="106">
        <v>-0.1136849754</v>
      </c>
      <c r="N35" s="106">
        <v>1.9401843648999999</v>
      </c>
      <c r="O35" s="106">
        <v>-1.1947661440999999</v>
      </c>
      <c r="P35" s="106">
        <v>1.0292484333</v>
      </c>
      <c r="Q35" s="106">
        <v>-0.71462803151999998</v>
      </c>
      <c r="R35" s="106">
        <v>-1.3008250987000001</v>
      </c>
      <c r="S35" s="106">
        <v>-5.4662840038000003E-2</v>
      </c>
      <c r="T35" s="106">
        <v>1.2486777511</v>
      </c>
      <c r="U35" s="106">
        <v>-0.77771386276999999</v>
      </c>
      <c r="V35" s="106">
        <v>-0.73448600778999995</v>
      </c>
      <c r="W35" s="106">
        <v>-1.0020541090999999</v>
      </c>
      <c r="X35" s="106">
        <v>-3.3277761252000002</v>
      </c>
      <c r="Y35" s="106">
        <v>-1.8498348752</v>
      </c>
      <c r="Z35" s="106">
        <v>0.33830819953000002</v>
      </c>
      <c r="AA35" s="106">
        <v>-2.8194937131</v>
      </c>
      <c r="AB35" s="106">
        <v>0.17995290115000001</v>
      </c>
      <c r="AC35" s="106">
        <v>-0.63119329037000005</v>
      </c>
      <c r="AD35" s="106">
        <v>-1.4114693012999999</v>
      </c>
      <c r="AE35" s="106">
        <v>0.74673962799000004</v>
      </c>
      <c r="AF35" s="106">
        <v>1.0778692932</v>
      </c>
      <c r="AG35" s="106">
        <v>0.42161512670000001</v>
      </c>
      <c r="AH35" s="106">
        <v>0.87231462278000005</v>
      </c>
      <c r="AI35" s="106">
        <v>-0.11880899305000001</v>
      </c>
      <c r="AJ35" s="106">
        <v>-1.0388053722999999</v>
      </c>
      <c r="AK35" s="106">
        <v>-0.85988595483999997</v>
      </c>
      <c r="AL35" s="106">
        <v>-0.67676969704000001</v>
      </c>
      <c r="AM35" s="106">
        <v>-0.28241624442000002</v>
      </c>
      <c r="AN35" s="106">
        <v>0.76079428704999996</v>
      </c>
      <c r="AO35" s="106">
        <v>-1.1978346592</v>
      </c>
      <c r="AP35" s="106">
        <v>-1.0084529443000001</v>
      </c>
      <c r="AQ35" s="106">
        <v>0.41325214196999999</v>
      </c>
      <c r="AR35" s="106">
        <v>0.62438859798000002</v>
      </c>
      <c r="AS35" s="106">
        <v>0.55734267735999998</v>
      </c>
      <c r="AT35" s="106">
        <v>-0.40846540877999998</v>
      </c>
      <c r="AU35" s="106">
        <v>0.82469364668</v>
      </c>
      <c r="AV35" s="106">
        <v>-0.35781249995999997</v>
      </c>
      <c r="AW35" s="106">
        <v>-0.41871560996000001</v>
      </c>
      <c r="AX35" s="106">
        <v>0.40189353744</v>
      </c>
      <c r="AY35" s="933">
        <v>0.14603298555999999</v>
      </c>
      <c r="AZ35" s="933">
        <v>0.86122201712000002</v>
      </c>
      <c r="BA35" s="933">
        <v>-0.42646942104000002</v>
      </c>
      <c r="BB35" s="410">
        <v>-0.85923135878000001</v>
      </c>
      <c r="BC35" s="410">
        <v>-0.86864769406999998</v>
      </c>
      <c r="BD35" s="410">
        <v>7.4299444308999998E-2</v>
      </c>
      <c r="BE35" s="410">
        <v>-0.69818863603000003</v>
      </c>
      <c r="BF35" s="410">
        <v>-1.0594329436000001</v>
      </c>
      <c r="BG35" s="410">
        <v>-0.28095448978999998</v>
      </c>
      <c r="BH35" s="410">
        <v>-1.7268042792</v>
      </c>
      <c r="BI35" s="410">
        <v>-1.2655273162</v>
      </c>
      <c r="BJ35" s="410">
        <v>0.66998977374000002</v>
      </c>
      <c r="BK35" s="410">
        <v>-1.9362068314000001</v>
      </c>
      <c r="BL35" s="410">
        <v>0.91736038984000001</v>
      </c>
      <c r="BM35" s="410">
        <v>-0.57138446007999999</v>
      </c>
      <c r="BN35" s="410">
        <v>-1.3598035761</v>
      </c>
      <c r="BO35" s="410">
        <v>-1.2313615394999999</v>
      </c>
      <c r="BP35" s="410">
        <v>7.4418862594000004E-2</v>
      </c>
      <c r="BQ35" s="410">
        <v>-0.55958934721999998</v>
      </c>
      <c r="BR35" s="410">
        <v>-0.73194698966000005</v>
      </c>
      <c r="BS35" s="410">
        <v>-0.21000186106999999</v>
      </c>
      <c r="BT35" s="410">
        <v>-1.8427477771</v>
      </c>
      <c r="BU35" s="410">
        <v>-1.1999289001</v>
      </c>
      <c r="BV35" s="410">
        <v>0.76010683059999995</v>
      </c>
    </row>
    <row r="36" spans="1:74" ht="11.1" customHeight="1" x14ac:dyDescent="0.2">
      <c r="A36" s="345" t="s">
        <v>181</v>
      </c>
      <c r="B36" s="413" t="s">
        <v>196</v>
      </c>
      <c r="C36" s="308">
        <v>0.20146358065</v>
      </c>
      <c r="D36" s="308">
        <v>1.2266935714</v>
      </c>
      <c r="E36" s="308">
        <v>-0.25420290323</v>
      </c>
      <c r="F36" s="308">
        <v>0.54937383333000001</v>
      </c>
      <c r="G36" s="308">
        <v>2.5406129031999999E-2</v>
      </c>
      <c r="H36" s="308">
        <v>0.95948073332999995</v>
      </c>
      <c r="I36" s="308">
        <v>0.10481441934999999</v>
      </c>
      <c r="J36" s="308">
        <v>0.90041977418999997</v>
      </c>
      <c r="K36" s="308">
        <v>9.3268133333000006E-2</v>
      </c>
      <c r="L36" s="308">
        <v>0.16434712903000001</v>
      </c>
      <c r="M36" s="308">
        <v>0.94660129999999998</v>
      </c>
      <c r="N36" s="308">
        <v>1.3845306128999999</v>
      </c>
      <c r="O36" s="308">
        <v>0.44756709677000001</v>
      </c>
      <c r="P36" s="308">
        <v>1.2119150714</v>
      </c>
      <c r="Q36" s="308">
        <v>0.78022996773999997</v>
      </c>
      <c r="R36" s="308">
        <v>0.62009700000000001</v>
      </c>
      <c r="S36" s="308">
        <v>0.20744461289999999</v>
      </c>
      <c r="T36" s="308">
        <v>0.71772676667000002</v>
      </c>
      <c r="U36" s="308">
        <v>-0.30937048386999999</v>
      </c>
      <c r="V36" s="308">
        <v>0.82566154839000006</v>
      </c>
      <c r="W36" s="308">
        <v>0.85921573333000001</v>
      </c>
      <c r="X36" s="308">
        <v>9.2560064516000004E-2</v>
      </c>
      <c r="Y36" s="308">
        <v>0.46289229999999998</v>
      </c>
      <c r="Z36" s="308">
        <v>0.66367464515999997</v>
      </c>
      <c r="AA36" s="308">
        <v>-0.99196135484000003</v>
      </c>
      <c r="AB36" s="308">
        <v>-0.46116160713999998</v>
      </c>
      <c r="AC36" s="308">
        <v>1.1979626774000001</v>
      </c>
      <c r="AD36" s="308">
        <v>-0.27189793333000001</v>
      </c>
      <c r="AE36" s="308">
        <v>-0.16464619354999999</v>
      </c>
      <c r="AF36" s="308">
        <v>0.13917940000000001</v>
      </c>
      <c r="AG36" s="308">
        <v>-0.23069148386999999</v>
      </c>
      <c r="AH36" s="308">
        <v>0.27412083870999998</v>
      </c>
      <c r="AI36" s="308">
        <v>-0.82709619999999995</v>
      </c>
      <c r="AJ36" s="308">
        <v>0.60624093548000002</v>
      </c>
      <c r="AK36" s="308">
        <v>-3.2937300000000003E-2</v>
      </c>
      <c r="AL36" s="308">
        <v>0.31589980644999999</v>
      </c>
      <c r="AM36" s="308">
        <v>0.46385187097000002</v>
      </c>
      <c r="AN36" s="308">
        <v>0.31285706896999999</v>
      </c>
      <c r="AO36" s="308">
        <v>-0.37208406451999998</v>
      </c>
      <c r="AP36" s="308">
        <v>-1.0265156666999999</v>
      </c>
      <c r="AQ36" s="308">
        <v>-0.57695399999999997</v>
      </c>
      <c r="AR36" s="308">
        <v>-0.32554126667</v>
      </c>
      <c r="AS36" s="308">
        <v>-0.27309454839000002</v>
      </c>
      <c r="AT36" s="308">
        <v>0.18265022581000001</v>
      </c>
      <c r="AU36" s="308">
        <v>9.9485400000000002E-2</v>
      </c>
      <c r="AV36" s="308">
        <v>0.48854500000000001</v>
      </c>
      <c r="AW36" s="308">
        <v>-7.4637433333000006E-2</v>
      </c>
      <c r="AX36" s="308">
        <v>0.27840077418999998</v>
      </c>
      <c r="AY36" s="922">
        <v>0.80832599999999999</v>
      </c>
      <c r="AZ36" s="922">
        <v>0.12857841071000001</v>
      </c>
      <c r="BA36" s="922">
        <v>-0.23355516563000001</v>
      </c>
      <c r="BB36" s="377">
        <v>-0.86789944550999998</v>
      </c>
      <c r="BC36" s="377">
        <v>-0.81825806452000005</v>
      </c>
      <c r="BD36" s="377">
        <v>-0.39479999999999998</v>
      </c>
      <c r="BE36" s="377">
        <v>-0.51558064516000002</v>
      </c>
      <c r="BF36" s="377">
        <v>0.14587096774</v>
      </c>
      <c r="BG36" s="377">
        <v>-0.22116666667000001</v>
      </c>
      <c r="BH36" s="377">
        <v>-0.1355483871</v>
      </c>
      <c r="BI36" s="377">
        <v>0.13156666667</v>
      </c>
      <c r="BJ36" s="377">
        <v>0.57970967742000001</v>
      </c>
      <c r="BK36" s="377">
        <v>-0.51590322581000003</v>
      </c>
      <c r="BL36" s="377">
        <v>0.52242857142999999</v>
      </c>
      <c r="BM36" s="377">
        <v>0.21870967742</v>
      </c>
      <c r="BN36" s="377">
        <v>-0.48283333333</v>
      </c>
      <c r="BO36" s="377">
        <v>-0.65100000000000002</v>
      </c>
      <c r="BP36" s="377">
        <v>9.7833333332999997E-2</v>
      </c>
      <c r="BQ36" s="377">
        <v>-0.12564516129</v>
      </c>
      <c r="BR36" s="377">
        <v>0.17319354839000001</v>
      </c>
      <c r="BS36" s="377">
        <v>7.0599999999999996E-2</v>
      </c>
      <c r="BT36" s="377">
        <v>0.25729032258000001</v>
      </c>
      <c r="BU36" s="377">
        <v>0.19326666667</v>
      </c>
      <c r="BV36" s="377">
        <v>0.49741935483999999</v>
      </c>
    </row>
    <row r="37" spans="1:74" ht="11.1" customHeight="1" x14ac:dyDescent="0.2">
      <c r="A37" s="345" t="s">
        <v>182</v>
      </c>
      <c r="B37" s="413" t="s">
        <v>954</v>
      </c>
      <c r="C37" s="308">
        <v>-0.50583870968</v>
      </c>
      <c r="D37" s="308">
        <v>1.2517142857000001</v>
      </c>
      <c r="E37" s="308">
        <v>1.9468709677</v>
      </c>
      <c r="F37" s="308">
        <v>-0.28323333333</v>
      </c>
      <c r="G37" s="308">
        <v>-0.44951612902999999</v>
      </c>
      <c r="H37" s="308">
        <v>1.1767000000000001</v>
      </c>
      <c r="I37" s="308">
        <v>0.82699999999999996</v>
      </c>
      <c r="J37" s="308">
        <v>0.1454516129</v>
      </c>
      <c r="K37" s="308">
        <v>1.7560333333</v>
      </c>
      <c r="L37" s="308">
        <v>0.27070967742000002</v>
      </c>
      <c r="M37" s="308">
        <v>5.4733333332999998E-2</v>
      </c>
      <c r="N37" s="308">
        <v>1.7512258064999999</v>
      </c>
      <c r="O37" s="308">
        <v>-0.40064516129</v>
      </c>
      <c r="P37" s="308">
        <v>9.6964285713999995E-2</v>
      </c>
      <c r="Q37" s="308">
        <v>9.0612903226000005E-2</v>
      </c>
      <c r="R37" s="308">
        <v>-1.6824666666999999</v>
      </c>
      <c r="S37" s="308">
        <v>0.21803225806000001</v>
      </c>
      <c r="T37" s="308">
        <v>0.66966666666999997</v>
      </c>
      <c r="U37" s="308">
        <v>-0.78545161289999998</v>
      </c>
      <c r="V37" s="308">
        <v>-0.14293548386999999</v>
      </c>
      <c r="W37" s="308">
        <v>-0.72399999999999998</v>
      </c>
      <c r="X37" s="308">
        <v>-0.22438709676999999</v>
      </c>
      <c r="Y37" s="308">
        <v>-0.84576666667</v>
      </c>
      <c r="Z37" s="308">
        <v>0.26190322580999997</v>
      </c>
      <c r="AA37" s="308">
        <v>-0.50912903225999995</v>
      </c>
      <c r="AB37" s="308">
        <v>1.0172142856999999</v>
      </c>
      <c r="AC37" s="308">
        <v>0.54938709676999997</v>
      </c>
      <c r="AD37" s="308">
        <v>-1.5775999999999999</v>
      </c>
      <c r="AE37" s="308">
        <v>0.70064516128999998</v>
      </c>
      <c r="AF37" s="308">
        <v>0.86983333333000001</v>
      </c>
      <c r="AG37" s="308">
        <v>-0.66890322580999995</v>
      </c>
      <c r="AH37" s="308">
        <v>-0.50135483870999997</v>
      </c>
      <c r="AI37" s="308">
        <v>0.67410000000000003</v>
      </c>
      <c r="AJ37" s="308">
        <v>0.52787096773999997</v>
      </c>
      <c r="AK37" s="308">
        <v>0.20533333333000001</v>
      </c>
      <c r="AL37" s="308">
        <v>-0.11561290322999999</v>
      </c>
      <c r="AM37" s="308">
        <v>-0.55212903225999999</v>
      </c>
      <c r="AN37" s="308">
        <v>-0.40386206896999999</v>
      </c>
      <c r="AO37" s="308">
        <v>0.54190322581000006</v>
      </c>
      <c r="AP37" s="308">
        <v>-1.2914666667000001</v>
      </c>
      <c r="AQ37" s="308">
        <v>0.1194516129</v>
      </c>
      <c r="AR37" s="308">
        <v>0.25883333333000003</v>
      </c>
      <c r="AS37" s="308">
        <v>0.80116129032000005</v>
      </c>
      <c r="AT37" s="308">
        <v>-0.73903225805999995</v>
      </c>
      <c r="AU37" s="308">
        <v>0.84960000000000002</v>
      </c>
      <c r="AV37" s="308">
        <v>0.59012903226000002</v>
      </c>
      <c r="AW37" s="308">
        <v>0.17813333333</v>
      </c>
      <c r="AX37" s="308">
        <v>-3.764516129E-2</v>
      </c>
      <c r="AY37" s="922">
        <v>-0.20062903723</v>
      </c>
      <c r="AZ37" s="922">
        <v>0.2264377081</v>
      </c>
      <c r="BA37" s="922">
        <v>-5.8508416122000001E-2</v>
      </c>
      <c r="BB37" s="377">
        <v>2.6123873425999999E-3</v>
      </c>
      <c r="BC37" s="377">
        <v>-1.4899106894E-2</v>
      </c>
      <c r="BD37" s="377">
        <v>0.13992089816</v>
      </c>
      <c r="BE37" s="377">
        <v>-5.5447087237000002E-2</v>
      </c>
      <c r="BF37" s="377">
        <v>-0.36837144947</v>
      </c>
      <c r="BG37" s="377">
        <v>-1.8152226750999999E-2</v>
      </c>
      <c r="BH37" s="377">
        <v>-0.49012204458000003</v>
      </c>
      <c r="BI37" s="377">
        <v>-0.42405636354999998</v>
      </c>
      <c r="BJ37" s="377">
        <v>2.7434197492999999E-2</v>
      </c>
      <c r="BK37" s="377">
        <v>-0.42319982269</v>
      </c>
      <c r="BL37" s="377">
        <v>0.12011313551</v>
      </c>
      <c r="BM37" s="377">
        <v>-0.23663780834000001</v>
      </c>
      <c r="BN37" s="377">
        <v>-0.25989568181</v>
      </c>
      <c r="BO37" s="377">
        <v>-0.16871419189</v>
      </c>
      <c r="BP37" s="377">
        <v>-6.8837146965999999E-3</v>
      </c>
      <c r="BQ37" s="377">
        <v>-0.12946987631000001</v>
      </c>
      <c r="BR37" s="377">
        <v>-0.27187745228999999</v>
      </c>
      <c r="BS37" s="377">
        <v>-8.3903019048999994E-2</v>
      </c>
      <c r="BT37" s="377">
        <v>-0.63660263443999998</v>
      </c>
      <c r="BU37" s="377">
        <v>-0.41644280299000003</v>
      </c>
      <c r="BV37" s="377">
        <v>7.8607624042000002E-2</v>
      </c>
    </row>
    <row r="38" spans="1:74" ht="11.1" customHeight="1" x14ac:dyDescent="0.2">
      <c r="A38" s="345" t="s">
        <v>183</v>
      </c>
      <c r="B38" s="413" t="s">
        <v>955</v>
      </c>
      <c r="C38" s="308">
        <v>-1.3272310010999999</v>
      </c>
      <c r="D38" s="308">
        <v>0.45480374748000002</v>
      </c>
      <c r="E38" s="308">
        <v>-0.50630542302000003</v>
      </c>
      <c r="F38" s="308">
        <v>0.77460789687999998</v>
      </c>
      <c r="G38" s="308">
        <v>0.82633258088999995</v>
      </c>
      <c r="H38" s="308">
        <v>0.66786092718000001</v>
      </c>
      <c r="I38" s="308">
        <v>-0.1018396931</v>
      </c>
      <c r="J38" s="308">
        <v>0.11087569194000001</v>
      </c>
      <c r="K38" s="308">
        <v>-9.5329162257999991E-3</v>
      </c>
      <c r="L38" s="308">
        <v>-0.78966989304000001</v>
      </c>
      <c r="M38" s="308">
        <v>-1.1150196086999999</v>
      </c>
      <c r="N38" s="308">
        <v>-1.1955720543999999</v>
      </c>
      <c r="O38" s="308">
        <v>-1.2416880796</v>
      </c>
      <c r="P38" s="308">
        <v>-0.27963092384999999</v>
      </c>
      <c r="Q38" s="308">
        <v>-1.5854709025</v>
      </c>
      <c r="R38" s="308">
        <v>-0.23845543199999999</v>
      </c>
      <c r="S38" s="308">
        <v>-0.48013971101000003</v>
      </c>
      <c r="T38" s="308">
        <v>-0.13871568223</v>
      </c>
      <c r="U38" s="308">
        <v>0.31710823400999999</v>
      </c>
      <c r="V38" s="308">
        <v>-1.4172120722999999</v>
      </c>
      <c r="W38" s="308">
        <v>-1.1372698425000001</v>
      </c>
      <c r="X38" s="308">
        <v>-3.1959490928999998</v>
      </c>
      <c r="Y38" s="308">
        <v>-1.4669605084999999</v>
      </c>
      <c r="Z38" s="308">
        <v>-0.58726967143999997</v>
      </c>
      <c r="AA38" s="308">
        <v>-1.3184033260000001</v>
      </c>
      <c r="AB38" s="308">
        <v>-0.37609977742</v>
      </c>
      <c r="AC38" s="308">
        <v>-2.3785430646000001</v>
      </c>
      <c r="AD38" s="308">
        <v>0.43802863200999997</v>
      </c>
      <c r="AE38" s="308">
        <v>0.21074066024999999</v>
      </c>
      <c r="AF38" s="308">
        <v>6.8856559841999995E-2</v>
      </c>
      <c r="AG38" s="308">
        <v>1.3212098364</v>
      </c>
      <c r="AH38" s="308">
        <v>1.0995486228</v>
      </c>
      <c r="AI38" s="308">
        <v>3.4187206949000001E-2</v>
      </c>
      <c r="AJ38" s="308">
        <v>-2.1729172755000001</v>
      </c>
      <c r="AK38" s="308">
        <v>-1.0322819882000001</v>
      </c>
      <c r="AL38" s="308">
        <v>-0.87705660026999999</v>
      </c>
      <c r="AM38" s="308">
        <v>-0.19413908313</v>
      </c>
      <c r="AN38" s="308">
        <v>0.85179928704999996</v>
      </c>
      <c r="AO38" s="308">
        <v>-1.3676538205</v>
      </c>
      <c r="AP38" s="308">
        <v>1.3095293889999999</v>
      </c>
      <c r="AQ38" s="308">
        <v>0.87075452905999995</v>
      </c>
      <c r="AR38" s="308">
        <v>0.69109653131000004</v>
      </c>
      <c r="AS38" s="308">
        <v>2.9275935422999999E-2</v>
      </c>
      <c r="AT38" s="308">
        <v>0.14791662347000001</v>
      </c>
      <c r="AU38" s="308">
        <v>-0.12439175332000001</v>
      </c>
      <c r="AV38" s="308">
        <v>-1.4364865322</v>
      </c>
      <c r="AW38" s="308">
        <v>-0.52221150995999999</v>
      </c>
      <c r="AX38" s="308">
        <v>0.16113792453</v>
      </c>
      <c r="AY38" s="922">
        <v>-0.46166397721000002</v>
      </c>
      <c r="AZ38" s="922">
        <v>0.50620589829999996</v>
      </c>
      <c r="BA38" s="922">
        <v>-0.13440583929</v>
      </c>
      <c r="BB38" s="377">
        <v>6.0556993910999999E-3</v>
      </c>
      <c r="BC38" s="377">
        <v>-3.5490522660000003E-2</v>
      </c>
      <c r="BD38" s="377">
        <v>0.32917854614999997</v>
      </c>
      <c r="BE38" s="377">
        <v>-0.12716090362999999</v>
      </c>
      <c r="BF38" s="377">
        <v>-0.83693246190000004</v>
      </c>
      <c r="BG38" s="377">
        <v>-4.1635596374000002E-2</v>
      </c>
      <c r="BH38" s="377">
        <v>-1.1011338475000001</v>
      </c>
      <c r="BI38" s="377">
        <v>-0.97303761933999999</v>
      </c>
      <c r="BJ38" s="377">
        <v>6.2845898821999993E-2</v>
      </c>
      <c r="BK38" s="377">
        <v>-0.99710378288000001</v>
      </c>
      <c r="BL38" s="377">
        <v>0.2748186829</v>
      </c>
      <c r="BM38" s="377">
        <v>-0.55345632915999998</v>
      </c>
      <c r="BN38" s="377">
        <v>-0.61707456093000002</v>
      </c>
      <c r="BO38" s="377">
        <v>-0.41164734763999999</v>
      </c>
      <c r="BP38" s="377">
        <v>-1.6530756043E-2</v>
      </c>
      <c r="BQ38" s="377">
        <v>-0.30447430963</v>
      </c>
      <c r="BR38" s="377">
        <v>-0.63326308576000001</v>
      </c>
      <c r="BS38" s="377">
        <v>-0.19669884201999999</v>
      </c>
      <c r="BT38" s="377">
        <v>-1.4634354651999999</v>
      </c>
      <c r="BU38" s="377">
        <v>-0.97675276378999998</v>
      </c>
      <c r="BV38" s="377">
        <v>0.18407985171999999</v>
      </c>
    </row>
    <row r="39" spans="1:74" ht="11.1" customHeight="1" x14ac:dyDescent="0.2">
      <c r="A39" s="345"/>
      <c r="B39" s="347"/>
      <c r="C39" s="308"/>
      <c r="D39" s="308"/>
      <c r="E39" s="308"/>
      <c r="F39" s="308"/>
      <c r="G39" s="308"/>
      <c r="H39" s="308"/>
      <c r="I39" s="308"/>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308"/>
      <c r="AH39" s="308"/>
      <c r="AI39" s="308"/>
      <c r="AJ39" s="308"/>
      <c r="AK39" s="308"/>
      <c r="AL39" s="308"/>
      <c r="AM39" s="308"/>
      <c r="AN39" s="308"/>
      <c r="AO39" s="308"/>
      <c r="AP39" s="308"/>
      <c r="AQ39" s="308"/>
      <c r="AR39" s="308"/>
      <c r="AS39" s="308"/>
      <c r="AT39" s="308"/>
      <c r="AU39" s="308"/>
      <c r="AV39" s="308"/>
      <c r="AW39" s="308"/>
      <c r="AX39" s="308"/>
      <c r="AY39" s="922"/>
      <c r="AZ39" s="922"/>
      <c r="BA39" s="922"/>
      <c r="BB39" s="377"/>
      <c r="BC39" s="377"/>
      <c r="BD39" s="377"/>
      <c r="BE39" s="377"/>
      <c r="BF39" s="377"/>
      <c r="BG39" s="377"/>
      <c r="BH39" s="377"/>
      <c r="BI39" s="377"/>
      <c r="BJ39" s="377"/>
      <c r="BK39" s="377"/>
      <c r="BL39" s="377"/>
      <c r="BM39" s="377"/>
      <c r="BN39" s="377"/>
      <c r="BO39" s="377"/>
      <c r="BP39" s="377"/>
      <c r="BQ39" s="377"/>
      <c r="BR39" s="377"/>
      <c r="BS39" s="377"/>
      <c r="BT39" s="377"/>
      <c r="BU39" s="377"/>
      <c r="BV39" s="377"/>
    </row>
    <row r="40" spans="1:74" ht="11.1" customHeight="1" x14ac:dyDescent="0.2">
      <c r="A40" s="345"/>
      <c r="B40" s="31" t="s">
        <v>833</v>
      </c>
      <c r="C40" s="308"/>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308"/>
      <c r="AO40" s="308"/>
      <c r="AP40" s="308"/>
      <c r="AQ40" s="308"/>
      <c r="AR40" s="308"/>
      <c r="AS40" s="308"/>
      <c r="AT40" s="308"/>
      <c r="AU40" s="308"/>
      <c r="AV40" s="308"/>
      <c r="AW40" s="308"/>
      <c r="AX40" s="308"/>
      <c r="AY40" s="922"/>
      <c r="AZ40" s="922"/>
      <c r="BA40" s="922"/>
      <c r="BB40" s="377"/>
      <c r="BC40" s="377"/>
      <c r="BD40" s="377"/>
      <c r="BE40" s="377"/>
      <c r="BF40" s="377"/>
      <c r="BG40" s="377"/>
      <c r="BH40" s="377"/>
      <c r="BI40" s="377"/>
      <c r="BJ40" s="377"/>
      <c r="BK40" s="377"/>
      <c r="BL40" s="377"/>
      <c r="BM40" s="377"/>
      <c r="BN40" s="377"/>
      <c r="BO40" s="377"/>
      <c r="BP40" s="377"/>
      <c r="BQ40" s="377"/>
      <c r="BR40" s="377"/>
      <c r="BS40" s="377"/>
      <c r="BT40" s="377"/>
      <c r="BU40" s="377"/>
      <c r="BV40" s="377"/>
    </row>
    <row r="41" spans="1:74" s="280" customFormat="1" ht="11.1" customHeight="1" x14ac:dyDescent="0.2">
      <c r="A41" s="417" t="s">
        <v>180</v>
      </c>
      <c r="B41" s="411" t="s">
        <v>834</v>
      </c>
      <c r="C41" s="108">
        <v>3035.44634</v>
      </c>
      <c r="D41" s="108">
        <v>2966.36292</v>
      </c>
      <c r="E41" s="108">
        <v>2913.8892099999998</v>
      </c>
      <c r="F41" s="108">
        <v>2910.2509949999999</v>
      </c>
      <c r="G41" s="108">
        <v>2929.2414050000002</v>
      </c>
      <c r="H41" s="108">
        <v>2871.4369830000001</v>
      </c>
      <c r="I41" s="108">
        <v>2842.5527360000001</v>
      </c>
      <c r="J41" s="108">
        <v>2810.1307230000002</v>
      </c>
      <c r="K41" s="108">
        <v>2758.1856790000002</v>
      </c>
      <c r="L41" s="108">
        <v>2751.8209179999999</v>
      </c>
      <c r="M41" s="108">
        <v>2730.959879</v>
      </c>
      <c r="N41" s="108">
        <v>2641.5364300000001</v>
      </c>
      <c r="O41" s="108">
        <v>2645.4468499999998</v>
      </c>
      <c r="P41" s="108">
        <v>2618.2432279999998</v>
      </c>
      <c r="Q41" s="108">
        <v>2604.0580989999999</v>
      </c>
      <c r="R41" s="108">
        <v>2654.1241890000001</v>
      </c>
      <c r="S41" s="108">
        <v>2665.6914059999999</v>
      </c>
      <c r="T41" s="108">
        <v>2653.8546030000002</v>
      </c>
      <c r="U41" s="108">
        <v>2713.1120879999999</v>
      </c>
      <c r="V41" s="108">
        <v>2714.8965800000001</v>
      </c>
      <c r="W41" s="108">
        <v>2739.5041080000001</v>
      </c>
      <c r="X41" s="108">
        <v>2761.4147459999999</v>
      </c>
      <c r="Y41" s="108">
        <v>2783.0509769999999</v>
      </c>
      <c r="Z41" s="108">
        <v>2770.7470629999998</v>
      </c>
      <c r="AA41" s="108">
        <v>2817.7318650000002</v>
      </c>
      <c r="AB41" s="108">
        <v>2802.16239</v>
      </c>
      <c r="AC41" s="108">
        <v>2748.3985469999998</v>
      </c>
      <c r="AD41" s="108">
        <v>2811.3354850000001</v>
      </c>
      <c r="AE41" s="108">
        <v>2804.076517</v>
      </c>
      <c r="AF41" s="108">
        <v>2781.0141349999999</v>
      </c>
      <c r="AG41" s="108">
        <v>2808.6055710000001</v>
      </c>
      <c r="AH41" s="108">
        <v>2812.7738250000002</v>
      </c>
      <c r="AI41" s="108">
        <v>2816.419711</v>
      </c>
      <c r="AJ41" s="108">
        <v>2781.2622419999998</v>
      </c>
      <c r="AK41" s="108">
        <v>2775.4533609999999</v>
      </c>
      <c r="AL41" s="108">
        <v>2766.4714669999998</v>
      </c>
      <c r="AM41" s="108">
        <v>2765.8790589999999</v>
      </c>
      <c r="AN41" s="108">
        <v>2765.5732039999998</v>
      </c>
      <c r="AO41" s="108">
        <v>2757.3328099999999</v>
      </c>
      <c r="AP41" s="108">
        <v>2823.8892799999999</v>
      </c>
      <c r="AQ41" s="108">
        <v>2834.8218539999998</v>
      </c>
      <c r="AR41" s="108">
        <v>2833.9180919999999</v>
      </c>
      <c r="AS41" s="108">
        <v>2815.187023</v>
      </c>
      <c r="AT41" s="108">
        <v>2828.2118660000001</v>
      </c>
      <c r="AU41" s="108">
        <v>2796.4653039999998</v>
      </c>
      <c r="AV41" s="108">
        <v>2758.738409</v>
      </c>
      <c r="AW41" s="108">
        <v>2751.051532</v>
      </c>
      <c r="AX41" s="108">
        <v>2741.8201079999999</v>
      </c>
      <c r="AY41" s="661">
        <v>2721.4855022000002</v>
      </c>
      <c r="AZ41" s="661">
        <v>2711.0210508</v>
      </c>
      <c r="BA41" s="661">
        <v>2718.1530545000001</v>
      </c>
      <c r="BB41" s="418">
        <v>2741.1116336</v>
      </c>
      <c r="BC41" s="418">
        <v>2763.9395058999999</v>
      </c>
      <c r="BD41" s="418">
        <v>2768.5858790000002</v>
      </c>
      <c r="BE41" s="418">
        <v>2783.2877386999999</v>
      </c>
      <c r="BF41" s="418">
        <v>2787.1852536000001</v>
      </c>
      <c r="BG41" s="418">
        <v>2791.3648204000001</v>
      </c>
      <c r="BH41" s="418">
        <v>2807.7606037999999</v>
      </c>
      <c r="BI41" s="418">
        <v>2813.5352947000001</v>
      </c>
      <c r="BJ41" s="418">
        <v>2791.7138346000002</v>
      </c>
      <c r="BK41" s="418">
        <v>2817.8260291000001</v>
      </c>
      <c r="BL41" s="418">
        <v>2796.8348612999998</v>
      </c>
      <c r="BM41" s="418">
        <v>2797.3906333999998</v>
      </c>
      <c r="BN41" s="418">
        <v>2819.6725038</v>
      </c>
      <c r="BO41" s="418">
        <v>2845.0836438000001</v>
      </c>
      <c r="BP41" s="418">
        <v>2842.3551551999999</v>
      </c>
      <c r="BQ41" s="418">
        <v>2850.2637214000001</v>
      </c>
      <c r="BR41" s="418">
        <v>2853.3229224000002</v>
      </c>
      <c r="BS41" s="418">
        <v>2853.7220130000001</v>
      </c>
      <c r="BT41" s="418">
        <v>2865.4806945999999</v>
      </c>
      <c r="BU41" s="418">
        <v>2872.1759787000001</v>
      </c>
      <c r="BV41" s="418">
        <v>2854.3191424000001</v>
      </c>
    </row>
    <row r="42" spans="1:74" ht="11.1" customHeight="1" x14ac:dyDescent="0.2">
      <c r="A42" s="345" t="s">
        <v>286</v>
      </c>
      <c r="B42" s="413" t="s">
        <v>196</v>
      </c>
      <c r="C42" s="408">
        <v>1337.1033399999999</v>
      </c>
      <c r="D42" s="408">
        <v>1303.06792</v>
      </c>
      <c r="E42" s="408">
        <v>1310.94721</v>
      </c>
      <c r="F42" s="408">
        <v>1298.811995</v>
      </c>
      <c r="G42" s="408">
        <v>1303.867405</v>
      </c>
      <c r="H42" s="408">
        <v>1281.363983</v>
      </c>
      <c r="I42" s="408">
        <v>1278.1167359999999</v>
      </c>
      <c r="J42" s="408">
        <v>1250.2037230000001</v>
      </c>
      <c r="K42" s="408">
        <v>1250.9396790000001</v>
      </c>
      <c r="L42" s="408">
        <v>1252.9669180000001</v>
      </c>
      <c r="M42" s="408">
        <v>1233.747879</v>
      </c>
      <c r="N42" s="408">
        <v>1198.6124299999999</v>
      </c>
      <c r="O42" s="408">
        <v>1190.10285</v>
      </c>
      <c r="P42" s="408">
        <v>1165.6142279999999</v>
      </c>
      <c r="Q42" s="408">
        <v>1154.2380989999999</v>
      </c>
      <c r="R42" s="408">
        <v>1153.830189</v>
      </c>
      <c r="S42" s="408">
        <v>1172.1564060000001</v>
      </c>
      <c r="T42" s="408">
        <v>1180.4096030000001</v>
      </c>
      <c r="U42" s="408">
        <v>1215.318088</v>
      </c>
      <c r="V42" s="408">
        <v>1212.6715799999999</v>
      </c>
      <c r="W42" s="408">
        <v>1215.5591079999999</v>
      </c>
      <c r="X42" s="408">
        <v>1230.5137460000001</v>
      </c>
      <c r="Y42" s="408">
        <v>1226.776977</v>
      </c>
      <c r="Z42" s="408">
        <v>1222.5920630000001</v>
      </c>
      <c r="AA42" s="408">
        <v>1253.7938650000001</v>
      </c>
      <c r="AB42" s="408">
        <v>1266.7063900000001</v>
      </c>
      <c r="AC42" s="408">
        <v>1229.9735470000001</v>
      </c>
      <c r="AD42" s="408">
        <v>1245.5824849999999</v>
      </c>
      <c r="AE42" s="408">
        <v>1260.0435170000001</v>
      </c>
      <c r="AF42" s="408">
        <v>1263.076135</v>
      </c>
      <c r="AG42" s="408">
        <v>1269.9315710000001</v>
      </c>
      <c r="AH42" s="408">
        <v>1258.5578250000001</v>
      </c>
      <c r="AI42" s="408">
        <v>1282.4267110000001</v>
      </c>
      <c r="AJ42" s="408">
        <v>1263.6332420000001</v>
      </c>
      <c r="AK42" s="408">
        <v>1263.984361</v>
      </c>
      <c r="AL42" s="408">
        <v>1251.418467</v>
      </c>
      <c r="AM42" s="408">
        <v>1233.710059</v>
      </c>
      <c r="AN42" s="408">
        <v>1221.6922039999999</v>
      </c>
      <c r="AO42" s="408">
        <v>1230.25081</v>
      </c>
      <c r="AP42" s="408">
        <v>1258.0632800000001</v>
      </c>
      <c r="AQ42" s="408">
        <v>1272.698854</v>
      </c>
      <c r="AR42" s="408">
        <v>1279.5600919999999</v>
      </c>
      <c r="AS42" s="408">
        <v>1285.665023</v>
      </c>
      <c r="AT42" s="408">
        <v>1275.7798660000001</v>
      </c>
      <c r="AU42" s="408">
        <v>1269.5213040000001</v>
      </c>
      <c r="AV42" s="408">
        <v>1250.088409</v>
      </c>
      <c r="AW42" s="408">
        <v>1247.7455319999999</v>
      </c>
      <c r="AX42" s="408">
        <v>1237.3471079999999</v>
      </c>
      <c r="AY42" s="925">
        <v>1210.7930019999999</v>
      </c>
      <c r="AZ42" s="925">
        <v>1206.6688065000001</v>
      </c>
      <c r="BA42" s="925">
        <v>1211.9870493000001</v>
      </c>
      <c r="BB42" s="380">
        <v>1235.0239999999999</v>
      </c>
      <c r="BC42" s="380">
        <v>1257.3900000000001</v>
      </c>
      <c r="BD42" s="380">
        <v>1266.2339999999999</v>
      </c>
      <c r="BE42" s="380">
        <v>1279.2170000000001</v>
      </c>
      <c r="BF42" s="380">
        <v>1271.6949999999999</v>
      </c>
      <c r="BG42" s="380">
        <v>1275.33</v>
      </c>
      <c r="BH42" s="380">
        <v>1276.5319999999999</v>
      </c>
      <c r="BI42" s="380">
        <v>1269.585</v>
      </c>
      <c r="BJ42" s="380">
        <v>1248.614</v>
      </c>
      <c r="BK42" s="380">
        <v>1261.607</v>
      </c>
      <c r="BL42" s="380">
        <v>1243.979</v>
      </c>
      <c r="BM42" s="380">
        <v>1237.1990000000001</v>
      </c>
      <c r="BN42" s="380">
        <v>1251.684</v>
      </c>
      <c r="BO42" s="380">
        <v>1271.865</v>
      </c>
      <c r="BP42" s="380">
        <v>1268.93</v>
      </c>
      <c r="BQ42" s="380">
        <v>1272.825</v>
      </c>
      <c r="BR42" s="380">
        <v>1267.4559999999999</v>
      </c>
      <c r="BS42" s="380">
        <v>1265.338</v>
      </c>
      <c r="BT42" s="380">
        <v>1257.3620000000001</v>
      </c>
      <c r="BU42" s="380">
        <v>1251.5640000000001</v>
      </c>
      <c r="BV42" s="380">
        <v>1236.144</v>
      </c>
    </row>
    <row r="43" spans="1:74" ht="11.1" customHeight="1" x14ac:dyDescent="0.2">
      <c r="A43" s="345" t="s">
        <v>835</v>
      </c>
      <c r="B43" s="416" t="s">
        <v>954</v>
      </c>
      <c r="C43" s="409">
        <v>1698.3430000000001</v>
      </c>
      <c r="D43" s="409">
        <v>1663.2950000000001</v>
      </c>
      <c r="E43" s="409">
        <v>1602.942</v>
      </c>
      <c r="F43" s="409">
        <v>1611.4390000000001</v>
      </c>
      <c r="G43" s="409">
        <v>1625.374</v>
      </c>
      <c r="H43" s="409">
        <v>1590.0730000000001</v>
      </c>
      <c r="I43" s="409">
        <v>1564.4359999999999</v>
      </c>
      <c r="J43" s="409">
        <v>1559.9269999999999</v>
      </c>
      <c r="K43" s="409">
        <v>1507.2460000000001</v>
      </c>
      <c r="L43" s="409">
        <v>1498.854</v>
      </c>
      <c r="M43" s="409">
        <v>1497.212</v>
      </c>
      <c r="N43" s="409">
        <v>1442.924</v>
      </c>
      <c r="O43" s="409">
        <v>1455.3440000000001</v>
      </c>
      <c r="P43" s="409">
        <v>1452.6289999999999</v>
      </c>
      <c r="Q43" s="409">
        <v>1449.82</v>
      </c>
      <c r="R43" s="409">
        <v>1500.2940000000001</v>
      </c>
      <c r="S43" s="409">
        <v>1493.5350000000001</v>
      </c>
      <c r="T43" s="409">
        <v>1473.4449999999999</v>
      </c>
      <c r="U43" s="409">
        <v>1497.7940000000001</v>
      </c>
      <c r="V43" s="409">
        <v>1502.2249999999999</v>
      </c>
      <c r="W43" s="409">
        <v>1523.9449999999999</v>
      </c>
      <c r="X43" s="409">
        <v>1530.9010000000001</v>
      </c>
      <c r="Y43" s="409">
        <v>1556.2739999999999</v>
      </c>
      <c r="Z43" s="409">
        <v>1548.155</v>
      </c>
      <c r="AA43" s="409">
        <v>1563.9380000000001</v>
      </c>
      <c r="AB43" s="409">
        <v>1535.4559999999999</v>
      </c>
      <c r="AC43" s="409">
        <v>1518.425</v>
      </c>
      <c r="AD43" s="409">
        <v>1565.7529999999999</v>
      </c>
      <c r="AE43" s="409">
        <v>1544.0329999999999</v>
      </c>
      <c r="AF43" s="409">
        <v>1517.9380000000001</v>
      </c>
      <c r="AG43" s="409">
        <v>1538.674</v>
      </c>
      <c r="AH43" s="409">
        <v>1554.2159999999999</v>
      </c>
      <c r="AI43" s="409">
        <v>1533.9929999999999</v>
      </c>
      <c r="AJ43" s="409">
        <v>1517.6289999999999</v>
      </c>
      <c r="AK43" s="409">
        <v>1511.4690000000001</v>
      </c>
      <c r="AL43" s="409">
        <v>1515.0530000000001</v>
      </c>
      <c r="AM43" s="409">
        <v>1532.1690000000001</v>
      </c>
      <c r="AN43" s="409">
        <v>1543.8810000000001</v>
      </c>
      <c r="AO43" s="409">
        <v>1527.0820000000001</v>
      </c>
      <c r="AP43" s="409">
        <v>1565.826</v>
      </c>
      <c r="AQ43" s="409">
        <v>1562.123</v>
      </c>
      <c r="AR43" s="409">
        <v>1554.3579999999999</v>
      </c>
      <c r="AS43" s="409">
        <v>1529.5219999999999</v>
      </c>
      <c r="AT43" s="409">
        <v>1552.432</v>
      </c>
      <c r="AU43" s="409">
        <v>1526.944</v>
      </c>
      <c r="AV43" s="409">
        <v>1508.65</v>
      </c>
      <c r="AW43" s="409">
        <v>1503.306</v>
      </c>
      <c r="AX43" s="409">
        <v>1504.473</v>
      </c>
      <c r="AY43" s="927">
        <v>1510.6925002</v>
      </c>
      <c r="AZ43" s="927">
        <v>1504.3522442999999</v>
      </c>
      <c r="BA43" s="927">
        <v>1506.1660052</v>
      </c>
      <c r="BB43" s="382">
        <v>1506.0876335999999</v>
      </c>
      <c r="BC43" s="382">
        <v>1506.5495059</v>
      </c>
      <c r="BD43" s="382">
        <v>1502.3518790000001</v>
      </c>
      <c r="BE43" s="382">
        <v>1504.0707387</v>
      </c>
      <c r="BF43" s="382">
        <v>1515.4902536</v>
      </c>
      <c r="BG43" s="382">
        <v>1516.0348203999999</v>
      </c>
      <c r="BH43" s="382">
        <v>1531.2286038</v>
      </c>
      <c r="BI43" s="382">
        <v>1543.9502947000001</v>
      </c>
      <c r="BJ43" s="382">
        <v>1543.0998345999999</v>
      </c>
      <c r="BK43" s="382">
        <v>1556.2190290999999</v>
      </c>
      <c r="BL43" s="382">
        <v>1552.8558613</v>
      </c>
      <c r="BM43" s="382">
        <v>1560.1916334</v>
      </c>
      <c r="BN43" s="382">
        <v>1567.9885038</v>
      </c>
      <c r="BO43" s="382">
        <v>1573.2186438000001</v>
      </c>
      <c r="BP43" s="382">
        <v>1573.4251552000001</v>
      </c>
      <c r="BQ43" s="382">
        <v>1577.4387214000001</v>
      </c>
      <c r="BR43" s="382">
        <v>1585.8669224</v>
      </c>
      <c r="BS43" s="382">
        <v>1588.3840130000001</v>
      </c>
      <c r="BT43" s="382">
        <v>1608.1186946</v>
      </c>
      <c r="BU43" s="382">
        <v>1620.6119787</v>
      </c>
      <c r="BV43" s="382">
        <v>1618.1751423999999</v>
      </c>
    </row>
    <row r="44" spans="1:74" s="162" customFormat="1" ht="25.5" customHeight="1" x14ac:dyDescent="0.25">
      <c r="A44" s="161"/>
      <c r="B44" s="1054" t="s">
        <v>836</v>
      </c>
      <c r="C44" s="1043"/>
      <c r="D44" s="1043"/>
      <c r="E44" s="1043"/>
      <c r="F44" s="1043"/>
      <c r="G44" s="1043"/>
      <c r="H44" s="1043"/>
      <c r="I44" s="1043"/>
      <c r="J44" s="1043"/>
      <c r="K44" s="1043"/>
      <c r="L44" s="1043"/>
      <c r="M44" s="1043"/>
      <c r="N44" s="1043"/>
      <c r="O44" s="1043"/>
      <c r="P44" s="1043"/>
      <c r="Q44" s="1043"/>
      <c r="R44" s="807"/>
      <c r="AY44" s="849"/>
      <c r="AZ44" s="849"/>
      <c r="BA44" s="849"/>
      <c r="BB44" s="227"/>
      <c r="BC44" s="227"/>
      <c r="BD44" s="658"/>
      <c r="BE44" s="283"/>
      <c r="BF44" s="658"/>
      <c r="BG44" s="849"/>
      <c r="BH44" s="849"/>
      <c r="BI44" s="849"/>
      <c r="BJ44" s="227"/>
    </row>
    <row r="45" spans="1:74" s="162" customFormat="1" ht="12" customHeight="1" x14ac:dyDescent="0.2">
      <c r="A45" s="161"/>
      <c r="B45" s="1041" t="s">
        <v>837</v>
      </c>
      <c r="C45" s="1041"/>
      <c r="D45" s="1041"/>
      <c r="E45" s="1041"/>
      <c r="F45" s="1041"/>
      <c r="G45" s="1041"/>
      <c r="H45" s="1041"/>
      <c r="I45" s="1041"/>
      <c r="J45" s="1041"/>
      <c r="K45" s="1041"/>
      <c r="L45" s="1041"/>
      <c r="M45" s="1041"/>
      <c r="N45" s="1041"/>
      <c r="O45" s="1041"/>
      <c r="P45" s="1041"/>
      <c r="Q45" s="1041"/>
      <c r="R45" s="807"/>
      <c r="AY45" s="849"/>
      <c r="AZ45" s="849"/>
      <c r="BA45" s="849"/>
      <c r="BB45" s="227"/>
      <c r="BC45" s="227"/>
      <c r="BD45" s="658"/>
      <c r="BE45" s="283"/>
      <c r="BF45" s="658"/>
      <c r="BG45" s="849"/>
      <c r="BH45" s="849"/>
      <c r="BI45" s="849"/>
      <c r="BJ45" s="227"/>
    </row>
    <row r="46" spans="1:74" s="162" customFormat="1" ht="22.65" customHeight="1" x14ac:dyDescent="0.2">
      <c r="A46" s="161"/>
      <c r="B46" s="1041" t="s">
        <v>838</v>
      </c>
      <c r="C46" s="1041"/>
      <c r="D46" s="1041"/>
      <c r="E46" s="1041"/>
      <c r="F46" s="1041"/>
      <c r="G46" s="1041"/>
      <c r="H46" s="1041"/>
      <c r="I46" s="1041"/>
      <c r="J46" s="1041"/>
      <c r="K46" s="1041"/>
      <c r="L46" s="1041"/>
      <c r="M46" s="1041"/>
      <c r="N46" s="1041"/>
      <c r="O46" s="1041"/>
      <c r="P46" s="1041"/>
      <c r="Q46" s="1041"/>
      <c r="R46" s="807"/>
      <c r="AY46" s="849"/>
      <c r="AZ46" s="849"/>
      <c r="BA46" s="849"/>
      <c r="BB46" s="227"/>
      <c r="BC46" s="227"/>
      <c r="BD46" s="658"/>
      <c r="BE46" s="283"/>
      <c r="BF46" s="658"/>
      <c r="BG46" s="849"/>
      <c r="BH46" s="849"/>
      <c r="BI46" s="849"/>
      <c r="BJ46" s="227"/>
    </row>
    <row r="47" spans="1:74" s="162" customFormat="1" ht="33" customHeight="1" x14ac:dyDescent="0.2">
      <c r="A47" s="161"/>
      <c r="B47" s="1041" t="s">
        <v>839</v>
      </c>
      <c r="C47" s="1041"/>
      <c r="D47" s="1041"/>
      <c r="E47" s="1041"/>
      <c r="F47" s="1041"/>
      <c r="G47" s="1041"/>
      <c r="H47" s="1041"/>
      <c r="I47" s="1041"/>
      <c r="J47" s="1041"/>
      <c r="K47" s="1041"/>
      <c r="L47" s="1041"/>
      <c r="M47" s="1041"/>
      <c r="N47" s="1041"/>
      <c r="O47" s="1041"/>
      <c r="P47" s="1041"/>
      <c r="Q47" s="1041"/>
      <c r="R47" s="807"/>
      <c r="AY47" s="849"/>
      <c r="AZ47" s="849"/>
      <c r="BA47" s="849"/>
      <c r="BB47" s="227"/>
      <c r="BC47" s="227"/>
      <c r="BD47" s="658"/>
      <c r="BE47" s="283"/>
      <c r="BF47" s="658"/>
      <c r="BG47" s="849"/>
      <c r="BH47" s="849"/>
      <c r="BI47" s="849"/>
      <c r="BJ47" s="227"/>
    </row>
    <row r="48" spans="1:74" s="162" customFormat="1" ht="12" customHeight="1" x14ac:dyDescent="0.2">
      <c r="A48" s="161"/>
      <c r="B48" s="799" t="s">
        <v>826</v>
      </c>
      <c r="C48" s="814"/>
      <c r="D48" s="814"/>
      <c r="E48" s="814"/>
      <c r="F48" s="814"/>
      <c r="G48" s="814"/>
      <c r="H48" s="814"/>
      <c r="I48" s="814"/>
      <c r="J48" s="814"/>
      <c r="K48" s="814"/>
      <c r="L48" s="814"/>
      <c r="M48" s="814"/>
      <c r="N48" s="814"/>
      <c r="O48" s="814"/>
      <c r="P48" s="814"/>
      <c r="Q48" s="814"/>
      <c r="R48" s="807"/>
      <c r="AY48" s="849"/>
      <c r="AZ48" s="849"/>
      <c r="BA48" s="849"/>
      <c r="BB48" s="227"/>
      <c r="BC48" s="227"/>
      <c r="BD48" s="658"/>
      <c r="BE48" s="283"/>
      <c r="BF48" s="658"/>
      <c r="BG48" s="849"/>
      <c r="BH48" s="849"/>
      <c r="BI48" s="849"/>
      <c r="BJ48" s="227"/>
    </row>
    <row r="49" spans="1:74" s="162" customFormat="1" ht="12" customHeight="1" x14ac:dyDescent="0.25">
      <c r="A49" s="161"/>
      <c r="B49" s="1018" t="str">
        <f>Dates!$G$2</f>
        <v>EIA completed modeling and analysis for this report on Monday, April 7, 2025.</v>
      </c>
      <c r="C49" s="1005"/>
      <c r="D49" s="1005"/>
      <c r="E49" s="1005"/>
      <c r="F49" s="1005"/>
      <c r="G49" s="1005"/>
      <c r="H49" s="1005"/>
      <c r="I49" s="1005"/>
      <c r="J49" s="1005"/>
      <c r="K49" s="1005"/>
      <c r="L49" s="1005"/>
      <c r="M49" s="1005"/>
      <c r="N49" s="1005"/>
      <c r="O49" s="1005"/>
      <c r="P49" s="1005"/>
      <c r="Q49" s="1005"/>
      <c r="R49" s="84"/>
      <c r="AY49" s="849"/>
      <c r="AZ49" s="849"/>
      <c r="BA49" s="849"/>
      <c r="BB49" s="227"/>
      <c r="BC49" s="227"/>
      <c r="BD49" s="658"/>
      <c r="BE49" s="283"/>
      <c r="BF49" s="658"/>
      <c r="BG49" s="849"/>
      <c r="BH49" s="849"/>
      <c r="BI49" s="849"/>
      <c r="BJ49" s="227"/>
    </row>
    <row r="50" spans="1:74" s="162" customFormat="1" ht="12" customHeight="1" x14ac:dyDescent="0.25">
      <c r="A50" s="161"/>
      <c r="B50" s="1051" t="s">
        <v>483</v>
      </c>
      <c r="C50" s="1052"/>
      <c r="D50" s="1052"/>
      <c r="E50" s="1052"/>
      <c r="F50" s="1052"/>
      <c r="G50" s="1052"/>
      <c r="H50" s="1052"/>
      <c r="I50" s="1052"/>
      <c r="J50" s="1052"/>
      <c r="K50" s="1052"/>
      <c r="L50" s="1052"/>
      <c r="M50" s="1052"/>
      <c r="N50" s="1052"/>
      <c r="O50" s="1052"/>
      <c r="P50" s="1052"/>
      <c r="Q50" s="1052"/>
      <c r="R50" s="84"/>
      <c r="AY50" s="849"/>
      <c r="AZ50" s="849"/>
      <c r="BA50" s="849"/>
      <c r="BB50" s="227"/>
      <c r="BC50" s="227"/>
      <c r="BD50" s="658"/>
      <c r="BE50" s="283"/>
      <c r="BF50" s="658"/>
      <c r="BG50" s="849"/>
      <c r="BH50" s="849"/>
      <c r="BI50" s="849"/>
      <c r="BJ50" s="227"/>
    </row>
    <row r="51" spans="1:74" s="162" customFormat="1" ht="12" customHeight="1" x14ac:dyDescent="0.25">
      <c r="A51" s="161"/>
      <c r="B51" s="1022" t="s">
        <v>198</v>
      </c>
      <c r="C51" s="1053"/>
      <c r="D51" s="1053"/>
      <c r="E51" s="1053"/>
      <c r="F51" s="1053"/>
      <c r="G51" s="1053"/>
      <c r="H51" s="1053"/>
      <c r="I51" s="1053"/>
      <c r="J51" s="1053"/>
      <c r="K51" s="1053"/>
      <c r="L51" s="1053"/>
      <c r="M51" s="1053"/>
      <c r="N51" s="1053"/>
      <c r="O51" s="1053"/>
      <c r="P51" s="1053"/>
      <c r="Q51" s="1043"/>
      <c r="R51" s="84"/>
      <c r="AY51" s="849"/>
      <c r="AZ51" s="849"/>
      <c r="BA51" s="849"/>
      <c r="BB51" s="227"/>
      <c r="BC51" s="227"/>
      <c r="BD51" s="658"/>
      <c r="BE51" s="283"/>
      <c r="BF51" s="658"/>
      <c r="BG51" s="849"/>
      <c r="BH51" s="849"/>
      <c r="BI51" s="849"/>
      <c r="BJ51" s="227"/>
    </row>
    <row r="52" spans="1:74" s="162" customFormat="1" ht="12" customHeight="1" x14ac:dyDescent="0.25">
      <c r="A52" s="161"/>
      <c r="B52" s="1022" t="s">
        <v>492</v>
      </c>
      <c r="C52" s="1043"/>
      <c r="D52" s="1043"/>
      <c r="E52" s="1043"/>
      <c r="F52" s="1043"/>
      <c r="G52" s="1043"/>
      <c r="H52" s="1043"/>
      <c r="I52" s="1043"/>
      <c r="J52" s="1043"/>
      <c r="K52" s="1043"/>
      <c r="L52" s="1043"/>
      <c r="M52" s="1043"/>
      <c r="N52" s="1043"/>
      <c r="O52" s="1043"/>
      <c r="P52" s="1043"/>
      <c r="Q52" s="1043"/>
      <c r="R52" s="84"/>
      <c r="AY52" s="849"/>
      <c r="AZ52" s="849"/>
      <c r="BA52" s="849"/>
      <c r="BB52" s="227"/>
      <c r="BC52" s="227"/>
      <c r="BD52" s="658"/>
      <c r="BE52" s="283"/>
      <c r="BF52" s="658"/>
      <c r="BG52" s="849"/>
      <c r="BH52" s="849"/>
      <c r="BI52" s="849"/>
      <c r="BJ52" s="227"/>
    </row>
    <row r="53" spans="1:74" s="162" customFormat="1" ht="12" customHeight="1" x14ac:dyDescent="0.2">
      <c r="A53" s="161"/>
      <c r="B53" s="1019" t="s">
        <v>840</v>
      </c>
      <c r="C53" s="1019"/>
      <c r="D53" s="1019"/>
      <c r="E53" s="1019"/>
      <c r="F53" s="1019"/>
      <c r="G53" s="1019"/>
      <c r="H53" s="1019"/>
      <c r="I53" s="1019"/>
      <c r="J53" s="1019"/>
      <c r="K53" s="1019"/>
      <c r="L53" s="1019"/>
      <c r="M53" s="1019"/>
      <c r="N53" s="1019"/>
      <c r="O53" s="1019"/>
      <c r="P53" s="1019"/>
      <c r="Q53" s="1019"/>
      <c r="R53" s="1019"/>
      <c r="AY53" s="849"/>
      <c r="AZ53" s="849"/>
      <c r="BA53" s="849"/>
      <c r="BB53" s="227"/>
      <c r="BC53" s="227"/>
      <c r="BD53" s="658"/>
      <c r="BE53" s="283"/>
      <c r="BF53" s="658"/>
      <c r="BG53" s="849"/>
      <c r="BH53" s="849"/>
      <c r="BI53" s="849"/>
      <c r="BJ53" s="227"/>
    </row>
    <row r="54" spans="1:74" s="162" customFormat="1" ht="12" customHeight="1" x14ac:dyDescent="0.25">
      <c r="A54" s="161"/>
      <c r="B54" s="1044" t="s">
        <v>841</v>
      </c>
      <c r="C54" s="1043"/>
      <c r="D54" s="1043"/>
      <c r="E54" s="1043"/>
      <c r="F54" s="1043"/>
      <c r="G54" s="1043"/>
      <c r="H54" s="1043"/>
      <c r="I54" s="1043"/>
      <c r="J54" s="1043"/>
      <c r="K54" s="1043"/>
      <c r="L54" s="1043"/>
      <c r="M54" s="1043"/>
      <c r="N54" s="1043"/>
      <c r="O54" s="1043"/>
      <c r="P54" s="1043"/>
      <c r="Q54" s="1043"/>
      <c r="R54" s="828"/>
      <c r="AY54" s="849"/>
      <c r="AZ54" s="849"/>
      <c r="BA54" s="849"/>
      <c r="BB54" s="227"/>
      <c r="BC54" s="227"/>
      <c r="BD54" s="658"/>
      <c r="BE54" s="283"/>
      <c r="BF54" s="658"/>
      <c r="BG54" s="849"/>
      <c r="BH54" s="849"/>
      <c r="BI54" s="849"/>
      <c r="BJ54" s="227"/>
    </row>
    <row r="55" spans="1:74" s="162" customFormat="1" ht="12" customHeight="1" x14ac:dyDescent="0.25">
      <c r="A55" s="161"/>
      <c r="B55" s="1029" t="s">
        <v>842</v>
      </c>
      <c r="C55" s="1043"/>
      <c r="D55" s="1043"/>
      <c r="E55" s="1043"/>
      <c r="F55" s="1043"/>
      <c r="G55" s="1043"/>
      <c r="H55" s="1043"/>
      <c r="I55" s="1043"/>
      <c r="J55" s="1043"/>
      <c r="K55" s="1043"/>
      <c r="L55" s="1043"/>
      <c r="M55" s="1043"/>
      <c r="N55" s="1043"/>
      <c r="O55" s="1043"/>
      <c r="P55" s="1043"/>
      <c r="Q55" s="1043"/>
      <c r="R55" s="807"/>
      <c r="AY55" s="849"/>
      <c r="AZ55" s="849"/>
      <c r="BA55" s="849"/>
      <c r="BB55" s="227"/>
      <c r="BC55" s="227"/>
      <c r="BD55" s="658"/>
      <c r="BE55" s="283"/>
      <c r="BF55" s="658"/>
      <c r="BG55" s="849"/>
      <c r="BH55" s="849"/>
      <c r="BI55" s="849"/>
      <c r="BJ55" s="227"/>
    </row>
    <row r="56" spans="1:74" s="162" customFormat="1" ht="12" customHeight="1" x14ac:dyDescent="0.25">
      <c r="A56" s="161"/>
      <c r="B56" s="1039"/>
      <c r="C56" s="1042"/>
      <c r="D56" s="1042"/>
      <c r="E56" s="1042"/>
      <c r="F56" s="1042"/>
      <c r="G56" s="1042"/>
      <c r="H56" s="1042"/>
      <c r="I56" s="1042"/>
      <c r="J56" s="1042"/>
      <c r="K56" s="1042"/>
      <c r="L56" s="1042"/>
      <c r="M56" s="1042"/>
      <c r="N56" s="1042"/>
      <c r="O56" s="1042"/>
      <c r="P56" s="1042"/>
      <c r="Q56" s="1021"/>
      <c r="AY56" s="849"/>
      <c r="AZ56" s="849"/>
      <c r="BA56" s="849"/>
      <c r="BB56" s="227"/>
      <c r="BC56" s="227"/>
      <c r="BD56" s="658"/>
      <c r="BE56" s="283"/>
      <c r="BF56" s="658"/>
      <c r="BG56" s="849"/>
      <c r="BH56" s="849"/>
      <c r="BI56" s="849"/>
      <c r="BJ56" s="227"/>
    </row>
    <row r="57" spans="1:74" s="162" customFormat="1" ht="12" customHeight="1" x14ac:dyDescent="0.25">
      <c r="A57" s="161"/>
      <c r="B57" s="1038"/>
      <c r="C57" s="1021"/>
      <c r="D57" s="1021"/>
      <c r="E57" s="1021"/>
      <c r="F57" s="1021"/>
      <c r="G57" s="1021"/>
      <c r="H57" s="1021"/>
      <c r="I57" s="1021"/>
      <c r="J57" s="1021"/>
      <c r="K57" s="1021"/>
      <c r="L57" s="1021"/>
      <c r="M57" s="1021"/>
      <c r="N57" s="1021"/>
      <c r="O57" s="1021"/>
      <c r="P57" s="1021"/>
      <c r="Q57" s="1021"/>
      <c r="AY57" s="849"/>
      <c r="AZ57" s="849"/>
      <c r="BA57" s="849"/>
      <c r="BB57" s="227"/>
      <c r="BC57" s="227"/>
      <c r="BD57" s="658"/>
      <c r="BE57" s="283"/>
      <c r="BF57" s="658"/>
      <c r="BG57" s="849"/>
      <c r="BH57" s="849"/>
      <c r="BI57" s="849"/>
      <c r="BJ57" s="227"/>
    </row>
    <row r="58" spans="1:74" s="163" customFormat="1" ht="12" customHeight="1" x14ac:dyDescent="0.25">
      <c r="A58" s="160"/>
      <c r="B58" s="1039"/>
      <c r="C58" s="1040"/>
      <c r="D58" s="1040"/>
      <c r="E58" s="1040"/>
      <c r="F58" s="1040"/>
      <c r="G58" s="1040"/>
      <c r="H58" s="1040"/>
      <c r="I58" s="1040"/>
      <c r="J58" s="1040"/>
      <c r="K58" s="1040"/>
      <c r="L58" s="1040"/>
      <c r="M58" s="1040"/>
      <c r="N58" s="1040"/>
      <c r="O58" s="1040"/>
      <c r="P58" s="1040"/>
      <c r="Q58" s="1021"/>
      <c r="R58" s="162"/>
      <c r="AY58" s="664"/>
      <c r="AZ58" s="664"/>
      <c r="BA58" s="664"/>
      <c r="BB58" s="226"/>
      <c r="BC58" s="226"/>
      <c r="BD58" s="662"/>
      <c r="BE58" s="282"/>
      <c r="BF58" s="662"/>
      <c r="BG58" s="664"/>
      <c r="BH58" s="664"/>
      <c r="BI58" s="664"/>
      <c r="BJ58" s="226"/>
    </row>
    <row r="59" spans="1:74" ht="12" customHeight="1" x14ac:dyDescent="0.2">
      <c r="B59" s="1037"/>
      <c r="C59" s="1021"/>
      <c r="D59" s="1021"/>
      <c r="E59" s="1021"/>
      <c r="F59" s="1021"/>
      <c r="G59" s="1021"/>
      <c r="H59" s="1021"/>
      <c r="I59" s="1021"/>
      <c r="J59" s="1021"/>
      <c r="K59" s="1021"/>
      <c r="L59" s="1021"/>
      <c r="M59" s="1021"/>
      <c r="N59" s="1021"/>
      <c r="O59" s="1021"/>
      <c r="P59" s="1021"/>
      <c r="Q59" s="1021"/>
      <c r="R59" s="163"/>
      <c r="BK59" s="153"/>
      <c r="BL59" s="153"/>
      <c r="BM59" s="153"/>
      <c r="BN59" s="153"/>
      <c r="BO59" s="153"/>
      <c r="BP59" s="153"/>
      <c r="BQ59" s="153"/>
      <c r="BR59" s="153"/>
      <c r="BS59" s="153"/>
      <c r="BT59" s="153"/>
      <c r="BU59" s="153"/>
      <c r="BV59" s="153"/>
    </row>
    <row r="60" spans="1:74" x14ac:dyDescent="0.2">
      <c r="BK60" s="153"/>
      <c r="BL60" s="153"/>
      <c r="BM60" s="153"/>
      <c r="BN60" s="153"/>
      <c r="BO60" s="153"/>
      <c r="BP60" s="153"/>
      <c r="BQ60" s="153"/>
      <c r="BR60" s="153"/>
      <c r="BS60" s="153"/>
      <c r="BT60" s="153"/>
      <c r="BU60" s="153"/>
      <c r="BV60" s="153"/>
    </row>
    <row r="61" spans="1:74" x14ac:dyDescent="0.2">
      <c r="BK61" s="153"/>
      <c r="BL61" s="153"/>
      <c r="BM61" s="153"/>
      <c r="BN61" s="153"/>
      <c r="BO61" s="153"/>
      <c r="BP61" s="153"/>
      <c r="BQ61" s="153"/>
      <c r="BR61" s="153"/>
      <c r="BS61" s="153"/>
      <c r="BT61" s="153"/>
      <c r="BU61" s="153"/>
      <c r="BV61" s="153"/>
    </row>
    <row r="62" spans="1:74" x14ac:dyDescent="0.2">
      <c r="BK62" s="153"/>
      <c r="BL62" s="153"/>
      <c r="BM62" s="153"/>
      <c r="BN62" s="153"/>
      <c r="BO62" s="153"/>
      <c r="BP62" s="153"/>
      <c r="BQ62" s="153"/>
      <c r="BR62" s="153"/>
      <c r="BS62" s="153"/>
      <c r="BT62" s="153"/>
      <c r="BU62" s="153"/>
      <c r="BV62" s="153"/>
    </row>
    <row r="63" spans="1:74" x14ac:dyDescent="0.2">
      <c r="BK63" s="153"/>
      <c r="BL63" s="153"/>
      <c r="BM63" s="153"/>
      <c r="BN63" s="153"/>
      <c r="BO63" s="153"/>
      <c r="BP63" s="153"/>
      <c r="BQ63" s="153"/>
      <c r="BR63" s="153"/>
      <c r="BS63" s="153"/>
      <c r="BT63" s="153"/>
      <c r="BU63" s="153"/>
      <c r="BV63" s="153"/>
    </row>
    <row r="64" spans="1:74" x14ac:dyDescent="0.2">
      <c r="BK64" s="153"/>
      <c r="BL64" s="153"/>
      <c r="BM64" s="153"/>
      <c r="BN64" s="153"/>
      <c r="BO64" s="153"/>
      <c r="BP64" s="153"/>
      <c r="BQ64" s="153"/>
      <c r="BR64" s="153"/>
      <c r="BS64" s="153"/>
      <c r="BT64" s="153"/>
      <c r="BU64" s="153"/>
      <c r="BV64" s="153"/>
    </row>
    <row r="65" spans="63:74" x14ac:dyDescent="0.2">
      <c r="BK65" s="153"/>
      <c r="BL65" s="153"/>
      <c r="BM65" s="153"/>
      <c r="BN65" s="153"/>
      <c r="BO65" s="153"/>
      <c r="BP65" s="153"/>
      <c r="BQ65" s="153"/>
      <c r="BR65" s="153"/>
      <c r="BS65" s="153"/>
      <c r="BT65" s="153"/>
      <c r="BU65" s="153"/>
      <c r="BV65" s="153"/>
    </row>
    <row r="66" spans="63:74" x14ac:dyDescent="0.2">
      <c r="BK66" s="153"/>
      <c r="BL66" s="153"/>
      <c r="BM66" s="153"/>
      <c r="BN66" s="153"/>
      <c r="BO66" s="153"/>
      <c r="BP66" s="153"/>
      <c r="BQ66" s="153"/>
      <c r="BR66" s="153"/>
      <c r="BS66" s="153"/>
      <c r="BT66" s="153"/>
      <c r="BU66" s="153"/>
      <c r="BV66" s="153"/>
    </row>
    <row r="67" spans="63:74" x14ac:dyDescent="0.2">
      <c r="BK67" s="153"/>
      <c r="BL67" s="153"/>
      <c r="BM67" s="153"/>
      <c r="BN67" s="153"/>
      <c r="BO67" s="153"/>
      <c r="BP67" s="153"/>
      <c r="BQ67" s="153"/>
      <c r="BR67" s="153"/>
      <c r="BS67" s="153"/>
      <c r="BT67" s="153"/>
      <c r="BU67" s="153"/>
      <c r="BV67" s="153"/>
    </row>
    <row r="68" spans="63:74" x14ac:dyDescent="0.2">
      <c r="BK68" s="153"/>
      <c r="BL68" s="153"/>
      <c r="BM68" s="153"/>
      <c r="BN68" s="153"/>
      <c r="BO68" s="153"/>
      <c r="BP68" s="153"/>
      <c r="BQ68" s="153"/>
      <c r="BR68" s="153"/>
      <c r="BS68" s="153"/>
      <c r="BT68" s="153"/>
      <c r="BU68" s="153"/>
      <c r="BV68" s="153"/>
    </row>
    <row r="69" spans="63:74" x14ac:dyDescent="0.2">
      <c r="BK69" s="153"/>
      <c r="BL69" s="153"/>
      <c r="BM69" s="153"/>
      <c r="BN69" s="153"/>
      <c r="BO69" s="153"/>
      <c r="BP69" s="153"/>
      <c r="BQ69" s="153"/>
      <c r="BR69" s="153"/>
      <c r="BS69" s="153"/>
      <c r="BT69" s="153"/>
      <c r="BU69" s="153"/>
      <c r="BV69" s="153"/>
    </row>
    <row r="70" spans="63:74" x14ac:dyDescent="0.2">
      <c r="BK70" s="153"/>
      <c r="BL70" s="153"/>
      <c r="BM70" s="153"/>
      <c r="BN70" s="153"/>
      <c r="BO70" s="153"/>
      <c r="BP70" s="153"/>
      <c r="BQ70" s="153"/>
      <c r="BR70" s="153"/>
      <c r="BS70" s="153"/>
      <c r="BT70" s="153"/>
      <c r="BU70" s="153"/>
      <c r="BV70" s="153"/>
    </row>
    <row r="71" spans="63:74" x14ac:dyDescent="0.2">
      <c r="BK71" s="153"/>
      <c r="BL71" s="153"/>
      <c r="BM71" s="153"/>
      <c r="BN71" s="153"/>
      <c r="BO71" s="153"/>
      <c r="BP71" s="153"/>
      <c r="BQ71" s="153"/>
      <c r="BR71" s="153"/>
      <c r="BS71" s="153"/>
      <c r="BT71" s="153"/>
      <c r="BU71" s="153"/>
      <c r="BV71" s="153"/>
    </row>
    <row r="72" spans="63:74" x14ac:dyDescent="0.2">
      <c r="BK72" s="153"/>
      <c r="BL72" s="153"/>
      <c r="BM72" s="153"/>
      <c r="BN72" s="153"/>
      <c r="BO72" s="153"/>
      <c r="BP72" s="153"/>
      <c r="BQ72" s="153"/>
      <c r="BR72" s="153"/>
      <c r="BS72" s="153"/>
      <c r="BT72" s="153"/>
      <c r="BU72" s="153"/>
      <c r="BV72" s="153"/>
    </row>
    <row r="73" spans="63:74" x14ac:dyDescent="0.2">
      <c r="BK73" s="153"/>
      <c r="BL73" s="153"/>
      <c r="BM73" s="153"/>
      <c r="BN73" s="153"/>
      <c r="BO73" s="153"/>
      <c r="BP73" s="153"/>
      <c r="BQ73" s="153"/>
      <c r="BR73" s="153"/>
      <c r="BS73" s="153"/>
      <c r="BT73" s="153"/>
      <c r="BU73" s="153"/>
      <c r="BV73" s="153"/>
    </row>
    <row r="74" spans="63:74" x14ac:dyDescent="0.2">
      <c r="BK74" s="153"/>
      <c r="BL74" s="153"/>
      <c r="BM74" s="153"/>
      <c r="BN74" s="153"/>
      <c r="BO74" s="153"/>
      <c r="BP74" s="153"/>
      <c r="BQ74" s="153"/>
      <c r="BR74" s="153"/>
      <c r="BS74" s="153"/>
      <c r="BT74" s="153"/>
      <c r="BU74" s="153"/>
      <c r="BV74" s="153"/>
    </row>
    <row r="75" spans="63:74" x14ac:dyDescent="0.2">
      <c r="BK75" s="153"/>
      <c r="BL75" s="153"/>
      <c r="BM75" s="153"/>
      <c r="BN75" s="153"/>
      <c r="BO75" s="153"/>
      <c r="BP75" s="153"/>
      <c r="BQ75" s="153"/>
      <c r="BR75" s="153"/>
      <c r="BS75" s="153"/>
      <c r="BT75" s="153"/>
      <c r="BU75" s="153"/>
      <c r="BV75" s="153"/>
    </row>
    <row r="76" spans="63:74" x14ac:dyDescent="0.2">
      <c r="BK76" s="153"/>
      <c r="BL76" s="153"/>
      <c r="BM76" s="153"/>
      <c r="BN76" s="153"/>
      <c r="BO76" s="153"/>
      <c r="BP76" s="153"/>
      <c r="BQ76" s="153"/>
      <c r="BR76" s="153"/>
      <c r="BS76" s="153"/>
      <c r="BT76" s="153"/>
      <c r="BU76" s="153"/>
      <c r="BV76" s="153"/>
    </row>
    <row r="77" spans="63:74" x14ac:dyDescent="0.2">
      <c r="BK77" s="153"/>
      <c r="BL77" s="153"/>
      <c r="BM77" s="153"/>
      <c r="BN77" s="153"/>
      <c r="BO77" s="153"/>
      <c r="BP77" s="153"/>
      <c r="BQ77" s="153"/>
      <c r="BR77" s="153"/>
      <c r="BS77" s="153"/>
      <c r="BT77" s="153"/>
      <c r="BU77" s="153"/>
      <c r="BV77" s="153"/>
    </row>
    <row r="78" spans="63:74" x14ac:dyDescent="0.2">
      <c r="BK78" s="153"/>
      <c r="BL78" s="153"/>
      <c r="BM78" s="153"/>
      <c r="BN78" s="153"/>
      <c r="BO78" s="153"/>
      <c r="BP78" s="153"/>
      <c r="BQ78" s="153"/>
      <c r="BR78" s="153"/>
      <c r="BS78" s="153"/>
      <c r="BT78" s="153"/>
      <c r="BU78" s="153"/>
      <c r="BV78" s="153"/>
    </row>
    <row r="79" spans="63:74" x14ac:dyDescent="0.2">
      <c r="BK79" s="153"/>
      <c r="BL79" s="153"/>
      <c r="BM79" s="153"/>
      <c r="BN79" s="153"/>
      <c r="BO79" s="153"/>
      <c r="BP79" s="153"/>
      <c r="BQ79" s="153"/>
      <c r="BR79" s="153"/>
      <c r="BS79" s="153"/>
      <c r="BT79" s="153"/>
      <c r="BU79" s="153"/>
      <c r="BV79" s="153"/>
    </row>
    <row r="80" spans="63:74" x14ac:dyDescent="0.2">
      <c r="BK80" s="153"/>
      <c r="BL80" s="153"/>
      <c r="BM80" s="153"/>
      <c r="BN80" s="153"/>
      <c r="BO80" s="153"/>
      <c r="BP80" s="153"/>
      <c r="BQ80" s="153"/>
      <c r="BR80" s="153"/>
      <c r="BS80" s="153"/>
      <c r="BT80" s="153"/>
      <c r="BU80" s="153"/>
      <c r="BV80" s="153"/>
    </row>
    <row r="81" spans="63:74" x14ac:dyDescent="0.2">
      <c r="BK81" s="153"/>
      <c r="BL81" s="153"/>
      <c r="BM81" s="153"/>
      <c r="BN81" s="153"/>
      <c r="BO81" s="153"/>
      <c r="BP81" s="153"/>
      <c r="BQ81" s="153"/>
      <c r="BR81" s="153"/>
      <c r="BS81" s="153"/>
      <c r="BT81" s="153"/>
      <c r="BU81" s="153"/>
      <c r="BV81" s="153"/>
    </row>
    <row r="82" spans="63:74" x14ac:dyDescent="0.2">
      <c r="BK82" s="153"/>
      <c r="BL82" s="153"/>
      <c r="BM82" s="153"/>
      <c r="BN82" s="153"/>
      <c r="BO82" s="153"/>
      <c r="BP82" s="153"/>
      <c r="BQ82" s="153"/>
      <c r="BR82" s="153"/>
      <c r="BS82" s="153"/>
      <c r="BT82" s="153"/>
      <c r="BU82" s="153"/>
      <c r="BV82" s="153"/>
    </row>
    <row r="83" spans="63:74" x14ac:dyDescent="0.2">
      <c r="BK83" s="153"/>
      <c r="BL83" s="153"/>
      <c r="BM83" s="153"/>
      <c r="BN83" s="153"/>
      <c r="BO83" s="153"/>
      <c r="BP83" s="153"/>
      <c r="BQ83" s="153"/>
      <c r="BR83" s="153"/>
      <c r="BS83" s="153"/>
      <c r="BT83" s="153"/>
      <c r="BU83" s="153"/>
      <c r="BV83" s="153"/>
    </row>
    <row r="84" spans="63:74" x14ac:dyDescent="0.2">
      <c r="BK84" s="153"/>
      <c r="BL84" s="153"/>
      <c r="BM84" s="153"/>
      <c r="BN84" s="153"/>
      <c r="BO84" s="153"/>
      <c r="BP84" s="153"/>
      <c r="BQ84" s="153"/>
      <c r="BR84" s="153"/>
      <c r="BS84" s="153"/>
      <c r="BT84" s="153"/>
      <c r="BU84" s="153"/>
      <c r="BV84" s="153"/>
    </row>
    <row r="85" spans="63:74" x14ac:dyDescent="0.2">
      <c r="BK85" s="153"/>
      <c r="BL85" s="153"/>
      <c r="BM85" s="153"/>
      <c r="BN85" s="153"/>
      <c r="BO85" s="153"/>
      <c r="BP85" s="153"/>
      <c r="BQ85" s="153"/>
      <c r="BR85" s="153"/>
      <c r="BS85" s="153"/>
      <c r="BT85" s="153"/>
      <c r="BU85" s="153"/>
      <c r="BV85" s="153"/>
    </row>
    <row r="86" spans="63:74" x14ac:dyDescent="0.2">
      <c r="BK86" s="153"/>
      <c r="BL86" s="153"/>
      <c r="BM86" s="153"/>
      <c r="BN86" s="153"/>
      <c r="BO86" s="153"/>
      <c r="BP86" s="153"/>
      <c r="BQ86" s="153"/>
      <c r="BR86" s="153"/>
      <c r="BS86" s="153"/>
      <c r="BT86" s="153"/>
      <c r="BU86" s="153"/>
      <c r="BV86" s="153"/>
    </row>
    <row r="87" spans="63:74" x14ac:dyDescent="0.2">
      <c r="BK87" s="153"/>
      <c r="BL87" s="153"/>
      <c r="BM87" s="153"/>
      <c r="BN87" s="153"/>
      <c r="BO87" s="153"/>
      <c r="BP87" s="153"/>
      <c r="BQ87" s="153"/>
      <c r="BR87" s="153"/>
      <c r="BS87" s="153"/>
      <c r="BT87" s="153"/>
      <c r="BU87" s="153"/>
      <c r="BV87" s="153"/>
    </row>
    <row r="88" spans="63:74" x14ac:dyDescent="0.2">
      <c r="BK88" s="153"/>
      <c r="BL88" s="153"/>
      <c r="BM88" s="153"/>
      <c r="BN88" s="153"/>
      <c r="BO88" s="153"/>
      <c r="BP88" s="153"/>
      <c r="BQ88" s="153"/>
      <c r="BR88" s="153"/>
      <c r="BS88" s="153"/>
      <c r="BT88" s="153"/>
      <c r="BU88" s="153"/>
      <c r="BV88" s="153"/>
    </row>
    <row r="89" spans="63:74" x14ac:dyDescent="0.2">
      <c r="BK89" s="153"/>
      <c r="BL89" s="153"/>
      <c r="BM89" s="153"/>
      <c r="BN89" s="153"/>
      <c r="BO89" s="153"/>
      <c r="BP89" s="153"/>
      <c r="BQ89" s="153"/>
      <c r="BR89" s="153"/>
      <c r="BS89" s="153"/>
      <c r="BT89" s="153"/>
      <c r="BU89" s="153"/>
      <c r="BV89" s="153"/>
    </row>
    <row r="90" spans="63:74" x14ac:dyDescent="0.2">
      <c r="BK90" s="153"/>
      <c r="BL90" s="153"/>
      <c r="BM90" s="153"/>
      <c r="BN90" s="153"/>
      <c r="BO90" s="153"/>
      <c r="BP90" s="153"/>
      <c r="BQ90" s="153"/>
      <c r="BR90" s="153"/>
      <c r="BS90" s="153"/>
      <c r="BT90" s="153"/>
      <c r="BU90" s="153"/>
      <c r="BV90" s="153"/>
    </row>
    <row r="91" spans="63:74" x14ac:dyDescent="0.2">
      <c r="BK91" s="153"/>
      <c r="BL91" s="153"/>
      <c r="BM91" s="153"/>
      <c r="BN91" s="153"/>
      <c r="BO91" s="153"/>
      <c r="BP91" s="153"/>
      <c r="BQ91" s="153"/>
      <c r="BR91" s="153"/>
      <c r="BS91" s="153"/>
      <c r="BT91" s="153"/>
      <c r="BU91" s="153"/>
      <c r="BV91" s="153"/>
    </row>
    <row r="92" spans="63:74" x14ac:dyDescent="0.2">
      <c r="BK92" s="153"/>
      <c r="BL92" s="153"/>
      <c r="BM92" s="153"/>
      <c r="BN92" s="153"/>
      <c r="BO92" s="153"/>
      <c r="BP92" s="153"/>
      <c r="BQ92" s="153"/>
      <c r="BR92" s="153"/>
      <c r="BS92" s="153"/>
      <c r="BT92" s="153"/>
      <c r="BU92" s="153"/>
      <c r="BV92" s="153"/>
    </row>
    <row r="93" spans="63:74" x14ac:dyDescent="0.2">
      <c r="BK93" s="153"/>
      <c r="BL93" s="153"/>
      <c r="BM93" s="153"/>
      <c r="BN93" s="153"/>
      <c r="BO93" s="153"/>
      <c r="BP93" s="153"/>
      <c r="BQ93" s="153"/>
      <c r="BR93" s="153"/>
      <c r="BS93" s="153"/>
      <c r="BT93" s="153"/>
      <c r="BU93" s="153"/>
      <c r="BV93" s="153"/>
    </row>
    <row r="94" spans="63:74" x14ac:dyDescent="0.2">
      <c r="BK94" s="153"/>
      <c r="BL94" s="153"/>
      <c r="BM94" s="153"/>
      <c r="BN94" s="153"/>
      <c r="BO94" s="153"/>
      <c r="BP94" s="153"/>
      <c r="BQ94" s="153"/>
      <c r="BR94" s="153"/>
      <c r="BS94" s="153"/>
      <c r="BT94" s="153"/>
      <c r="BU94" s="153"/>
      <c r="BV94" s="153"/>
    </row>
    <row r="95" spans="63:74" x14ac:dyDescent="0.2">
      <c r="BK95" s="153"/>
      <c r="BL95" s="153"/>
      <c r="BM95" s="153"/>
      <c r="BN95" s="153"/>
      <c r="BO95" s="153"/>
      <c r="BP95" s="153"/>
      <c r="BQ95" s="153"/>
      <c r="BR95" s="153"/>
      <c r="BS95" s="153"/>
      <c r="BT95" s="153"/>
      <c r="BU95" s="153"/>
      <c r="BV95" s="153"/>
    </row>
    <row r="96" spans="63:74" x14ac:dyDescent="0.2">
      <c r="BK96" s="153"/>
      <c r="BL96" s="153"/>
      <c r="BM96" s="153"/>
      <c r="BN96" s="153"/>
      <c r="BO96" s="153"/>
      <c r="BP96" s="153"/>
      <c r="BQ96" s="153"/>
      <c r="BR96" s="153"/>
      <c r="BS96" s="153"/>
      <c r="BT96" s="153"/>
      <c r="BU96" s="153"/>
      <c r="BV96" s="153"/>
    </row>
    <row r="97" spans="63:74" x14ac:dyDescent="0.2">
      <c r="BK97" s="153"/>
      <c r="BL97" s="153"/>
      <c r="BM97" s="153"/>
      <c r="BN97" s="153"/>
      <c r="BO97" s="153"/>
      <c r="BP97" s="153"/>
      <c r="BQ97" s="153"/>
      <c r="BR97" s="153"/>
      <c r="BS97" s="153"/>
      <c r="BT97" s="153"/>
      <c r="BU97" s="153"/>
      <c r="BV97" s="153"/>
    </row>
    <row r="98" spans="63:74" x14ac:dyDescent="0.2">
      <c r="BK98" s="153"/>
      <c r="BL98" s="153"/>
      <c r="BM98" s="153"/>
      <c r="BN98" s="153"/>
      <c r="BO98" s="153"/>
      <c r="BP98" s="153"/>
      <c r="BQ98" s="153"/>
      <c r="BR98" s="153"/>
      <c r="BS98" s="153"/>
      <c r="BT98" s="153"/>
      <c r="BU98" s="153"/>
      <c r="BV98" s="153"/>
    </row>
    <row r="99" spans="63:74" x14ac:dyDescent="0.2">
      <c r="BK99" s="153"/>
      <c r="BL99" s="153"/>
      <c r="BM99" s="153"/>
      <c r="BN99" s="153"/>
      <c r="BO99" s="153"/>
      <c r="BP99" s="153"/>
      <c r="BQ99" s="153"/>
      <c r="BR99" s="153"/>
      <c r="BS99" s="153"/>
      <c r="BT99" s="153"/>
      <c r="BU99" s="153"/>
      <c r="BV99" s="153"/>
    </row>
    <row r="100" spans="63:74" x14ac:dyDescent="0.2">
      <c r="BK100" s="153"/>
      <c r="BL100" s="153"/>
      <c r="BM100" s="153"/>
      <c r="BN100" s="153"/>
      <c r="BO100" s="153"/>
      <c r="BP100" s="153"/>
      <c r="BQ100" s="153"/>
      <c r="BR100" s="153"/>
      <c r="BS100" s="153"/>
      <c r="BT100" s="153"/>
      <c r="BU100" s="153"/>
      <c r="BV100" s="153"/>
    </row>
    <row r="101" spans="63:74" x14ac:dyDescent="0.2">
      <c r="BK101" s="153"/>
      <c r="BL101" s="153"/>
      <c r="BM101" s="153"/>
      <c r="BN101" s="153"/>
      <c r="BO101" s="153"/>
      <c r="BP101" s="153"/>
      <c r="BQ101" s="153"/>
      <c r="BR101" s="153"/>
      <c r="BS101" s="153"/>
      <c r="BT101" s="153"/>
      <c r="BU101" s="153"/>
      <c r="BV101" s="153"/>
    </row>
    <row r="102" spans="63:74" x14ac:dyDescent="0.2">
      <c r="BK102" s="153"/>
      <c r="BL102" s="153"/>
      <c r="BM102" s="153"/>
      <c r="BN102" s="153"/>
      <c r="BO102" s="153"/>
      <c r="BP102" s="153"/>
      <c r="BQ102" s="153"/>
      <c r="BR102" s="153"/>
      <c r="BS102" s="153"/>
      <c r="BT102" s="153"/>
      <c r="BU102" s="153"/>
      <c r="BV102" s="153"/>
    </row>
    <row r="103" spans="63:74" x14ac:dyDescent="0.2">
      <c r="BK103" s="153"/>
      <c r="BL103" s="153"/>
      <c r="BM103" s="153"/>
      <c r="BN103" s="153"/>
      <c r="BO103" s="153"/>
      <c r="BP103" s="153"/>
      <c r="BQ103" s="153"/>
      <c r="BR103" s="153"/>
      <c r="BS103" s="153"/>
      <c r="BT103" s="153"/>
      <c r="BU103" s="153"/>
      <c r="BV103" s="153"/>
    </row>
    <row r="104" spans="63:74" x14ac:dyDescent="0.2">
      <c r="BK104" s="153"/>
      <c r="BL104" s="153"/>
      <c r="BM104" s="153"/>
      <c r="BN104" s="153"/>
      <c r="BO104" s="153"/>
      <c r="BP104" s="153"/>
      <c r="BQ104" s="153"/>
      <c r="BR104" s="153"/>
      <c r="BS104" s="153"/>
      <c r="BT104" s="153"/>
      <c r="BU104" s="153"/>
      <c r="BV104" s="153"/>
    </row>
    <row r="105" spans="63:74" x14ac:dyDescent="0.2">
      <c r="BK105" s="153"/>
      <c r="BL105" s="153"/>
      <c r="BM105" s="153"/>
      <c r="BN105" s="153"/>
      <c r="BO105" s="153"/>
      <c r="BP105" s="153"/>
      <c r="BQ105" s="153"/>
      <c r="BR105" s="153"/>
      <c r="BS105" s="153"/>
      <c r="BT105" s="153"/>
      <c r="BU105" s="153"/>
      <c r="BV105" s="153"/>
    </row>
    <row r="106" spans="63:74" x14ac:dyDescent="0.2">
      <c r="BK106" s="153"/>
      <c r="BL106" s="153"/>
      <c r="BM106" s="153"/>
      <c r="BN106" s="153"/>
      <c r="BO106" s="153"/>
      <c r="BP106" s="153"/>
      <c r="BQ106" s="153"/>
      <c r="BR106" s="153"/>
      <c r="BS106" s="153"/>
      <c r="BT106" s="153"/>
      <c r="BU106" s="153"/>
      <c r="BV106" s="153"/>
    </row>
    <row r="107" spans="63:74" x14ac:dyDescent="0.2">
      <c r="BK107" s="153"/>
      <c r="BL107" s="153"/>
      <c r="BM107" s="153"/>
      <c r="BN107" s="153"/>
      <c r="BO107" s="153"/>
      <c r="BP107" s="153"/>
      <c r="BQ107" s="153"/>
      <c r="BR107" s="153"/>
      <c r="BS107" s="153"/>
      <c r="BT107" s="153"/>
      <c r="BU107" s="153"/>
      <c r="BV107" s="153"/>
    </row>
    <row r="108" spans="63:74" x14ac:dyDescent="0.2">
      <c r="BK108" s="153"/>
      <c r="BL108" s="153"/>
      <c r="BM108" s="153"/>
      <c r="BN108" s="153"/>
      <c r="BO108" s="153"/>
      <c r="BP108" s="153"/>
      <c r="BQ108" s="153"/>
      <c r="BR108" s="153"/>
      <c r="BS108" s="153"/>
      <c r="BT108" s="153"/>
      <c r="BU108" s="153"/>
      <c r="BV108" s="153"/>
    </row>
    <row r="109" spans="63:74" x14ac:dyDescent="0.2">
      <c r="BK109" s="153"/>
      <c r="BL109" s="153"/>
      <c r="BM109" s="153"/>
      <c r="BN109" s="153"/>
      <c r="BO109" s="153"/>
      <c r="BP109" s="153"/>
      <c r="BQ109" s="153"/>
      <c r="BR109" s="153"/>
      <c r="BS109" s="153"/>
      <c r="BT109" s="153"/>
      <c r="BU109" s="153"/>
      <c r="BV109" s="153"/>
    </row>
    <row r="110" spans="63:74" x14ac:dyDescent="0.2">
      <c r="BK110" s="153"/>
      <c r="BL110" s="153"/>
      <c r="BM110" s="153"/>
      <c r="BN110" s="153"/>
      <c r="BO110" s="153"/>
      <c r="BP110" s="153"/>
      <c r="BQ110" s="153"/>
      <c r="BR110" s="153"/>
      <c r="BS110" s="153"/>
      <c r="BT110" s="153"/>
      <c r="BU110" s="153"/>
      <c r="BV110" s="153"/>
    </row>
    <row r="111" spans="63:74" x14ac:dyDescent="0.2">
      <c r="BK111" s="153"/>
      <c r="BL111" s="153"/>
      <c r="BM111" s="153"/>
      <c r="BN111" s="153"/>
      <c r="BO111" s="153"/>
      <c r="BP111" s="153"/>
      <c r="BQ111" s="153"/>
      <c r="BR111" s="153"/>
      <c r="BS111" s="153"/>
      <c r="BT111" s="153"/>
      <c r="BU111" s="153"/>
      <c r="BV111" s="153"/>
    </row>
    <row r="112" spans="63:74" x14ac:dyDescent="0.2">
      <c r="BK112" s="153"/>
      <c r="BL112" s="153"/>
      <c r="BM112" s="153"/>
      <c r="BN112" s="153"/>
      <c r="BO112" s="153"/>
      <c r="BP112" s="153"/>
      <c r="BQ112" s="153"/>
      <c r="BR112" s="153"/>
      <c r="BS112" s="153"/>
      <c r="BT112" s="153"/>
      <c r="BU112" s="153"/>
      <c r="BV112" s="153"/>
    </row>
    <row r="113" spans="63:74" x14ac:dyDescent="0.2">
      <c r="BK113" s="153"/>
      <c r="BL113" s="153"/>
      <c r="BM113" s="153"/>
      <c r="BN113" s="153"/>
      <c r="BO113" s="153"/>
      <c r="BP113" s="153"/>
      <c r="BQ113" s="153"/>
      <c r="BR113" s="153"/>
      <c r="BS113" s="153"/>
      <c r="BT113" s="153"/>
      <c r="BU113" s="153"/>
      <c r="BV113" s="153"/>
    </row>
    <row r="114" spans="63:74" x14ac:dyDescent="0.2">
      <c r="BK114" s="153"/>
      <c r="BL114" s="153"/>
      <c r="BM114" s="153"/>
      <c r="BN114" s="153"/>
      <c r="BO114" s="153"/>
      <c r="BP114" s="153"/>
      <c r="BQ114" s="153"/>
      <c r="BR114" s="153"/>
      <c r="BS114" s="153"/>
      <c r="BT114" s="153"/>
      <c r="BU114" s="153"/>
      <c r="BV114" s="153"/>
    </row>
    <row r="115" spans="63:74" x14ac:dyDescent="0.2">
      <c r="BK115" s="153"/>
      <c r="BL115" s="153"/>
      <c r="BM115" s="153"/>
      <c r="BN115" s="153"/>
      <c r="BO115" s="153"/>
      <c r="BP115" s="153"/>
      <c r="BQ115" s="153"/>
      <c r="BR115" s="153"/>
      <c r="BS115" s="153"/>
      <c r="BT115" s="153"/>
      <c r="BU115" s="153"/>
      <c r="BV115" s="153"/>
    </row>
    <row r="116" spans="63:74" x14ac:dyDescent="0.2">
      <c r="BK116" s="153"/>
      <c r="BL116" s="153"/>
      <c r="BM116" s="153"/>
      <c r="BN116" s="153"/>
      <c r="BO116" s="153"/>
      <c r="BP116" s="153"/>
      <c r="BQ116" s="153"/>
      <c r="BR116" s="153"/>
      <c r="BS116" s="153"/>
      <c r="BT116" s="153"/>
      <c r="BU116" s="153"/>
      <c r="BV116" s="153"/>
    </row>
    <row r="117" spans="63:74" x14ac:dyDescent="0.2">
      <c r="BK117" s="153"/>
      <c r="BL117" s="153"/>
      <c r="BM117" s="153"/>
      <c r="BN117" s="153"/>
      <c r="BO117" s="153"/>
      <c r="BP117" s="153"/>
      <c r="BQ117" s="153"/>
      <c r="BR117" s="153"/>
      <c r="BS117" s="153"/>
      <c r="BT117" s="153"/>
      <c r="BU117" s="153"/>
      <c r="BV117" s="153"/>
    </row>
    <row r="118" spans="63:74" x14ac:dyDescent="0.2">
      <c r="BK118" s="153"/>
      <c r="BL118" s="153"/>
      <c r="BM118" s="153"/>
      <c r="BN118" s="153"/>
      <c r="BO118" s="153"/>
      <c r="BP118" s="153"/>
      <c r="BQ118" s="153"/>
      <c r="BR118" s="153"/>
      <c r="BS118" s="153"/>
      <c r="BT118" s="153"/>
      <c r="BU118" s="153"/>
      <c r="BV118" s="153"/>
    </row>
    <row r="119" spans="63:74" x14ac:dyDescent="0.2">
      <c r="BK119" s="153"/>
      <c r="BL119" s="153"/>
      <c r="BM119" s="153"/>
      <c r="BN119" s="153"/>
      <c r="BO119" s="153"/>
      <c r="BP119" s="153"/>
      <c r="BQ119" s="153"/>
      <c r="BR119" s="153"/>
      <c r="BS119" s="153"/>
      <c r="BT119" s="153"/>
      <c r="BU119" s="153"/>
      <c r="BV119" s="153"/>
    </row>
    <row r="120" spans="63:74" x14ac:dyDescent="0.2">
      <c r="BK120" s="153"/>
      <c r="BL120" s="153"/>
      <c r="BM120" s="153"/>
      <c r="BN120" s="153"/>
      <c r="BO120" s="153"/>
      <c r="BP120" s="153"/>
      <c r="BQ120" s="153"/>
      <c r="BR120" s="153"/>
      <c r="BS120" s="153"/>
      <c r="BT120" s="153"/>
      <c r="BU120" s="153"/>
      <c r="BV120" s="153"/>
    </row>
    <row r="121" spans="63:74" x14ac:dyDescent="0.2">
      <c r="BK121" s="153"/>
      <c r="BL121" s="153"/>
      <c r="BM121" s="153"/>
      <c r="BN121" s="153"/>
      <c r="BO121" s="153"/>
      <c r="BP121" s="153"/>
      <c r="BQ121" s="153"/>
      <c r="BR121" s="153"/>
      <c r="BS121" s="153"/>
      <c r="BT121" s="153"/>
      <c r="BU121" s="153"/>
      <c r="BV121" s="153"/>
    </row>
    <row r="122" spans="63:74" x14ac:dyDescent="0.2">
      <c r="BK122" s="153"/>
      <c r="BL122" s="153"/>
      <c r="BM122" s="153"/>
      <c r="BN122" s="153"/>
      <c r="BO122" s="153"/>
      <c r="BP122" s="153"/>
      <c r="BQ122" s="153"/>
      <c r="BR122" s="153"/>
      <c r="BS122" s="153"/>
      <c r="BT122" s="153"/>
      <c r="BU122" s="153"/>
      <c r="BV122" s="153"/>
    </row>
    <row r="123" spans="63:74" x14ac:dyDescent="0.2">
      <c r="BK123" s="153"/>
      <c r="BL123" s="153"/>
      <c r="BM123" s="153"/>
      <c r="BN123" s="153"/>
      <c r="BO123" s="153"/>
      <c r="BP123" s="153"/>
      <c r="BQ123" s="153"/>
      <c r="BR123" s="153"/>
      <c r="BS123" s="153"/>
      <c r="BT123" s="153"/>
      <c r="BU123" s="153"/>
      <c r="BV123" s="153"/>
    </row>
    <row r="124" spans="63:74" x14ac:dyDescent="0.2">
      <c r="BK124" s="153"/>
      <c r="BL124" s="153"/>
      <c r="BM124" s="153"/>
      <c r="BN124" s="153"/>
      <c r="BO124" s="153"/>
      <c r="BP124" s="153"/>
      <c r="BQ124" s="153"/>
      <c r="BR124" s="153"/>
      <c r="BS124" s="153"/>
      <c r="BT124" s="153"/>
      <c r="BU124" s="153"/>
      <c r="BV124" s="153"/>
    </row>
    <row r="125" spans="63:74" x14ac:dyDescent="0.2">
      <c r="BK125" s="153"/>
      <c r="BL125" s="153"/>
      <c r="BM125" s="153"/>
      <c r="BN125" s="153"/>
      <c r="BO125" s="153"/>
      <c r="BP125" s="153"/>
      <c r="BQ125" s="153"/>
      <c r="BR125" s="153"/>
      <c r="BS125" s="153"/>
      <c r="BT125" s="153"/>
      <c r="BU125" s="153"/>
      <c r="BV125" s="153"/>
    </row>
    <row r="126" spans="63:74" x14ac:dyDescent="0.2">
      <c r="BK126" s="153"/>
      <c r="BL126" s="153"/>
      <c r="BM126" s="153"/>
      <c r="BN126" s="153"/>
      <c r="BO126" s="153"/>
      <c r="BP126" s="153"/>
      <c r="BQ126" s="153"/>
      <c r="BR126" s="153"/>
      <c r="BS126" s="153"/>
      <c r="BT126" s="153"/>
      <c r="BU126" s="153"/>
      <c r="BV126" s="153"/>
    </row>
    <row r="127" spans="63:74" x14ac:dyDescent="0.2">
      <c r="BK127" s="153"/>
      <c r="BL127" s="153"/>
      <c r="BM127" s="153"/>
      <c r="BN127" s="153"/>
      <c r="BO127" s="153"/>
      <c r="BP127" s="153"/>
      <c r="BQ127" s="153"/>
      <c r="BR127" s="153"/>
      <c r="BS127" s="153"/>
      <c r="BT127" s="153"/>
      <c r="BU127" s="153"/>
      <c r="BV127" s="153"/>
    </row>
    <row r="128" spans="63:74" x14ac:dyDescent="0.2">
      <c r="BK128" s="153"/>
      <c r="BL128" s="153"/>
      <c r="BM128" s="153"/>
      <c r="BN128" s="153"/>
      <c r="BO128" s="153"/>
      <c r="BP128" s="153"/>
      <c r="BQ128" s="153"/>
      <c r="BR128" s="153"/>
      <c r="BS128" s="153"/>
      <c r="BT128" s="153"/>
      <c r="BU128" s="153"/>
      <c r="BV128" s="153"/>
    </row>
    <row r="129" spans="63:74" x14ac:dyDescent="0.2">
      <c r="BK129" s="153"/>
      <c r="BL129" s="153"/>
      <c r="BM129" s="153"/>
      <c r="BN129" s="153"/>
      <c r="BO129" s="153"/>
      <c r="BP129" s="153"/>
      <c r="BQ129" s="153"/>
      <c r="BR129" s="153"/>
      <c r="BS129" s="153"/>
      <c r="BT129" s="153"/>
      <c r="BU129" s="153"/>
      <c r="BV129" s="153"/>
    </row>
    <row r="130" spans="63:74" x14ac:dyDescent="0.2">
      <c r="BK130" s="153"/>
      <c r="BL130" s="153"/>
      <c r="BM130" s="153"/>
      <c r="BN130" s="153"/>
      <c r="BO130" s="153"/>
      <c r="BP130" s="153"/>
      <c r="BQ130" s="153"/>
      <c r="BR130" s="153"/>
      <c r="BS130" s="153"/>
      <c r="BT130" s="153"/>
      <c r="BU130" s="153"/>
      <c r="BV130" s="153"/>
    </row>
    <row r="131" spans="63:74" x14ac:dyDescent="0.2">
      <c r="BK131" s="153"/>
      <c r="BL131" s="153"/>
      <c r="BM131" s="153"/>
      <c r="BN131" s="153"/>
      <c r="BO131" s="153"/>
      <c r="BP131" s="153"/>
      <c r="BQ131" s="153"/>
      <c r="BR131" s="153"/>
      <c r="BS131" s="153"/>
      <c r="BT131" s="153"/>
      <c r="BU131" s="153"/>
      <c r="BV131" s="153"/>
    </row>
    <row r="132" spans="63:74" x14ac:dyDescent="0.2">
      <c r="BK132" s="153"/>
      <c r="BL132" s="153"/>
      <c r="BM132" s="153"/>
      <c r="BN132" s="153"/>
      <c r="BO132" s="153"/>
      <c r="BP132" s="153"/>
      <c r="BQ132" s="153"/>
      <c r="BR132" s="153"/>
      <c r="BS132" s="153"/>
      <c r="BT132" s="153"/>
      <c r="BU132" s="153"/>
      <c r="BV132" s="153"/>
    </row>
    <row r="133" spans="63:74" x14ac:dyDescent="0.2">
      <c r="BK133" s="153"/>
      <c r="BL133" s="153"/>
      <c r="BM133" s="153"/>
      <c r="BN133" s="153"/>
      <c r="BO133" s="153"/>
      <c r="BP133" s="153"/>
      <c r="BQ133" s="153"/>
      <c r="BR133" s="153"/>
      <c r="BS133" s="153"/>
      <c r="BT133" s="153"/>
      <c r="BU133" s="153"/>
      <c r="BV133" s="153"/>
    </row>
  </sheetData>
  <mergeCells count="23">
    <mergeCell ref="A1:A2"/>
    <mergeCell ref="B49:Q49"/>
    <mergeCell ref="B50:Q50"/>
    <mergeCell ref="B51:Q51"/>
    <mergeCell ref="B52:Q52"/>
    <mergeCell ref="B44:Q44"/>
    <mergeCell ref="AM3:AX3"/>
    <mergeCell ref="AY3:BJ3"/>
    <mergeCell ref="BK3:BV3"/>
    <mergeCell ref="B1:AL1"/>
    <mergeCell ref="C3:N3"/>
    <mergeCell ref="O3:Z3"/>
    <mergeCell ref="AA3:AL3"/>
    <mergeCell ref="B59:Q59"/>
    <mergeCell ref="B57:Q57"/>
    <mergeCell ref="B58:Q58"/>
    <mergeCell ref="B45:Q45"/>
    <mergeCell ref="B46:Q46"/>
    <mergeCell ref="B47:Q47"/>
    <mergeCell ref="B56:Q56"/>
    <mergeCell ref="B55:Q55"/>
    <mergeCell ref="B54:Q54"/>
    <mergeCell ref="B53:R53"/>
  </mergeCells>
  <phoneticPr fontId="4" type="noConversion"/>
  <hyperlinks>
    <hyperlink ref="A1:A2" location="Contents!A1" display="Table of Contents" xr:uid="{00000000-0004-0000-0400-000000000000}"/>
  </hyperlinks>
  <pageMargins left="0.25" right="0.25" top="0.25" bottom="0.25" header="0.5" footer="0.5"/>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pageSetUpPr fitToPage="1"/>
  </sheetPr>
  <dimension ref="A1:BV136"/>
  <sheetViews>
    <sheetView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8.5546875" defaultRowHeight="10.199999999999999" x14ac:dyDescent="0.2"/>
  <cols>
    <col min="1" max="1" width="11.5546875" style="90" customWidth="1"/>
    <col min="2" max="2" width="42.5546875" style="84" customWidth="1"/>
    <col min="3" max="50" width="6.5546875" style="84" customWidth="1"/>
    <col min="51" max="53" width="6.5546875" style="663" customWidth="1"/>
    <col min="54" max="55" width="6.5546875" style="197" customWidth="1"/>
    <col min="56" max="56" width="6.5546875" style="660" customWidth="1"/>
    <col min="57" max="57" width="6.5546875" style="280" customWidth="1"/>
    <col min="58" max="58" width="6.5546875" style="660" customWidth="1"/>
    <col min="59" max="61" width="6.5546875" style="663" customWidth="1"/>
    <col min="62" max="62" width="6.5546875" style="197" customWidth="1"/>
    <col min="63" max="74" width="6.5546875" style="84" customWidth="1"/>
    <col min="75" max="16384" width="8.5546875" style="84"/>
  </cols>
  <sheetData>
    <row r="1" spans="1:74" ht="13.35" customHeight="1" x14ac:dyDescent="0.25">
      <c r="A1" s="1002" t="s">
        <v>479</v>
      </c>
      <c r="B1" s="1045" t="s">
        <v>907</v>
      </c>
      <c r="C1" s="1005"/>
      <c r="D1" s="1005"/>
      <c r="E1" s="1005"/>
      <c r="F1" s="1005"/>
      <c r="G1" s="1005"/>
      <c r="H1" s="1005"/>
      <c r="I1" s="1005"/>
      <c r="J1" s="1005"/>
      <c r="K1" s="1005"/>
      <c r="L1" s="1005"/>
      <c r="M1" s="1005"/>
      <c r="N1" s="1005"/>
      <c r="O1" s="1005"/>
      <c r="P1" s="1005"/>
      <c r="Q1" s="1005"/>
      <c r="R1" s="1005"/>
      <c r="S1" s="1005"/>
      <c r="T1" s="1005"/>
      <c r="U1" s="1005"/>
      <c r="V1" s="1005"/>
      <c r="W1" s="1005"/>
      <c r="X1" s="1005"/>
      <c r="Y1" s="1005"/>
      <c r="Z1" s="1005"/>
      <c r="AA1" s="1005"/>
      <c r="AB1" s="1005"/>
      <c r="AC1" s="1005"/>
      <c r="AD1" s="1005"/>
      <c r="AE1" s="1005"/>
      <c r="AF1" s="1005"/>
      <c r="AG1" s="1005"/>
      <c r="AH1" s="1005"/>
      <c r="AI1" s="1005"/>
      <c r="AJ1" s="1005"/>
      <c r="AK1" s="1005"/>
      <c r="AL1" s="1005"/>
    </row>
    <row r="2" spans="1:74" ht="13.2" x14ac:dyDescent="0.25">
      <c r="A2" s="1003"/>
      <c r="B2" s="228" t="str">
        <f>"U.S. Energy Information Administration  |  Short-Term Energy Outlook  - "&amp;Dates!D1</f>
        <v>U.S. Energy Information Administration  |  Short-Term Energy Outlook  - April 2025</v>
      </c>
      <c r="C2" s="229"/>
      <c r="D2" s="229"/>
      <c r="E2" s="229"/>
      <c r="F2" s="229"/>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229"/>
      <c r="AL2" s="229"/>
    </row>
    <row r="3" spans="1:74" s="7" customFormat="1" ht="13.2" x14ac:dyDescent="0.25">
      <c r="A3" s="338" t="s">
        <v>777</v>
      </c>
      <c r="B3" s="329"/>
      <c r="C3" s="1006">
        <f>Dates!D3</f>
        <v>2021</v>
      </c>
      <c r="D3" s="1007"/>
      <c r="E3" s="1007"/>
      <c r="F3" s="1007"/>
      <c r="G3" s="1007"/>
      <c r="H3" s="1007"/>
      <c r="I3" s="1007"/>
      <c r="J3" s="1007"/>
      <c r="K3" s="1007"/>
      <c r="L3" s="1007"/>
      <c r="M3" s="1007"/>
      <c r="N3" s="1008"/>
      <c r="O3" s="1006">
        <f>C3+1</f>
        <v>2022</v>
      </c>
      <c r="P3" s="1009"/>
      <c r="Q3" s="1009"/>
      <c r="R3" s="1009"/>
      <c r="S3" s="1009"/>
      <c r="T3" s="1009"/>
      <c r="U3" s="1009"/>
      <c r="V3" s="1009"/>
      <c r="W3" s="1009"/>
      <c r="X3" s="1007"/>
      <c r="Y3" s="1007"/>
      <c r="Z3" s="1008"/>
      <c r="AA3" s="1010">
        <f>O3+1</f>
        <v>2023</v>
      </c>
      <c r="AB3" s="1007"/>
      <c r="AC3" s="1007"/>
      <c r="AD3" s="1007"/>
      <c r="AE3" s="1007"/>
      <c r="AF3" s="1007"/>
      <c r="AG3" s="1007"/>
      <c r="AH3" s="1007"/>
      <c r="AI3" s="1007"/>
      <c r="AJ3" s="1007"/>
      <c r="AK3" s="1007"/>
      <c r="AL3" s="1008"/>
      <c r="AM3" s="1010">
        <f>AA3+1</f>
        <v>2024</v>
      </c>
      <c r="AN3" s="1007"/>
      <c r="AO3" s="1007"/>
      <c r="AP3" s="1007"/>
      <c r="AQ3" s="1007"/>
      <c r="AR3" s="1007"/>
      <c r="AS3" s="1007"/>
      <c r="AT3" s="1007"/>
      <c r="AU3" s="1007"/>
      <c r="AV3" s="1007"/>
      <c r="AW3" s="1007"/>
      <c r="AX3" s="1008"/>
      <c r="AY3" s="1010">
        <f>AM3+1</f>
        <v>2025</v>
      </c>
      <c r="AZ3" s="1011"/>
      <c r="BA3" s="1011"/>
      <c r="BB3" s="1011"/>
      <c r="BC3" s="1011"/>
      <c r="BD3" s="1011"/>
      <c r="BE3" s="1011"/>
      <c r="BF3" s="1011"/>
      <c r="BG3" s="1011"/>
      <c r="BH3" s="1011"/>
      <c r="BI3" s="1011"/>
      <c r="BJ3" s="1012"/>
      <c r="BK3" s="1010">
        <f>AY3+1</f>
        <v>2026</v>
      </c>
      <c r="BL3" s="1007"/>
      <c r="BM3" s="1007"/>
      <c r="BN3" s="1007"/>
      <c r="BO3" s="1007"/>
      <c r="BP3" s="1007"/>
      <c r="BQ3" s="1007"/>
      <c r="BR3" s="1007"/>
      <c r="BS3" s="1007"/>
      <c r="BT3" s="1007"/>
      <c r="BU3" s="1007"/>
      <c r="BV3" s="1008"/>
    </row>
    <row r="4" spans="1:74" s="7" customFormat="1" x14ac:dyDescent="0.2">
      <c r="A4" s="344" t="str">
        <f>TEXT(Dates!$D$2,"dddd, mmmm d, yyyy")</f>
        <v>Monday, April 7,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12"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45"/>
      <c r="B5" s="349" t="s">
        <v>909</v>
      </c>
      <c r="BB5" s="879"/>
      <c r="BC5" s="879"/>
      <c r="BD5" s="880"/>
      <c r="BE5" s="880"/>
      <c r="BF5" s="880"/>
      <c r="BG5" s="880"/>
      <c r="BH5" s="421"/>
      <c r="BI5" s="421"/>
      <c r="BJ5" s="421"/>
      <c r="BK5" s="421"/>
      <c r="BL5" s="421"/>
      <c r="BM5" s="421"/>
      <c r="BN5" s="421"/>
      <c r="BO5" s="421"/>
      <c r="BP5" s="421"/>
      <c r="BQ5" s="421"/>
      <c r="BR5" s="421"/>
      <c r="BS5" s="421"/>
      <c r="BT5" s="421"/>
      <c r="BU5" s="421"/>
      <c r="BV5" s="421"/>
    </row>
    <row r="6" spans="1:74" s="280" customFormat="1" ht="11.1" customHeight="1" x14ac:dyDescent="0.2">
      <c r="A6" s="417" t="s">
        <v>212</v>
      </c>
      <c r="B6" s="411" t="s">
        <v>848</v>
      </c>
      <c r="C6" s="106">
        <v>64.386018882000002</v>
      </c>
      <c r="D6" s="106">
        <v>61.659535716000001</v>
      </c>
      <c r="E6" s="106">
        <v>64.73062548</v>
      </c>
      <c r="F6" s="106">
        <v>64.869905349000007</v>
      </c>
      <c r="G6" s="106">
        <v>65.314263592000003</v>
      </c>
      <c r="H6" s="106">
        <v>65.170973814000007</v>
      </c>
      <c r="I6" s="106">
        <v>66.134895067000002</v>
      </c>
      <c r="J6" s="106">
        <v>65.517736052000004</v>
      </c>
      <c r="K6" s="106">
        <v>65.476896554999996</v>
      </c>
      <c r="L6" s="106">
        <v>66.521163141000002</v>
      </c>
      <c r="M6" s="106">
        <v>67.015804149999994</v>
      </c>
      <c r="N6" s="106">
        <v>66.277959030999995</v>
      </c>
      <c r="O6" s="106">
        <v>66.054637215</v>
      </c>
      <c r="P6" s="106">
        <v>66.392946041000002</v>
      </c>
      <c r="Q6" s="106">
        <v>67.267412562000004</v>
      </c>
      <c r="R6" s="106">
        <v>66.218346127999993</v>
      </c>
      <c r="S6" s="106">
        <v>66.647442609999999</v>
      </c>
      <c r="T6" s="106">
        <v>66.968006795999997</v>
      </c>
      <c r="U6" s="106">
        <v>67.936934163999993</v>
      </c>
      <c r="V6" s="106">
        <v>67.525659630999996</v>
      </c>
      <c r="W6" s="106">
        <v>67.894938702000005</v>
      </c>
      <c r="X6" s="106">
        <v>68.372798352000004</v>
      </c>
      <c r="Y6" s="106">
        <v>68.905144426999996</v>
      </c>
      <c r="Z6" s="106">
        <v>67.324627182</v>
      </c>
      <c r="AA6" s="106">
        <v>68.604332760000005</v>
      </c>
      <c r="AB6" s="106">
        <v>68.899418745999995</v>
      </c>
      <c r="AC6" s="106">
        <v>68.957264324999997</v>
      </c>
      <c r="AD6" s="106">
        <v>68.777869815000003</v>
      </c>
      <c r="AE6" s="106">
        <v>68.878664831999998</v>
      </c>
      <c r="AF6" s="106">
        <v>69.720660910000007</v>
      </c>
      <c r="AG6" s="106">
        <v>70.024001429999998</v>
      </c>
      <c r="AH6" s="106">
        <v>70.017752087000005</v>
      </c>
      <c r="AI6" s="106">
        <v>70.385447764000006</v>
      </c>
      <c r="AJ6" s="106">
        <v>70.604244205000001</v>
      </c>
      <c r="AK6" s="106">
        <v>71.322741875999995</v>
      </c>
      <c r="AL6" s="106">
        <v>71.384873068999994</v>
      </c>
      <c r="AM6" s="106">
        <v>69.049981172000003</v>
      </c>
      <c r="AN6" s="106">
        <v>69.987392559</v>
      </c>
      <c r="AO6" s="106">
        <v>70.410055931000002</v>
      </c>
      <c r="AP6" s="106">
        <v>70.358761881999996</v>
      </c>
      <c r="AQ6" s="106">
        <v>70.128988712999998</v>
      </c>
      <c r="AR6" s="106">
        <v>70.566166057999993</v>
      </c>
      <c r="AS6" s="106">
        <v>70.228808955000005</v>
      </c>
      <c r="AT6" s="106">
        <v>70.639722481000007</v>
      </c>
      <c r="AU6" s="106">
        <v>70.225525653999995</v>
      </c>
      <c r="AV6" s="106">
        <v>70.896892635</v>
      </c>
      <c r="AW6" s="106">
        <v>71.054865488000004</v>
      </c>
      <c r="AX6" s="106">
        <v>70.841324615000005</v>
      </c>
      <c r="AY6" s="933">
        <v>70.052216424999997</v>
      </c>
      <c r="AZ6" s="933">
        <v>71.056166384999997</v>
      </c>
      <c r="BA6" s="933">
        <v>70.858830405000006</v>
      </c>
      <c r="BB6" s="410">
        <v>70.910264386999998</v>
      </c>
      <c r="BC6" s="410">
        <v>71.232458953999995</v>
      </c>
      <c r="BD6" s="410">
        <v>71.758759523999998</v>
      </c>
      <c r="BE6" s="410">
        <v>72.044265573999994</v>
      </c>
      <c r="BF6" s="410">
        <v>72.275224617000006</v>
      </c>
      <c r="BG6" s="410">
        <v>71.975653445999995</v>
      </c>
      <c r="BH6" s="410">
        <v>72.397814307999994</v>
      </c>
      <c r="BI6" s="410">
        <v>72.651239373999999</v>
      </c>
      <c r="BJ6" s="410">
        <v>72.301156344999995</v>
      </c>
      <c r="BK6" s="410">
        <v>71.919014105000002</v>
      </c>
      <c r="BL6" s="410">
        <v>72.273251861000006</v>
      </c>
      <c r="BM6" s="410">
        <v>72.302829446999993</v>
      </c>
      <c r="BN6" s="410">
        <v>72.487955880000001</v>
      </c>
      <c r="BO6" s="410">
        <v>72.482164268000005</v>
      </c>
      <c r="BP6" s="410">
        <v>72.856995772000005</v>
      </c>
      <c r="BQ6" s="410">
        <v>72.955275512</v>
      </c>
      <c r="BR6" s="410">
        <v>72.860654225000005</v>
      </c>
      <c r="BS6" s="410">
        <v>72.831778678000006</v>
      </c>
      <c r="BT6" s="410">
        <v>73.055079624000001</v>
      </c>
      <c r="BU6" s="410">
        <v>73.407245828000001</v>
      </c>
      <c r="BV6" s="410">
        <v>73.018067576000007</v>
      </c>
    </row>
    <row r="7" spans="1:74" s="280" customFormat="1" ht="11.1" customHeight="1" x14ac:dyDescent="0.2">
      <c r="A7" s="417"/>
      <c r="B7" s="411"/>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933"/>
      <c r="AZ7" s="933"/>
      <c r="BA7" s="933"/>
      <c r="BB7" s="410"/>
      <c r="BC7" s="410"/>
      <c r="BD7" s="410"/>
      <c r="BE7" s="410"/>
      <c r="BF7" s="410"/>
      <c r="BG7" s="410"/>
      <c r="BH7" s="410"/>
      <c r="BI7" s="410"/>
      <c r="BJ7" s="410"/>
      <c r="BK7" s="410"/>
      <c r="BL7" s="410"/>
      <c r="BM7" s="410"/>
      <c r="BN7" s="410"/>
      <c r="BO7" s="410"/>
      <c r="BP7" s="410"/>
      <c r="BQ7" s="410"/>
      <c r="BR7" s="410"/>
      <c r="BS7" s="410"/>
      <c r="BT7" s="410"/>
      <c r="BU7" s="410"/>
      <c r="BV7" s="410"/>
    </row>
    <row r="8" spans="1:74" s="280" customFormat="1" ht="11.1" customHeight="1" x14ac:dyDescent="0.2">
      <c r="A8" s="417" t="s">
        <v>202</v>
      </c>
      <c r="B8" s="414" t="s">
        <v>976</v>
      </c>
      <c r="C8" s="106">
        <v>26.172633903000001</v>
      </c>
      <c r="D8" s="106">
        <v>23.546807429000001</v>
      </c>
      <c r="E8" s="106">
        <v>26.260744677000002</v>
      </c>
      <c r="F8" s="106">
        <v>26.2652547</v>
      </c>
      <c r="G8" s="106">
        <v>26.638297290000001</v>
      </c>
      <c r="H8" s="106">
        <v>26.758750166999999</v>
      </c>
      <c r="I8" s="106">
        <v>26.895726226000001</v>
      </c>
      <c r="J8" s="106">
        <v>26.606582258</v>
      </c>
      <c r="K8" s="106">
        <v>26.063571267</v>
      </c>
      <c r="L8" s="106">
        <v>27.474731968</v>
      </c>
      <c r="M8" s="106">
        <v>27.9046755</v>
      </c>
      <c r="N8" s="106">
        <v>27.649709839</v>
      </c>
      <c r="O8" s="106">
        <v>26.884147515999999</v>
      </c>
      <c r="P8" s="106">
        <v>27.034178535999999</v>
      </c>
      <c r="Q8" s="106">
        <v>28.03228271</v>
      </c>
      <c r="R8" s="106">
        <v>27.783261766999999</v>
      </c>
      <c r="S8" s="106">
        <v>27.662796934999999</v>
      </c>
      <c r="T8" s="106">
        <v>28.089378499999999</v>
      </c>
      <c r="U8" s="106">
        <v>28.520052160999999</v>
      </c>
      <c r="V8" s="106">
        <v>28.390362129</v>
      </c>
      <c r="W8" s="106">
        <v>28.747347767000001</v>
      </c>
      <c r="X8" s="106">
        <v>28.911554290000002</v>
      </c>
      <c r="Y8" s="106">
        <v>29.158953532999998</v>
      </c>
      <c r="Z8" s="106">
        <v>27.991665354999999</v>
      </c>
      <c r="AA8" s="106">
        <v>28.986612741999998</v>
      </c>
      <c r="AB8" s="106">
        <v>28.945341357</v>
      </c>
      <c r="AC8" s="106">
        <v>29.49300629</v>
      </c>
      <c r="AD8" s="106">
        <v>29.2112996</v>
      </c>
      <c r="AE8" s="106">
        <v>28.925781806</v>
      </c>
      <c r="AF8" s="106">
        <v>29.536111432999999</v>
      </c>
      <c r="AG8" s="106">
        <v>29.959702580999998</v>
      </c>
      <c r="AH8" s="106">
        <v>30.236424097</v>
      </c>
      <c r="AI8" s="106">
        <v>30.377891999999999</v>
      </c>
      <c r="AJ8" s="106">
        <v>30.456360226000001</v>
      </c>
      <c r="AK8" s="106">
        <v>30.985173766999999</v>
      </c>
      <c r="AL8" s="106">
        <v>31.034500806</v>
      </c>
      <c r="AM8" s="106">
        <v>28.933709193999999</v>
      </c>
      <c r="AN8" s="106">
        <v>30.208215516999999</v>
      </c>
      <c r="AO8" s="106">
        <v>30.587434806000001</v>
      </c>
      <c r="AP8" s="106">
        <v>30.684071932999998</v>
      </c>
      <c r="AQ8" s="106">
        <v>30.367993999999999</v>
      </c>
      <c r="AR8" s="106">
        <v>30.726209867000001</v>
      </c>
      <c r="AS8" s="106">
        <v>30.673632000000001</v>
      </c>
      <c r="AT8" s="106">
        <v>31.148001967999999</v>
      </c>
      <c r="AU8" s="106">
        <v>30.680389099999999</v>
      </c>
      <c r="AV8" s="106">
        <v>31.509447096999999</v>
      </c>
      <c r="AW8" s="106">
        <v>31.566278333</v>
      </c>
      <c r="AX8" s="106">
        <v>31.485550031999999</v>
      </c>
      <c r="AY8" s="933">
        <v>30.513745555</v>
      </c>
      <c r="AZ8" s="933">
        <v>31.006104231999998</v>
      </c>
      <c r="BA8" s="933">
        <v>31.204060747</v>
      </c>
      <c r="BB8" s="410">
        <v>30.951493017000001</v>
      </c>
      <c r="BC8" s="410">
        <v>30.935867726000001</v>
      </c>
      <c r="BD8" s="410">
        <v>31.117642788000001</v>
      </c>
      <c r="BE8" s="410">
        <v>31.461752589</v>
      </c>
      <c r="BF8" s="410">
        <v>31.476529065000001</v>
      </c>
      <c r="BG8" s="410">
        <v>31.060919847000001</v>
      </c>
      <c r="BH8" s="410">
        <v>31.465649690999999</v>
      </c>
      <c r="BI8" s="410">
        <v>31.709427799</v>
      </c>
      <c r="BJ8" s="410">
        <v>31.580813125999999</v>
      </c>
      <c r="BK8" s="410">
        <v>31.461972965000001</v>
      </c>
      <c r="BL8" s="410">
        <v>31.380664264</v>
      </c>
      <c r="BM8" s="410">
        <v>31.687593718999999</v>
      </c>
      <c r="BN8" s="410">
        <v>31.513927415000001</v>
      </c>
      <c r="BO8" s="410">
        <v>31.422824480999999</v>
      </c>
      <c r="BP8" s="410">
        <v>31.484893743000001</v>
      </c>
      <c r="BQ8" s="410">
        <v>31.660507314</v>
      </c>
      <c r="BR8" s="410">
        <v>31.599390428</v>
      </c>
      <c r="BS8" s="410">
        <v>31.364827559999998</v>
      </c>
      <c r="BT8" s="410">
        <v>31.611665183</v>
      </c>
      <c r="BU8" s="410">
        <v>31.897595466999999</v>
      </c>
      <c r="BV8" s="410">
        <v>31.783146500000001</v>
      </c>
    </row>
    <row r="9" spans="1:74" ht="11.1" customHeight="1" x14ac:dyDescent="0.2">
      <c r="A9" s="345" t="s">
        <v>145</v>
      </c>
      <c r="B9" s="415" t="s">
        <v>957</v>
      </c>
      <c r="C9" s="308">
        <v>5.7187000000000001</v>
      </c>
      <c r="D9" s="308">
        <v>5.5137</v>
      </c>
      <c r="E9" s="308">
        <v>5.6177000000000001</v>
      </c>
      <c r="F9" s="308">
        <v>5.2427000000000001</v>
      </c>
      <c r="G9" s="308">
        <v>5.3346999999999998</v>
      </c>
      <c r="H9" s="308">
        <v>5.5236999999999998</v>
      </c>
      <c r="I9" s="308">
        <v>5.6506999999999996</v>
      </c>
      <c r="J9" s="308">
        <v>5.4664999999999999</v>
      </c>
      <c r="K9" s="308">
        <v>5.3384999999999998</v>
      </c>
      <c r="L9" s="308">
        <v>5.7024999999999997</v>
      </c>
      <c r="M9" s="308">
        <v>5.7725</v>
      </c>
      <c r="N9" s="308">
        <v>5.5555000000000003</v>
      </c>
      <c r="O9" s="308">
        <v>5.4865000000000004</v>
      </c>
      <c r="P9" s="308">
        <v>5.7271000000000001</v>
      </c>
      <c r="Q9" s="308">
        <v>5.758</v>
      </c>
      <c r="R9" s="308">
        <v>5.6017999999999999</v>
      </c>
      <c r="S9" s="308">
        <v>5.4097</v>
      </c>
      <c r="T9" s="308">
        <v>5.5342000000000002</v>
      </c>
      <c r="U9" s="308">
        <v>5.7666000000000004</v>
      </c>
      <c r="V9" s="308">
        <v>5.7511000000000001</v>
      </c>
      <c r="W9" s="308">
        <v>5.6860999999999997</v>
      </c>
      <c r="X9" s="308">
        <v>5.8230000000000004</v>
      </c>
      <c r="Y9" s="308">
        <v>5.984</v>
      </c>
      <c r="Z9" s="308">
        <v>5.7957000000000001</v>
      </c>
      <c r="AA9" s="308">
        <v>5.7329999999999997</v>
      </c>
      <c r="AB9" s="308">
        <v>5.7371999999999996</v>
      </c>
      <c r="AC9" s="308">
        <v>5.8343999999999996</v>
      </c>
      <c r="AD9" s="308">
        <v>5.4714</v>
      </c>
      <c r="AE9" s="308">
        <v>5.1592000000000002</v>
      </c>
      <c r="AF9" s="308">
        <v>5.4960000000000004</v>
      </c>
      <c r="AG9" s="308">
        <v>5.8421000000000003</v>
      </c>
      <c r="AH9" s="308">
        <v>5.8487</v>
      </c>
      <c r="AI9" s="308">
        <v>5.6632999999999996</v>
      </c>
      <c r="AJ9" s="308">
        <v>5.8407</v>
      </c>
      <c r="AK9" s="308">
        <v>6.1935000000000002</v>
      </c>
      <c r="AL9" s="308">
        <v>6.2831000000000001</v>
      </c>
      <c r="AM9" s="308">
        <v>5.7983000000000002</v>
      </c>
      <c r="AN9" s="308">
        <v>6.0076000000000001</v>
      </c>
      <c r="AO9" s="308">
        <v>6.0475000000000003</v>
      </c>
      <c r="AP9" s="308">
        <v>5.9612999999999996</v>
      </c>
      <c r="AQ9" s="308">
        <v>5.6256000000000004</v>
      </c>
      <c r="AR9" s="308">
        <v>5.8776000000000002</v>
      </c>
      <c r="AS9" s="308">
        <v>5.9695</v>
      </c>
      <c r="AT9" s="308">
        <v>6.0711000000000004</v>
      </c>
      <c r="AU9" s="308">
        <v>5.7108999999999996</v>
      </c>
      <c r="AV9" s="308">
        <v>6.2100999999999997</v>
      </c>
      <c r="AW9" s="308">
        <v>6.2538999999999998</v>
      </c>
      <c r="AX9" s="308">
        <v>6.3304</v>
      </c>
      <c r="AY9" s="922">
        <v>6.2660787372</v>
      </c>
      <c r="AZ9" s="922">
        <v>6.2900769829999996</v>
      </c>
      <c r="BA9" s="922">
        <v>6.2613662265999999</v>
      </c>
      <c r="BB9" s="377">
        <v>6.0330190925</v>
      </c>
      <c r="BC9" s="377">
        <v>5.8935469154</v>
      </c>
      <c r="BD9" s="377">
        <v>5.9903888845999997</v>
      </c>
      <c r="BE9" s="377">
        <v>6.2187671897000003</v>
      </c>
      <c r="BF9" s="377">
        <v>6.2258115354000001</v>
      </c>
      <c r="BG9" s="377">
        <v>6.102585736</v>
      </c>
      <c r="BH9" s="377">
        <v>6.2651841719999997</v>
      </c>
      <c r="BI9" s="377">
        <v>6.4280544280000003</v>
      </c>
      <c r="BJ9" s="377">
        <v>6.4879283471999996</v>
      </c>
      <c r="BK9" s="377">
        <v>6.4262643676</v>
      </c>
      <c r="BL9" s="377">
        <v>6.4640442486999996</v>
      </c>
      <c r="BM9" s="377">
        <v>6.4447635418000004</v>
      </c>
      <c r="BN9" s="377">
        <v>6.2192205088000003</v>
      </c>
      <c r="BO9" s="377">
        <v>6.0817219155000002</v>
      </c>
      <c r="BP9" s="377">
        <v>6.1803963842999998</v>
      </c>
      <c r="BQ9" s="377">
        <v>6.4101274776999997</v>
      </c>
      <c r="BR9" s="377">
        <v>6.4182630224999997</v>
      </c>
      <c r="BS9" s="377">
        <v>6.2960726636000004</v>
      </c>
      <c r="BT9" s="377">
        <v>6.4592840577999997</v>
      </c>
      <c r="BU9" s="377">
        <v>6.6231388759999996</v>
      </c>
      <c r="BV9" s="377">
        <v>6.6836972632</v>
      </c>
    </row>
    <row r="10" spans="1:74" ht="11.1" customHeight="1" x14ac:dyDescent="0.2">
      <c r="A10" s="345" t="s">
        <v>146</v>
      </c>
      <c r="B10" s="415" t="s">
        <v>195</v>
      </c>
      <c r="C10" s="308">
        <v>1.9180999999999999</v>
      </c>
      <c r="D10" s="308">
        <v>1.9441999999999999</v>
      </c>
      <c r="E10" s="308">
        <v>1.9686999999999999</v>
      </c>
      <c r="F10" s="308">
        <v>1.9645999999999999</v>
      </c>
      <c r="G10" s="308">
        <v>1.9762</v>
      </c>
      <c r="H10" s="308">
        <v>1.9841</v>
      </c>
      <c r="I10" s="308">
        <v>1.9858</v>
      </c>
      <c r="J10" s="308">
        <v>1.9278</v>
      </c>
      <c r="K10" s="308">
        <v>1.9681999999999999</v>
      </c>
      <c r="L10" s="308">
        <v>1.9801</v>
      </c>
      <c r="M10" s="308">
        <v>2.0030000000000001</v>
      </c>
      <c r="N10" s="308">
        <v>2.0055000000000001</v>
      </c>
      <c r="O10" s="308">
        <v>2.0274999999999999</v>
      </c>
      <c r="P10" s="308">
        <v>2.0091000000000001</v>
      </c>
      <c r="Q10" s="308">
        <v>2.0308999999999999</v>
      </c>
      <c r="R10" s="308">
        <v>2.0184000000000002</v>
      </c>
      <c r="S10" s="308">
        <v>2.0335000000000001</v>
      </c>
      <c r="T10" s="308">
        <v>2.0419</v>
      </c>
      <c r="U10" s="308">
        <v>2.0211999999999999</v>
      </c>
      <c r="V10" s="308">
        <v>2.0348999999999999</v>
      </c>
      <c r="W10" s="308">
        <v>2.0384000000000002</v>
      </c>
      <c r="X10" s="308">
        <v>2.0327999999999999</v>
      </c>
      <c r="Y10" s="308">
        <v>2.0383</v>
      </c>
      <c r="Z10" s="308">
        <v>2.0301</v>
      </c>
      <c r="AA10" s="308">
        <v>2.1225000000000001</v>
      </c>
      <c r="AB10" s="308">
        <v>2.1120999999999999</v>
      </c>
      <c r="AC10" s="308">
        <v>2.1221000000000001</v>
      </c>
      <c r="AD10" s="308">
        <v>2.1604999999999999</v>
      </c>
      <c r="AE10" s="308">
        <v>2.1640000000000001</v>
      </c>
      <c r="AF10" s="308">
        <v>2.1480000000000001</v>
      </c>
      <c r="AG10" s="308">
        <v>2.0912000000000002</v>
      </c>
      <c r="AH10" s="308">
        <v>2.1089000000000002</v>
      </c>
      <c r="AI10" s="308">
        <v>2.1214</v>
      </c>
      <c r="AJ10" s="308">
        <v>2.0975999999999999</v>
      </c>
      <c r="AK10" s="308">
        <v>2.0977000000000001</v>
      </c>
      <c r="AL10" s="308">
        <v>2.0855999999999999</v>
      </c>
      <c r="AM10" s="308">
        <v>2.0543999999999998</v>
      </c>
      <c r="AN10" s="308">
        <v>2.0463</v>
      </c>
      <c r="AO10" s="308">
        <v>2.0415999999999999</v>
      </c>
      <c r="AP10" s="308">
        <v>2.0036999999999998</v>
      </c>
      <c r="AQ10" s="308">
        <v>1.9936</v>
      </c>
      <c r="AR10" s="308">
        <v>2.0125000000000002</v>
      </c>
      <c r="AS10" s="308">
        <v>2.0392000000000001</v>
      </c>
      <c r="AT10" s="308">
        <v>2.0375000000000001</v>
      </c>
      <c r="AU10" s="308">
        <v>2.0428000000000002</v>
      </c>
      <c r="AV10" s="308">
        <v>1.9982</v>
      </c>
      <c r="AW10" s="308">
        <v>1.9576</v>
      </c>
      <c r="AX10" s="308">
        <v>1.8989</v>
      </c>
      <c r="AY10" s="922">
        <v>1.8943501723</v>
      </c>
      <c r="AZ10" s="922">
        <v>1.8928411049</v>
      </c>
      <c r="BA10" s="922">
        <v>1.8860798723000001</v>
      </c>
      <c r="BB10" s="377">
        <v>1.8671657241999999</v>
      </c>
      <c r="BC10" s="377">
        <v>1.8582484103000001</v>
      </c>
      <c r="BD10" s="377">
        <v>1.8514661035</v>
      </c>
      <c r="BE10" s="377">
        <v>1.8392444995999999</v>
      </c>
      <c r="BF10" s="377">
        <v>1.8369938293999999</v>
      </c>
      <c r="BG10" s="377">
        <v>1.8321129108</v>
      </c>
      <c r="BH10" s="377">
        <v>1.8169064194</v>
      </c>
      <c r="BI10" s="377">
        <v>1.8031145712000001</v>
      </c>
      <c r="BJ10" s="377">
        <v>1.801317879</v>
      </c>
      <c r="BK10" s="377">
        <v>1.8091357976</v>
      </c>
      <c r="BL10" s="377">
        <v>1.8106924152999999</v>
      </c>
      <c r="BM10" s="377">
        <v>1.8064357767999999</v>
      </c>
      <c r="BN10" s="377">
        <v>1.7898432063</v>
      </c>
      <c r="BO10" s="377">
        <v>1.7829618655999999</v>
      </c>
      <c r="BP10" s="377">
        <v>1.7780841582</v>
      </c>
      <c r="BQ10" s="377">
        <v>1.7675340361</v>
      </c>
      <c r="BR10" s="377">
        <v>1.7667782052000001</v>
      </c>
      <c r="BS10" s="377">
        <v>1.7632729966</v>
      </c>
      <c r="BT10" s="377">
        <v>1.7492292253999999</v>
      </c>
      <c r="BU10" s="377">
        <v>1.7366066908</v>
      </c>
      <c r="BV10" s="377">
        <v>1.7358217367</v>
      </c>
    </row>
    <row r="11" spans="1:74" ht="11.1" customHeight="1" x14ac:dyDescent="0.2">
      <c r="A11" s="345" t="s">
        <v>147</v>
      </c>
      <c r="B11" s="415" t="s">
        <v>196</v>
      </c>
      <c r="C11" s="308">
        <v>18.535833903</v>
      </c>
      <c r="D11" s="308">
        <v>16.088907428999999</v>
      </c>
      <c r="E11" s="308">
        <v>18.674344677000001</v>
      </c>
      <c r="F11" s="308">
        <v>19.0579547</v>
      </c>
      <c r="G11" s="308">
        <v>19.32739729</v>
      </c>
      <c r="H11" s="308">
        <v>19.250950166999999</v>
      </c>
      <c r="I11" s="308">
        <v>19.259226225999999</v>
      </c>
      <c r="J11" s="308">
        <v>19.212282257999998</v>
      </c>
      <c r="K11" s="308">
        <v>18.756871267000001</v>
      </c>
      <c r="L11" s="308">
        <v>19.792131968</v>
      </c>
      <c r="M11" s="308">
        <v>20.129175499999999</v>
      </c>
      <c r="N11" s="308">
        <v>20.088709839</v>
      </c>
      <c r="O11" s="308">
        <v>19.370147515999999</v>
      </c>
      <c r="P11" s="308">
        <v>19.297978535999999</v>
      </c>
      <c r="Q11" s="308">
        <v>20.243382709999999</v>
      </c>
      <c r="R11" s="308">
        <v>20.163061766999999</v>
      </c>
      <c r="S11" s="308">
        <v>20.219596934999998</v>
      </c>
      <c r="T11" s="308">
        <v>20.513278499999998</v>
      </c>
      <c r="U11" s="308">
        <v>20.732252161000002</v>
      </c>
      <c r="V11" s="308">
        <v>20.604362128999998</v>
      </c>
      <c r="W11" s="308">
        <v>21.022847766999998</v>
      </c>
      <c r="X11" s="308">
        <v>21.055754289999999</v>
      </c>
      <c r="Y11" s="308">
        <v>21.136653533</v>
      </c>
      <c r="Z11" s="308">
        <v>20.165865355000001</v>
      </c>
      <c r="AA11" s="308">
        <v>21.131112741999999</v>
      </c>
      <c r="AB11" s="308">
        <v>21.096041357000001</v>
      </c>
      <c r="AC11" s="308">
        <v>21.536506289999998</v>
      </c>
      <c r="AD11" s="308">
        <v>21.579399599999999</v>
      </c>
      <c r="AE11" s="308">
        <v>21.602581806</v>
      </c>
      <c r="AF11" s="308">
        <v>21.892111433</v>
      </c>
      <c r="AG11" s="308">
        <v>22.026402580999999</v>
      </c>
      <c r="AH11" s="308">
        <v>22.278824097000001</v>
      </c>
      <c r="AI11" s="308">
        <v>22.593191999999998</v>
      </c>
      <c r="AJ11" s="308">
        <v>22.518060225999999</v>
      </c>
      <c r="AK11" s="308">
        <v>22.693973766999999</v>
      </c>
      <c r="AL11" s="308">
        <v>22.665800806</v>
      </c>
      <c r="AM11" s="308">
        <v>21.081009194</v>
      </c>
      <c r="AN11" s="308">
        <v>22.154315517000001</v>
      </c>
      <c r="AO11" s="308">
        <v>22.498334805999999</v>
      </c>
      <c r="AP11" s="308">
        <v>22.719071932999999</v>
      </c>
      <c r="AQ11" s="308">
        <v>22.748794</v>
      </c>
      <c r="AR11" s="308">
        <v>22.836109867000001</v>
      </c>
      <c r="AS11" s="308">
        <v>22.664932</v>
      </c>
      <c r="AT11" s="308">
        <v>23.039401968</v>
      </c>
      <c r="AU11" s="308">
        <v>22.926689100000001</v>
      </c>
      <c r="AV11" s="308">
        <v>23.301147097000001</v>
      </c>
      <c r="AW11" s="308">
        <v>23.354778332999999</v>
      </c>
      <c r="AX11" s="308">
        <v>23.256250032000001</v>
      </c>
      <c r="AY11" s="922">
        <v>22.353316645</v>
      </c>
      <c r="AZ11" s="922">
        <v>22.823186144000001</v>
      </c>
      <c r="BA11" s="922">
        <v>23.056614648</v>
      </c>
      <c r="BB11" s="377">
        <v>23.051308200000001</v>
      </c>
      <c r="BC11" s="377">
        <v>23.184072400000002</v>
      </c>
      <c r="BD11" s="377">
        <v>23.2757878</v>
      </c>
      <c r="BE11" s="377">
        <v>23.403740899999999</v>
      </c>
      <c r="BF11" s="377">
        <v>23.413723699999998</v>
      </c>
      <c r="BG11" s="377">
        <v>23.1262212</v>
      </c>
      <c r="BH11" s="377">
        <v>23.383559099999999</v>
      </c>
      <c r="BI11" s="377">
        <v>23.478258799999999</v>
      </c>
      <c r="BJ11" s="377">
        <v>23.291566899999999</v>
      </c>
      <c r="BK11" s="377">
        <v>23.2265728</v>
      </c>
      <c r="BL11" s="377">
        <v>23.105927600000001</v>
      </c>
      <c r="BM11" s="377">
        <v>23.436394400000001</v>
      </c>
      <c r="BN11" s="377">
        <v>23.504863700000001</v>
      </c>
      <c r="BO11" s="377">
        <v>23.558140699999999</v>
      </c>
      <c r="BP11" s="377">
        <v>23.5264132</v>
      </c>
      <c r="BQ11" s="377">
        <v>23.4828458</v>
      </c>
      <c r="BR11" s="377">
        <v>23.4143492</v>
      </c>
      <c r="BS11" s="377">
        <v>23.3054819</v>
      </c>
      <c r="BT11" s="377">
        <v>23.403151900000001</v>
      </c>
      <c r="BU11" s="377">
        <v>23.537849900000001</v>
      </c>
      <c r="BV11" s="377">
        <v>23.3636275</v>
      </c>
    </row>
    <row r="12" spans="1:74" ht="11.1" customHeight="1" x14ac:dyDescent="0.2">
      <c r="A12" s="345"/>
      <c r="B12" s="415"/>
      <c r="C12" s="308"/>
      <c r="D12" s="308"/>
      <c r="E12" s="308"/>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8"/>
      <c r="AN12" s="308"/>
      <c r="AO12" s="308"/>
      <c r="AP12" s="308"/>
      <c r="AQ12" s="308"/>
      <c r="AR12" s="308"/>
      <c r="AS12" s="308"/>
      <c r="AT12" s="308"/>
      <c r="AU12" s="308"/>
      <c r="AV12" s="308"/>
      <c r="AW12" s="308"/>
      <c r="AX12" s="308"/>
      <c r="AY12" s="922"/>
      <c r="AZ12" s="922"/>
      <c r="BA12" s="922"/>
      <c r="BB12" s="377"/>
      <c r="BC12" s="377"/>
      <c r="BD12" s="377"/>
      <c r="BE12" s="377"/>
      <c r="BF12" s="377"/>
      <c r="BG12" s="377"/>
      <c r="BH12" s="377"/>
      <c r="BI12" s="377"/>
      <c r="BJ12" s="377"/>
      <c r="BK12" s="377"/>
      <c r="BL12" s="377"/>
      <c r="BM12" s="377"/>
      <c r="BN12" s="377"/>
      <c r="BO12" s="377"/>
      <c r="BP12" s="377"/>
      <c r="BQ12" s="377"/>
      <c r="BR12" s="377"/>
      <c r="BS12" s="377"/>
      <c r="BT12" s="377"/>
      <c r="BU12" s="377"/>
      <c r="BV12" s="377"/>
    </row>
    <row r="13" spans="1:74" s="280" customFormat="1" ht="11.1" customHeight="1" x14ac:dyDescent="0.2">
      <c r="A13" s="417" t="s">
        <v>201</v>
      </c>
      <c r="B13" s="414" t="s">
        <v>977</v>
      </c>
      <c r="C13" s="106">
        <v>5.6587849783999999</v>
      </c>
      <c r="D13" s="106">
        <v>5.6005282878999996</v>
      </c>
      <c r="E13" s="106">
        <v>5.6904808022999998</v>
      </c>
      <c r="F13" s="106">
        <v>6.0895506492999996</v>
      </c>
      <c r="G13" s="106">
        <v>6.3959663015999997</v>
      </c>
      <c r="H13" s="106">
        <v>6.3828236470000004</v>
      </c>
      <c r="I13" s="106">
        <v>6.7156688410000003</v>
      </c>
      <c r="J13" s="106">
        <v>6.6632537938</v>
      </c>
      <c r="K13" s="106">
        <v>6.6842252883000004</v>
      </c>
      <c r="L13" s="106">
        <v>6.0728311729</v>
      </c>
      <c r="M13" s="106">
        <v>5.9230286497</v>
      </c>
      <c r="N13" s="106">
        <v>5.4692491919000004</v>
      </c>
      <c r="O13" s="106">
        <v>5.8477896989999998</v>
      </c>
      <c r="P13" s="106">
        <v>5.8079675056999998</v>
      </c>
      <c r="Q13" s="106">
        <v>5.8338298526000001</v>
      </c>
      <c r="R13" s="106">
        <v>6.2611843616999998</v>
      </c>
      <c r="S13" s="106">
        <v>6.6183456745000004</v>
      </c>
      <c r="T13" s="106">
        <v>6.5970282963000004</v>
      </c>
      <c r="U13" s="106">
        <v>6.9467820029</v>
      </c>
      <c r="V13" s="106">
        <v>7.0016975022999999</v>
      </c>
      <c r="W13" s="106">
        <v>7.006290935</v>
      </c>
      <c r="X13" s="106">
        <v>6.9882440618999997</v>
      </c>
      <c r="Y13" s="106">
        <v>6.6945908940000001</v>
      </c>
      <c r="Z13" s="106">
        <v>6.3668618271000001</v>
      </c>
      <c r="AA13" s="106">
        <v>6.4607200184</v>
      </c>
      <c r="AB13" s="106">
        <v>6.3931773888999999</v>
      </c>
      <c r="AC13" s="106">
        <v>6.3173580351999998</v>
      </c>
      <c r="AD13" s="106">
        <v>6.6269702147</v>
      </c>
      <c r="AE13" s="106">
        <v>7.1175830252000001</v>
      </c>
      <c r="AF13" s="106">
        <v>7.2960494770000004</v>
      </c>
      <c r="AG13" s="106">
        <v>7.5843988494000003</v>
      </c>
      <c r="AH13" s="106">
        <v>7.5277279899999998</v>
      </c>
      <c r="AI13" s="106">
        <v>7.7060557640000003</v>
      </c>
      <c r="AJ13" s="106">
        <v>7.4484839789999997</v>
      </c>
      <c r="AK13" s="106">
        <v>7.4825681096999999</v>
      </c>
      <c r="AL13" s="106">
        <v>7.2784722627000003</v>
      </c>
      <c r="AM13" s="106">
        <v>7.0794719787</v>
      </c>
      <c r="AN13" s="106">
        <v>6.9816770417000003</v>
      </c>
      <c r="AO13" s="106">
        <v>6.9735211248000004</v>
      </c>
      <c r="AP13" s="106">
        <v>7.1033899483000003</v>
      </c>
      <c r="AQ13" s="106">
        <v>7.6322947132000003</v>
      </c>
      <c r="AR13" s="106">
        <v>7.7611561910000004</v>
      </c>
      <c r="AS13" s="106">
        <v>7.4396769555000004</v>
      </c>
      <c r="AT13" s="106">
        <v>7.8067205129000001</v>
      </c>
      <c r="AU13" s="106">
        <v>7.9764365537000002</v>
      </c>
      <c r="AV13" s="106">
        <v>7.5663455387000003</v>
      </c>
      <c r="AW13" s="106">
        <v>7.3301871542999999</v>
      </c>
      <c r="AX13" s="106">
        <v>7.0803745826000002</v>
      </c>
      <c r="AY13" s="933">
        <v>7.0575996393000002</v>
      </c>
      <c r="AZ13" s="933">
        <v>7.2136942181999997</v>
      </c>
      <c r="BA13" s="933">
        <v>7.0127357898999998</v>
      </c>
      <c r="BB13" s="410">
        <v>7.3716087750000003</v>
      </c>
      <c r="BC13" s="410">
        <v>7.6715092</v>
      </c>
      <c r="BD13" s="410">
        <v>7.8731421172999996</v>
      </c>
      <c r="BE13" s="410">
        <v>7.8642516432000003</v>
      </c>
      <c r="BF13" s="410">
        <v>8.0333361964000005</v>
      </c>
      <c r="BG13" s="410">
        <v>8.2444018533999994</v>
      </c>
      <c r="BH13" s="410">
        <v>7.9232659878999998</v>
      </c>
      <c r="BI13" s="410">
        <v>7.8249229834999996</v>
      </c>
      <c r="BJ13" s="410">
        <v>7.5920331257999996</v>
      </c>
      <c r="BK13" s="410">
        <v>7.4846719463999998</v>
      </c>
      <c r="BL13" s="410">
        <v>7.8117570853</v>
      </c>
      <c r="BM13" s="410">
        <v>7.5517819070999996</v>
      </c>
      <c r="BN13" s="410">
        <v>7.9276224644999997</v>
      </c>
      <c r="BO13" s="410">
        <v>8.1764226254000008</v>
      </c>
      <c r="BP13" s="410">
        <v>8.3698629234999995</v>
      </c>
      <c r="BQ13" s="410">
        <v>8.4017598464999992</v>
      </c>
      <c r="BR13" s="410">
        <v>8.4817923722999993</v>
      </c>
      <c r="BS13" s="410">
        <v>8.6790519380000006</v>
      </c>
      <c r="BT13" s="410">
        <v>8.3614258565000004</v>
      </c>
      <c r="BU13" s="410">
        <v>8.2816483116999997</v>
      </c>
      <c r="BV13" s="410">
        <v>8.0209269948999999</v>
      </c>
    </row>
    <row r="14" spans="1:74" ht="11.1" customHeight="1" x14ac:dyDescent="0.2">
      <c r="A14" s="345" t="s">
        <v>148</v>
      </c>
      <c r="B14" s="415" t="s">
        <v>965</v>
      </c>
      <c r="C14" s="308">
        <v>0.65259999999999996</v>
      </c>
      <c r="D14" s="308">
        <v>0.65790000000000004</v>
      </c>
      <c r="E14" s="308">
        <v>0.68910000000000005</v>
      </c>
      <c r="F14" s="308">
        <v>0.68359999999999999</v>
      </c>
      <c r="G14" s="308">
        <v>0.70520000000000005</v>
      </c>
      <c r="H14" s="308">
        <v>0.70489999999999997</v>
      </c>
      <c r="I14" s="308">
        <v>0.72950000000000004</v>
      </c>
      <c r="J14" s="308">
        <v>0.71850000000000003</v>
      </c>
      <c r="K14" s="308">
        <v>0.73370000000000002</v>
      </c>
      <c r="L14" s="308">
        <v>0.73460000000000003</v>
      </c>
      <c r="M14" s="308">
        <v>0.73970000000000002</v>
      </c>
      <c r="N14" s="308">
        <v>0.74639999999999995</v>
      </c>
      <c r="O14" s="308">
        <v>0.76549999999999996</v>
      </c>
      <c r="P14" s="308">
        <v>0.76780000000000004</v>
      </c>
      <c r="Q14" s="308">
        <v>0.76160000000000005</v>
      </c>
      <c r="R14" s="308">
        <v>0.77669999999999995</v>
      </c>
      <c r="S14" s="308">
        <v>0.77890000000000004</v>
      </c>
      <c r="T14" s="308">
        <v>0.78879999999999995</v>
      </c>
      <c r="U14" s="308">
        <v>0.77829999999999999</v>
      </c>
      <c r="V14" s="308">
        <v>0.78249999999999997</v>
      </c>
      <c r="W14" s="308">
        <v>0.79510000000000003</v>
      </c>
      <c r="X14" s="308">
        <v>0.8296</v>
      </c>
      <c r="Y14" s="308">
        <v>0.81759999999999999</v>
      </c>
      <c r="Z14" s="308">
        <v>0.80030000000000001</v>
      </c>
      <c r="AA14" s="308">
        <v>0.79610000000000003</v>
      </c>
      <c r="AB14" s="308">
        <v>0.8034</v>
      </c>
      <c r="AC14" s="308">
        <v>0.81659999999999999</v>
      </c>
      <c r="AD14" s="308">
        <v>0.81469999999999998</v>
      </c>
      <c r="AE14" s="308">
        <v>0.8105</v>
      </c>
      <c r="AF14" s="308">
        <v>0.80059999999999998</v>
      </c>
      <c r="AG14" s="308">
        <v>0.80730000000000002</v>
      </c>
      <c r="AH14" s="308">
        <v>0.81399999999999995</v>
      </c>
      <c r="AI14" s="308">
        <v>0.82830000000000004</v>
      </c>
      <c r="AJ14" s="308">
        <v>0.8367</v>
      </c>
      <c r="AK14" s="308">
        <v>0.84470000000000001</v>
      </c>
      <c r="AL14" s="308">
        <v>0.85240000000000005</v>
      </c>
      <c r="AM14" s="308">
        <v>0.85409999999999997</v>
      </c>
      <c r="AN14" s="308">
        <v>0.84760000000000002</v>
      </c>
      <c r="AO14" s="308">
        <v>0.8629</v>
      </c>
      <c r="AP14" s="308">
        <v>0.87109999999999999</v>
      </c>
      <c r="AQ14" s="308">
        <v>0.87539999999999996</v>
      </c>
      <c r="AR14" s="308">
        <v>0.86339999999999995</v>
      </c>
      <c r="AS14" s="308">
        <v>0.88529999999999998</v>
      </c>
      <c r="AT14" s="308">
        <v>0.90890000000000004</v>
      </c>
      <c r="AU14" s="308">
        <v>0.92369999999999997</v>
      </c>
      <c r="AV14" s="308">
        <v>0.92479999999999996</v>
      </c>
      <c r="AW14" s="308">
        <v>0.93669999999999998</v>
      </c>
      <c r="AX14" s="308">
        <v>0.94450000000000001</v>
      </c>
      <c r="AY14" s="922">
        <v>0.93506205964</v>
      </c>
      <c r="AZ14" s="922">
        <v>0.97916408351999995</v>
      </c>
      <c r="BA14" s="922">
        <v>0.93565080064999995</v>
      </c>
      <c r="BB14" s="377">
        <v>0.95892693552999997</v>
      </c>
      <c r="BC14" s="377">
        <v>0.95091536241999997</v>
      </c>
      <c r="BD14" s="377">
        <v>0.96371741781999998</v>
      </c>
      <c r="BE14" s="377">
        <v>0.96133702330000004</v>
      </c>
      <c r="BF14" s="377">
        <v>0.97829103364000003</v>
      </c>
      <c r="BG14" s="377">
        <v>1.0018312644</v>
      </c>
      <c r="BH14" s="377">
        <v>0.99905620143999996</v>
      </c>
      <c r="BI14" s="377">
        <v>1.0166423056</v>
      </c>
      <c r="BJ14" s="377">
        <v>1.0169223918000001</v>
      </c>
      <c r="BK14" s="377">
        <v>1.0032852523</v>
      </c>
      <c r="BL14" s="377">
        <v>1.0844467824999999</v>
      </c>
      <c r="BM14" s="377">
        <v>1.0194162405</v>
      </c>
      <c r="BN14" s="377">
        <v>1.0439418206</v>
      </c>
      <c r="BO14" s="377">
        <v>1.0295034181</v>
      </c>
      <c r="BP14" s="377">
        <v>1.054915891</v>
      </c>
      <c r="BQ14" s="377">
        <v>1.0427349645999999</v>
      </c>
      <c r="BR14" s="377">
        <v>1.0555260929000001</v>
      </c>
      <c r="BS14" s="377">
        <v>1.0840918677</v>
      </c>
      <c r="BT14" s="377">
        <v>1.0683841253999999</v>
      </c>
      <c r="BU14" s="377">
        <v>1.0951986789000001</v>
      </c>
      <c r="BV14" s="377">
        <v>1.0775008379</v>
      </c>
    </row>
    <row r="15" spans="1:74" ht="11.1" customHeight="1" x14ac:dyDescent="0.2">
      <c r="A15" s="345" t="s">
        <v>149</v>
      </c>
      <c r="B15" s="415" t="s">
        <v>966</v>
      </c>
      <c r="C15" s="308">
        <v>3.2263999999999999</v>
      </c>
      <c r="D15" s="308">
        <v>3.1789999999999998</v>
      </c>
      <c r="E15" s="308">
        <v>3.2589999999999999</v>
      </c>
      <c r="F15" s="308">
        <v>3.6985000000000001</v>
      </c>
      <c r="G15" s="308">
        <v>3.9921000000000002</v>
      </c>
      <c r="H15" s="308">
        <v>3.9874999999999998</v>
      </c>
      <c r="I15" s="308">
        <v>4.2514000000000003</v>
      </c>
      <c r="J15" s="308">
        <v>4.2003000000000004</v>
      </c>
      <c r="K15" s="308">
        <v>4.1919000000000004</v>
      </c>
      <c r="L15" s="308">
        <v>3.5975999999999999</v>
      </c>
      <c r="M15" s="308">
        <v>3.431</v>
      </c>
      <c r="N15" s="308">
        <v>3.2259000000000002</v>
      </c>
      <c r="O15" s="308">
        <v>3.3849999999999998</v>
      </c>
      <c r="P15" s="308">
        <v>3.2703000000000002</v>
      </c>
      <c r="Q15" s="308">
        <v>3.3371</v>
      </c>
      <c r="R15" s="308">
        <v>3.5779999999999998</v>
      </c>
      <c r="S15" s="308">
        <v>3.9003000000000001</v>
      </c>
      <c r="T15" s="308">
        <v>3.9163000000000001</v>
      </c>
      <c r="U15" s="308">
        <v>4.2020999999999997</v>
      </c>
      <c r="V15" s="308">
        <v>4.2493999999999996</v>
      </c>
      <c r="W15" s="308">
        <v>4.2271999999999998</v>
      </c>
      <c r="X15" s="308">
        <v>4.1871999999999998</v>
      </c>
      <c r="Y15" s="308">
        <v>3.8824000000000001</v>
      </c>
      <c r="Z15" s="308">
        <v>3.5451000000000001</v>
      </c>
      <c r="AA15" s="308">
        <v>3.6368999999999998</v>
      </c>
      <c r="AB15" s="308">
        <v>3.6274999999999999</v>
      </c>
      <c r="AC15" s="308">
        <v>3.5310999999999999</v>
      </c>
      <c r="AD15" s="308">
        <v>3.8087</v>
      </c>
      <c r="AE15" s="308">
        <v>4.3273999999999999</v>
      </c>
      <c r="AF15" s="308">
        <v>4.4768999999999997</v>
      </c>
      <c r="AG15" s="308">
        <v>4.7885</v>
      </c>
      <c r="AH15" s="308">
        <v>4.7343000000000002</v>
      </c>
      <c r="AI15" s="308">
        <v>4.9284999999999997</v>
      </c>
      <c r="AJ15" s="308">
        <v>4.6077000000000004</v>
      </c>
      <c r="AK15" s="308">
        <v>4.6356000000000002</v>
      </c>
      <c r="AL15" s="308">
        <v>4.2359999999999998</v>
      </c>
      <c r="AM15" s="308">
        <v>3.9581</v>
      </c>
      <c r="AN15" s="308">
        <v>3.8885999999999998</v>
      </c>
      <c r="AO15" s="308">
        <v>3.8391999999999999</v>
      </c>
      <c r="AP15" s="308">
        <v>3.9969000000000001</v>
      </c>
      <c r="AQ15" s="308">
        <v>4.4619</v>
      </c>
      <c r="AR15" s="308">
        <v>4.7003000000000004</v>
      </c>
      <c r="AS15" s="308">
        <v>4.5191999999999997</v>
      </c>
      <c r="AT15" s="308">
        <v>4.6614000000000004</v>
      </c>
      <c r="AU15" s="308">
        <v>4.8254999999999999</v>
      </c>
      <c r="AV15" s="308">
        <v>4.391</v>
      </c>
      <c r="AW15" s="308">
        <v>4.1555999999999997</v>
      </c>
      <c r="AX15" s="308">
        <v>3.9180999999999999</v>
      </c>
      <c r="AY15" s="922">
        <v>3.9016098472</v>
      </c>
      <c r="AZ15" s="922">
        <v>4.0309629631000004</v>
      </c>
      <c r="BA15" s="922">
        <v>3.8659390746</v>
      </c>
      <c r="BB15" s="377">
        <v>4.1942315971999999</v>
      </c>
      <c r="BC15" s="377">
        <v>4.5119996917999998</v>
      </c>
      <c r="BD15" s="377">
        <v>4.7228222641000004</v>
      </c>
      <c r="BE15" s="377">
        <v>4.6918055976000002</v>
      </c>
      <c r="BF15" s="377">
        <v>4.7560529805999998</v>
      </c>
      <c r="BG15" s="377">
        <v>4.8607051077000003</v>
      </c>
      <c r="BH15" s="377">
        <v>4.5142978472999999</v>
      </c>
      <c r="BI15" s="377">
        <v>4.4022593765</v>
      </c>
      <c r="BJ15" s="377">
        <v>4.1579224035999998</v>
      </c>
      <c r="BK15" s="377">
        <v>4.0649971484999998</v>
      </c>
      <c r="BL15" s="377">
        <v>4.3472868481000004</v>
      </c>
      <c r="BM15" s="377">
        <v>4.1379142857</v>
      </c>
      <c r="BN15" s="377">
        <v>4.5164733075000001</v>
      </c>
      <c r="BO15" s="377">
        <v>4.7559744051999999</v>
      </c>
      <c r="BP15" s="377">
        <v>4.9140357218000004</v>
      </c>
      <c r="BQ15" s="377">
        <v>4.9712387745999997</v>
      </c>
      <c r="BR15" s="377">
        <v>4.9542822217999998</v>
      </c>
      <c r="BS15" s="377">
        <v>5.0506421396999999</v>
      </c>
      <c r="BT15" s="377">
        <v>4.7625470299000003</v>
      </c>
      <c r="BU15" s="377">
        <v>4.6705723638999999</v>
      </c>
      <c r="BV15" s="377">
        <v>4.4142173411999996</v>
      </c>
    </row>
    <row r="16" spans="1:74" ht="11.1" customHeight="1" x14ac:dyDescent="0.2">
      <c r="A16" s="345" t="s">
        <v>150</v>
      </c>
      <c r="B16" s="415" t="s">
        <v>967</v>
      </c>
      <c r="C16" s="308">
        <v>0.78029999999999999</v>
      </c>
      <c r="D16" s="308">
        <v>0.77659999999999996</v>
      </c>
      <c r="E16" s="308">
        <v>0.77629999999999999</v>
      </c>
      <c r="F16" s="308">
        <v>0.77629999999999999</v>
      </c>
      <c r="G16" s="308">
        <v>0.73440000000000005</v>
      </c>
      <c r="H16" s="308">
        <v>0.72499999999999998</v>
      </c>
      <c r="I16" s="308">
        <v>0.7621</v>
      </c>
      <c r="J16" s="308">
        <v>0.77829999999999999</v>
      </c>
      <c r="K16" s="308">
        <v>0.77510000000000001</v>
      </c>
      <c r="L16" s="308">
        <v>0.77090000000000003</v>
      </c>
      <c r="M16" s="308">
        <v>0.77829999999999999</v>
      </c>
      <c r="N16" s="308">
        <v>0.77590000000000003</v>
      </c>
      <c r="O16" s="308">
        <v>0.77180000000000004</v>
      </c>
      <c r="P16" s="308">
        <v>0.77100000000000002</v>
      </c>
      <c r="Q16" s="308">
        <v>0.78280000000000005</v>
      </c>
      <c r="R16" s="308">
        <v>0.78269999999999995</v>
      </c>
      <c r="S16" s="308">
        <v>0.77759999999999996</v>
      </c>
      <c r="T16" s="308">
        <v>0.78390000000000004</v>
      </c>
      <c r="U16" s="308">
        <v>0.77890000000000004</v>
      </c>
      <c r="V16" s="308">
        <v>0.7802</v>
      </c>
      <c r="W16" s="308">
        <v>0.7843</v>
      </c>
      <c r="X16" s="308">
        <v>0.78769999999999996</v>
      </c>
      <c r="Y16" s="308">
        <v>0.80189999999999995</v>
      </c>
      <c r="Z16" s="308">
        <v>0.81530000000000002</v>
      </c>
      <c r="AA16" s="308">
        <v>0.80459999999999998</v>
      </c>
      <c r="AB16" s="308">
        <v>0.79079999999999995</v>
      </c>
      <c r="AC16" s="308">
        <v>0.80249999999999999</v>
      </c>
      <c r="AD16" s="308">
        <v>0.81359999999999999</v>
      </c>
      <c r="AE16" s="308">
        <v>0.80530000000000002</v>
      </c>
      <c r="AF16" s="308">
        <v>0.8085</v>
      </c>
      <c r="AG16" s="308">
        <v>0.81320000000000003</v>
      </c>
      <c r="AH16" s="308">
        <v>0.81310000000000004</v>
      </c>
      <c r="AI16" s="308">
        <v>0.80200000000000005</v>
      </c>
      <c r="AJ16" s="308">
        <v>0.81379999999999997</v>
      </c>
      <c r="AK16" s="308">
        <v>0.80900000000000005</v>
      </c>
      <c r="AL16" s="308">
        <v>0.81769999999999998</v>
      </c>
      <c r="AM16" s="308">
        <v>0.80830000000000002</v>
      </c>
      <c r="AN16" s="308">
        <v>0.79520000000000002</v>
      </c>
      <c r="AO16" s="308">
        <v>0.8105</v>
      </c>
      <c r="AP16" s="308">
        <v>0.82079999999999997</v>
      </c>
      <c r="AQ16" s="308">
        <v>0.81859999999999999</v>
      </c>
      <c r="AR16" s="308">
        <v>0.81230000000000002</v>
      </c>
      <c r="AS16" s="308">
        <v>0.81169999999999998</v>
      </c>
      <c r="AT16" s="308">
        <v>0.80469999999999997</v>
      </c>
      <c r="AU16" s="308">
        <v>0.78139999999999998</v>
      </c>
      <c r="AV16" s="308">
        <v>0.7954</v>
      </c>
      <c r="AW16" s="308">
        <v>0.79</v>
      </c>
      <c r="AX16" s="308">
        <v>0.7863</v>
      </c>
      <c r="AY16" s="922">
        <v>0.80009680435999997</v>
      </c>
      <c r="AZ16" s="922">
        <v>0.78705633122999996</v>
      </c>
      <c r="BA16" s="922">
        <v>0.79137313400999998</v>
      </c>
      <c r="BB16" s="377">
        <v>0.7913113034</v>
      </c>
      <c r="BC16" s="377">
        <v>0.79178301834999998</v>
      </c>
      <c r="BD16" s="377">
        <v>0.78807111615000003</v>
      </c>
      <c r="BE16" s="377">
        <v>0.78612627468999996</v>
      </c>
      <c r="BF16" s="377">
        <v>0.78345820822000001</v>
      </c>
      <c r="BG16" s="377">
        <v>0.77483703821000005</v>
      </c>
      <c r="BH16" s="377">
        <v>0.77573942731000001</v>
      </c>
      <c r="BI16" s="377">
        <v>0.77317246964999997</v>
      </c>
      <c r="BJ16" s="377">
        <v>0.77237779884000002</v>
      </c>
      <c r="BK16" s="377">
        <v>0.77085210165999996</v>
      </c>
      <c r="BL16" s="377">
        <v>0.76724777750999995</v>
      </c>
      <c r="BM16" s="377">
        <v>0.76523338508000005</v>
      </c>
      <c r="BN16" s="377">
        <v>0.76569301376999999</v>
      </c>
      <c r="BO16" s="377">
        <v>0.76496267925000005</v>
      </c>
      <c r="BP16" s="377">
        <v>0.76166602623000002</v>
      </c>
      <c r="BQ16" s="377">
        <v>0.75950836493999996</v>
      </c>
      <c r="BR16" s="377">
        <v>0.76022183153</v>
      </c>
      <c r="BS16" s="377">
        <v>0.75959851834000003</v>
      </c>
      <c r="BT16" s="377">
        <v>0.75629589561999999</v>
      </c>
      <c r="BU16" s="377">
        <v>0.75439674852000005</v>
      </c>
      <c r="BV16" s="377">
        <v>0.75465396285999997</v>
      </c>
    </row>
    <row r="17" spans="1:74" ht="11.1" customHeight="1" x14ac:dyDescent="0.2">
      <c r="A17" s="345" t="s">
        <v>779</v>
      </c>
      <c r="B17" s="424" t="s">
        <v>968</v>
      </c>
      <c r="C17" s="308">
        <v>0.1249</v>
      </c>
      <c r="D17" s="308">
        <v>0.12130000000000001</v>
      </c>
      <c r="E17" s="308">
        <v>0.1216</v>
      </c>
      <c r="F17" s="308">
        <v>8.6800000000000002E-2</v>
      </c>
      <c r="G17" s="308">
        <v>0.1033</v>
      </c>
      <c r="H17" s="308">
        <v>0.11260000000000001</v>
      </c>
      <c r="I17" s="308">
        <v>0.121</v>
      </c>
      <c r="J17" s="308">
        <v>0.1246</v>
      </c>
      <c r="K17" s="308">
        <v>0.12770000000000001</v>
      </c>
      <c r="L17" s="308">
        <v>0.1208</v>
      </c>
      <c r="M17" s="308">
        <v>0.12690000000000001</v>
      </c>
      <c r="N17" s="308">
        <v>0.111</v>
      </c>
      <c r="O17" s="308">
        <v>0.1021</v>
      </c>
      <c r="P17" s="308">
        <v>0.1477</v>
      </c>
      <c r="Q17" s="308">
        <v>0.108</v>
      </c>
      <c r="R17" s="308">
        <v>0.26629999999999998</v>
      </c>
      <c r="S17" s="308">
        <v>0.3044</v>
      </c>
      <c r="T17" s="308">
        <v>0.33310000000000001</v>
      </c>
      <c r="U17" s="308">
        <v>0.36499999999999999</v>
      </c>
      <c r="V17" s="308">
        <v>0.36630000000000001</v>
      </c>
      <c r="W17" s="308">
        <v>0.37940000000000002</v>
      </c>
      <c r="X17" s="308">
        <v>0.35310000000000002</v>
      </c>
      <c r="Y17" s="308">
        <v>0.37009999999999998</v>
      </c>
      <c r="Z17" s="308">
        <v>0.37159999999999999</v>
      </c>
      <c r="AA17" s="308">
        <v>0.39129999999999998</v>
      </c>
      <c r="AB17" s="308">
        <v>0.39129999999999998</v>
      </c>
      <c r="AC17" s="308">
        <v>0.37309999999999999</v>
      </c>
      <c r="AD17" s="308">
        <v>0.3836</v>
      </c>
      <c r="AE17" s="308">
        <v>0.36249999999999999</v>
      </c>
      <c r="AF17" s="308">
        <v>0.39510000000000001</v>
      </c>
      <c r="AG17" s="308">
        <v>0.38690000000000002</v>
      </c>
      <c r="AH17" s="308">
        <v>0.36499999999999999</v>
      </c>
      <c r="AI17" s="308">
        <v>0.33</v>
      </c>
      <c r="AJ17" s="308">
        <v>0.38</v>
      </c>
      <c r="AK17" s="308">
        <v>0.38</v>
      </c>
      <c r="AL17" s="308">
        <v>0.55500000000000005</v>
      </c>
      <c r="AM17" s="308">
        <v>0.63</v>
      </c>
      <c r="AN17" s="308">
        <v>0.63</v>
      </c>
      <c r="AO17" s="308">
        <v>0.64500000000000002</v>
      </c>
      <c r="AP17" s="308">
        <v>0.6</v>
      </c>
      <c r="AQ17" s="308">
        <v>0.66</v>
      </c>
      <c r="AR17" s="308">
        <v>0.61</v>
      </c>
      <c r="AS17" s="308">
        <v>0.43</v>
      </c>
      <c r="AT17" s="308">
        <v>0.63</v>
      </c>
      <c r="AU17" s="308">
        <v>0.65</v>
      </c>
      <c r="AV17" s="308">
        <v>0.66</v>
      </c>
      <c r="AW17" s="308">
        <v>0.64</v>
      </c>
      <c r="AX17" s="308">
        <v>0.625</v>
      </c>
      <c r="AY17" s="922">
        <v>0.625</v>
      </c>
      <c r="AZ17" s="922">
        <v>0.625</v>
      </c>
      <c r="BA17" s="922">
        <v>0.625</v>
      </c>
      <c r="BB17" s="377">
        <v>0.625</v>
      </c>
      <c r="BC17" s="377">
        <v>0.625</v>
      </c>
      <c r="BD17" s="377">
        <v>0.625</v>
      </c>
      <c r="BE17" s="377">
        <v>0.64521286533</v>
      </c>
      <c r="BF17" s="377">
        <v>0.72797672376</v>
      </c>
      <c r="BG17" s="377">
        <v>0.82526262587999999</v>
      </c>
      <c r="BH17" s="377">
        <v>0.85370297165999998</v>
      </c>
      <c r="BI17" s="377">
        <v>0.85296779865000005</v>
      </c>
      <c r="BJ17" s="377">
        <v>0.85216989923999997</v>
      </c>
      <c r="BK17" s="377">
        <v>0.87860429040999999</v>
      </c>
      <c r="BL17" s="377">
        <v>0.84570316307000004</v>
      </c>
      <c r="BM17" s="377">
        <v>0.86349622655000002</v>
      </c>
      <c r="BN17" s="377">
        <v>0.83868627873000001</v>
      </c>
      <c r="BO17" s="377">
        <v>0.85850412162</v>
      </c>
      <c r="BP17" s="377">
        <v>0.87454421788000003</v>
      </c>
      <c r="BQ17" s="377">
        <v>0.86529783105000002</v>
      </c>
      <c r="BR17" s="377">
        <v>0.95008939223</v>
      </c>
      <c r="BS17" s="377">
        <v>1.0253571328</v>
      </c>
      <c r="BT17" s="377">
        <v>1.0124583593000001</v>
      </c>
      <c r="BU17" s="377">
        <v>0.99958266685999997</v>
      </c>
      <c r="BV17" s="377">
        <v>1.0119299766000001</v>
      </c>
    </row>
    <row r="18" spans="1:74" ht="11.1" customHeight="1" x14ac:dyDescent="0.2">
      <c r="A18" s="345"/>
      <c r="B18" s="424"/>
      <c r="C18" s="308"/>
      <c r="D18" s="308"/>
      <c r="E18" s="308"/>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8"/>
      <c r="AL18" s="308"/>
      <c r="AM18" s="308"/>
      <c r="AN18" s="308"/>
      <c r="AO18" s="308"/>
      <c r="AP18" s="308"/>
      <c r="AQ18" s="308"/>
      <c r="AR18" s="308"/>
      <c r="AS18" s="308"/>
      <c r="AT18" s="308"/>
      <c r="AU18" s="308"/>
      <c r="AV18" s="308"/>
      <c r="AW18" s="308"/>
      <c r="AX18" s="308"/>
      <c r="AY18" s="922"/>
      <c r="AZ18" s="922"/>
      <c r="BA18" s="922"/>
      <c r="BB18" s="377"/>
      <c r="BC18" s="377"/>
      <c r="BD18" s="377"/>
      <c r="BE18" s="377"/>
      <c r="BF18" s="377"/>
      <c r="BG18" s="377"/>
      <c r="BH18" s="377"/>
      <c r="BI18" s="377"/>
      <c r="BJ18" s="377"/>
      <c r="BK18" s="377"/>
      <c r="BL18" s="377"/>
      <c r="BM18" s="377"/>
      <c r="BN18" s="377"/>
      <c r="BO18" s="377"/>
      <c r="BP18" s="377"/>
      <c r="BQ18" s="377"/>
      <c r="BR18" s="377"/>
      <c r="BS18" s="377"/>
      <c r="BT18" s="377"/>
      <c r="BU18" s="377"/>
      <c r="BV18" s="377"/>
    </row>
    <row r="19" spans="1:74" s="280" customFormat="1" ht="11.1" customHeight="1" x14ac:dyDescent="0.2">
      <c r="A19" s="417" t="s">
        <v>197</v>
      </c>
      <c r="B19" s="423" t="s">
        <v>978</v>
      </c>
      <c r="C19" s="106">
        <v>4.359</v>
      </c>
      <c r="D19" s="106">
        <v>4.2782999999999998</v>
      </c>
      <c r="E19" s="106">
        <v>4.3570000000000002</v>
      </c>
      <c r="F19" s="106">
        <v>3.9815999999999998</v>
      </c>
      <c r="G19" s="106">
        <v>3.8157999999999999</v>
      </c>
      <c r="H19" s="106">
        <v>3.6964000000000001</v>
      </c>
      <c r="I19" s="106">
        <v>4.0773999999999999</v>
      </c>
      <c r="J19" s="106">
        <v>4.1773999999999996</v>
      </c>
      <c r="K19" s="106">
        <v>4.125</v>
      </c>
      <c r="L19" s="106">
        <v>4.1566999999999998</v>
      </c>
      <c r="M19" s="106">
        <v>4.0260999999999996</v>
      </c>
      <c r="N19" s="106">
        <v>4.1639999999999997</v>
      </c>
      <c r="O19" s="106">
        <v>4.0393999999999997</v>
      </c>
      <c r="P19" s="106">
        <v>4.1050000000000004</v>
      </c>
      <c r="Q19" s="106">
        <v>4.008</v>
      </c>
      <c r="R19" s="106">
        <v>3.9319999999999999</v>
      </c>
      <c r="S19" s="106">
        <v>3.8260000000000001</v>
      </c>
      <c r="T19" s="106">
        <v>3.5169999999999999</v>
      </c>
      <c r="U19" s="106">
        <v>3.9207000000000001</v>
      </c>
      <c r="V19" s="106">
        <v>3.8287</v>
      </c>
      <c r="W19" s="106">
        <v>3.6797</v>
      </c>
      <c r="X19" s="106">
        <v>3.9022000000000001</v>
      </c>
      <c r="Y19" s="106">
        <v>3.9933000000000001</v>
      </c>
      <c r="Z19" s="106">
        <v>3.9394</v>
      </c>
      <c r="AA19" s="106">
        <v>3.9142999999999999</v>
      </c>
      <c r="AB19" s="106">
        <v>4.0838000000000001</v>
      </c>
      <c r="AC19" s="106">
        <v>4.0782999999999996</v>
      </c>
      <c r="AD19" s="106">
        <v>3.9777</v>
      </c>
      <c r="AE19" s="106">
        <v>3.9380000000000002</v>
      </c>
      <c r="AF19" s="106">
        <v>3.9453</v>
      </c>
      <c r="AG19" s="106">
        <v>3.9746000000000001</v>
      </c>
      <c r="AH19" s="106">
        <v>3.8548</v>
      </c>
      <c r="AI19" s="106">
        <v>3.7050999999999998</v>
      </c>
      <c r="AJ19" s="106">
        <v>3.8664999999999998</v>
      </c>
      <c r="AK19" s="106">
        <v>3.9742000000000002</v>
      </c>
      <c r="AL19" s="106">
        <v>4.0260999999999996</v>
      </c>
      <c r="AM19" s="106">
        <v>3.9590000000000001</v>
      </c>
      <c r="AN19" s="106">
        <v>3.8691</v>
      </c>
      <c r="AO19" s="106">
        <v>3.9967999999999999</v>
      </c>
      <c r="AP19" s="106">
        <v>3.9817</v>
      </c>
      <c r="AQ19" s="106">
        <v>3.8454999999999999</v>
      </c>
      <c r="AR19" s="106">
        <v>3.7553999999999998</v>
      </c>
      <c r="AS19" s="106">
        <v>3.9315000000000002</v>
      </c>
      <c r="AT19" s="106">
        <v>3.6747000000000001</v>
      </c>
      <c r="AU19" s="106">
        <v>3.5644999999999998</v>
      </c>
      <c r="AV19" s="106">
        <v>3.8702000000000001</v>
      </c>
      <c r="AW19" s="106">
        <v>3.8292999999999999</v>
      </c>
      <c r="AX19" s="106">
        <v>3.9618000000000002</v>
      </c>
      <c r="AY19" s="933">
        <v>3.9056842565999998</v>
      </c>
      <c r="AZ19" s="933">
        <v>3.8211375829000001</v>
      </c>
      <c r="BA19" s="933">
        <v>3.9784279916999998</v>
      </c>
      <c r="BB19" s="410">
        <v>3.9716140495999999</v>
      </c>
      <c r="BC19" s="410">
        <v>3.8705393869</v>
      </c>
      <c r="BD19" s="410">
        <v>3.8787396986</v>
      </c>
      <c r="BE19" s="410">
        <v>3.9527282873999998</v>
      </c>
      <c r="BF19" s="410">
        <v>3.8820400237000001</v>
      </c>
      <c r="BG19" s="410">
        <v>3.7367759186999998</v>
      </c>
      <c r="BH19" s="410">
        <v>4.0386875916999996</v>
      </c>
      <c r="BI19" s="410">
        <v>4.0457067699999998</v>
      </c>
      <c r="BJ19" s="410">
        <v>4.0710571088999998</v>
      </c>
      <c r="BK19" s="410">
        <v>4.0483377033999997</v>
      </c>
      <c r="BL19" s="410">
        <v>4.0512054719000004</v>
      </c>
      <c r="BM19" s="410">
        <v>4.0439309450999996</v>
      </c>
      <c r="BN19" s="410">
        <v>4.0163652551000002</v>
      </c>
      <c r="BO19" s="410">
        <v>3.8982653690000002</v>
      </c>
      <c r="BP19" s="410">
        <v>3.8883961765000001</v>
      </c>
      <c r="BQ19" s="410">
        <v>3.9270307047999999</v>
      </c>
      <c r="BR19" s="410">
        <v>3.8411112866999999</v>
      </c>
      <c r="BS19" s="410">
        <v>3.6773341620000002</v>
      </c>
      <c r="BT19" s="410">
        <v>3.9488835049</v>
      </c>
      <c r="BU19" s="410">
        <v>3.9482691725999999</v>
      </c>
      <c r="BV19" s="410">
        <v>3.9353342964000002</v>
      </c>
    </row>
    <row r="20" spans="1:74" ht="11.1" customHeight="1" x14ac:dyDescent="0.2">
      <c r="A20" s="345" t="s">
        <v>151</v>
      </c>
      <c r="B20" s="424" t="s">
        <v>969</v>
      </c>
      <c r="C20" s="308">
        <v>2.1278999999999999</v>
      </c>
      <c r="D20" s="308">
        <v>2.1095999999999999</v>
      </c>
      <c r="E20" s="308">
        <v>2.0985999999999998</v>
      </c>
      <c r="F20" s="308">
        <v>2.0019</v>
      </c>
      <c r="G20" s="308">
        <v>1.8520000000000001</v>
      </c>
      <c r="H20" s="308">
        <v>1.8505</v>
      </c>
      <c r="I20" s="308">
        <v>2.0407000000000002</v>
      </c>
      <c r="J20" s="308">
        <v>2.0973000000000002</v>
      </c>
      <c r="K20" s="308">
        <v>2.0415999999999999</v>
      </c>
      <c r="L20" s="308">
        <v>2.0710999999999999</v>
      </c>
      <c r="M20" s="308">
        <v>1.9782999999999999</v>
      </c>
      <c r="N20" s="308">
        <v>2.0972</v>
      </c>
      <c r="O20" s="308">
        <v>1.9732000000000001</v>
      </c>
      <c r="P20" s="308">
        <v>2.0043000000000002</v>
      </c>
      <c r="Q20" s="308">
        <v>1.9539</v>
      </c>
      <c r="R20" s="308">
        <v>1.8678999999999999</v>
      </c>
      <c r="S20" s="308">
        <v>1.8223</v>
      </c>
      <c r="T20" s="308">
        <v>1.5466</v>
      </c>
      <c r="U20" s="308">
        <v>1.8792</v>
      </c>
      <c r="V20" s="308">
        <v>2.0154000000000001</v>
      </c>
      <c r="W20" s="308">
        <v>1.8432999999999999</v>
      </c>
      <c r="X20" s="308">
        <v>1.9804999999999999</v>
      </c>
      <c r="Y20" s="308">
        <v>1.9836</v>
      </c>
      <c r="Z20" s="308">
        <v>2.0068999999999999</v>
      </c>
      <c r="AA20" s="308">
        <v>2.0021</v>
      </c>
      <c r="AB20" s="308">
        <v>2.0102000000000002</v>
      </c>
      <c r="AC20" s="308">
        <v>2.0676999999999999</v>
      </c>
      <c r="AD20" s="308">
        <v>2.0560999999999998</v>
      </c>
      <c r="AE20" s="308">
        <v>2.0116999999999998</v>
      </c>
      <c r="AF20" s="308">
        <v>2.0232999999999999</v>
      </c>
      <c r="AG20" s="308">
        <v>2.0659999999999998</v>
      </c>
      <c r="AH20" s="308">
        <v>2.0204</v>
      </c>
      <c r="AI20" s="308">
        <v>1.8604000000000001</v>
      </c>
      <c r="AJ20" s="308">
        <v>1.9923999999999999</v>
      </c>
      <c r="AK20" s="308">
        <v>2.0510999999999999</v>
      </c>
      <c r="AL20" s="308">
        <v>2.1278000000000001</v>
      </c>
      <c r="AM20" s="308">
        <v>2.0798000000000001</v>
      </c>
      <c r="AN20" s="308">
        <v>2.0087999999999999</v>
      </c>
      <c r="AO20" s="308">
        <v>2.0981000000000001</v>
      </c>
      <c r="AP20" s="308">
        <v>2.0973000000000002</v>
      </c>
      <c r="AQ20" s="308">
        <v>1.9598</v>
      </c>
      <c r="AR20" s="308">
        <v>1.9762999999999999</v>
      </c>
      <c r="AS20" s="308">
        <v>2.0889000000000002</v>
      </c>
      <c r="AT20" s="308">
        <v>2.0059</v>
      </c>
      <c r="AU20" s="308">
        <v>1.7408999999999999</v>
      </c>
      <c r="AV20" s="308">
        <v>2.0064000000000002</v>
      </c>
      <c r="AW20" s="308">
        <v>1.9776</v>
      </c>
      <c r="AX20" s="308">
        <v>2.0323000000000002</v>
      </c>
      <c r="AY20" s="922">
        <v>1.9821481812999999</v>
      </c>
      <c r="AZ20" s="922">
        <v>1.9431566468999999</v>
      </c>
      <c r="BA20" s="922">
        <v>2.0951861476999998</v>
      </c>
      <c r="BB20" s="377">
        <v>2.1062698915000002</v>
      </c>
      <c r="BC20" s="377">
        <v>2.0174337828</v>
      </c>
      <c r="BD20" s="377">
        <v>2.0286842527000002</v>
      </c>
      <c r="BE20" s="377">
        <v>2.1396697326999998</v>
      </c>
      <c r="BF20" s="377">
        <v>2.1507044771000001</v>
      </c>
      <c r="BG20" s="377">
        <v>1.9116668371000001</v>
      </c>
      <c r="BH20" s="377">
        <v>2.1725706066999999</v>
      </c>
      <c r="BI20" s="377">
        <v>2.1835862933999999</v>
      </c>
      <c r="BJ20" s="377">
        <v>2.1946745361</v>
      </c>
      <c r="BK20" s="377">
        <v>2.1738918298000001</v>
      </c>
      <c r="BL20" s="377">
        <v>2.1684252211000001</v>
      </c>
      <c r="BM20" s="377">
        <v>2.1625632358</v>
      </c>
      <c r="BN20" s="377">
        <v>2.1566817375</v>
      </c>
      <c r="BO20" s="377">
        <v>2.0508667746999998</v>
      </c>
      <c r="BP20" s="377">
        <v>2.0451579282000001</v>
      </c>
      <c r="BQ20" s="377">
        <v>2.1349490453</v>
      </c>
      <c r="BR20" s="377">
        <v>2.1248124973000002</v>
      </c>
      <c r="BS20" s="377">
        <v>1.8647691798999999</v>
      </c>
      <c r="BT20" s="377">
        <v>2.1046944081999999</v>
      </c>
      <c r="BU20" s="377">
        <v>2.0947881248</v>
      </c>
      <c r="BV20" s="377">
        <v>2.0849657150000001</v>
      </c>
    </row>
    <row r="21" spans="1:74" ht="11.1" customHeight="1" x14ac:dyDescent="0.2">
      <c r="A21" s="345" t="s">
        <v>560</v>
      </c>
      <c r="B21" s="424" t="s">
        <v>970</v>
      </c>
      <c r="C21" s="308">
        <v>1.0873999999999999</v>
      </c>
      <c r="D21" s="308">
        <v>1.0297000000000001</v>
      </c>
      <c r="E21" s="308">
        <v>1.0975999999999999</v>
      </c>
      <c r="F21" s="308">
        <v>0.83140000000000003</v>
      </c>
      <c r="G21" s="308">
        <v>0.86639999999999995</v>
      </c>
      <c r="H21" s="308">
        <v>0.72599999999999998</v>
      </c>
      <c r="I21" s="308">
        <v>0.88580000000000003</v>
      </c>
      <c r="J21" s="308">
        <v>0.94510000000000005</v>
      </c>
      <c r="K21" s="308">
        <v>0.96040000000000003</v>
      </c>
      <c r="L21" s="308">
        <v>0.96840000000000004</v>
      </c>
      <c r="M21" s="308">
        <v>0.90080000000000005</v>
      </c>
      <c r="N21" s="308">
        <v>0.93610000000000004</v>
      </c>
      <c r="O21" s="308">
        <v>0.96970000000000001</v>
      </c>
      <c r="P21" s="308">
        <v>0.98850000000000005</v>
      </c>
      <c r="Q21" s="308">
        <v>0.94740000000000002</v>
      </c>
      <c r="R21" s="308">
        <v>0.94630000000000003</v>
      </c>
      <c r="S21" s="308">
        <v>0.90090000000000003</v>
      </c>
      <c r="T21" s="308">
        <v>0.85650000000000004</v>
      </c>
      <c r="U21" s="308">
        <v>0.94120000000000004</v>
      </c>
      <c r="V21" s="308">
        <v>0.71840000000000004</v>
      </c>
      <c r="W21" s="308">
        <v>0.74590000000000001</v>
      </c>
      <c r="X21" s="308">
        <v>0.84189999999999998</v>
      </c>
      <c r="Y21" s="308">
        <v>0.91210000000000002</v>
      </c>
      <c r="Z21" s="308">
        <v>0.83289999999999997</v>
      </c>
      <c r="AA21" s="308">
        <v>0.79379999999999995</v>
      </c>
      <c r="AB21" s="308">
        <v>0.94599999999999995</v>
      </c>
      <c r="AC21" s="308">
        <v>0.87870000000000004</v>
      </c>
      <c r="AD21" s="308">
        <v>0.80369999999999997</v>
      </c>
      <c r="AE21" s="308">
        <v>0.82450000000000001</v>
      </c>
      <c r="AF21" s="308">
        <v>0.77129999999999999</v>
      </c>
      <c r="AG21" s="308">
        <v>0.81310000000000004</v>
      </c>
      <c r="AH21" s="308">
        <v>0.6996</v>
      </c>
      <c r="AI21" s="308">
        <v>0.71419999999999995</v>
      </c>
      <c r="AJ21" s="308">
        <v>0.76680000000000004</v>
      </c>
      <c r="AK21" s="308">
        <v>0.79379999999999995</v>
      </c>
      <c r="AL21" s="308">
        <v>0.77929999999999999</v>
      </c>
      <c r="AM21" s="308">
        <v>0.76900000000000002</v>
      </c>
      <c r="AN21" s="308">
        <v>0.74509999999999998</v>
      </c>
      <c r="AO21" s="308">
        <v>0.79390000000000005</v>
      </c>
      <c r="AP21" s="308">
        <v>0.77769999999999995</v>
      </c>
      <c r="AQ21" s="308">
        <v>0.7782</v>
      </c>
      <c r="AR21" s="308">
        <v>0.65249999999999997</v>
      </c>
      <c r="AS21" s="308">
        <v>0.76790000000000003</v>
      </c>
      <c r="AT21" s="308">
        <v>0.57969999999999999</v>
      </c>
      <c r="AU21" s="308">
        <v>0.70120000000000005</v>
      </c>
      <c r="AV21" s="308">
        <v>0.74539999999999995</v>
      </c>
      <c r="AW21" s="308">
        <v>0.73160000000000003</v>
      </c>
      <c r="AX21" s="308">
        <v>0.78049999999999997</v>
      </c>
      <c r="AY21" s="922">
        <v>0.81202142822000001</v>
      </c>
      <c r="AZ21" s="922">
        <v>0.75718454784</v>
      </c>
      <c r="BA21" s="922">
        <v>0.76440859838999997</v>
      </c>
      <c r="BB21" s="377">
        <v>0.75388585987000001</v>
      </c>
      <c r="BC21" s="377">
        <v>0.74819096724</v>
      </c>
      <c r="BD21" s="377">
        <v>0.73704911658000005</v>
      </c>
      <c r="BE21" s="377">
        <v>0.69859896307000002</v>
      </c>
      <c r="BF21" s="377">
        <v>0.60919133708999995</v>
      </c>
      <c r="BG21" s="377">
        <v>0.70003413053999997</v>
      </c>
      <c r="BH21" s="377">
        <v>0.73911878196000003</v>
      </c>
      <c r="BI21" s="377">
        <v>0.74972775355999999</v>
      </c>
      <c r="BJ21" s="377">
        <v>0.74595811168000004</v>
      </c>
      <c r="BK21" s="377">
        <v>0.75175988596999999</v>
      </c>
      <c r="BL21" s="377">
        <v>0.75372661629000004</v>
      </c>
      <c r="BM21" s="377">
        <v>0.75575017488999996</v>
      </c>
      <c r="BN21" s="377">
        <v>0.74310792881999999</v>
      </c>
      <c r="BO21" s="377">
        <v>0.73970798052999998</v>
      </c>
      <c r="BP21" s="377">
        <v>0.72841853191999995</v>
      </c>
      <c r="BQ21" s="377">
        <v>0.67756203837999995</v>
      </c>
      <c r="BR21" s="377">
        <v>0.59540780476999999</v>
      </c>
      <c r="BS21" s="377">
        <v>0.69072932466000003</v>
      </c>
      <c r="BT21" s="377">
        <v>0.72375002344999995</v>
      </c>
      <c r="BU21" s="377">
        <v>0.73061639401</v>
      </c>
      <c r="BV21" s="377">
        <v>0.72611377307000002</v>
      </c>
    </row>
    <row r="22" spans="1:74" ht="11.1" customHeight="1" x14ac:dyDescent="0.2">
      <c r="A22" s="345"/>
      <c r="B22" s="424"/>
      <c r="C22" s="308"/>
      <c r="D22" s="308"/>
      <c r="E22" s="308"/>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922"/>
      <c r="AZ22" s="922"/>
      <c r="BA22" s="922"/>
      <c r="BB22" s="377"/>
      <c r="BC22" s="377"/>
      <c r="BD22" s="377"/>
      <c r="BE22" s="377"/>
      <c r="BF22" s="377"/>
      <c r="BG22" s="377"/>
      <c r="BH22" s="377"/>
      <c r="BI22" s="377"/>
      <c r="BJ22" s="377"/>
      <c r="BK22" s="377"/>
      <c r="BL22" s="377"/>
      <c r="BM22" s="377"/>
      <c r="BN22" s="377"/>
      <c r="BO22" s="377"/>
      <c r="BP22" s="377"/>
      <c r="BQ22" s="377"/>
      <c r="BR22" s="377"/>
      <c r="BS22" s="377"/>
      <c r="BT22" s="377"/>
      <c r="BU22" s="377"/>
      <c r="BV22" s="377"/>
    </row>
    <row r="23" spans="1:74" s="280" customFormat="1" ht="11.1" customHeight="1" x14ac:dyDescent="0.2">
      <c r="A23" s="417" t="s">
        <v>206</v>
      </c>
      <c r="B23" s="423" t="s">
        <v>979</v>
      </c>
      <c r="C23" s="106">
        <v>13.3513</v>
      </c>
      <c r="D23" s="106">
        <v>13.4084</v>
      </c>
      <c r="E23" s="106">
        <v>13.517200000000001</v>
      </c>
      <c r="F23" s="106">
        <v>13.664999999999999</v>
      </c>
      <c r="G23" s="106">
        <v>13.668799999999999</v>
      </c>
      <c r="H23" s="106">
        <v>13.638400000000001</v>
      </c>
      <c r="I23" s="106">
        <v>13.6997</v>
      </c>
      <c r="J23" s="106">
        <v>13.416700000000001</v>
      </c>
      <c r="K23" s="106">
        <v>13.7745</v>
      </c>
      <c r="L23" s="106">
        <v>14.167899999999999</v>
      </c>
      <c r="M23" s="106">
        <v>14.318300000000001</v>
      </c>
      <c r="N23" s="106">
        <v>14.3271</v>
      </c>
      <c r="O23" s="106">
        <v>14.3955</v>
      </c>
      <c r="P23" s="106">
        <v>14.449199999999999</v>
      </c>
      <c r="Q23" s="106">
        <v>14.3462</v>
      </c>
      <c r="R23" s="106">
        <v>13.1805</v>
      </c>
      <c r="S23" s="106">
        <v>13.4659</v>
      </c>
      <c r="T23" s="106">
        <v>13.5471</v>
      </c>
      <c r="U23" s="106">
        <v>13.7948</v>
      </c>
      <c r="V23" s="106">
        <v>13.472799999999999</v>
      </c>
      <c r="W23" s="106">
        <v>13.522600000000001</v>
      </c>
      <c r="X23" s="106">
        <v>13.6616</v>
      </c>
      <c r="Y23" s="106">
        <v>14.195399999999999</v>
      </c>
      <c r="Z23" s="106">
        <v>14.2317</v>
      </c>
      <c r="AA23" s="106">
        <v>14.231</v>
      </c>
      <c r="AB23" s="106">
        <v>14.373699999999999</v>
      </c>
      <c r="AC23" s="106">
        <v>14.0197</v>
      </c>
      <c r="AD23" s="106">
        <v>13.919499999999999</v>
      </c>
      <c r="AE23" s="106">
        <v>13.775399999999999</v>
      </c>
      <c r="AF23" s="106">
        <v>13.7529</v>
      </c>
      <c r="AG23" s="106">
        <v>13.6091</v>
      </c>
      <c r="AH23" s="106">
        <v>13.498100000000001</v>
      </c>
      <c r="AI23" s="106">
        <v>13.6911</v>
      </c>
      <c r="AJ23" s="106">
        <v>13.866899999999999</v>
      </c>
      <c r="AK23" s="106">
        <v>13.8506</v>
      </c>
      <c r="AL23" s="106">
        <v>13.897399999999999</v>
      </c>
      <c r="AM23" s="106">
        <v>13.869300000000001</v>
      </c>
      <c r="AN23" s="106">
        <v>13.786</v>
      </c>
      <c r="AO23" s="106">
        <v>13.776300000000001</v>
      </c>
      <c r="AP23" s="106">
        <v>13.6112</v>
      </c>
      <c r="AQ23" s="106">
        <v>13.3415</v>
      </c>
      <c r="AR23" s="106">
        <v>13.2966</v>
      </c>
      <c r="AS23" s="106">
        <v>13.2964</v>
      </c>
      <c r="AT23" s="106">
        <v>13.1038</v>
      </c>
      <c r="AU23" s="106">
        <v>13.2424</v>
      </c>
      <c r="AV23" s="106">
        <v>13.0609</v>
      </c>
      <c r="AW23" s="106">
        <v>13.285399999999999</v>
      </c>
      <c r="AX23" s="106">
        <v>13.2974</v>
      </c>
      <c r="AY23" s="933">
        <v>13.37934018</v>
      </c>
      <c r="AZ23" s="933">
        <v>13.668611518000001</v>
      </c>
      <c r="BA23" s="933">
        <v>13.464972267</v>
      </c>
      <c r="BB23" s="410">
        <v>13.335349324999999</v>
      </c>
      <c r="BC23" s="410">
        <v>13.456153835</v>
      </c>
      <c r="BD23" s="410">
        <v>13.426966934999999</v>
      </c>
      <c r="BE23" s="410">
        <v>13.397751211999999</v>
      </c>
      <c r="BF23" s="410">
        <v>13.446294064</v>
      </c>
      <c r="BG23" s="410">
        <v>13.466689054</v>
      </c>
      <c r="BH23" s="410">
        <v>13.519477373999999</v>
      </c>
      <c r="BI23" s="410">
        <v>13.601109584</v>
      </c>
      <c r="BJ23" s="410">
        <v>13.636029656</v>
      </c>
      <c r="BK23" s="410">
        <v>13.669080029</v>
      </c>
      <c r="BL23" s="410">
        <v>13.685552899999999</v>
      </c>
      <c r="BM23" s="410">
        <v>13.689703768999999</v>
      </c>
      <c r="BN23" s="410">
        <v>13.675353435</v>
      </c>
      <c r="BO23" s="410">
        <v>13.595858163000001</v>
      </c>
      <c r="BP23" s="410">
        <v>13.638505678</v>
      </c>
      <c r="BQ23" s="410">
        <v>13.605489087</v>
      </c>
      <c r="BR23" s="410">
        <v>13.529687819999999</v>
      </c>
      <c r="BS23" s="410">
        <v>13.63039225</v>
      </c>
      <c r="BT23" s="410">
        <v>13.63180917</v>
      </c>
      <c r="BU23" s="410">
        <v>13.73444774</v>
      </c>
      <c r="BV23" s="410">
        <v>13.765193628</v>
      </c>
    </row>
    <row r="24" spans="1:74" ht="11.1" customHeight="1" x14ac:dyDescent="0.2">
      <c r="A24" s="345" t="s">
        <v>152</v>
      </c>
      <c r="B24" s="424" t="s">
        <v>203</v>
      </c>
      <c r="C24" s="308">
        <v>0.75480000000000003</v>
      </c>
      <c r="D24" s="308">
        <v>0.74380000000000002</v>
      </c>
      <c r="E24" s="308">
        <v>0.73760000000000003</v>
      </c>
      <c r="F24" s="308">
        <v>0.70079999999999998</v>
      </c>
      <c r="G24" s="308">
        <v>0.67679999999999996</v>
      </c>
      <c r="H24" s="308">
        <v>0.70789999999999997</v>
      </c>
      <c r="I24" s="308">
        <v>0.7198</v>
      </c>
      <c r="J24" s="308">
        <v>0.71419999999999995</v>
      </c>
      <c r="K24" s="308">
        <v>0.70569999999999999</v>
      </c>
      <c r="L24" s="308">
        <v>0.70699999999999996</v>
      </c>
      <c r="M24" s="308">
        <v>0.71099999999999997</v>
      </c>
      <c r="N24" s="308">
        <v>0.72019999999999995</v>
      </c>
      <c r="O24" s="308">
        <v>0.70350000000000001</v>
      </c>
      <c r="P24" s="308">
        <v>0.68679999999999997</v>
      </c>
      <c r="Q24" s="308">
        <v>0.69910000000000005</v>
      </c>
      <c r="R24" s="308">
        <v>0.69579999999999997</v>
      </c>
      <c r="S24" s="308">
        <v>0.68259999999999998</v>
      </c>
      <c r="T24" s="308">
        <v>0.6351</v>
      </c>
      <c r="U24" s="308">
        <v>0.66169999999999995</v>
      </c>
      <c r="V24" s="308">
        <v>0.64370000000000005</v>
      </c>
      <c r="W24" s="308">
        <v>0.65669999999999995</v>
      </c>
      <c r="X24" s="308">
        <v>0.66649999999999998</v>
      </c>
      <c r="Y24" s="308">
        <v>0.66949999999999998</v>
      </c>
      <c r="Z24" s="308">
        <v>0.67069999999999996</v>
      </c>
      <c r="AA24" s="308">
        <v>0.65469999999999995</v>
      </c>
      <c r="AB24" s="308">
        <v>0.65080000000000005</v>
      </c>
      <c r="AC24" s="308">
        <v>0.63480000000000003</v>
      </c>
      <c r="AD24" s="308">
        <v>0.62870000000000004</v>
      </c>
      <c r="AE24" s="308">
        <v>0.61480000000000001</v>
      </c>
      <c r="AF24" s="308">
        <v>0.61280000000000001</v>
      </c>
      <c r="AG24" s="308">
        <v>0.62380000000000002</v>
      </c>
      <c r="AH24" s="308">
        <v>0.62280000000000002</v>
      </c>
      <c r="AI24" s="308">
        <v>0.60980000000000001</v>
      </c>
      <c r="AJ24" s="308">
        <v>0.60570000000000002</v>
      </c>
      <c r="AK24" s="308">
        <v>0.61180000000000001</v>
      </c>
      <c r="AL24" s="308">
        <v>0.6069</v>
      </c>
      <c r="AM24" s="308">
        <v>0.60070000000000001</v>
      </c>
      <c r="AN24" s="308">
        <v>0.6008</v>
      </c>
      <c r="AO24" s="308">
        <v>0.60770000000000002</v>
      </c>
      <c r="AP24" s="308">
        <v>0.60670000000000002</v>
      </c>
      <c r="AQ24" s="308">
        <v>0.57230000000000003</v>
      </c>
      <c r="AR24" s="308">
        <v>0.60060000000000002</v>
      </c>
      <c r="AS24" s="308">
        <v>0.60040000000000004</v>
      </c>
      <c r="AT24" s="308">
        <v>0.58330000000000004</v>
      </c>
      <c r="AU24" s="308">
        <v>0.58499999999999996</v>
      </c>
      <c r="AV24" s="308">
        <v>0.59409999999999996</v>
      </c>
      <c r="AW24" s="308">
        <v>0.60009999999999997</v>
      </c>
      <c r="AX24" s="308">
        <v>0.61170000000000002</v>
      </c>
      <c r="AY24" s="922">
        <v>0.55223240887000002</v>
      </c>
      <c r="AZ24" s="922">
        <v>0.58688369441999999</v>
      </c>
      <c r="BA24" s="922">
        <v>0.62328742540000004</v>
      </c>
      <c r="BB24" s="377">
        <v>0.62112118300999997</v>
      </c>
      <c r="BC24" s="377">
        <v>0.62778452898000003</v>
      </c>
      <c r="BD24" s="377">
        <v>0.63461478978999997</v>
      </c>
      <c r="BE24" s="377">
        <v>0.63952433246999996</v>
      </c>
      <c r="BF24" s="377">
        <v>0.64553602637999996</v>
      </c>
      <c r="BG24" s="377">
        <v>0.64088231193</v>
      </c>
      <c r="BH24" s="377">
        <v>0.64199801192999995</v>
      </c>
      <c r="BI24" s="377">
        <v>0.63864469588999995</v>
      </c>
      <c r="BJ24" s="377">
        <v>0.63517982171999998</v>
      </c>
      <c r="BK24" s="377">
        <v>0.63134737625000004</v>
      </c>
      <c r="BL24" s="377">
        <v>0.62796566975000001</v>
      </c>
      <c r="BM24" s="377">
        <v>0.62436740433000004</v>
      </c>
      <c r="BN24" s="377">
        <v>0.61601990784000005</v>
      </c>
      <c r="BO24" s="377">
        <v>0.61264420206000003</v>
      </c>
      <c r="BP24" s="377">
        <v>0.60934318058000003</v>
      </c>
      <c r="BQ24" s="377">
        <v>0.60595723352999997</v>
      </c>
      <c r="BR24" s="377">
        <v>0.60263908621999995</v>
      </c>
      <c r="BS24" s="377">
        <v>0.59939444953999998</v>
      </c>
      <c r="BT24" s="377">
        <v>0.60098949360999998</v>
      </c>
      <c r="BU24" s="377">
        <v>0.59784098915999995</v>
      </c>
      <c r="BV24" s="377">
        <v>0.59475008885000002</v>
      </c>
    </row>
    <row r="25" spans="1:74" ht="11.1" customHeight="1" x14ac:dyDescent="0.2">
      <c r="A25" s="345" t="s">
        <v>153</v>
      </c>
      <c r="B25" s="424" t="s">
        <v>204</v>
      </c>
      <c r="C25" s="308">
        <v>1.8013999999999999</v>
      </c>
      <c r="D25" s="308">
        <v>1.9204000000000001</v>
      </c>
      <c r="E25" s="308">
        <v>1.8798999999999999</v>
      </c>
      <c r="F25" s="308">
        <v>1.8458000000000001</v>
      </c>
      <c r="G25" s="308">
        <v>1.8756999999999999</v>
      </c>
      <c r="H25" s="308">
        <v>1.8546</v>
      </c>
      <c r="I25" s="308">
        <v>1.8575999999999999</v>
      </c>
      <c r="J25" s="308">
        <v>1.6144000000000001</v>
      </c>
      <c r="K25" s="308">
        <v>1.6883999999999999</v>
      </c>
      <c r="L25" s="308">
        <v>1.9521999999999999</v>
      </c>
      <c r="M25" s="308">
        <v>2.0367000000000002</v>
      </c>
      <c r="N25" s="308">
        <v>2.0379999999999998</v>
      </c>
      <c r="O25" s="308">
        <v>2.0164</v>
      </c>
      <c r="P25" s="308">
        <v>2.0278</v>
      </c>
      <c r="Q25" s="308">
        <v>1.9761</v>
      </c>
      <c r="R25" s="308">
        <v>1.8005</v>
      </c>
      <c r="S25" s="308">
        <v>1.9480999999999999</v>
      </c>
      <c r="T25" s="308">
        <v>1.5671999999999999</v>
      </c>
      <c r="U25" s="308">
        <v>1.7668999999999999</v>
      </c>
      <c r="V25" s="308">
        <v>1.5881000000000001</v>
      </c>
      <c r="W25" s="308">
        <v>1.5082</v>
      </c>
      <c r="X25" s="308">
        <v>1.6626000000000001</v>
      </c>
      <c r="Y25" s="308">
        <v>2.0436999999999999</v>
      </c>
      <c r="Z25" s="308">
        <v>2.0512000000000001</v>
      </c>
      <c r="AA25" s="308">
        <v>2.0379999999999998</v>
      </c>
      <c r="AB25" s="308">
        <v>2.0146000000000002</v>
      </c>
      <c r="AC25" s="308">
        <v>2.0055000000000001</v>
      </c>
      <c r="AD25" s="308">
        <v>2.0076999999999998</v>
      </c>
      <c r="AE25" s="308">
        <v>1.9173</v>
      </c>
      <c r="AF25" s="308">
        <v>1.982</v>
      </c>
      <c r="AG25" s="308">
        <v>1.8562000000000001</v>
      </c>
      <c r="AH25" s="308">
        <v>1.8035000000000001</v>
      </c>
      <c r="AI25" s="308">
        <v>1.8896999999999999</v>
      </c>
      <c r="AJ25" s="308">
        <v>2.0131000000000001</v>
      </c>
      <c r="AK25" s="308">
        <v>1.9654</v>
      </c>
      <c r="AL25" s="308">
        <v>2.0003000000000002</v>
      </c>
      <c r="AM25" s="308">
        <v>1.9984999999999999</v>
      </c>
      <c r="AN25" s="308">
        <v>1.9910000000000001</v>
      </c>
      <c r="AO25" s="308">
        <v>1.9975000000000001</v>
      </c>
      <c r="AP25" s="308">
        <v>1.9363999999999999</v>
      </c>
      <c r="AQ25" s="308">
        <v>1.8424</v>
      </c>
      <c r="AR25" s="308">
        <v>1.9108000000000001</v>
      </c>
      <c r="AS25" s="308">
        <v>1.9367000000000001</v>
      </c>
      <c r="AT25" s="308">
        <v>1.8212999999999999</v>
      </c>
      <c r="AU25" s="308">
        <v>1.9582999999999999</v>
      </c>
      <c r="AV25" s="308">
        <v>1.7141</v>
      </c>
      <c r="AW25" s="308">
        <v>1.8777999999999999</v>
      </c>
      <c r="AX25" s="308">
        <v>1.8573</v>
      </c>
      <c r="AY25" s="922">
        <v>1.9810763261</v>
      </c>
      <c r="AZ25" s="922">
        <v>2.2351315834999999</v>
      </c>
      <c r="BA25" s="922">
        <v>2.0177353068000001</v>
      </c>
      <c r="BB25" s="377">
        <v>1.9154336532</v>
      </c>
      <c r="BC25" s="377">
        <v>2.0134576992</v>
      </c>
      <c r="BD25" s="377">
        <v>2.0119478310000001</v>
      </c>
      <c r="BE25" s="377">
        <v>2.0115252890000002</v>
      </c>
      <c r="BF25" s="377">
        <v>2.0082489893000002</v>
      </c>
      <c r="BG25" s="377">
        <v>1.9524746344999999</v>
      </c>
      <c r="BH25" s="377">
        <v>1.9874797062</v>
      </c>
      <c r="BI25" s="377">
        <v>2.0344842451999998</v>
      </c>
      <c r="BJ25" s="377">
        <v>2.0451232303000002</v>
      </c>
      <c r="BK25" s="377">
        <v>2.0657047371999999</v>
      </c>
      <c r="BL25" s="377">
        <v>2.0770185163999999</v>
      </c>
      <c r="BM25" s="377">
        <v>2.0831524167</v>
      </c>
      <c r="BN25" s="377">
        <v>2.0949647439999999</v>
      </c>
      <c r="BO25" s="377">
        <v>2.0465065623999998</v>
      </c>
      <c r="BP25" s="377">
        <v>2.1196065214000002</v>
      </c>
      <c r="BQ25" s="377">
        <v>2.1174246931999998</v>
      </c>
      <c r="BR25" s="377">
        <v>1.9929095653</v>
      </c>
      <c r="BS25" s="377">
        <v>2.0592185029999999</v>
      </c>
      <c r="BT25" s="377">
        <v>2.0575128448000002</v>
      </c>
      <c r="BU25" s="377">
        <v>2.1257711734</v>
      </c>
      <c r="BV25" s="377">
        <v>2.1224193255000001</v>
      </c>
    </row>
    <row r="26" spans="1:74" ht="11.1" customHeight="1" x14ac:dyDescent="0.2">
      <c r="A26" s="345" t="s">
        <v>154</v>
      </c>
      <c r="B26" s="424" t="s">
        <v>205</v>
      </c>
      <c r="C26" s="308">
        <v>10.404</v>
      </c>
      <c r="D26" s="308">
        <v>10.3528</v>
      </c>
      <c r="E26" s="308">
        <v>10.508599999999999</v>
      </c>
      <c r="F26" s="308">
        <v>10.7279</v>
      </c>
      <c r="G26" s="308">
        <v>10.724500000000001</v>
      </c>
      <c r="H26" s="308">
        <v>10.682</v>
      </c>
      <c r="I26" s="308">
        <v>10.7301</v>
      </c>
      <c r="J26" s="308">
        <v>10.696199999999999</v>
      </c>
      <c r="K26" s="308">
        <v>10.989000000000001</v>
      </c>
      <c r="L26" s="308">
        <v>11.1182</v>
      </c>
      <c r="M26" s="308">
        <v>11.1816</v>
      </c>
      <c r="N26" s="308">
        <v>11.1785</v>
      </c>
      <c r="O26" s="308">
        <v>11.2776</v>
      </c>
      <c r="P26" s="308">
        <v>11.3308</v>
      </c>
      <c r="Q26" s="308">
        <v>11.287100000000001</v>
      </c>
      <c r="R26" s="308">
        <v>10.3225</v>
      </c>
      <c r="S26" s="308">
        <v>10.467499999999999</v>
      </c>
      <c r="T26" s="308">
        <v>10.977499999999999</v>
      </c>
      <c r="U26" s="308">
        <v>10.9992</v>
      </c>
      <c r="V26" s="308">
        <v>10.8743</v>
      </c>
      <c r="W26" s="308">
        <v>10.991400000000001</v>
      </c>
      <c r="X26" s="308">
        <v>10.9664</v>
      </c>
      <c r="Y26" s="308">
        <v>11.116400000000001</v>
      </c>
      <c r="Z26" s="308">
        <v>11.144399999999999</v>
      </c>
      <c r="AA26" s="308">
        <v>11.1532</v>
      </c>
      <c r="AB26" s="308">
        <v>11.323399999999999</v>
      </c>
      <c r="AC26" s="308">
        <v>10.9947</v>
      </c>
      <c r="AD26" s="308">
        <v>10.898899999999999</v>
      </c>
      <c r="AE26" s="308">
        <v>10.859400000000001</v>
      </c>
      <c r="AF26" s="308">
        <v>10.7743</v>
      </c>
      <c r="AG26" s="308">
        <v>10.745699999999999</v>
      </c>
      <c r="AH26" s="308">
        <v>10.688700000000001</v>
      </c>
      <c r="AI26" s="308">
        <v>10.8087</v>
      </c>
      <c r="AJ26" s="308">
        <v>10.8657</v>
      </c>
      <c r="AK26" s="308">
        <v>10.8912</v>
      </c>
      <c r="AL26" s="308">
        <v>10.908099999999999</v>
      </c>
      <c r="AM26" s="308">
        <v>10.8886</v>
      </c>
      <c r="AN26" s="308">
        <v>10.812799999999999</v>
      </c>
      <c r="AO26" s="308">
        <v>10.7902</v>
      </c>
      <c r="AP26" s="308">
        <v>10.6874</v>
      </c>
      <c r="AQ26" s="308">
        <v>10.546799999999999</v>
      </c>
      <c r="AR26" s="308">
        <v>10.4055</v>
      </c>
      <c r="AS26" s="308">
        <v>10.38</v>
      </c>
      <c r="AT26" s="308">
        <v>10.320399999999999</v>
      </c>
      <c r="AU26" s="308">
        <v>10.320399999999999</v>
      </c>
      <c r="AV26" s="308">
        <v>10.3742</v>
      </c>
      <c r="AW26" s="308">
        <v>10.429399999999999</v>
      </c>
      <c r="AX26" s="308">
        <v>10.4506</v>
      </c>
      <c r="AY26" s="922">
        <v>10.450807333</v>
      </c>
      <c r="AZ26" s="922">
        <v>10.451866961</v>
      </c>
      <c r="BA26" s="922">
        <v>10.430081023</v>
      </c>
      <c r="BB26" s="377">
        <v>10.405721147</v>
      </c>
      <c r="BC26" s="377">
        <v>10.42264202</v>
      </c>
      <c r="BD26" s="377">
        <v>10.388882045000001</v>
      </c>
      <c r="BE26" s="377">
        <v>10.355596627000001</v>
      </c>
      <c r="BF26" s="377">
        <v>10.402152796999999</v>
      </c>
      <c r="BG26" s="377">
        <v>10.483373089000001</v>
      </c>
      <c r="BH26" s="377">
        <v>10.501040208999999</v>
      </c>
      <c r="BI26" s="377">
        <v>10.539528474999999</v>
      </c>
      <c r="BJ26" s="377">
        <v>10.568251301</v>
      </c>
      <c r="BK26" s="377">
        <v>10.585341568</v>
      </c>
      <c r="BL26" s="377">
        <v>10.594073180000001</v>
      </c>
      <c r="BM26" s="377">
        <v>10.596553084</v>
      </c>
      <c r="BN26" s="377">
        <v>10.579392724</v>
      </c>
      <c r="BO26" s="377">
        <v>10.552426095</v>
      </c>
      <c r="BP26" s="377">
        <v>10.525882835999999</v>
      </c>
      <c r="BQ26" s="377">
        <v>10.498736339000001</v>
      </c>
      <c r="BR26" s="377">
        <v>10.551409799</v>
      </c>
      <c r="BS26" s="377">
        <v>10.589284755</v>
      </c>
      <c r="BT26" s="377">
        <v>10.591773415</v>
      </c>
      <c r="BU26" s="377">
        <v>10.629772615</v>
      </c>
      <c r="BV26" s="377">
        <v>10.667925708</v>
      </c>
    </row>
    <row r="27" spans="1:74" ht="11.1" customHeight="1" x14ac:dyDescent="0.2">
      <c r="A27" s="345"/>
      <c r="B27" s="424"/>
      <c r="C27" s="308"/>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922"/>
      <c r="AZ27" s="922"/>
      <c r="BA27" s="922"/>
      <c r="BB27" s="377"/>
      <c r="BC27" s="377"/>
      <c r="BD27" s="377"/>
      <c r="BE27" s="377"/>
      <c r="BF27" s="377"/>
      <c r="BG27" s="377"/>
      <c r="BH27" s="377"/>
      <c r="BI27" s="377"/>
      <c r="BJ27" s="377"/>
      <c r="BK27" s="377"/>
      <c r="BL27" s="377"/>
      <c r="BM27" s="377"/>
      <c r="BN27" s="377"/>
      <c r="BO27" s="377"/>
      <c r="BP27" s="377"/>
      <c r="BQ27" s="377"/>
      <c r="BR27" s="377"/>
      <c r="BS27" s="377"/>
      <c r="BT27" s="377"/>
      <c r="BU27" s="377"/>
      <c r="BV27" s="377"/>
    </row>
    <row r="28" spans="1:74" s="280" customFormat="1" ht="11.1" customHeight="1" x14ac:dyDescent="0.2">
      <c r="A28" s="417" t="s">
        <v>208</v>
      </c>
      <c r="B28" s="423" t="s">
        <v>980</v>
      </c>
      <c r="C28" s="106">
        <v>3.0731999999999999</v>
      </c>
      <c r="D28" s="106">
        <v>3.0718000000000001</v>
      </c>
      <c r="E28" s="106">
        <v>3.0775000000000001</v>
      </c>
      <c r="F28" s="106">
        <v>3.0880999999999998</v>
      </c>
      <c r="G28" s="106">
        <v>3.0977999999999999</v>
      </c>
      <c r="H28" s="106">
        <v>3.1143999999999998</v>
      </c>
      <c r="I28" s="106">
        <v>3.1240999999999999</v>
      </c>
      <c r="J28" s="106">
        <v>3.1349999999999998</v>
      </c>
      <c r="K28" s="106">
        <v>3.1497000000000002</v>
      </c>
      <c r="L28" s="106">
        <v>3.1482999999999999</v>
      </c>
      <c r="M28" s="106">
        <v>3.1739999999999999</v>
      </c>
      <c r="N28" s="106">
        <v>3.1194999999999999</v>
      </c>
      <c r="O28" s="106">
        <v>3.1092</v>
      </c>
      <c r="P28" s="106">
        <v>3.1558999999999999</v>
      </c>
      <c r="Q28" s="106">
        <v>3.2115</v>
      </c>
      <c r="R28" s="106">
        <v>3.2429000000000001</v>
      </c>
      <c r="S28" s="106">
        <v>3.2235999999999998</v>
      </c>
      <c r="T28" s="106">
        <v>3.2702</v>
      </c>
      <c r="U28" s="106">
        <v>3.2848000000000002</v>
      </c>
      <c r="V28" s="106">
        <v>3.2892999999999999</v>
      </c>
      <c r="W28" s="106">
        <v>3.2928999999999999</v>
      </c>
      <c r="X28" s="106">
        <v>3.2925</v>
      </c>
      <c r="Y28" s="106">
        <v>3.2012</v>
      </c>
      <c r="Z28" s="106">
        <v>3.1871</v>
      </c>
      <c r="AA28" s="106">
        <v>3.1433</v>
      </c>
      <c r="AB28" s="106">
        <v>3.1692999999999998</v>
      </c>
      <c r="AC28" s="106">
        <v>3.1998000000000002</v>
      </c>
      <c r="AD28" s="106">
        <v>3.194</v>
      </c>
      <c r="AE28" s="106">
        <v>3.1798999999999999</v>
      </c>
      <c r="AF28" s="106">
        <v>3.1869000000000001</v>
      </c>
      <c r="AG28" s="106">
        <v>3.1057000000000001</v>
      </c>
      <c r="AH28" s="106">
        <v>3.1848000000000001</v>
      </c>
      <c r="AI28" s="106">
        <v>3.1932</v>
      </c>
      <c r="AJ28" s="106">
        <v>3.1955</v>
      </c>
      <c r="AK28" s="106">
        <v>3.1890000000000001</v>
      </c>
      <c r="AL28" s="106">
        <v>3.1573000000000002</v>
      </c>
      <c r="AM28" s="106">
        <v>3.1812</v>
      </c>
      <c r="AN28" s="106">
        <v>3.1192000000000002</v>
      </c>
      <c r="AO28" s="106">
        <v>3.1280999999999999</v>
      </c>
      <c r="AP28" s="106">
        <v>3.1659000000000002</v>
      </c>
      <c r="AQ28" s="106">
        <v>3.1619999999999999</v>
      </c>
      <c r="AR28" s="106">
        <v>3.1686000000000001</v>
      </c>
      <c r="AS28" s="106">
        <v>3.1665000000000001</v>
      </c>
      <c r="AT28" s="106">
        <v>3.1429</v>
      </c>
      <c r="AU28" s="106">
        <v>3.1463999999999999</v>
      </c>
      <c r="AV28" s="106">
        <v>3.1663999999999999</v>
      </c>
      <c r="AW28" s="106">
        <v>3.1677</v>
      </c>
      <c r="AX28" s="106">
        <v>3.1619999999999999</v>
      </c>
      <c r="AY28" s="933">
        <v>3.1663717809</v>
      </c>
      <c r="AZ28" s="933">
        <v>3.1569903410000002</v>
      </c>
      <c r="BA28" s="933">
        <v>3.1683788744000001</v>
      </c>
      <c r="BB28" s="410">
        <v>3.1952875781999999</v>
      </c>
      <c r="BC28" s="410">
        <v>3.1868447159</v>
      </c>
      <c r="BD28" s="410">
        <v>3.1961203869000001</v>
      </c>
      <c r="BE28" s="410">
        <v>3.1935379486</v>
      </c>
      <c r="BF28" s="410">
        <v>3.2273098142999999</v>
      </c>
      <c r="BG28" s="410">
        <v>3.2338306088</v>
      </c>
      <c r="BH28" s="410">
        <v>3.2334015301000001</v>
      </c>
      <c r="BI28" s="410">
        <v>3.2316801697000002</v>
      </c>
      <c r="BJ28" s="410">
        <v>3.2216493343999999</v>
      </c>
      <c r="BK28" s="410">
        <v>3.2040389479</v>
      </c>
      <c r="BL28" s="410">
        <v>3.2788584942000001</v>
      </c>
      <c r="BM28" s="410">
        <v>3.2775374617000002</v>
      </c>
      <c r="BN28" s="410">
        <v>3.3134818799999999</v>
      </c>
      <c r="BO28" s="410">
        <v>3.3253197531000001</v>
      </c>
      <c r="BP28" s="410">
        <v>3.3647223417999998</v>
      </c>
      <c r="BQ28" s="410">
        <v>3.3543928027000001</v>
      </c>
      <c r="BR28" s="410">
        <v>3.3680116963</v>
      </c>
      <c r="BS28" s="410">
        <v>3.4187043510000001</v>
      </c>
      <c r="BT28" s="410">
        <v>3.4463174349000001</v>
      </c>
      <c r="BU28" s="410">
        <v>3.4716380339000001</v>
      </c>
      <c r="BV28" s="410">
        <v>3.4796011829000002</v>
      </c>
    </row>
    <row r="29" spans="1:74" ht="11.1" customHeight="1" x14ac:dyDescent="0.2">
      <c r="A29" s="345" t="s">
        <v>155</v>
      </c>
      <c r="B29" s="424" t="s">
        <v>207</v>
      </c>
      <c r="C29" s="308">
        <v>0.96740000000000004</v>
      </c>
      <c r="D29" s="308">
        <v>0.95840000000000003</v>
      </c>
      <c r="E29" s="308">
        <v>0.96140000000000003</v>
      </c>
      <c r="F29" s="308">
        <v>0.95940000000000003</v>
      </c>
      <c r="G29" s="308">
        <v>0.96440000000000003</v>
      </c>
      <c r="H29" s="308">
        <v>0.97140000000000004</v>
      </c>
      <c r="I29" s="308">
        <v>0.97540000000000004</v>
      </c>
      <c r="J29" s="308">
        <v>0.98229999999999995</v>
      </c>
      <c r="K29" s="308">
        <v>0.99229999999999996</v>
      </c>
      <c r="L29" s="308">
        <v>1.0013000000000001</v>
      </c>
      <c r="M29" s="308">
        <v>1.0073000000000001</v>
      </c>
      <c r="N29" s="308">
        <v>1.0193000000000001</v>
      </c>
      <c r="O29" s="308">
        <v>1.0373000000000001</v>
      </c>
      <c r="P29" s="308">
        <v>1.0463</v>
      </c>
      <c r="Q29" s="308">
        <v>1.0532999999999999</v>
      </c>
      <c r="R29" s="308">
        <v>1.0583</v>
      </c>
      <c r="S29" s="308">
        <v>1.0623</v>
      </c>
      <c r="T29" s="308">
        <v>1.0783</v>
      </c>
      <c r="U29" s="308">
        <v>1.0932999999999999</v>
      </c>
      <c r="V29" s="308">
        <v>1.1003000000000001</v>
      </c>
      <c r="W29" s="308">
        <v>1.1003000000000001</v>
      </c>
      <c r="X29" s="308">
        <v>1.1032999999999999</v>
      </c>
      <c r="Y29" s="308">
        <v>1.0703</v>
      </c>
      <c r="Z29" s="308">
        <v>1.0652999999999999</v>
      </c>
      <c r="AA29" s="308">
        <v>1.0743</v>
      </c>
      <c r="AB29" s="308">
        <v>1.0704</v>
      </c>
      <c r="AC29" s="308">
        <v>1.0723</v>
      </c>
      <c r="AD29" s="308">
        <v>1.0752999999999999</v>
      </c>
      <c r="AE29" s="308">
        <v>1.0532999999999999</v>
      </c>
      <c r="AF29" s="308">
        <v>1.0495000000000001</v>
      </c>
      <c r="AG29" s="308">
        <v>1.0478000000000001</v>
      </c>
      <c r="AH29" s="308">
        <v>1.0504</v>
      </c>
      <c r="AI29" s="308">
        <v>1.0501</v>
      </c>
      <c r="AJ29" s="308">
        <v>1.0499000000000001</v>
      </c>
      <c r="AK29" s="308">
        <v>1.0457000000000001</v>
      </c>
      <c r="AL29" s="308">
        <v>1.0490999999999999</v>
      </c>
      <c r="AM29" s="308">
        <v>1.0167999999999999</v>
      </c>
      <c r="AN29" s="308">
        <v>1.0037</v>
      </c>
      <c r="AO29" s="308">
        <v>1.0033000000000001</v>
      </c>
      <c r="AP29" s="308">
        <v>1.0015000000000001</v>
      </c>
      <c r="AQ29" s="308">
        <v>1.0011000000000001</v>
      </c>
      <c r="AR29" s="308">
        <v>1.0006999999999999</v>
      </c>
      <c r="AS29" s="308">
        <v>1.0012000000000001</v>
      </c>
      <c r="AT29" s="308">
        <v>1.0018</v>
      </c>
      <c r="AU29" s="308">
        <v>1.0006999999999999</v>
      </c>
      <c r="AV29" s="308">
        <v>1.0006999999999999</v>
      </c>
      <c r="AW29" s="308">
        <v>0.99399999999999999</v>
      </c>
      <c r="AX29" s="308">
        <v>0.99619999999999997</v>
      </c>
      <c r="AY29" s="922">
        <v>1.0075725491</v>
      </c>
      <c r="AZ29" s="922">
        <v>1.0075054708</v>
      </c>
      <c r="BA29" s="922">
        <v>1.0074593019</v>
      </c>
      <c r="BB29" s="377">
        <v>1.0093897902</v>
      </c>
      <c r="BC29" s="377">
        <v>1.012373746</v>
      </c>
      <c r="BD29" s="377">
        <v>1.0143564705000001</v>
      </c>
      <c r="BE29" s="377">
        <v>1.016327604</v>
      </c>
      <c r="BF29" s="377">
        <v>1.0192955864</v>
      </c>
      <c r="BG29" s="377">
        <v>1.0213373786</v>
      </c>
      <c r="BH29" s="377">
        <v>1.0233043863</v>
      </c>
      <c r="BI29" s="377">
        <v>1.0262942332</v>
      </c>
      <c r="BJ29" s="377">
        <v>1.0284046925000001</v>
      </c>
      <c r="BK29" s="377">
        <v>1.0208154994</v>
      </c>
      <c r="BL29" s="377">
        <v>1.023770692</v>
      </c>
      <c r="BM29" s="377">
        <v>1.0257270033000001</v>
      </c>
      <c r="BN29" s="377">
        <v>1.0276646342</v>
      </c>
      <c r="BO29" s="377">
        <v>1.0306513588999999</v>
      </c>
      <c r="BP29" s="377">
        <v>1.0326417157000001</v>
      </c>
      <c r="BQ29" s="377">
        <v>1.0346165663</v>
      </c>
      <c r="BR29" s="377">
        <v>1.0375870677000001</v>
      </c>
      <c r="BS29" s="377">
        <v>1.0396330346</v>
      </c>
      <c r="BT29" s="377">
        <v>1.039598091</v>
      </c>
      <c r="BU29" s="377">
        <v>1.0395945180999999</v>
      </c>
      <c r="BV29" s="377">
        <v>1.0397075325</v>
      </c>
    </row>
    <row r="30" spans="1:74" ht="11.1" customHeight="1" x14ac:dyDescent="0.2">
      <c r="A30" s="345" t="s">
        <v>580</v>
      </c>
      <c r="B30" s="424" t="s">
        <v>971</v>
      </c>
      <c r="C30" s="308">
        <v>1.7878000000000001</v>
      </c>
      <c r="D30" s="308">
        <v>1.7924</v>
      </c>
      <c r="E30" s="308">
        <v>1.792</v>
      </c>
      <c r="F30" s="308">
        <v>1.8017000000000001</v>
      </c>
      <c r="G30" s="308">
        <v>1.8012999999999999</v>
      </c>
      <c r="H30" s="308">
        <v>1.8059000000000001</v>
      </c>
      <c r="I30" s="308">
        <v>1.8055000000000001</v>
      </c>
      <c r="J30" s="308">
        <v>1.8048999999999999</v>
      </c>
      <c r="K30" s="308">
        <v>1.8045</v>
      </c>
      <c r="L30" s="308">
        <v>1.8041</v>
      </c>
      <c r="M30" s="308">
        <v>1.8038000000000001</v>
      </c>
      <c r="N30" s="308">
        <v>1.8033999999999999</v>
      </c>
      <c r="O30" s="308">
        <v>1.8090999999999999</v>
      </c>
      <c r="P30" s="308">
        <v>1.7487999999999999</v>
      </c>
      <c r="Q30" s="308">
        <v>1.7784</v>
      </c>
      <c r="R30" s="308">
        <v>1.8129999999999999</v>
      </c>
      <c r="S30" s="308">
        <v>1.8127</v>
      </c>
      <c r="T30" s="308">
        <v>1.8123</v>
      </c>
      <c r="U30" s="308">
        <v>1.8119000000000001</v>
      </c>
      <c r="V30" s="308">
        <v>1.8116000000000001</v>
      </c>
      <c r="W30" s="308">
        <v>1.8111999999999999</v>
      </c>
      <c r="X30" s="308">
        <v>1.8108</v>
      </c>
      <c r="Y30" s="308">
        <v>1.8105</v>
      </c>
      <c r="Z30" s="308">
        <v>1.8101</v>
      </c>
      <c r="AA30" s="308">
        <v>1.8198000000000001</v>
      </c>
      <c r="AB30" s="308">
        <v>1.8196000000000001</v>
      </c>
      <c r="AC30" s="308">
        <v>1.8191999999999999</v>
      </c>
      <c r="AD30" s="308">
        <v>1.8187</v>
      </c>
      <c r="AE30" s="308">
        <v>1.8185</v>
      </c>
      <c r="AF30" s="308">
        <v>1.8231999999999999</v>
      </c>
      <c r="AG30" s="308">
        <v>1.8278000000000001</v>
      </c>
      <c r="AH30" s="308">
        <v>1.8325</v>
      </c>
      <c r="AI30" s="308">
        <v>1.8321000000000001</v>
      </c>
      <c r="AJ30" s="308">
        <v>1.8317000000000001</v>
      </c>
      <c r="AK30" s="308">
        <v>1.8313999999999999</v>
      </c>
      <c r="AL30" s="308">
        <v>1.8311999999999999</v>
      </c>
      <c r="AM30" s="308">
        <v>1.8556999999999999</v>
      </c>
      <c r="AN30" s="308">
        <v>1.8554999999999999</v>
      </c>
      <c r="AO30" s="308">
        <v>1.8551</v>
      </c>
      <c r="AP30" s="308">
        <v>1.8647</v>
      </c>
      <c r="AQ30" s="308">
        <v>1.8644000000000001</v>
      </c>
      <c r="AR30" s="308">
        <v>1.8784000000000001</v>
      </c>
      <c r="AS30" s="308">
        <v>1.8779999999999999</v>
      </c>
      <c r="AT30" s="308">
        <v>1.8779999999999999</v>
      </c>
      <c r="AU30" s="308">
        <v>1.8784000000000001</v>
      </c>
      <c r="AV30" s="308">
        <v>1.8784000000000001</v>
      </c>
      <c r="AW30" s="308">
        <v>1.8784000000000001</v>
      </c>
      <c r="AX30" s="308">
        <v>1.8784000000000001</v>
      </c>
      <c r="AY30" s="922">
        <v>1.8783291435</v>
      </c>
      <c r="AZ30" s="922">
        <v>1.8784638084</v>
      </c>
      <c r="BA30" s="922">
        <v>1.8783725770999999</v>
      </c>
      <c r="BB30" s="377">
        <v>1.878316071</v>
      </c>
      <c r="BC30" s="377">
        <v>1.8783345680000001</v>
      </c>
      <c r="BD30" s="377">
        <v>1.8784383279000001</v>
      </c>
      <c r="BE30" s="377">
        <v>1.8784017135</v>
      </c>
      <c r="BF30" s="377">
        <v>1.8783919251000001</v>
      </c>
      <c r="BG30" s="377">
        <v>1.8784259827000001</v>
      </c>
      <c r="BH30" s="377">
        <v>1.8783553868</v>
      </c>
      <c r="BI30" s="377">
        <v>1.8784077782999999</v>
      </c>
      <c r="BJ30" s="377">
        <v>1.8785228334999999</v>
      </c>
      <c r="BK30" s="377">
        <v>1.8783155901999999</v>
      </c>
      <c r="BL30" s="377">
        <v>1.9345468382</v>
      </c>
      <c r="BM30" s="377">
        <v>1.9244436878</v>
      </c>
      <c r="BN30" s="377">
        <v>1.9544020688999999</v>
      </c>
      <c r="BO30" s="377">
        <v>1.9744122058</v>
      </c>
      <c r="BP30" s="377">
        <v>2.0045354477999999</v>
      </c>
      <c r="BQ30" s="377">
        <v>2.0044975326999999</v>
      </c>
      <c r="BR30" s="377">
        <v>2.0044806645</v>
      </c>
      <c r="BS30" s="377">
        <v>2.0485176267999998</v>
      </c>
      <c r="BT30" s="377">
        <v>2.0784168155999998</v>
      </c>
      <c r="BU30" s="377">
        <v>2.1084869701</v>
      </c>
      <c r="BV30" s="377">
        <v>2.1285982377999999</v>
      </c>
    </row>
    <row r="31" spans="1:74" ht="11.1" customHeight="1" x14ac:dyDescent="0.2">
      <c r="A31" s="345"/>
      <c r="B31" s="424"/>
      <c r="C31" s="308"/>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8"/>
      <c r="AO31" s="308"/>
      <c r="AP31" s="308"/>
      <c r="AQ31" s="308"/>
      <c r="AR31" s="308"/>
      <c r="AS31" s="308"/>
      <c r="AT31" s="308"/>
      <c r="AU31" s="308"/>
      <c r="AV31" s="308"/>
      <c r="AW31" s="308"/>
      <c r="AX31" s="308"/>
      <c r="AY31" s="922"/>
      <c r="AZ31" s="922"/>
      <c r="BA31" s="922"/>
      <c r="BB31" s="377"/>
      <c r="BC31" s="377"/>
      <c r="BD31" s="377"/>
      <c r="BE31" s="377"/>
      <c r="BF31" s="377"/>
      <c r="BG31" s="377"/>
      <c r="BH31" s="377"/>
      <c r="BI31" s="377"/>
      <c r="BJ31" s="377"/>
      <c r="BK31" s="377"/>
      <c r="BL31" s="377"/>
      <c r="BM31" s="377"/>
      <c r="BN31" s="377"/>
      <c r="BO31" s="377"/>
      <c r="BP31" s="377"/>
      <c r="BQ31" s="377"/>
      <c r="BR31" s="377"/>
      <c r="BS31" s="377"/>
      <c r="BT31" s="377"/>
      <c r="BU31" s="377"/>
      <c r="BV31" s="377"/>
    </row>
    <row r="32" spans="1:74" s="280" customFormat="1" ht="11.1" customHeight="1" x14ac:dyDescent="0.2">
      <c r="A32" s="417" t="s">
        <v>210</v>
      </c>
      <c r="B32" s="423" t="s">
        <v>981</v>
      </c>
      <c r="C32" s="106">
        <v>2.6472000000000002</v>
      </c>
      <c r="D32" s="106">
        <v>2.6324000000000001</v>
      </c>
      <c r="E32" s="106">
        <v>2.6587999999999998</v>
      </c>
      <c r="F32" s="106">
        <v>2.6429999999999998</v>
      </c>
      <c r="G32" s="106">
        <v>2.5985</v>
      </c>
      <c r="H32" s="106">
        <v>2.5869</v>
      </c>
      <c r="I32" s="106">
        <v>2.5773999999999999</v>
      </c>
      <c r="J32" s="106">
        <v>2.5230000000000001</v>
      </c>
      <c r="K32" s="106">
        <v>2.6025999999999998</v>
      </c>
      <c r="L32" s="106">
        <v>2.5629</v>
      </c>
      <c r="M32" s="106">
        <v>2.5889000000000002</v>
      </c>
      <c r="N32" s="106">
        <v>2.6314000000000002</v>
      </c>
      <c r="O32" s="106">
        <v>2.5653000000000001</v>
      </c>
      <c r="P32" s="106">
        <v>2.6335999999999999</v>
      </c>
      <c r="Q32" s="106">
        <v>2.6027</v>
      </c>
      <c r="R32" s="106">
        <v>2.6473</v>
      </c>
      <c r="S32" s="106">
        <v>2.6698</v>
      </c>
      <c r="T32" s="106">
        <v>2.7065999999999999</v>
      </c>
      <c r="U32" s="106">
        <v>2.6126</v>
      </c>
      <c r="V32" s="106">
        <v>2.6593</v>
      </c>
      <c r="W32" s="106">
        <v>2.6297999999999999</v>
      </c>
      <c r="X32" s="106">
        <v>2.5918999999999999</v>
      </c>
      <c r="Y32" s="106">
        <v>2.5495999999999999</v>
      </c>
      <c r="Z32" s="106">
        <v>2.5827</v>
      </c>
      <c r="AA32" s="106">
        <v>2.6101999999999999</v>
      </c>
      <c r="AB32" s="106">
        <v>2.5394000000000001</v>
      </c>
      <c r="AC32" s="106">
        <v>2.4784999999999999</v>
      </c>
      <c r="AD32" s="106">
        <v>2.5769000000000002</v>
      </c>
      <c r="AE32" s="106">
        <v>2.6577000000000002</v>
      </c>
      <c r="AF32" s="106">
        <v>2.6455000000000002</v>
      </c>
      <c r="AG32" s="106">
        <v>2.6608999999999998</v>
      </c>
      <c r="AH32" s="106">
        <v>2.6042999999999998</v>
      </c>
      <c r="AI32" s="106">
        <v>2.5960000000000001</v>
      </c>
      <c r="AJ32" s="106">
        <v>2.6749999999999998</v>
      </c>
      <c r="AK32" s="106">
        <v>2.6532</v>
      </c>
      <c r="AL32" s="106">
        <v>2.7381000000000002</v>
      </c>
      <c r="AM32" s="106">
        <v>2.6598000000000002</v>
      </c>
      <c r="AN32" s="106">
        <v>2.6726999999999999</v>
      </c>
      <c r="AO32" s="106">
        <v>2.5535000000000001</v>
      </c>
      <c r="AP32" s="106">
        <v>2.4843000000000002</v>
      </c>
      <c r="AQ32" s="106">
        <v>2.4775</v>
      </c>
      <c r="AR32" s="106">
        <v>2.5459999999999998</v>
      </c>
      <c r="AS32" s="106">
        <v>2.4971999999999999</v>
      </c>
      <c r="AT32" s="106">
        <v>2.6063000000000001</v>
      </c>
      <c r="AU32" s="106">
        <v>2.5451000000000001</v>
      </c>
      <c r="AV32" s="106">
        <v>2.5621</v>
      </c>
      <c r="AW32" s="106">
        <v>2.6158999999999999</v>
      </c>
      <c r="AX32" s="106">
        <v>2.5697000000000001</v>
      </c>
      <c r="AY32" s="933">
        <v>2.5426761671000002</v>
      </c>
      <c r="AZ32" s="933">
        <v>2.6500157827000002</v>
      </c>
      <c r="BA32" s="933">
        <v>2.6200457192000002</v>
      </c>
      <c r="BB32" s="410">
        <v>2.6671558367000001</v>
      </c>
      <c r="BC32" s="410">
        <v>2.6774234813</v>
      </c>
      <c r="BD32" s="410">
        <v>2.7798712896</v>
      </c>
      <c r="BE32" s="410">
        <v>2.7650064032000001</v>
      </c>
      <c r="BF32" s="410">
        <v>2.7641943883</v>
      </c>
      <c r="BG32" s="410">
        <v>2.7634726259</v>
      </c>
      <c r="BH32" s="410">
        <v>2.7385167946000002</v>
      </c>
      <c r="BI32" s="410">
        <v>2.7378245113999999</v>
      </c>
      <c r="BJ32" s="410">
        <v>2.737264122</v>
      </c>
      <c r="BK32" s="410">
        <v>2.6595410612000001</v>
      </c>
      <c r="BL32" s="410">
        <v>2.6610283044999998</v>
      </c>
      <c r="BM32" s="410">
        <v>2.6619853820000001</v>
      </c>
      <c r="BN32" s="410">
        <v>2.6490716703000001</v>
      </c>
      <c r="BO32" s="410">
        <v>2.6502659993000002</v>
      </c>
      <c r="BP32" s="410">
        <v>2.6507026135</v>
      </c>
      <c r="BQ32" s="410">
        <v>2.6277823656999999</v>
      </c>
      <c r="BR32" s="410">
        <v>2.6289035769</v>
      </c>
      <c r="BS32" s="410">
        <v>2.6291380444999999</v>
      </c>
      <c r="BT32" s="410">
        <v>2.6170672245</v>
      </c>
      <c r="BU32" s="410">
        <v>2.6173659222999999</v>
      </c>
      <c r="BV32" s="410">
        <v>2.6187505205999999</v>
      </c>
    </row>
    <row r="33" spans="1:74" ht="11.1" customHeight="1" x14ac:dyDescent="0.2">
      <c r="A33" s="345" t="s">
        <v>824</v>
      </c>
      <c r="B33" s="424" t="s">
        <v>972</v>
      </c>
      <c r="C33" s="308">
        <v>1.1453</v>
      </c>
      <c r="D33" s="308">
        <v>1.1353</v>
      </c>
      <c r="E33" s="308">
        <v>1.1753</v>
      </c>
      <c r="F33" s="308">
        <v>1.1553</v>
      </c>
      <c r="G33" s="308">
        <v>1.1153</v>
      </c>
      <c r="H33" s="308">
        <v>1.1052999999999999</v>
      </c>
      <c r="I33" s="308">
        <v>1.1553</v>
      </c>
      <c r="J33" s="308">
        <v>1.1153</v>
      </c>
      <c r="K33" s="308">
        <v>1.1853</v>
      </c>
      <c r="L33" s="308">
        <v>1.1353</v>
      </c>
      <c r="M33" s="308">
        <v>1.1653</v>
      </c>
      <c r="N33" s="308">
        <v>1.2153</v>
      </c>
      <c r="O33" s="308">
        <v>1.1579999999999999</v>
      </c>
      <c r="P33" s="308">
        <v>1.218</v>
      </c>
      <c r="Q33" s="308">
        <v>1.1879999999999999</v>
      </c>
      <c r="R33" s="308">
        <v>1.238</v>
      </c>
      <c r="S33" s="308">
        <v>1.198</v>
      </c>
      <c r="T33" s="308">
        <v>1.238</v>
      </c>
      <c r="U33" s="308">
        <v>1.1779999999999999</v>
      </c>
      <c r="V33" s="308">
        <v>1.218</v>
      </c>
      <c r="W33" s="308">
        <v>1.1879999999999999</v>
      </c>
      <c r="X33" s="308">
        <v>1.1479999999999999</v>
      </c>
      <c r="Y33" s="308">
        <v>1.1080000000000001</v>
      </c>
      <c r="Z33" s="308">
        <v>1.1479999999999999</v>
      </c>
      <c r="AA33" s="308">
        <v>1.1854</v>
      </c>
      <c r="AB33" s="308">
        <v>1.1153999999999999</v>
      </c>
      <c r="AC33" s="308">
        <v>1.0553999999999999</v>
      </c>
      <c r="AD33" s="308">
        <v>1.1354</v>
      </c>
      <c r="AE33" s="308">
        <v>1.2154</v>
      </c>
      <c r="AF33" s="308">
        <v>1.1854</v>
      </c>
      <c r="AG33" s="308">
        <v>1.2154</v>
      </c>
      <c r="AH33" s="308">
        <v>1.1554</v>
      </c>
      <c r="AI33" s="308">
        <v>1.1554</v>
      </c>
      <c r="AJ33" s="308">
        <v>1.2154</v>
      </c>
      <c r="AK33" s="308">
        <v>1.1854</v>
      </c>
      <c r="AL33" s="308">
        <v>1.2654000000000001</v>
      </c>
      <c r="AM33" s="308">
        <v>1.1934</v>
      </c>
      <c r="AN33" s="308">
        <v>1.2334000000000001</v>
      </c>
      <c r="AO33" s="308">
        <v>1.1834</v>
      </c>
      <c r="AP33" s="308">
        <v>1.1334</v>
      </c>
      <c r="AQ33" s="308">
        <v>1.1434</v>
      </c>
      <c r="AR33" s="308">
        <v>1.2034</v>
      </c>
      <c r="AS33" s="308">
        <v>1.1535</v>
      </c>
      <c r="AT33" s="308">
        <v>1.2135</v>
      </c>
      <c r="AU33" s="308">
        <v>1.1334</v>
      </c>
      <c r="AV33" s="308">
        <v>1.1334</v>
      </c>
      <c r="AW33" s="308">
        <v>1.1534</v>
      </c>
      <c r="AX33" s="308">
        <v>1.0933999999999999</v>
      </c>
      <c r="AY33" s="922">
        <v>1.0636617527000001</v>
      </c>
      <c r="AZ33" s="922">
        <v>1.0936455330999999</v>
      </c>
      <c r="BA33" s="922">
        <v>1.0836565214</v>
      </c>
      <c r="BB33" s="377">
        <v>1.1236633272000001</v>
      </c>
      <c r="BC33" s="377">
        <v>1.1236610993</v>
      </c>
      <c r="BD33" s="377">
        <v>1.1236486021000001</v>
      </c>
      <c r="BE33" s="377">
        <v>1.1136530120999999</v>
      </c>
      <c r="BF33" s="377">
        <v>1.113654191</v>
      </c>
      <c r="BG33" s="377">
        <v>1.1136500890000001</v>
      </c>
      <c r="BH33" s="377">
        <v>1.0936585917999999</v>
      </c>
      <c r="BI33" s="377">
        <v>1.0936522816000001</v>
      </c>
      <c r="BJ33" s="377">
        <v>1.0936384238000001</v>
      </c>
      <c r="BK33" s="377">
        <v>1.0681188795000001</v>
      </c>
      <c r="BL33" s="377">
        <v>1.0680910269999999</v>
      </c>
      <c r="BM33" s="377">
        <v>1.0681034509</v>
      </c>
      <c r="BN33" s="377">
        <v>1.0581084636</v>
      </c>
      <c r="BO33" s="377">
        <v>1.0581072427</v>
      </c>
      <c r="BP33" s="377">
        <v>1.0580923989</v>
      </c>
      <c r="BQ33" s="377">
        <v>1.0380969656000001</v>
      </c>
      <c r="BR33" s="377">
        <v>1.0380989972000001</v>
      </c>
      <c r="BS33" s="377">
        <v>1.0380945453999999</v>
      </c>
      <c r="BT33" s="377">
        <v>1.0281066875</v>
      </c>
      <c r="BU33" s="377">
        <v>1.0280982378000001</v>
      </c>
      <c r="BV33" s="377">
        <v>1.0280848361999999</v>
      </c>
    </row>
    <row r="34" spans="1:74" ht="11.1" customHeight="1" x14ac:dyDescent="0.2">
      <c r="A34" s="345" t="s">
        <v>159</v>
      </c>
      <c r="B34" s="424" t="s">
        <v>973</v>
      </c>
      <c r="C34" s="308">
        <v>0.65839999999999999</v>
      </c>
      <c r="D34" s="308">
        <v>0.65849999999999997</v>
      </c>
      <c r="E34" s="308">
        <v>0.66010000000000002</v>
      </c>
      <c r="F34" s="308">
        <v>0.6714</v>
      </c>
      <c r="G34" s="308">
        <v>0.66890000000000005</v>
      </c>
      <c r="H34" s="308">
        <v>0.66620000000000001</v>
      </c>
      <c r="I34" s="308">
        <v>0.65480000000000005</v>
      </c>
      <c r="J34" s="308">
        <v>0.64980000000000004</v>
      </c>
      <c r="K34" s="308">
        <v>0.6542</v>
      </c>
      <c r="L34" s="308">
        <v>0.65600000000000003</v>
      </c>
      <c r="M34" s="308">
        <v>0.65859999999999996</v>
      </c>
      <c r="N34" s="308">
        <v>0.66049999999999998</v>
      </c>
      <c r="O34" s="308">
        <v>0.65280000000000005</v>
      </c>
      <c r="P34" s="308">
        <v>0.65369999999999995</v>
      </c>
      <c r="Q34" s="308">
        <v>0.66090000000000004</v>
      </c>
      <c r="R34" s="308">
        <v>0.65429999999999999</v>
      </c>
      <c r="S34" s="308">
        <v>0.68969999999999998</v>
      </c>
      <c r="T34" s="308">
        <v>0.68810000000000004</v>
      </c>
      <c r="U34" s="308">
        <v>0.6633</v>
      </c>
      <c r="V34" s="308">
        <v>0.67179999999999995</v>
      </c>
      <c r="W34" s="308">
        <v>0.66479999999999995</v>
      </c>
      <c r="X34" s="308">
        <v>0.66320000000000001</v>
      </c>
      <c r="Y34" s="308">
        <v>0.66810000000000003</v>
      </c>
      <c r="Z34" s="308">
        <v>0.66769999999999996</v>
      </c>
      <c r="AA34" s="308">
        <v>0.65629999999999999</v>
      </c>
      <c r="AB34" s="308">
        <v>0.66180000000000005</v>
      </c>
      <c r="AC34" s="308">
        <v>0.66700000000000004</v>
      </c>
      <c r="AD34" s="308">
        <v>0.68330000000000002</v>
      </c>
      <c r="AE34" s="308">
        <v>0.66769999999999996</v>
      </c>
      <c r="AF34" s="308">
        <v>0.66910000000000003</v>
      </c>
      <c r="AG34" s="308">
        <v>0.66839999999999999</v>
      </c>
      <c r="AH34" s="308">
        <v>0.67100000000000004</v>
      </c>
      <c r="AI34" s="308">
        <v>0.65890000000000004</v>
      </c>
      <c r="AJ34" s="308">
        <v>0.66539999999999999</v>
      </c>
      <c r="AK34" s="308">
        <v>0.66420000000000001</v>
      </c>
      <c r="AL34" s="308">
        <v>0.66180000000000005</v>
      </c>
      <c r="AM34" s="308">
        <v>0.6593</v>
      </c>
      <c r="AN34" s="308">
        <v>0.65359999999999996</v>
      </c>
      <c r="AO34" s="308">
        <v>0.65400000000000003</v>
      </c>
      <c r="AP34" s="308">
        <v>0.64529999999999998</v>
      </c>
      <c r="AQ34" s="308">
        <v>0.64359999999999995</v>
      </c>
      <c r="AR34" s="308">
        <v>0.6462</v>
      </c>
      <c r="AS34" s="308">
        <v>0.63939999999999997</v>
      </c>
      <c r="AT34" s="308">
        <v>0.62690000000000001</v>
      </c>
      <c r="AU34" s="308">
        <v>0.62790000000000001</v>
      </c>
      <c r="AV34" s="308">
        <v>0.61839999999999995</v>
      </c>
      <c r="AW34" s="308">
        <v>0.62719999999999998</v>
      </c>
      <c r="AX34" s="308">
        <v>0.62490000000000001</v>
      </c>
      <c r="AY34" s="922">
        <v>0.61802829234000001</v>
      </c>
      <c r="AZ34" s="922">
        <v>0.65501319409000003</v>
      </c>
      <c r="BA34" s="922">
        <v>0.65502449175999999</v>
      </c>
      <c r="BB34" s="377">
        <v>0.65503148921999998</v>
      </c>
      <c r="BC34" s="377">
        <v>0.65502919863999998</v>
      </c>
      <c r="BD34" s="377">
        <v>0.65501634948999998</v>
      </c>
      <c r="BE34" s="377">
        <v>0.65502088365</v>
      </c>
      <c r="BF34" s="377">
        <v>0.65502209579000004</v>
      </c>
      <c r="BG34" s="377">
        <v>0.65501787826000002</v>
      </c>
      <c r="BH34" s="377">
        <v>0.65502662053000005</v>
      </c>
      <c r="BI34" s="377">
        <v>0.65502013260000003</v>
      </c>
      <c r="BJ34" s="377">
        <v>0.65500588468999998</v>
      </c>
      <c r="BK34" s="377">
        <v>0.61798150812999997</v>
      </c>
      <c r="BL34" s="377">
        <v>0.61795287144</v>
      </c>
      <c r="BM34" s="377">
        <v>0.61796564510999996</v>
      </c>
      <c r="BN34" s="377">
        <v>0.61797079899999996</v>
      </c>
      <c r="BO34" s="377">
        <v>0.61796954370000001</v>
      </c>
      <c r="BP34" s="377">
        <v>0.61795428197000002</v>
      </c>
      <c r="BQ34" s="377">
        <v>0.61795897720000004</v>
      </c>
      <c r="BR34" s="377">
        <v>0.61796106608000001</v>
      </c>
      <c r="BS34" s="377">
        <v>0.61795648883999998</v>
      </c>
      <c r="BT34" s="377">
        <v>0.61796897283999996</v>
      </c>
      <c r="BU34" s="377">
        <v>0.61796028522000002</v>
      </c>
      <c r="BV34" s="377">
        <v>0.61794650634000003</v>
      </c>
    </row>
    <row r="35" spans="1:74" ht="11.1" customHeight="1" x14ac:dyDescent="0.2">
      <c r="A35" s="345"/>
      <c r="B35" s="424"/>
      <c r="C35" s="308"/>
      <c r="D35" s="308"/>
      <c r="E35" s="308"/>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308"/>
      <c r="AQ35" s="308"/>
      <c r="AR35" s="308"/>
      <c r="AS35" s="308"/>
      <c r="AT35" s="308"/>
      <c r="AU35" s="308"/>
      <c r="AV35" s="308"/>
      <c r="AW35" s="308"/>
      <c r="AX35" s="308"/>
      <c r="AY35" s="922"/>
      <c r="AZ35" s="922"/>
      <c r="BA35" s="922"/>
      <c r="BB35" s="377"/>
      <c r="BC35" s="377"/>
      <c r="BD35" s="377"/>
      <c r="BE35" s="377"/>
      <c r="BF35" s="377"/>
      <c r="BG35" s="377"/>
      <c r="BH35" s="377"/>
      <c r="BI35" s="377"/>
      <c r="BJ35" s="377"/>
      <c r="BK35" s="377"/>
      <c r="BL35" s="377"/>
      <c r="BM35" s="377"/>
      <c r="BN35" s="377"/>
      <c r="BO35" s="377"/>
      <c r="BP35" s="377"/>
      <c r="BQ35" s="377"/>
      <c r="BR35" s="377"/>
      <c r="BS35" s="377"/>
      <c r="BT35" s="377"/>
      <c r="BU35" s="377"/>
      <c r="BV35" s="377"/>
    </row>
    <row r="36" spans="1:74" s="280" customFormat="1" ht="11.1" customHeight="1" x14ac:dyDescent="0.2">
      <c r="A36" s="417" t="s">
        <v>209</v>
      </c>
      <c r="B36" s="423" t="s">
        <v>982</v>
      </c>
      <c r="C36" s="106">
        <v>9.1239000000000008</v>
      </c>
      <c r="D36" s="106">
        <v>9.1212999999999997</v>
      </c>
      <c r="E36" s="106">
        <v>9.1689000000000007</v>
      </c>
      <c r="F36" s="106">
        <v>9.1373999999999995</v>
      </c>
      <c r="G36" s="106">
        <v>9.0991</v>
      </c>
      <c r="H36" s="106">
        <v>8.9932999999999996</v>
      </c>
      <c r="I36" s="106">
        <v>9.0449000000000002</v>
      </c>
      <c r="J36" s="106">
        <v>8.9957999999999991</v>
      </c>
      <c r="K36" s="106">
        <v>9.0772999999999993</v>
      </c>
      <c r="L36" s="106">
        <v>8.9377999999999993</v>
      </c>
      <c r="M36" s="106">
        <v>9.0808</v>
      </c>
      <c r="N36" s="106">
        <v>8.9169999999999998</v>
      </c>
      <c r="O36" s="106">
        <v>9.2133000000000003</v>
      </c>
      <c r="P36" s="106">
        <v>9.2071000000000005</v>
      </c>
      <c r="Q36" s="106">
        <v>9.2329000000000008</v>
      </c>
      <c r="R36" s="106">
        <v>9.1712000000000007</v>
      </c>
      <c r="S36" s="106">
        <v>9.1809999999999992</v>
      </c>
      <c r="T36" s="106">
        <v>9.2407000000000004</v>
      </c>
      <c r="U36" s="106">
        <v>8.8572000000000006</v>
      </c>
      <c r="V36" s="106">
        <v>8.8834999999999997</v>
      </c>
      <c r="W36" s="106">
        <v>9.0162999999999993</v>
      </c>
      <c r="X36" s="106">
        <v>9.0248000000000008</v>
      </c>
      <c r="Y36" s="106">
        <v>9.1120999999999999</v>
      </c>
      <c r="Z36" s="106">
        <v>9.0251999999999999</v>
      </c>
      <c r="AA36" s="106">
        <v>9.2582000000000004</v>
      </c>
      <c r="AB36" s="106">
        <v>9.3947000000000003</v>
      </c>
      <c r="AC36" s="106">
        <v>9.3705999999999996</v>
      </c>
      <c r="AD36" s="106">
        <v>9.2714999999999996</v>
      </c>
      <c r="AE36" s="106">
        <v>9.2843</v>
      </c>
      <c r="AF36" s="106">
        <v>9.3579000000000008</v>
      </c>
      <c r="AG36" s="106">
        <v>9.1295999999999999</v>
      </c>
      <c r="AH36" s="106">
        <v>9.1115999999999993</v>
      </c>
      <c r="AI36" s="106">
        <v>9.1160999999999994</v>
      </c>
      <c r="AJ36" s="106">
        <v>9.0954999999999995</v>
      </c>
      <c r="AK36" s="106">
        <v>9.1880000000000006</v>
      </c>
      <c r="AL36" s="106">
        <v>9.2530000000000001</v>
      </c>
      <c r="AM36" s="106">
        <v>9.3674999999999997</v>
      </c>
      <c r="AN36" s="106">
        <v>9.3505000000000003</v>
      </c>
      <c r="AO36" s="106">
        <v>9.3943999999999992</v>
      </c>
      <c r="AP36" s="106">
        <v>9.3282000000000007</v>
      </c>
      <c r="AQ36" s="106">
        <v>9.3021999999999991</v>
      </c>
      <c r="AR36" s="106">
        <v>9.3122000000000007</v>
      </c>
      <c r="AS36" s="106">
        <v>9.2239000000000004</v>
      </c>
      <c r="AT36" s="106">
        <v>9.1572999999999993</v>
      </c>
      <c r="AU36" s="106">
        <v>9.0702999999999996</v>
      </c>
      <c r="AV36" s="106">
        <v>9.1615000000000002</v>
      </c>
      <c r="AW36" s="106">
        <v>9.2600999999999996</v>
      </c>
      <c r="AX36" s="106">
        <v>9.2844999999999995</v>
      </c>
      <c r="AY36" s="933">
        <v>9.4867988465999993</v>
      </c>
      <c r="AZ36" s="933">
        <v>9.5396127098000001</v>
      </c>
      <c r="BA36" s="933">
        <v>9.4102090148999995</v>
      </c>
      <c r="BB36" s="410">
        <v>9.4177558054000006</v>
      </c>
      <c r="BC36" s="410">
        <v>9.4341206091000007</v>
      </c>
      <c r="BD36" s="410">
        <v>9.4862763084000008</v>
      </c>
      <c r="BE36" s="410">
        <v>9.4092374910000007</v>
      </c>
      <c r="BF36" s="410">
        <v>9.4455210657999995</v>
      </c>
      <c r="BG36" s="410">
        <v>9.4695635388999992</v>
      </c>
      <c r="BH36" s="410">
        <v>9.4788153385000005</v>
      </c>
      <c r="BI36" s="410">
        <v>9.5005675556</v>
      </c>
      <c r="BJ36" s="410">
        <v>9.4623098715000005</v>
      </c>
      <c r="BK36" s="410">
        <v>9.3913714518999996</v>
      </c>
      <c r="BL36" s="410">
        <v>9.4041853410999998</v>
      </c>
      <c r="BM36" s="410">
        <v>9.3902962641999999</v>
      </c>
      <c r="BN36" s="410">
        <v>9.3921337599000001</v>
      </c>
      <c r="BO36" s="410">
        <v>9.4132078765999996</v>
      </c>
      <c r="BP36" s="410">
        <v>9.4599122956000006</v>
      </c>
      <c r="BQ36" s="410">
        <v>9.3783133915000008</v>
      </c>
      <c r="BR36" s="410">
        <v>9.4117570447999999</v>
      </c>
      <c r="BS36" s="410">
        <v>9.4323303720999991</v>
      </c>
      <c r="BT36" s="410">
        <v>9.4379112497000008</v>
      </c>
      <c r="BU36" s="410">
        <v>9.4562811803999995</v>
      </c>
      <c r="BV36" s="410">
        <v>9.4151144535999993</v>
      </c>
    </row>
    <row r="37" spans="1:74" ht="11.1" customHeight="1" x14ac:dyDescent="0.2">
      <c r="A37" s="345" t="s">
        <v>156</v>
      </c>
      <c r="B37" s="424" t="s">
        <v>961</v>
      </c>
      <c r="C37" s="308">
        <v>4.8979999999999997</v>
      </c>
      <c r="D37" s="308">
        <v>4.9896000000000003</v>
      </c>
      <c r="E37" s="308">
        <v>4.9591000000000003</v>
      </c>
      <c r="F37" s="308">
        <v>4.9786000000000001</v>
      </c>
      <c r="G37" s="308">
        <v>5.0266000000000002</v>
      </c>
      <c r="H37" s="308">
        <v>4.9489000000000001</v>
      </c>
      <c r="I37" s="308">
        <v>4.9866999999999999</v>
      </c>
      <c r="J37" s="308">
        <v>4.9584000000000001</v>
      </c>
      <c r="K37" s="308">
        <v>5.0354999999999999</v>
      </c>
      <c r="L37" s="308">
        <v>4.9565000000000001</v>
      </c>
      <c r="M37" s="308">
        <v>4.9644000000000004</v>
      </c>
      <c r="N37" s="308">
        <v>4.8743999999999996</v>
      </c>
      <c r="O37" s="308">
        <v>5.2068000000000003</v>
      </c>
      <c r="P37" s="308">
        <v>5.1158000000000001</v>
      </c>
      <c r="Q37" s="308">
        <v>5.1947999999999999</v>
      </c>
      <c r="R37" s="308">
        <v>5.1647999999999996</v>
      </c>
      <c r="S37" s="308">
        <v>5.1627000000000001</v>
      </c>
      <c r="T37" s="308">
        <v>5.2096999999999998</v>
      </c>
      <c r="U37" s="308">
        <v>5.0576999999999996</v>
      </c>
      <c r="V37" s="308">
        <v>5.0178000000000003</v>
      </c>
      <c r="W37" s="308">
        <v>5.0717999999999996</v>
      </c>
      <c r="X37" s="308">
        <v>5.0909000000000004</v>
      </c>
      <c r="Y37" s="308">
        <v>5.1128</v>
      </c>
      <c r="Z37" s="308">
        <v>5.0068999999999999</v>
      </c>
      <c r="AA37" s="308">
        <v>5.2336999999999998</v>
      </c>
      <c r="AB37" s="308">
        <v>5.3691000000000004</v>
      </c>
      <c r="AC37" s="308">
        <v>5.3560999999999996</v>
      </c>
      <c r="AD37" s="308">
        <v>5.282</v>
      </c>
      <c r="AE37" s="308">
        <v>5.3300999999999998</v>
      </c>
      <c r="AF37" s="308">
        <v>5.3438999999999997</v>
      </c>
      <c r="AG37" s="308">
        <v>5.1562999999999999</v>
      </c>
      <c r="AH37" s="308">
        <v>5.194</v>
      </c>
      <c r="AI37" s="308">
        <v>5.2043999999999997</v>
      </c>
      <c r="AJ37" s="308">
        <v>5.1790000000000003</v>
      </c>
      <c r="AK37" s="308">
        <v>5.2343000000000002</v>
      </c>
      <c r="AL37" s="308">
        <v>5.2628000000000004</v>
      </c>
      <c r="AM37" s="308">
        <v>5.3803000000000001</v>
      </c>
      <c r="AN37" s="308">
        <v>5.3590999999999998</v>
      </c>
      <c r="AO37" s="308">
        <v>5.4238999999999997</v>
      </c>
      <c r="AP37" s="308">
        <v>5.3486000000000002</v>
      </c>
      <c r="AQ37" s="308">
        <v>5.3734000000000002</v>
      </c>
      <c r="AR37" s="308">
        <v>5.3493000000000004</v>
      </c>
      <c r="AS37" s="308">
        <v>5.3220999999999998</v>
      </c>
      <c r="AT37" s="308">
        <v>5.3037999999999998</v>
      </c>
      <c r="AU37" s="308">
        <v>5.2530000000000001</v>
      </c>
      <c r="AV37" s="308">
        <v>5.2823000000000002</v>
      </c>
      <c r="AW37" s="308">
        <v>5.2961</v>
      </c>
      <c r="AX37" s="308">
        <v>5.3170000000000002</v>
      </c>
      <c r="AY37" s="922">
        <v>5.4581570771000001</v>
      </c>
      <c r="AZ37" s="922">
        <v>5.4633230286999996</v>
      </c>
      <c r="BA37" s="922">
        <v>5.3538284159999998</v>
      </c>
      <c r="BB37" s="377">
        <v>5.3600714275000003</v>
      </c>
      <c r="BC37" s="377">
        <v>5.3826733309000003</v>
      </c>
      <c r="BD37" s="377">
        <v>5.4174344590999999</v>
      </c>
      <c r="BE37" s="377">
        <v>5.3470028535000003</v>
      </c>
      <c r="BF37" s="377">
        <v>5.3834059984999998</v>
      </c>
      <c r="BG37" s="377">
        <v>5.4051072955999997</v>
      </c>
      <c r="BH37" s="377">
        <v>5.4239652935000002</v>
      </c>
      <c r="BI37" s="377">
        <v>5.4412206436000004</v>
      </c>
      <c r="BJ37" s="377">
        <v>5.3950752604999996</v>
      </c>
      <c r="BK37" s="377">
        <v>5.3702779675999999</v>
      </c>
      <c r="BL37" s="377">
        <v>5.3612696688000003</v>
      </c>
      <c r="BM37" s="377">
        <v>5.3540421881000002</v>
      </c>
      <c r="BN37" s="377">
        <v>5.3608195202999998</v>
      </c>
      <c r="BO37" s="377">
        <v>5.3830049877999997</v>
      </c>
      <c r="BP37" s="377">
        <v>5.4183788860000002</v>
      </c>
      <c r="BQ37" s="377">
        <v>5.3481992187999996</v>
      </c>
      <c r="BR37" s="377">
        <v>5.3841699485000003</v>
      </c>
      <c r="BS37" s="377">
        <v>5.4058934940999999</v>
      </c>
      <c r="BT37" s="377">
        <v>5.4234980843000002</v>
      </c>
      <c r="BU37" s="377">
        <v>5.4413681834999998</v>
      </c>
      <c r="BV37" s="377">
        <v>5.3952985874000001</v>
      </c>
    </row>
    <row r="38" spans="1:74" ht="11.1" customHeight="1" x14ac:dyDescent="0.2">
      <c r="A38" s="345" t="s">
        <v>157</v>
      </c>
      <c r="B38" s="424" t="s">
        <v>974</v>
      </c>
      <c r="C38" s="308">
        <v>0.90980000000000005</v>
      </c>
      <c r="D38" s="308">
        <v>0.90790000000000004</v>
      </c>
      <c r="E38" s="308">
        <v>0.95369999999999999</v>
      </c>
      <c r="F38" s="308">
        <v>0.95230000000000004</v>
      </c>
      <c r="G38" s="308">
        <v>0.90239999999999998</v>
      </c>
      <c r="H38" s="308">
        <v>0.93489999999999995</v>
      </c>
      <c r="I38" s="308">
        <v>0.94169999999999998</v>
      </c>
      <c r="J38" s="308">
        <v>0.91149999999999998</v>
      </c>
      <c r="K38" s="308">
        <v>0.92169999999999996</v>
      </c>
      <c r="L38" s="308">
        <v>0.9153</v>
      </c>
      <c r="M38" s="308">
        <v>0.91900000000000004</v>
      </c>
      <c r="N38" s="308">
        <v>0.90759999999999996</v>
      </c>
      <c r="O38" s="308">
        <v>0.93530000000000002</v>
      </c>
      <c r="P38" s="308">
        <v>0.9325</v>
      </c>
      <c r="Q38" s="308">
        <v>0.94479999999999997</v>
      </c>
      <c r="R38" s="308">
        <v>0.92520000000000002</v>
      </c>
      <c r="S38" s="308">
        <v>0.95430000000000004</v>
      </c>
      <c r="T38" s="308">
        <v>0.95930000000000004</v>
      </c>
      <c r="U38" s="308">
        <v>0.93669999999999998</v>
      </c>
      <c r="V38" s="308">
        <v>0.91300000000000003</v>
      </c>
      <c r="W38" s="308">
        <v>0.94499999999999995</v>
      </c>
      <c r="X38" s="308">
        <v>0.92200000000000004</v>
      </c>
      <c r="Y38" s="308">
        <v>0.93500000000000005</v>
      </c>
      <c r="Z38" s="308">
        <v>0.93459999999999999</v>
      </c>
      <c r="AA38" s="308">
        <v>0.95040000000000002</v>
      </c>
      <c r="AB38" s="308">
        <v>0.9163</v>
      </c>
      <c r="AC38" s="308">
        <v>0.92600000000000005</v>
      </c>
      <c r="AD38" s="308">
        <v>0.94969999999999999</v>
      </c>
      <c r="AE38" s="308">
        <v>0.9577</v>
      </c>
      <c r="AF38" s="308">
        <v>0.95389999999999997</v>
      </c>
      <c r="AG38" s="308">
        <v>0.95820000000000005</v>
      </c>
      <c r="AH38" s="308">
        <v>0.93330000000000002</v>
      </c>
      <c r="AI38" s="308">
        <v>0.92810000000000004</v>
      </c>
      <c r="AJ38" s="308">
        <v>0.92659999999999998</v>
      </c>
      <c r="AK38" s="308">
        <v>0.93810000000000004</v>
      </c>
      <c r="AL38" s="308">
        <v>0.92630000000000001</v>
      </c>
      <c r="AM38" s="308">
        <v>0.94599999999999995</v>
      </c>
      <c r="AN38" s="308">
        <v>0.94220000000000004</v>
      </c>
      <c r="AO38" s="308">
        <v>0.96750000000000003</v>
      </c>
      <c r="AP38" s="308">
        <v>0.95709999999999995</v>
      </c>
      <c r="AQ38" s="308">
        <v>0.95679999999999998</v>
      </c>
      <c r="AR38" s="308">
        <v>0.94779999999999998</v>
      </c>
      <c r="AS38" s="308">
        <v>0.94850000000000001</v>
      </c>
      <c r="AT38" s="308">
        <v>0.93020000000000003</v>
      </c>
      <c r="AU38" s="308">
        <v>0.92849999999999999</v>
      </c>
      <c r="AV38" s="308">
        <v>0.92949999999999999</v>
      </c>
      <c r="AW38" s="308">
        <v>0.95660000000000001</v>
      </c>
      <c r="AX38" s="308">
        <v>0.96819999999999995</v>
      </c>
      <c r="AY38" s="922">
        <v>0.99240384712999996</v>
      </c>
      <c r="AZ38" s="922">
        <v>0.98936483349000004</v>
      </c>
      <c r="BA38" s="922">
        <v>0.98728212068999999</v>
      </c>
      <c r="BB38" s="377">
        <v>0.97872087886000003</v>
      </c>
      <c r="BC38" s="377">
        <v>0.97560163144000001</v>
      </c>
      <c r="BD38" s="377">
        <v>0.97886832559000003</v>
      </c>
      <c r="BE38" s="377">
        <v>0.97204137716000005</v>
      </c>
      <c r="BF38" s="377">
        <v>0.96875274157000002</v>
      </c>
      <c r="BG38" s="377">
        <v>0.96702471141000002</v>
      </c>
      <c r="BH38" s="377">
        <v>0.96670106888999996</v>
      </c>
      <c r="BI38" s="377">
        <v>0.96703013254000003</v>
      </c>
      <c r="BJ38" s="377">
        <v>0.97004072013999998</v>
      </c>
      <c r="BK38" s="377">
        <v>0.99863959801000002</v>
      </c>
      <c r="BL38" s="377">
        <v>1.0077273495000001</v>
      </c>
      <c r="BM38" s="377">
        <v>1.0101031771</v>
      </c>
      <c r="BN38" s="377">
        <v>1.0051752412999999</v>
      </c>
      <c r="BO38" s="377">
        <v>1.0059209683999999</v>
      </c>
      <c r="BP38" s="377">
        <v>1.0137303858</v>
      </c>
      <c r="BQ38" s="377">
        <v>1.0120039678999999</v>
      </c>
      <c r="BR38" s="377">
        <v>1.0115460829</v>
      </c>
      <c r="BS38" s="377">
        <v>1.0128798283</v>
      </c>
      <c r="BT38" s="377">
        <v>1.0124168043999999</v>
      </c>
      <c r="BU38" s="377">
        <v>1.0142615427999999</v>
      </c>
      <c r="BV38" s="377">
        <v>1.0186862373000001</v>
      </c>
    </row>
    <row r="39" spans="1:74" ht="11.1" customHeight="1" x14ac:dyDescent="0.2">
      <c r="A39" s="345" t="s">
        <v>558</v>
      </c>
      <c r="B39" s="424" t="s">
        <v>975</v>
      </c>
      <c r="C39" s="308">
        <v>0.88729999999999998</v>
      </c>
      <c r="D39" s="308">
        <v>0.87829999999999997</v>
      </c>
      <c r="E39" s="308">
        <v>0.87629999999999997</v>
      </c>
      <c r="F39" s="308">
        <v>0.85729999999999995</v>
      </c>
      <c r="G39" s="308">
        <v>0.84730000000000005</v>
      </c>
      <c r="H39" s="308">
        <v>0.85329999999999995</v>
      </c>
      <c r="I39" s="308">
        <v>0.85740000000000005</v>
      </c>
      <c r="J39" s="308">
        <v>0.85950000000000004</v>
      </c>
      <c r="K39" s="308">
        <v>0.84260000000000002</v>
      </c>
      <c r="L39" s="308">
        <v>0.84219999999999995</v>
      </c>
      <c r="M39" s="308">
        <v>0.84370000000000001</v>
      </c>
      <c r="N39" s="308">
        <v>0.85060000000000002</v>
      </c>
      <c r="O39" s="308">
        <v>0.82440000000000002</v>
      </c>
      <c r="P39" s="308">
        <v>0.89349999999999996</v>
      </c>
      <c r="Q39" s="308">
        <v>0.82750000000000001</v>
      </c>
      <c r="R39" s="308">
        <v>0.83050000000000002</v>
      </c>
      <c r="S39" s="308">
        <v>0.83150000000000002</v>
      </c>
      <c r="T39" s="308">
        <v>0.84250000000000003</v>
      </c>
      <c r="U39" s="308">
        <v>0.81850000000000001</v>
      </c>
      <c r="V39" s="308">
        <v>0.8155</v>
      </c>
      <c r="W39" s="308">
        <v>0.8175</v>
      </c>
      <c r="X39" s="308">
        <v>0.82850000000000001</v>
      </c>
      <c r="Y39" s="308">
        <v>0.84450000000000003</v>
      </c>
      <c r="Z39" s="308">
        <v>0.83450000000000002</v>
      </c>
      <c r="AA39" s="308">
        <v>0.89049999999999996</v>
      </c>
      <c r="AB39" s="308">
        <v>0.89690000000000003</v>
      </c>
      <c r="AC39" s="308">
        <v>0.89480000000000004</v>
      </c>
      <c r="AD39" s="308">
        <v>0.88670000000000004</v>
      </c>
      <c r="AE39" s="308">
        <v>0.88680000000000003</v>
      </c>
      <c r="AF39" s="308">
        <v>0.90500000000000003</v>
      </c>
      <c r="AG39" s="308">
        <v>0.876</v>
      </c>
      <c r="AH39" s="308">
        <v>0.87690000000000001</v>
      </c>
      <c r="AI39" s="308">
        <v>0.86599999999999999</v>
      </c>
      <c r="AJ39" s="308">
        <v>0.85980000000000001</v>
      </c>
      <c r="AK39" s="308">
        <v>0.85780000000000001</v>
      </c>
      <c r="AL39" s="308">
        <v>0.87819999999999998</v>
      </c>
      <c r="AM39" s="308">
        <v>0.86380000000000001</v>
      </c>
      <c r="AN39" s="308">
        <v>0.86229999999999996</v>
      </c>
      <c r="AO39" s="308">
        <v>0.85599999999999998</v>
      </c>
      <c r="AP39" s="308">
        <v>0.89200000000000002</v>
      </c>
      <c r="AQ39" s="308">
        <v>0.86699999999999999</v>
      </c>
      <c r="AR39" s="308">
        <v>0.86799999999999999</v>
      </c>
      <c r="AS39" s="308">
        <v>0.86699999999999999</v>
      </c>
      <c r="AT39" s="308">
        <v>0.8609</v>
      </c>
      <c r="AU39" s="308">
        <v>0.85199999999999998</v>
      </c>
      <c r="AV39" s="308">
        <v>0.86199999999999999</v>
      </c>
      <c r="AW39" s="308">
        <v>0.879</v>
      </c>
      <c r="AX39" s="308">
        <v>0.8841</v>
      </c>
      <c r="AY39" s="922">
        <v>0.87883192227999996</v>
      </c>
      <c r="AZ39" s="922">
        <v>0.88089589333999996</v>
      </c>
      <c r="BA39" s="922">
        <v>0.87954882162000003</v>
      </c>
      <c r="BB39" s="377">
        <v>0.87827676087999995</v>
      </c>
      <c r="BC39" s="377">
        <v>0.87716671681000002</v>
      </c>
      <c r="BD39" s="377">
        <v>0.87724085191000001</v>
      </c>
      <c r="BE39" s="377">
        <v>0.87701175995000002</v>
      </c>
      <c r="BF39" s="377">
        <v>0.87684061584999995</v>
      </c>
      <c r="BG39" s="377">
        <v>0.87576418468999995</v>
      </c>
      <c r="BH39" s="377">
        <v>0.87446168816000003</v>
      </c>
      <c r="BI39" s="377">
        <v>0.87342486090000004</v>
      </c>
      <c r="BJ39" s="377">
        <v>0.87252339541000001</v>
      </c>
      <c r="BK39" s="377">
        <v>0.87092572226999998</v>
      </c>
      <c r="BL39" s="377">
        <v>0.87027524865000006</v>
      </c>
      <c r="BM39" s="377">
        <v>0.86890243003000001</v>
      </c>
      <c r="BN39" s="377">
        <v>0.86766252776999997</v>
      </c>
      <c r="BO39" s="377">
        <v>0.86653442473999998</v>
      </c>
      <c r="BP39" s="377">
        <v>0.86565064391000002</v>
      </c>
      <c r="BQ39" s="377">
        <v>0.86441874222000004</v>
      </c>
      <c r="BR39" s="377">
        <v>0.86323230478000001</v>
      </c>
      <c r="BS39" s="377">
        <v>0.86216214819000003</v>
      </c>
      <c r="BT39" s="377">
        <v>0.86079438260999996</v>
      </c>
      <c r="BU39" s="377">
        <v>0.85979592566999996</v>
      </c>
      <c r="BV39" s="377">
        <v>0.85888627869</v>
      </c>
    </row>
    <row r="40" spans="1:74" ht="11.1" customHeight="1" x14ac:dyDescent="0.2">
      <c r="A40" s="345" t="s">
        <v>158</v>
      </c>
      <c r="B40" s="424" t="s">
        <v>194</v>
      </c>
      <c r="C40" s="308">
        <v>0.67910000000000004</v>
      </c>
      <c r="D40" s="308">
        <v>0.65290000000000004</v>
      </c>
      <c r="E40" s="308">
        <v>0.61929999999999996</v>
      </c>
      <c r="F40" s="308">
        <v>0.61099999999999999</v>
      </c>
      <c r="G40" s="308">
        <v>0.63200000000000001</v>
      </c>
      <c r="H40" s="308">
        <v>0.63100000000000001</v>
      </c>
      <c r="I40" s="308">
        <v>0.5806</v>
      </c>
      <c r="J40" s="308">
        <v>0.56289999999999996</v>
      </c>
      <c r="K40" s="308">
        <v>0.57579999999999998</v>
      </c>
      <c r="L40" s="308">
        <v>0.56189999999999996</v>
      </c>
      <c r="M40" s="308">
        <v>0.60089999999999999</v>
      </c>
      <c r="N40" s="308">
        <v>0.59889999999999999</v>
      </c>
      <c r="O40" s="308">
        <v>0.59909999999999997</v>
      </c>
      <c r="P40" s="308">
        <v>0.6431</v>
      </c>
      <c r="Q40" s="308">
        <v>0.61109999999999998</v>
      </c>
      <c r="R40" s="308">
        <v>0.60209999999999997</v>
      </c>
      <c r="S40" s="308">
        <v>0.58389999999999997</v>
      </c>
      <c r="T40" s="308">
        <v>0.60870000000000002</v>
      </c>
      <c r="U40" s="308">
        <v>0.54559999999999997</v>
      </c>
      <c r="V40" s="308">
        <v>0.59240000000000004</v>
      </c>
      <c r="W40" s="308">
        <v>0.59619999999999995</v>
      </c>
      <c r="X40" s="308">
        <v>0.60109999999999997</v>
      </c>
      <c r="Y40" s="308">
        <v>0.62690000000000001</v>
      </c>
      <c r="Z40" s="308">
        <v>0.62470000000000003</v>
      </c>
      <c r="AA40" s="308">
        <v>0.60560000000000003</v>
      </c>
      <c r="AB40" s="308">
        <v>0.62280000000000002</v>
      </c>
      <c r="AC40" s="308">
        <v>0.60650000000000004</v>
      </c>
      <c r="AD40" s="308">
        <v>0.60229999999999995</v>
      </c>
      <c r="AE40" s="308">
        <v>0.55220000000000002</v>
      </c>
      <c r="AF40" s="308">
        <v>0.59219999999999995</v>
      </c>
      <c r="AG40" s="308">
        <v>0.59699999999999998</v>
      </c>
      <c r="AH40" s="308">
        <v>0.54779999999999995</v>
      </c>
      <c r="AI40" s="308">
        <v>0.59870000000000001</v>
      </c>
      <c r="AJ40" s="308">
        <v>0.60840000000000005</v>
      </c>
      <c r="AK40" s="308">
        <v>0.61439999999999995</v>
      </c>
      <c r="AL40" s="308">
        <v>0.62039999999999995</v>
      </c>
      <c r="AM40" s="308">
        <v>0.60089999999999999</v>
      </c>
      <c r="AN40" s="308">
        <v>0.60119999999999996</v>
      </c>
      <c r="AO40" s="308">
        <v>0.59370000000000001</v>
      </c>
      <c r="AP40" s="308">
        <v>0.58260000000000001</v>
      </c>
      <c r="AQ40" s="308">
        <v>0.57840000000000003</v>
      </c>
      <c r="AR40" s="308">
        <v>0.5867</v>
      </c>
      <c r="AS40" s="308">
        <v>0.55110000000000003</v>
      </c>
      <c r="AT40" s="308">
        <v>0.53180000000000005</v>
      </c>
      <c r="AU40" s="308">
        <v>0.50670000000000004</v>
      </c>
      <c r="AV40" s="308">
        <v>0.5625</v>
      </c>
      <c r="AW40" s="308">
        <v>0.59240000000000004</v>
      </c>
      <c r="AX40" s="308">
        <v>0.55989999999999995</v>
      </c>
      <c r="AY40" s="922">
        <v>0.57858594905000005</v>
      </c>
      <c r="AZ40" s="922">
        <v>0.58015573999000003</v>
      </c>
      <c r="BA40" s="922">
        <v>0.58061846745000001</v>
      </c>
      <c r="BB40" s="377">
        <v>0.58062894761999995</v>
      </c>
      <c r="BC40" s="377">
        <v>0.58131170883000005</v>
      </c>
      <c r="BD40" s="377">
        <v>0.58416566520000002</v>
      </c>
      <c r="BE40" s="377">
        <v>0.58573684505000001</v>
      </c>
      <c r="BF40" s="377">
        <v>0.58836166536000001</v>
      </c>
      <c r="BG40" s="377">
        <v>0.58807437966999998</v>
      </c>
      <c r="BH40" s="377">
        <v>0.58757621673000004</v>
      </c>
      <c r="BI40" s="377">
        <v>0.58732519914000003</v>
      </c>
      <c r="BJ40" s="377">
        <v>0.58739996418999996</v>
      </c>
      <c r="BK40" s="377">
        <v>0.55382191453999996</v>
      </c>
      <c r="BL40" s="377">
        <v>0.55576285567000006</v>
      </c>
      <c r="BM40" s="377">
        <v>0.55737813266000003</v>
      </c>
      <c r="BN40" s="377">
        <v>0.55859481105999997</v>
      </c>
      <c r="BO40" s="377">
        <v>0.56243671930000005</v>
      </c>
      <c r="BP40" s="377">
        <v>0.56250557191999995</v>
      </c>
      <c r="BQ40" s="377">
        <v>0.56024957120999996</v>
      </c>
      <c r="BR40" s="377">
        <v>0.55803532937</v>
      </c>
      <c r="BS40" s="377">
        <v>0.55592882371999996</v>
      </c>
      <c r="BT40" s="377">
        <v>0.55354456379999994</v>
      </c>
      <c r="BU40" s="377">
        <v>0.55150374883999997</v>
      </c>
      <c r="BV40" s="377">
        <v>0.54954513118000003</v>
      </c>
    </row>
    <row r="41" spans="1:74" ht="11.1" customHeight="1" x14ac:dyDescent="0.2">
      <c r="A41" s="345"/>
      <c r="B41" s="350"/>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8"/>
      <c r="AD41" s="308"/>
      <c r="AE41" s="308"/>
      <c r="AF41" s="308"/>
      <c r="AG41" s="308"/>
      <c r="AH41" s="308"/>
      <c r="AI41" s="308"/>
      <c r="AJ41" s="308"/>
      <c r="AK41" s="308"/>
      <c r="AL41" s="308"/>
      <c r="AM41" s="308"/>
      <c r="AN41" s="308"/>
      <c r="AO41" s="308"/>
      <c r="AP41" s="308"/>
      <c r="AQ41" s="308"/>
      <c r="AR41" s="308"/>
      <c r="AS41" s="308"/>
      <c r="AT41" s="308"/>
      <c r="AU41" s="308"/>
      <c r="AV41" s="308"/>
      <c r="AW41" s="308"/>
      <c r="AX41" s="308"/>
      <c r="AY41" s="922"/>
      <c r="AZ41" s="922"/>
      <c r="BA41" s="922"/>
      <c r="BB41" s="377"/>
      <c r="BC41" s="377"/>
      <c r="BD41" s="377"/>
      <c r="BE41" s="377"/>
      <c r="BF41" s="377"/>
      <c r="BG41" s="377"/>
      <c r="BH41" s="377"/>
      <c r="BI41" s="377"/>
      <c r="BJ41" s="377"/>
      <c r="BK41" s="377"/>
      <c r="BL41" s="377"/>
      <c r="BM41" s="377"/>
      <c r="BN41" s="377"/>
      <c r="BO41" s="377"/>
      <c r="BP41" s="377"/>
      <c r="BQ41" s="377"/>
      <c r="BR41" s="377"/>
      <c r="BS41" s="377"/>
      <c r="BT41" s="377"/>
      <c r="BU41" s="377"/>
      <c r="BV41" s="377"/>
    </row>
    <row r="42" spans="1:74" ht="11.1" customHeight="1" x14ac:dyDescent="0.2">
      <c r="A42" s="345"/>
      <c r="B42" s="346" t="s">
        <v>849</v>
      </c>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8"/>
      <c r="AL42" s="308"/>
      <c r="AM42" s="308"/>
      <c r="AN42" s="308"/>
      <c r="AO42" s="308"/>
      <c r="AP42" s="308"/>
      <c r="AQ42" s="308"/>
      <c r="AR42" s="308"/>
      <c r="AS42" s="308"/>
      <c r="AT42" s="308"/>
      <c r="AU42" s="308"/>
      <c r="AV42" s="308"/>
      <c r="AW42" s="308"/>
      <c r="AX42" s="308"/>
      <c r="AY42" s="922"/>
      <c r="AZ42" s="922"/>
      <c r="BA42" s="922"/>
      <c r="BB42" s="377"/>
      <c r="BC42" s="377"/>
      <c r="BD42" s="377"/>
      <c r="BE42" s="377"/>
      <c r="BF42" s="377"/>
      <c r="BG42" s="377"/>
      <c r="BH42" s="377"/>
      <c r="BI42" s="377"/>
      <c r="BJ42" s="377"/>
      <c r="BK42" s="377"/>
      <c r="BL42" s="377"/>
      <c r="BM42" s="377"/>
      <c r="BN42" s="377"/>
      <c r="BO42" s="377"/>
      <c r="BP42" s="377"/>
      <c r="BQ42" s="377"/>
      <c r="BR42" s="377"/>
      <c r="BS42" s="377"/>
      <c r="BT42" s="377"/>
      <c r="BU42" s="377"/>
      <c r="BV42" s="377"/>
    </row>
    <row r="43" spans="1:74" s="280" customFormat="1" ht="11.1" customHeight="1" x14ac:dyDescent="0.2">
      <c r="A43" s="417" t="s">
        <v>850</v>
      </c>
      <c r="B43" s="419" t="s">
        <v>851</v>
      </c>
      <c r="C43" s="107">
        <v>0.32580645160999999</v>
      </c>
      <c r="D43" s="107">
        <v>1.2609999999999999</v>
      </c>
      <c r="E43" s="107">
        <v>0.30499999999999999</v>
      </c>
      <c r="F43" s="107">
        <v>0.66600000000000004</v>
      </c>
      <c r="G43" s="107">
        <v>0.44900000000000001</v>
      </c>
      <c r="H43" s="107">
        <v>0.39600000000000002</v>
      </c>
      <c r="I43" s="107">
        <v>0.17499999999999999</v>
      </c>
      <c r="J43" s="107">
        <v>0.82799999999999996</v>
      </c>
      <c r="K43" s="107">
        <v>1.4179999999999999</v>
      </c>
      <c r="L43" s="107">
        <v>0.73099999999999998</v>
      </c>
      <c r="M43" s="107">
        <v>0.7</v>
      </c>
      <c r="N43" s="107">
        <v>1.1579999999999999</v>
      </c>
      <c r="O43" s="107">
        <v>1.0609999999999999</v>
      </c>
      <c r="P43" s="107">
        <v>0.41599999999999998</v>
      </c>
      <c r="Q43" s="107">
        <v>0.76100000000000001</v>
      </c>
      <c r="R43" s="107">
        <v>1.746</v>
      </c>
      <c r="S43" s="107">
        <v>1.4410000000000001</v>
      </c>
      <c r="T43" s="107">
        <v>0.73350000000000004</v>
      </c>
      <c r="U43" s="107">
        <v>0.65600000000000003</v>
      </c>
      <c r="V43" s="107">
        <v>0.90300000000000002</v>
      </c>
      <c r="W43" s="107">
        <v>0.78500000000000003</v>
      </c>
      <c r="X43" s="107">
        <v>0.55400000000000005</v>
      </c>
      <c r="Y43" s="107">
        <v>0.46400000000000002</v>
      </c>
      <c r="Z43" s="107">
        <v>0.66641935484000003</v>
      </c>
      <c r="AA43" s="107">
        <v>0.55700000000000005</v>
      </c>
      <c r="AB43" s="107">
        <v>0.44600000000000001</v>
      </c>
      <c r="AC43" s="107">
        <v>0.73</v>
      </c>
      <c r="AD43" s="107">
        <v>0.88200000000000001</v>
      </c>
      <c r="AE43" s="107">
        <v>1.159</v>
      </c>
      <c r="AF43" s="107">
        <v>1.1379999999999999</v>
      </c>
      <c r="AG43" s="107">
        <v>0.97899999999999998</v>
      </c>
      <c r="AH43" s="107">
        <v>0.95899999999999996</v>
      </c>
      <c r="AI43" s="107">
        <v>0.95599999999999996</v>
      </c>
      <c r="AJ43" s="107">
        <v>0.84099999999999997</v>
      </c>
      <c r="AK43" s="107">
        <v>1.0589999999999999</v>
      </c>
      <c r="AL43" s="107">
        <v>0.82799999999999996</v>
      </c>
      <c r="AM43" s="107">
        <v>1.425</v>
      </c>
      <c r="AN43" s="107">
        <v>0.83599999999999997</v>
      </c>
      <c r="AO43" s="107">
        <v>0.96599999999999997</v>
      </c>
      <c r="AP43" s="107">
        <v>1.0860000000000001</v>
      </c>
      <c r="AQ43" s="107">
        <v>1.121</v>
      </c>
      <c r="AR43" s="107">
        <v>1.232621</v>
      </c>
      <c r="AS43" s="107">
        <v>1.3979999999999999</v>
      </c>
      <c r="AT43" s="107">
        <v>1.206</v>
      </c>
      <c r="AU43" s="107">
        <v>1.5086999999999999</v>
      </c>
      <c r="AV43" s="107">
        <v>1.2549999999999999</v>
      </c>
      <c r="AW43" s="107">
        <v>1.462</v>
      </c>
      <c r="AX43" s="107">
        <v>1.3759999999999999</v>
      </c>
      <c r="AY43" s="934">
        <v>1.4179999999999999</v>
      </c>
      <c r="AZ43" s="934">
        <v>1.206</v>
      </c>
      <c r="BA43" s="934">
        <v>1.206</v>
      </c>
      <c r="BB43" s="425" t="s">
        <v>1602</v>
      </c>
      <c r="BC43" s="425" t="s">
        <v>1602</v>
      </c>
      <c r="BD43" s="425" t="s">
        <v>1602</v>
      </c>
      <c r="BE43" s="425" t="s">
        <v>1602</v>
      </c>
      <c r="BF43" s="425" t="s">
        <v>1602</v>
      </c>
      <c r="BG43" s="425" t="s">
        <v>1602</v>
      </c>
      <c r="BH43" s="425" t="s">
        <v>1602</v>
      </c>
      <c r="BI43" s="425" t="s">
        <v>1602</v>
      </c>
      <c r="BJ43" s="425" t="s">
        <v>1602</v>
      </c>
      <c r="BK43" s="425" t="s">
        <v>1602</v>
      </c>
      <c r="BL43" s="425" t="s">
        <v>1602</v>
      </c>
      <c r="BM43" s="425" t="s">
        <v>1602</v>
      </c>
      <c r="BN43" s="425" t="s">
        <v>1602</v>
      </c>
      <c r="BO43" s="425" t="s">
        <v>1602</v>
      </c>
      <c r="BP43" s="425" t="s">
        <v>1602</v>
      </c>
      <c r="BQ43" s="425" t="s">
        <v>1602</v>
      </c>
      <c r="BR43" s="425" t="s">
        <v>1602</v>
      </c>
      <c r="BS43" s="425" t="s">
        <v>1602</v>
      </c>
      <c r="BT43" s="425" t="s">
        <v>1602</v>
      </c>
      <c r="BU43" s="425" t="s">
        <v>1602</v>
      </c>
      <c r="BV43" s="425" t="s">
        <v>1602</v>
      </c>
    </row>
    <row r="44" spans="1:74" ht="12" customHeight="1" x14ac:dyDescent="0.25">
      <c r="B44" s="1054" t="s">
        <v>843</v>
      </c>
      <c r="C44" s="1043"/>
      <c r="D44" s="1043"/>
      <c r="E44" s="1043"/>
      <c r="F44" s="1043"/>
      <c r="G44" s="1043"/>
      <c r="H44" s="1043"/>
      <c r="I44" s="1043"/>
      <c r="J44" s="1043"/>
      <c r="K44" s="1043"/>
      <c r="L44" s="1043"/>
      <c r="M44" s="1043"/>
      <c r="N44" s="1043"/>
      <c r="O44" s="1043"/>
      <c r="P44" s="1043"/>
      <c r="Q44" s="1043"/>
      <c r="R44" s="667"/>
      <c r="S44" s="667"/>
      <c r="T44" s="667"/>
      <c r="U44" s="667"/>
      <c r="V44" s="667"/>
      <c r="W44" s="667"/>
      <c r="X44" s="667"/>
      <c r="Y44" s="667"/>
      <c r="Z44" s="667"/>
      <c r="AA44" s="667"/>
      <c r="AB44" s="667"/>
      <c r="AC44" s="667"/>
      <c r="AD44" s="667"/>
      <c r="AE44" s="667"/>
      <c r="AF44" s="667"/>
      <c r="AG44" s="667"/>
      <c r="AH44" s="667"/>
      <c r="AI44" s="667"/>
      <c r="AJ44" s="667"/>
      <c r="AK44" s="667"/>
      <c r="AL44" s="667"/>
      <c r="AM44" s="667"/>
      <c r="AN44" s="667"/>
      <c r="AO44" s="667"/>
      <c r="AP44" s="667"/>
      <c r="AQ44" s="667"/>
      <c r="AR44" s="667"/>
      <c r="AS44" s="667"/>
      <c r="AT44" s="667"/>
      <c r="AU44" s="667"/>
      <c r="AV44" s="667"/>
      <c r="AW44" s="667"/>
      <c r="AX44" s="667"/>
      <c r="BB44" s="663"/>
      <c r="BC44" s="663"/>
      <c r="BD44" s="663"/>
      <c r="BE44" s="663"/>
      <c r="BF44" s="663"/>
    </row>
    <row r="45" spans="1:74" x14ac:dyDescent="0.2">
      <c r="B45" s="1041" t="s">
        <v>837</v>
      </c>
      <c r="C45" s="1041"/>
      <c r="D45" s="1041"/>
      <c r="E45" s="1041"/>
      <c r="F45" s="1041"/>
      <c r="G45" s="1041"/>
      <c r="H45" s="1041"/>
      <c r="I45" s="1041"/>
      <c r="J45" s="1041"/>
      <c r="K45" s="1041"/>
      <c r="L45" s="1041"/>
      <c r="M45" s="1041"/>
      <c r="N45" s="1041"/>
      <c r="O45" s="1041"/>
      <c r="P45" s="1041"/>
      <c r="Q45" s="1041"/>
      <c r="R45" s="790"/>
      <c r="S45" s="667"/>
      <c r="T45" s="667"/>
      <c r="U45" s="667"/>
      <c r="V45" s="667"/>
      <c r="W45" s="667"/>
      <c r="X45" s="667"/>
      <c r="Y45" s="667"/>
      <c r="Z45" s="667"/>
      <c r="AA45" s="667"/>
      <c r="AB45" s="667"/>
      <c r="AC45" s="667"/>
      <c r="AD45" s="667"/>
      <c r="AE45" s="667"/>
      <c r="AF45" s="667"/>
      <c r="AG45" s="667"/>
      <c r="AH45" s="667"/>
      <c r="AI45" s="667"/>
      <c r="AJ45" s="667"/>
      <c r="AK45" s="667"/>
      <c r="AL45" s="667"/>
      <c r="AM45" s="667"/>
      <c r="AN45" s="667"/>
      <c r="AO45" s="667"/>
      <c r="AP45" s="667"/>
      <c r="AQ45" s="667"/>
      <c r="AR45" s="667"/>
      <c r="AS45" s="667"/>
      <c r="AT45" s="667"/>
      <c r="AU45" s="667"/>
      <c r="AV45" s="667"/>
      <c r="AW45" s="667"/>
      <c r="AX45" s="667"/>
      <c r="BB45" s="663"/>
      <c r="BC45" s="663"/>
      <c r="BD45" s="663"/>
      <c r="BE45" s="663"/>
      <c r="BF45" s="663"/>
    </row>
    <row r="46" spans="1:74" s="163" customFormat="1" ht="12" customHeight="1" x14ac:dyDescent="0.2">
      <c r="A46" s="164"/>
      <c r="B46" s="799" t="s">
        <v>826</v>
      </c>
      <c r="C46" s="814"/>
      <c r="D46" s="814"/>
      <c r="E46" s="814"/>
      <c r="F46" s="814"/>
      <c r="G46" s="814"/>
      <c r="H46" s="826"/>
      <c r="I46" s="814"/>
      <c r="J46" s="814"/>
      <c r="K46" s="814"/>
      <c r="L46" s="814"/>
      <c r="M46" s="814"/>
      <c r="N46" s="814"/>
      <c r="O46" s="814"/>
      <c r="P46" s="814"/>
      <c r="Q46" s="814"/>
      <c r="R46" s="790"/>
      <c r="S46" s="789"/>
      <c r="T46" s="789"/>
      <c r="U46" s="789"/>
      <c r="V46" s="789"/>
      <c r="W46" s="789"/>
      <c r="X46" s="789"/>
      <c r="Y46" s="789"/>
      <c r="Z46" s="789"/>
      <c r="AA46" s="789"/>
      <c r="AB46" s="789"/>
      <c r="AC46" s="789"/>
      <c r="AD46" s="789"/>
      <c r="AE46" s="789"/>
      <c r="AF46" s="789"/>
      <c r="AG46" s="789"/>
      <c r="AH46" s="789"/>
      <c r="AI46" s="789"/>
      <c r="AJ46" s="789"/>
      <c r="AK46" s="789"/>
      <c r="AL46" s="789"/>
      <c r="AM46" s="789"/>
      <c r="AN46" s="789"/>
      <c r="AO46" s="789"/>
      <c r="AP46" s="789"/>
      <c r="AQ46" s="789"/>
      <c r="AR46" s="789"/>
      <c r="AS46" s="789"/>
      <c r="AT46" s="789"/>
      <c r="AU46" s="789"/>
      <c r="AV46" s="789"/>
      <c r="AW46" s="789"/>
      <c r="AX46" s="789"/>
      <c r="AY46" s="664"/>
      <c r="AZ46" s="664"/>
      <c r="BA46" s="664"/>
      <c r="BB46" s="664"/>
      <c r="BC46" s="664"/>
      <c r="BD46" s="664"/>
      <c r="BE46" s="664"/>
      <c r="BF46" s="664"/>
      <c r="BG46" s="664"/>
      <c r="BH46" s="664"/>
      <c r="BI46" s="664"/>
      <c r="BJ46" s="226"/>
    </row>
    <row r="47" spans="1:74" s="163" customFormat="1" ht="12" customHeight="1" x14ac:dyDescent="0.25">
      <c r="A47" s="164"/>
      <c r="B47" s="1018" t="str">
        <f>Dates!$G$2</f>
        <v>EIA completed modeling and analysis for this report on Monday, April 7, 2025.</v>
      </c>
      <c r="C47" s="1005"/>
      <c r="D47" s="1005"/>
      <c r="E47" s="1005"/>
      <c r="F47" s="1005"/>
      <c r="G47" s="1005"/>
      <c r="H47" s="1005"/>
      <c r="I47" s="1005"/>
      <c r="J47" s="1005"/>
      <c r="K47" s="1005"/>
      <c r="L47" s="1005"/>
      <c r="M47" s="1005"/>
      <c r="N47" s="1005"/>
      <c r="O47" s="1005"/>
      <c r="P47" s="1005"/>
      <c r="Q47" s="1005"/>
      <c r="R47" s="667"/>
      <c r="S47" s="789"/>
      <c r="T47" s="789"/>
      <c r="U47" s="789"/>
      <c r="V47" s="789"/>
      <c r="W47" s="789"/>
      <c r="X47" s="789"/>
      <c r="Y47" s="789"/>
      <c r="Z47" s="789"/>
      <c r="AA47" s="789"/>
      <c r="AB47" s="789"/>
      <c r="AC47" s="789"/>
      <c r="AD47" s="789"/>
      <c r="AE47" s="789"/>
      <c r="AF47" s="789"/>
      <c r="AG47" s="789"/>
      <c r="AH47" s="789"/>
      <c r="AI47" s="789"/>
      <c r="AJ47" s="789"/>
      <c r="AK47" s="789"/>
      <c r="AL47" s="789"/>
      <c r="AM47" s="789"/>
      <c r="AN47" s="789"/>
      <c r="AO47" s="789"/>
      <c r="AP47" s="789"/>
      <c r="AQ47" s="789"/>
      <c r="AR47" s="789"/>
      <c r="AS47" s="789"/>
      <c r="AT47" s="789"/>
      <c r="AU47" s="789"/>
      <c r="AV47" s="789"/>
      <c r="AW47" s="789"/>
      <c r="AX47" s="789"/>
      <c r="AY47" s="664"/>
      <c r="AZ47" s="664"/>
      <c r="BA47" s="664"/>
      <c r="BB47" s="664"/>
      <c r="BC47" s="664"/>
      <c r="BD47" s="664"/>
      <c r="BE47" s="664"/>
      <c r="BF47" s="664"/>
      <c r="BG47" s="664"/>
      <c r="BH47" s="664"/>
      <c r="BI47" s="664"/>
      <c r="BJ47" s="226"/>
    </row>
    <row r="48" spans="1:74" s="163" customFormat="1" ht="12" customHeight="1" x14ac:dyDescent="0.25">
      <c r="A48" s="164"/>
      <c r="B48" s="1051" t="s">
        <v>483</v>
      </c>
      <c r="C48" s="1052"/>
      <c r="D48" s="1052"/>
      <c r="E48" s="1052"/>
      <c r="F48" s="1052"/>
      <c r="G48" s="1052"/>
      <c r="H48" s="1052"/>
      <c r="I48" s="1052"/>
      <c r="J48" s="1052"/>
      <c r="K48" s="1052"/>
      <c r="L48" s="1052"/>
      <c r="M48" s="1052"/>
      <c r="N48" s="1052"/>
      <c r="O48" s="1052"/>
      <c r="P48" s="1052"/>
      <c r="Q48" s="1052"/>
      <c r="R48" s="667"/>
      <c r="S48" s="789"/>
      <c r="T48" s="789"/>
      <c r="U48" s="789"/>
      <c r="V48" s="789"/>
      <c r="W48" s="789"/>
      <c r="X48" s="789"/>
      <c r="Y48" s="789"/>
      <c r="Z48" s="789"/>
      <c r="AA48" s="789"/>
      <c r="AB48" s="789"/>
      <c r="AC48" s="789"/>
      <c r="AD48" s="789"/>
      <c r="AE48" s="789"/>
      <c r="AF48" s="789"/>
      <c r="AG48" s="789"/>
      <c r="AH48" s="789"/>
      <c r="AI48" s="789"/>
      <c r="AJ48" s="789"/>
      <c r="AK48" s="789"/>
      <c r="AL48" s="789"/>
      <c r="AM48" s="789"/>
      <c r="AN48" s="789"/>
      <c r="AO48" s="789"/>
      <c r="AP48" s="789"/>
      <c r="AQ48" s="789"/>
      <c r="AR48" s="789"/>
      <c r="AS48" s="789"/>
      <c r="AT48" s="789"/>
      <c r="AU48" s="789"/>
      <c r="AV48" s="789"/>
      <c r="AW48" s="789"/>
      <c r="AX48" s="789"/>
      <c r="AY48" s="664"/>
      <c r="AZ48" s="664"/>
      <c r="BA48" s="664"/>
      <c r="BB48" s="664"/>
      <c r="BC48" s="664"/>
      <c r="BD48" s="664"/>
      <c r="BE48" s="664"/>
      <c r="BF48" s="664"/>
      <c r="BG48" s="664"/>
      <c r="BH48" s="664"/>
      <c r="BI48" s="664"/>
      <c r="BJ48" s="226"/>
    </row>
    <row r="49" spans="1:74" s="163" customFormat="1" ht="12.75" customHeight="1" x14ac:dyDescent="0.25">
      <c r="A49" s="164"/>
      <c r="B49" s="1027" t="s">
        <v>1435</v>
      </c>
      <c r="C49" s="1014"/>
      <c r="D49" s="1014"/>
      <c r="E49" s="1014"/>
      <c r="F49" s="1014"/>
      <c r="G49" s="1014"/>
      <c r="H49" s="1014"/>
      <c r="I49" s="1014"/>
      <c r="J49" s="1014"/>
      <c r="K49" s="1014"/>
      <c r="L49" s="1014"/>
      <c r="M49" s="1014"/>
      <c r="N49" s="1014"/>
      <c r="O49" s="1014"/>
      <c r="P49" s="1014"/>
      <c r="Q49" s="1014"/>
      <c r="R49" s="667"/>
      <c r="S49" s="789"/>
      <c r="T49" s="789"/>
      <c r="U49" s="789"/>
      <c r="V49" s="789"/>
      <c r="W49" s="789"/>
      <c r="X49" s="789"/>
      <c r="Y49" s="789"/>
      <c r="Z49" s="789"/>
      <c r="AA49" s="789"/>
      <c r="AB49" s="789"/>
      <c r="AC49" s="789"/>
      <c r="AD49" s="789"/>
      <c r="AE49" s="789"/>
      <c r="AF49" s="789"/>
      <c r="AG49" s="789"/>
      <c r="AH49" s="789"/>
      <c r="AI49" s="789"/>
      <c r="AJ49" s="789"/>
      <c r="AK49" s="789"/>
      <c r="AL49" s="789"/>
      <c r="AM49" s="789"/>
      <c r="AN49" s="789"/>
      <c r="AO49" s="789"/>
      <c r="AP49" s="789"/>
      <c r="AQ49" s="789"/>
      <c r="AR49" s="789"/>
      <c r="AS49" s="789"/>
      <c r="AT49" s="789"/>
      <c r="AU49" s="789"/>
      <c r="AV49" s="789"/>
      <c r="AW49" s="789"/>
      <c r="AX49" s="789"/>
      <c r="AY49" s="664"/>
      <c r="AZ49" s="664"/>
      <c r="BA49" s="664"/>
      <c r="BB49" s="664"/>
      <c r="BC49" s="664"/>
      <c r="BD49" s="664"/>
      <c r="BE49" s="664"/>
      <c r="BF49" s="664"/>
      <c r="BG49" s="664"/>
      <c r="BH49" s="664"/>
      <c r="BI49" s="664"/>
      <c r="BJ49" s="226"/>
    </row>
    <row r="50" spans="1:74" s="163" customFormat="1" ht="12" customHeight="1" x14ac:dyDescent="0.25">
      <c r="A50" s="164"/>
      <c r="B50" s="1022" t="s">
        <v>492</v>
      </c>
      <c r="C50" s="1043"/>
      <c r="D50" s="1043"/>
      <c r="E50" s="1043"/>
      <c r="F50" s="1043"/>
      <c r="G50" s="1043"/>
      <c r="H50" s="1043"/>
      <c r="I50" s="1043"/>
      <c r="J50" s="1043"/>
      <c r="K50" s="1043"/>
      <c r="L50" s="1043"/>
      <c r="M50" s="1043"/>
      <c r="N50" s="1043"/>
      <c r="O50" s="1043"/>
      <c r="P50" s="1043"/>
      <c r="Q50" s="1043"/>
      <c r="R50" s="667"/>
      <c r="S50" s="789"/>
      <c r="T50" s="789"/>
      <c r="U50" s="789"/>
      <c r="V50" s="789"/>
      <c r="W50" s="789"/>
      <c r="X50" s="789"/>
      <c r="Y50" s="789"/>
      <c r="Z50" s="789"/>
      <c r="AA50" s="789"/>
      <c r="AB50" s="789"/>
      <c r="AC50" s="789"/>
      <c r="AD50" s="789"/>
      <c r="AE50" s="789"/>
      <c r="AF50" s="789"/>
      <c r="AG50" s="789"/>
      <c r="AH50" s="789"/>
      <c r="AI50" s="789"/>
      <c r="AJ50" s="789"/>
      <c r="AK50" s="789"/>
      <c r="AL50" s="789"/>
      <c r="AM50" s="789"/>
      <c r="AN50" s="789"/>
      <c r="AO50" s="789"/>
      <c r="AP50" s="789"/>
      <c r="AQ50" s="789"/>
      <c r="AR50" s="789"/>
      <c r="AS50" s="789"/>
      <c r="AT50" s="789"/>
      <c r="AU50" s="789"/>
      <c r="AV50" s="789"/>
      <c r="AW50" s="789"/>
      <c r="AX50" s="789"/>
      <c r="AY50" s="664"/>
      <c r="AZ50" s="664"/>
      <c r="BA50" s="664"/>
      <c r="BB50" s="664"/>
      <c r="BC50" s="664"/>
      <c r="BD50" s="664"/>
      <c r="BE50" s="664"/>
      <c r="BF50" s="664"/>
      <c r="BG50" s="664"/>
      <c r="BH50" s="664"/>
      <c r="BI50" s="664"/>
      <c r="BJ50" s="226"/>
    </row>
    <row r="51" spans="1:74" s="163" customFormat="1" ht="12" customHeight="1" x14ac:dyDescent="0.25">
      <c r="A51" s="160"/>
      <c r="B51" s="816" t="s">
        <v>840</v>
      </c>
      <c r="C51" s="817"/>
      <c r="D51" s="817"/>
      <c r="E51" s="817"/>
      <c r="F51" s="817"/>
      <c r="G51" s="817"/>
      <c r="H51" s="827"/>
      <c r="I51" s="817"/>
      <c r="J51" s="817"/>
      <c r="K51" s="817"/>
      <c r="L51" s="817"/>
      <c r="M51" s="817"/>
      <c r="N51" s="817"/>
      <c r="O51" s="817"/>
      <c r="P51" s="817"/>
      <c r="Q51" s="815"/>
      <c r="R51" s="662"/>
      <c r="S51" s="789"/>
      <c r="T51" s="789"/>
      <c r="U51" s="789"/>
      <c r="V51" s="789"/>
      <c r="W51" s="789"/>
      <c r="X51" s="789"/>
      <c r="Y51" s="789"/>
      <c r="Z51" s="789"/>
      <c r="AA51" s="789"/>
      <c r="AB51" s="789"/>
      <c r="AC51" s="789"/>
      <c r="AD51" s="789"/>
      <c r="AE51" s="789"/>
      <c r="AF51" s="789"/>
      <c r="AG51" s="789"/>
      <c r="AH51" s="789"/>
      <c r="AI51" s="789"/>
      <c r="AJ51" s="789"/>
      <c r="AK51" s="789"/>
      <c r="AL51" s="789"/>
      <c r="AM51" s="789"/>
      <c r="AN51" s="789"/>
      <c r="AO51" s="789"/>
      <c r="AP51" s="789"/>
      <c r="AQ51" s="789"/>
      <c r="AR51" s="789"/>
      <c r="AS51" s="789"/>
      <c r="AT51" s="789"/>
      <c r="AU51" s="789"/>
      <c r="AV51" s="789"/>
      <c r="AW51" s="789"/>
      <c r="AX51" s="789"/>
      <c r="AY51" s="664"/>
      <c r="AZ51" s="664"/>
      <c r="BA51" s="664"/>
      <c r="BB51" s="664"/>
      <c r="BC51" s="664"/>
      <c r="BD51" s="664"/>
      <c r="BE51" s="664"/>
      <c r="BF51" s="664"/>
      <c r="BG51" s="664"/>
      <c r="BH51" s="664"/>
      <c r="BI51" s="664"/>
      <c r="BJ51" s="226"/>
    </row>
    <row r="52" spans="1:74" ht="12.6" customHeight="1" x14ac:dyDescent="0.25">
      <c r="B52" s="1044" t="s">
        <v>841</v>
      </c>
      <c r="C52" s="1043"/>
      <c r="D52" s="1043"/>
      <c r="E52" s="1043"/>
      <c r="F52" s="1043"/>
      <c r="G52" s="1043"/>
      <c r="H52" s="1043"/>
      <c r="I52" s="1043"/>
      <c r="J52" s="1043"/>
      <c r="K52" s="1043"/>
      <c r="L52" s="1043"/>
      <c r="M52" s="1043"/>
      <c r="N52" s="1043"/>
      <c r="O52" s="1043"/>
      <c r="P52" s="1043"/>
      <c r="Q52" s="1043"/>
      <c r="R52" s="791"/>
      <c r="S52" s="667"/>
      <c r="T52" s="667"/>
      <c r="U52" s="667"/>
      <c r="V52" s="667"/>
      <c r="W52" s="667"/>
      <c r="X52" s="667"/>
      <c r="Y52" s="667"/>
      <c r="Z52" s="667"/>
      <c r="AA52" s="667"/>
      <c r="AB52" s="667"/>
      <c r="AC52" s="667"/>
      <c r="AD52" s="667"/>
      <c r="AE52" s="667"/>
      <c r="AF52" s="667"/>
      <c r="AG52" s="667"/>
      <c r="AH52" s="667"/>
      <c r="AI52" s="667"/>
      <c r="AJ52" s="667"/>
      <c r="AK52" s="667"/>
      <c r="AL52" s="667"/>
      <c r="AM52" s="667"/>
      <c r="AN52" s="667"/>
      <c r="AO52" s="667"/>
      <c r="AP52" s="667"/>
      <c r="AQ52" s="667"/>
      <c r="AR52" s="667"/>
      <c r="AS52" s="667"/>
      <c r="AT52" s="667"/>
      <c r="AU52" s="667"/>
      <c r="AV52" s="667"/>
      <c r="AW52" s="667"/>
      <c r="AX52" s="667"/>
      <c r="BB52" s="663"/>
      <c r="BC52" s="663"/>
      <c r="BD52" s="663"/>
      <c r="BE52" s="663"/>
      <c r="BF52" s="663"/>
      <c r="BK52" s="153"/>
      <c r="BL52" s="153"/>
      <c r="BM52" s="153"/>
      <c r="BN52" s="153"/>
      <c r="BO52" s="153"/>
      <c r="BP52" s="153"/>
      <c r="BQ52" s="153"/>
      <c r="BR52" s="153"/>
      <c r="BS52" s="153"/>
      <c r="BT52" s="153"/>
      <c r="BU52" s="153"/>
      <c r="BV52" s="153"/>
    </row>
    <row r="53" spans="1:74" ht="13.2" x14ac:dyDescent="0.25">
      <c r="B53" s="1029" t="s">
        <v>842</v>
      </c>
      <c r="C53" s="1043"/>
      <c r="D53" s="1043"/>
      <c r="E53" s="1043"/>
      <c r="F53" s="1043"/>
      <c r="G53" s="1043"/>
      <c r="H53" s="1043"/>
      <c r="I53" s="1043"/>
      <c r="J53" s="1043"/>
      <c r="K53" s="1043"/>
      <c r="L53" s="1043"/>
      <c r="M53" s="1043"/>
      <c r="N53" s="1043"/>
      <c r="O53" s="1043"/>
      <c r="P53" s="1043"/>
      <c r="Q53" s="1043"/>
      <c r="R53" s="162"/>
      <c r="BD53" s="663"/>
      <c r="BE53" s="197"/>
      <c r="BF53" s="663"/>
      <c r="BK53" s="153"/>
      <c r="BL53" s="153"/>
      <c r="BM53" s="153"/>
      <c r="BN53" s="153"/>
      <c r="BO53" s="153"/>
      <c r="BP53" s="153"/>
      <c r="BQ53" s="153"/>
      <c r="BR53" s="153"/>
      <c r="BS53" s="153"/>
      <c r="BT53" s="153"/>
      <c r="BU53" s="153"/>
      <c r="BV53" s="153"/>
    </row>
    <row r="54" spans="1:74" x14ac:dyDescent="0.2">
      <c r="BD54" s="663"/>
      <c r="BE54" s="197"/>
      <c r="BF54" s="663"/>
      <c r="BK54" s="153"/>
      <c r="BL54" s="153"/>
      <c r="BM54" s="153"/>
      <c r="BN54" s="153"/>
      <c r="BO54" s="153"/>
      <c r="BP54" s="153"/>
      <c r="BQ54" s="153"/>
      <c r="BR54" s="153"/>
      <c r="BS54" s="153"/>
      <c r="BT54" s="153"/>
      <c r="BU54" s="153"/>
      <c r="BV54" s="153"/>
    </row>
    <row r="55" spans="1:74" x14ac:dyDescent="0.2">
      <c r="BD55" s="663"/>
      <c r="BE55" s="197"/>
      <c r="BF55" s="663"/>
      <c r="BK55" s="153"/>
      <c r="BL55" s="153"/>
      <c r="BM55" s="153"/>
      <c r="BN55" s="153"/>
      <c r="BO55" s="153"/>
      <c r="BP55" s="153"/>
      <c r="BQ55" s="153"/>
      <c r="BR55" s="153"/>
      <c r="BS55" s="153"/>
      <c r="BT55" s="153"/>
      <c r="BU55" s="153"/>
      <c r="BV55" s="153"/>
    </row>
    <row r="56" spans="1:74" x14ac:dyDescent="0.2">
      <c r="BD56" s="663"/>
      <c r="BE56" s="197"/>
      <c r="BF56" s="663"/>
      <c r="BK56" s="153"/>
      <c r="BL56" s="153"/>
      <c r="BM56" s="153"/>
      <c r="BN56" s="153"/>
      <c r="BO56" s="153"/>
      <c r="BP56" s="153"/>
      <c r="BQ56" s="153"/>
      <c r="BR56" s="153"/>
      <c r="BS56" s="153"/>
      <c r="BT56" s="153"/>
      <c r="BU56" s="153"/>
      <c r="BV56" s="153"/>
    </row>
    <row r="57" spans="1:74" x14ac:dyDescent="0.2">
      <c r="BD57" s="663"/>
      <c r="BE57" s="197"/>
      <c r="BF57" s="663"/>
      <c r="BK57" s="153"/>
      <c r="BL57" s="153"/>
      <c r="BM57" s="153"/>
      <c r="BN57" s="153"/>
      <c r="BO57" s="153"/>
      <c r="BP57" s="153"/>
      <c r="BQ57" s="153"/>
      <c r="BR57" s="153"/>
      <c r="BS57" s="153"/>
      <c r="BT57" s="153"/>
      <c r="BU57" s="153"/>
      <c r="BV57" s="153"/>
    </row>
    <row r="58" spans="1:74" x14ac:dyDescent="0.2">
      <c r="BD58" s="663"/>
      <c r="BE58" s="197"/>
      <c r="BF58" s="663"/>
      <c r="BK58" s="153"/>
      <c r="BL58" s="153"/>
      <c r="BM58" s="153"/>
      <c r="BN58" s="153"/>
      <c r="BO58" s="153"/>
      <c r="BP58" s="153"/>
      <c r="BQ58" s="153"/>
      <c r="BR58" s="153"/>
      <c r="BS58" s="153"/>
      <c r="BT58" s="153"/>
      <c r="BU58" s="153"/>
      <c r="BV58" s="153"/>
    </row>
    <row r="59" spans="1:74" x14ac:dyDescent="0.2">
      <c r="BD59" s="663"/>
      <c r="BE59" s="197"/>
      <c r="BF59" s="663"/>
      <c r="BK59" s="153"/>
      <c r="BL59" s="153"/>
      <c r="BM59" s="153"/>
      <c r="BN59" s="153"/>
      <c r="BO59" s="153"/>
      <c r="BP59" s="153"/>
      <c r="BQ59" s="153"/>
      <c r="BR59" s="153"/>
      <c r="BS59" s="153"/>
      <c r="BT59" s="153"/>
      <c r="BU59" s="153"/>
      <c r="BV59" s="153"/>
    </row>
    <row r="60" spans="1:74" ht="13.2" x14ac:dyDescent="0.2">
      <c r="B60" s="1055"/>
      <c r="C60" s="1056"/>
      <c r="D60" s="1056"/>
      <c r="E60" s="1056"/>
      <c r="F60" s="1056"/>
      <c r="G60" s="1056"/>
      <c r="H60" s="1056"/>
      <c r="I60" s="1056"/>
      <c r="J60" s="1056"/>
      <c r="K60" s="1056"/>
      <c r="L60" s="1056"/>
      <c r="M60" s="1056"/>
      <c r="N60" s="1056"/>
      <c r="O60" s="1056"/>
      <c r="P60" s="1056"/>
      <c r="Q60" s="1056"/>
      <c r="BD60" s="663"/>
      <c r="BE60" s="197"/>
      <c r="BF60" s="663"/>
      <c r="BK60" s="153"/>
      <c r="BL60" s="153"/>
      <c r="BM60" s="153"/>
      <c r="BN60" s="153"/>
      <c r="BO60" s="153"/>
      <c r="BP60" s="153"/>
      <c r="BQ60" s="153"/>
      <c r="BR60" s="153"/>
      <c r="BS60" s="153"/>
      <c r="BT60" s="153"/>
      <c r="BU60" s="153"/>
      <c r="BV60" s="153"/>
    </row>
    <row r="61" spans="1:74" x14ac:dyDescent="0.2">
      <c r="BD61" s="663"/>
      <c r="BE61" s="197"/>
      <c r="BF61" s="663"/>
      <c r="BK61" s="153"/>
      <c r="BL61" s="153"/>
      <c r="BM61" s="153"/>
      <c r="BN61" s="153"/>
      <c r="BO61" s="153"/>
      <c r="BP61" s="153"/>
      <c r="BQ61" s="153"/>
      <c r="BR61" s="153"/>
      <c r="BS61" s="153"/>
      <c r="BT61" s="153"/>
      <c r="BU61" s="153"/>
      <c r="BV61" s="153"/>
    </row>
    <row r="62" spans="1:74" x14ac:dyDescent="0.2">
      <c r="BD62" s="663"/>
      <c r="BE62" s="197"/>
      <c r="BF62" s="663"/>
      <c r="BK62" s="153"/>
      <c r="BL62" s="153"/>
      <c r="BM62" s="153"/>
      <c r="BN62" s="153"/>
      <c r="BO62" s="153"/>
      <c r="BP62" s="153"/>
      <c r="BQ62" s="153"/>
      <c r="BR62" s="153"/>
      <c r="BS62" s="153"/>
      <c r="BT62" s="153"/>
      <c r="BU62" s="153"/>
      <c r="BV62" s="153"/>
    </row>
    <row r="63" spans="1:74" x14ac:dyDescent="0.2">
      <c r="BK63" s="153"/>
      <c r="BL63" s="153"/>
      <c r="BM63" s="153"/>
      <c r="BN63" s="153"/>
      <c r="BO63" s="153"/>
      <c r="BP63" s="153"/>
      <c r="BQ63" s="153"/>
      <c r="BR63" s="153"/>
      <c r="BS63" s="153"/>
      <c r="BT63" s="153"/>
      <c r="BU63" s="153"/>
      <c r="BV63" s="153"/>
    </row>
    <row r="64" spans="1:74" x14ac:dyDescent="0.2">
      <c r="BK64" s="153"/>
      <c r="BL64" s="153"/>
      <c r="BM64" s="153"/>
      <c r="BN64" s="153"/>
      <c r="BO64" s="153"/>
      <c r="BP64" s="153"/>
      <c r="BQ64" s="153"/>
      <c r="BR64" s="153"/>
      <c r="BS64" s="153"/>
      <c r="BT64" s="153"/>
      <c r="BU64" s="153"/>
      <c r="BV64" s="153"/>
    </row>
    <row r="65" spans="63:74" x14ac:dyDescent="0.2">
      <c r="BK65" s="153"/>
      <c r="BL65" s="153"/>
      <c r="BM65" s="153"/>
      <c r="BN65" s="153"/>
      <c r="BO65" s="153"/>
      <c r="BP65" s="153"/>
      <c r="BQ65" s="153"/>
      <c r="BR65" s="153"/>
      <c r="BS65" s="153"/>
      <c r="BT65" s="153"/>
      <c r="BU65" s="153"/>
      <c r="BV65" s="153"/>
    </row>
    <row r="66" spans="63:74" x14ac:dyDescent="0.2">
      <c r="BK66" s="153"/>
      <c r="BL66" s="153"/>
      <c r="BM66" s="153"/>
      <c r="BN66" s="153"/>
      <c r="BO66" s="153"/>
      <c r="BP66" s="153"/>
      <c r="BQ66" s="153"/>
      <c r="BR66" s="153"/>
      <c r="BS66" s="153"/>
      <c r="BT66" s="153"/>
      <c r="BU66" s="153"/>
      <c r="BV66" s="153"/>
    </row>
    <row r="67" spans="63:74" x14ac:dyDescent="0.2">
      <c r="BK67" s="153"/>
      <c r="BL67" s="153"/>
      <c r="BM67" s="153"/>
      <c r="BN67" s="153"/>
      <c r="BO67" s="153"/>
      <c r="BP67" s="153"/>
      <c r="BQ67" s="153"/>
      <c r="BR67" s="153"/>
      <c r="BS67" s="153"/>
      <c r="BT67" s="153"/>
      <c r="BU67" s="153"/>
      <c r="BV67" s="153"/>
    </row>
    <row r="68" spans="63:74" x14ac:dyDescent="0.2">
      <c r="BK68" s="153"/>
      <c r="BL68" s="153"/>
      <c r="BM68" s="153"/>
      <c r="BN68" s="153"/>
      <c r="BO68" s="153"/>
      <c r="BP68" s="153"/>
      <c r="BQ68" s="153"/>
      <c r="BR68" s="153"/>
      <c r="BS68" s="153"/>
      <c r="BT68" s="153"/>
      <c r="BU68" s="153"/>
      <c r="BV68" s="153"/>
    </row>
    <row r="69" spans="63:74" x14ac:dyDescent="0.2">
      <c r="BK69" s="153"/>
      <c r="BL69" s="153"/>
      <c r="BM69" s="153"/>
      <c r="BN69" s="153"/>
      <c r="BO69" s="153"/>
      <c r="BP69" s="153"/>
      <c r="BQ69" s="153"/>
      <c r="BR69" s="153"/>
      <c r="BS69" s="153"/>
      <c r="BT69" s="153"/>
      <c r="BU69" s="153"/>
      <c r="BV69" s="153"/>
    </row>
    <row r="70" spans="63:74" x14ac:dyDescent="0.2">
      <c r="BK70" s="153"/>
      <c r="BL70" s="153"/>
      <c r="BM70" s="153"/>
      <c r="BN70" s="153"/>
      <c r="BO70" s="153"/>
      <c r="BP70" s="153"/>
      <c r="BQ70" s="153"/>
      <c r="BR70" s="153"/>
      <c r="BS70" s="153"/>
      <c r="BT70" s="153"/>
      <c r="BU70" s="153"/>
      <c r="BV70" s="153"/>
    </row>
    <row r="71" spans="63:74" x14ac:dyDescent="0.2">
      <c r="BK71" s="153"/>
      <c r="BL71" s="153"/>
      <c r="BM71" s="153"/>
      <c r="BN71" s="153"/>
      <c r="BO71" s="153"/>
      <c r="BP71" s="153"/>
      <c r="BQ71" s="153"/>
      <c r="BR71" s="153"/>
      <c r="BS71" s="153"/>
      <c r="BT71" s="153"/>
      <c r="BU71" s="153"/>
      <c r="BV71" s="153"/>
    </row>
    <row r="72" spans="63:74" x14ac:dyDescent="0.2">
      <c r="BK72" s="153"/>
      <c r="BL72" s="153"/>
      <c r="BM72" s="153"/>
      <c r="BN72" s="153"/>
      <c r="BO72" s="153"/>
      <c r="BP72" s="153"/>
      <c r="BQ72" s="153"/>
      <c r="BR72" s="153"/>
      <c r="BS72" s="153"/>
      <c r="BT72" s="153"/>
      <c r="BU72" s="153"/>
      <c r="BV72" s="153"/>
    </row>
    <row r="73" spans="63:74" x14ac:dyDescent="0.2">
      <c r="BK73" s="153"/>
      <c r="BL73" s="153"/>
      <c r="BM73" s="153"/>
      <c r="BN73" s="153"/>
      <c r="BO73" s="153"/>
      <c r="BP73" s="153"/>
      <c r="BQ73" s="153"/>
      <c r="BR73" s="153"/>
      <c r="BS73" s="153"/>
      <c r="BT73" s="153"/>
      <c r="BU73" s="153"/>
      <c r="BV73" s="153"/>
    </row>
    <row r="74" spans="63:74" x14ac:dyDescent="0.2">
      <c r="BK74" s="153"/>
      <c r="BL74" s="153"/>
      <c r="BM74" s="153"/>
      <c r="BN74" s="153"/>
      <c r="BO74" s="153"/>
      <c r="BP74" s="153"/>
      <c r="BQ74" s="153"/>
      <c r="BR74" s="153"/>
      <c r="BS74" s="153"/>
      <c r="BT74" s="153"/>
      <c r="BU74" s="153"/>
      <c r="BV74" s="153"/>
    </row>
    <row r="75" spans="63:74" x14ac:dyDescent="0.2">
      <c r="BK75" s="153"/>
      <c r="BL75" s="153"/>
      <c r="BM75" s="153"/>
      <c r="BN75" s="153"/>
      <c r="BO75" s="153"/>
      <c r="BP75" s="153"/>
      <c r="BQ75" s="153"/>
      <c r="BR75" s="153"/>
      <c r="BS75" s="153"/>
      <c r="BT75" s="153"/>
      <c r="BU75" s="153"/>
      <c r="BV75" s="153"/>
    </row>
    <row r="76" spans="63:74" x14ac:dyDescent="0.2">
      <c r="BK76" s="153"/>
      <c r="BL76" s="153"/>
      <c r="BM76" s="153"/>
      <c r="BN76" s="153"/>
      <c r="BO76" s="153"/>
      <c r="BP76" s="153"/>
      <c r="BQ76" s="153"/>
      <c r="BR76" s="153"/>
      <c r="BS76" s="153"/>
      <c r="BT76" s="153"/>
      <c r="BU76" s="153"/>
      <c r="BV76" s="153"/>
    </row>
    <row r="77" spans="63:74" x14ac:dyDescent="0.2">
      <c r="BK77" s="153"/>
      <c r="BL77" s="153"/>
      <c r="BM77" s="153"/>
      <c r="BN77" s="153"/>
      <c r="BO77" s="153"/>
      <c r="BP77" s="153"/>
      <c r="BQ77" s="153"/>
      <c r="BR77" s="153"/>
      <c r="BS77" s="153"/>
      <c r="BT77" s="153"/>
      <c r="BU77" s="153"/>
      <c r="BV77" s="153"/>
    </row>
    <row r="78" spans="63:74" x14ac:dyDescent="0.2">
      <c r="BK78" s="153"/>
      <c r="BL78" s="153"/>
      <c r="BM78" s="153"/>
      <c r="BN78" s="153"/>
      <c r="BO78" s="153"/>
      <c r="BP78" s="153"/>
      <c r="BQ78" s="153"/>
      <c r="BR78" s="153"/>
      <c r="BS78" s="153"/>
      <c r="BT78" s="153"/>
      <c r="BU78" s="153"/>
      <c r="BV78" s="153"/>
    </row>
    <row r="79" spans="63:74" x14ac:dyDescent="0.2">
      <c r="BK79" s="153"/>
      <c r="BL79" s="153"/>
      <c r="BM79" s="153"/>
      <c r="BN79" s="153"/>
      <c r="BO79" s="153"/>
      <c r="BP79" s="153"/>
      <c r="BQ79" s="153"/>
      <c r="BR79" s="153"/>
      <c r="BS79" s="153"/>
      <c r="BT79" s="153"/>
      <c r="BU79" s="153"/>
      <c r="BV79" s="153"/>
    </row>
    <row r="80" spans="63:74" x14ac:dyDescent="0.2">
      <c r="BK80" s="153"/>
      <c r="BL80" s="153"/>
      <c r="BM80" s="153"/>
      <c r="BN80" s="153"/>
      <c r="BO80" s="153"/>
      <c r="BP80" s="153"/>
      <c r="BQ80" s="153"/>
      <c r="BR80" s="153"/>
      <c r="BS80" s="153"/>
      <c r="BT80" s="153"/>
      <c r="BU80" s="153"/>
      <c r="BV80" s="153"/>
    </row>
    <row r="81" spans="63:74" x14ac:dyDescent="0.2">
      <c r="BK81" s="153"/>
      <c r="BL81" s="153"/>
      <c r="BM81" s="153"/>
      <c r="BN81" s="153"/>
      <c r="BO81" s="153"/>
      <c r="BP81" s="153"/>
      <c r="BQ81" s="153"/>
      <c r="BR81" s="153"/>
      <c r="BS81" s="153"/>
      <c r="BT81" s="153"/>
      <c r="BU81" s="153"/>
      <c r="BV81" s="153"/>
    </row>
    <row r="82" spans="63:74" x14ac:dyDescent="0.2">
      <c r="BK82" s="153"/>
      <c r="BL82" s="153"/>
      <c r="BM82" s="153"/>
      <c r="BN82" s="153"/>
      <c r="BO82" s="153"/>
      <c r="BP82" s="153"/>
      <c r="BQ82" s="153"/>
      <c r="BR82" s="153"/>
      <c r="BS82" s="153"/>
      <c r="BT82" s="153"/>
      <c r="BU82" s="153"/>
      <c r="BV82" s="153"/>
    </row>
    <row r="83" spans="63:74" x14ac:dyDescent="0.2">
      <c r="BK83" s="153"/>
      <c r="BL83" s="153"/>
      <c r="BM83" s="153"/>
      <c r="BN83" s="153"/>
      <c r="BO83" s="153"/>
      <c r="BP83" s="153"/>
      <c r="BQ83" s="153"/>
      <c r="BR83" s="153"/>
      <c r="BS83" s="153"/>
      <c r="BT83" s="153"/>
      <c r="BU83" s="153"/>
      <c r="BV83" s="153"/>
    </row>
    <row r="84" spans="63:74" x14ac:dyDescent="0.2">
      <c r="BK84" s="153"/>
      <c r="BL84" s="153"/>
      <c r="BM84" s="153"/>
      <c r="BN84" s="153"/>
      <c r="BO84" s="153"/>
      <c r="BP84" s="153"/>
      <c r="BQ84" s="153"/>
      <c r="BR84" s="153"/>
      <c r="BS84" s="153"/>
      <c r="BT84" s="153"/>
      <c r="BU84" s="153"/>
      <c r="BV84" s="153"/>
    </row>
    <row r="85" spans="63:74" x14ac:dyDescent="0.2">
      <c r="BK85" s="153"/>
      <c r="BL85" s="153"/>
      <c r="BM85" s="153"/>
      <c r="BN85" s="153"/>
      <c r="BO85" s="153"/>
      <c r="BP85" s="153"/>
      <c r="BQ85" s="153"/>
      <c r="BR85" s="153"/>
      <c r="BS85" s="153"/>
      <c r="BT85" s="153"/>
      <c r="BU85" s="153"/>
      <c r="BV85" s="153"/>
    </row>
    <row r="86" spans="63:74" x14ac:dyDescent="0.2">
      <c r="BK86" s="153"/>
      <c r="BL86" s="153"/>
      <c r="BM86" s="153"/>
      <c r="BN86" s="153"/>
      <c r="BO86" s="153"/>
      <c r="BP86" s="153"/>
      <c r="BQ86" s="153"/>
      <c r="BR86" s="153"/>
      <c r="BS86" s="153"/>
      <c r="BT86" s="153"/>
      <c r="BU86" s="153"/>
      <c r="BV86" s="153"/>
    </row>
    <row r="87" spans="63:74" x14ac:dyDescent="0.2">
      <c r="BK87" s="153"/>
      <c r="BL87" s="153"/>
      <c r="BM87" s="153"/>
      <c r="BN87" s="153"/>
      <c r="BO87" s="153"/>
      <c r="BP87" s="153"/>
      <c r="BQ87" s="153"/>
      <c r="BR87" s="153"/>
      <c r="BS87" s="153"/>
      <c r="BT87" s="153"/>
      <c r="BU87" s="153"/>
      <c r="BV87" s="153"/>
    </row>
    <row r="88" spans="63:74" x14ac:dyDescent="0.2">
      <c r="BK88" s="153"/>
      <c r="BL88" s="153"/>
      <c r="BM88" s="153"/>
      <c r="BN88" s="153"/>
      <c r="BO88" s="153"/>
      <c r="BP88" s="153"/>
      <c r="BQ88" s="153"/>
      <c r="BR88" s="153"/>
      <c r="BS88" s="153"/>
      <c r="BT88" s="153"/>
      <c r="BU88" s="153"/>
      <c r="BV88" s="153"/>
    </row>
    <row r="89" spans="63:74" x14ac:dyDescent="0.2">
      <c r="BK89" s="153"/>
      <c r="BL89" s="153"/>
      <c r="BM89" s="153"/>
      <c r="BN89" s="153"/>
      <c r="BO89" s="153"/>
      <c r="BP89" s="153"/>
      <c r="BQ89" s="153"/>
      <c r="BR89" s="153"/>
      <c r="BS89" s="153"/>
      <c r="BT89" s="153"/>
      <c r="BU89" s="153"/>
      <c r="BV89" s="153"/>
    </row>
    <row r="90" spans="63:74" x14ac:dyDescent="0.2">
      <c r="BK90" s="153"/>
      <c r="BL90" s="153"/>
      <c r="BM90" s="153"/>
      <c r="BN90" s="153"/>
      <c r="BO90" s="153"/>
      <c r="BP90" s="153"/>
      <c r="BQ90" s="153"/>
      <c r="BR90" s="153"/>
      <c r="BS90" s="153"/>
      <c r="BT90" s="153"/>
      <c r="BU90" s="153"/>
      <c r="BV90" s="153"/>
    </row>
    <row r="91" spans="63:74" x14ac:dyDescent="0.2">
      <c r="BK91" s="153"/>
      <c r="BL91" s="153"/>
      <c r="BM91" s="153"/>
      <c r="BN91" s="153"/>
      <c r="BO91" s="153"/>
      <c r="BP91" s="153"/>
      <c r="BQ91" s="153"/>
      <c r="BR91" s="153"/>
      <c r="BS91" s="153"/>
      <c r="BT91" s="153"/>
      <c r="BU91" s="153"/>
      <c r="BV91" s="153"/>
    </row>
    <row r="92" spans="63:74" x14ac:dyDescent="0.2">
      <c r="BK92" s="153"/>
      <c r="BL92" s="153"/>
      <c r="BM92" s="153"/>
      <c r="BN92" s="153"/>
      <c r="BO92" s="153"/>
      <c r="BP92" s="153"/>
      <c r="BQ92" s="153"/>
      <c r="BR92" s="153"/>
      <c r="BS92" s="153"/>
      <c r="BT92" s="153"/>
      <c r="BU92" s="153"/>
      <c r="BV92" s="153"/>
    </row>
    <row r="93" spans="63:74" x14ac:dyDescent="0.2">
      <c r="BK93" s="153"/>
      <c r="BL93" s="153"/>
      <c r="BM93" s="153"/>
      <c r="BN93" s="153"/>
      <c r="BO93" s="153"/>
      <c r="BP93" s="153"/>
      <c r="BQ93" s="153"/>
      <c r="BR93" s="153"/>
      <c r="BS93" s="153"/>
      <c r="BT93" s="153"/>
      <c r="BU93" s="153"/>
      <c r="BV93" s="153"/>
    </row>
    <row r="94" spans="63:74" x14ac:dyDescent="0.2">
      <c r="BK94" s="153"/>
      <c r="BL94" s="153"/>
      <c r="BM94" s="153"/>
      <c r="BN94" s="153"/>
      <c r="BO94" s="153"/>
      <c r="BP94" s="153"/>
      <c r="BQ94" s="153"/>
      <c r="BR94" s="153"/>
      <c r="BS94" s="153"/>
      <c r="BT94" s="153"/>
      <c r="BU94" s="153"/>
      <c r="BV94" s="153"/>
    </row>
    <row r="95" spans="63:74" x14ac:dyDescent="0.2">
      <c r="BK95" s="153"/>
      <c r="BL95" s="153"/>
      <c r="BM95" s="153"/>
      <c r="BN95" s="153"/>
      <c r="BO95" s="153"/>
      <c r="BP95" s="153"/>
      <c r="BQ95" s="153"/>
      <c r="BR95" s="153"/>
      <c r="BS95" s="153"/>
      <c r="BT95" s="153"/>
      <c r="BU95" s="153"/>
      <c r="BV95" s="153"/>
    </row>
    <row r="96" spans="63:74" x14ac:dyDescent="0.2">
      <c r="BK96" s="153"/>
      <c r="BL96" s="153"/>
      <c r="BM96" s="153"/>
      <c r="BN96" s="153"/>
      <c r="BO96" s="153"/>
      <c r="BP96" s="153"/>
      <c r="BQ96" s="153"/>
      <c r="BR96" s="153"/>
      <c r="BS96" s="153"/>
      <c r="BT96" s="153"/>
      <c r="BU96" s="153"/>
      <c r="BV96" s="153"/>
    </row>
    <row r="97" spans="63:74" x14ac:dyDescent="0.2">
      <c r="BK97" s="153"/>
      <c r="BL97" s="153"/>
      <c r="BM97" s="153"/>
      <c r="BN97" s="153"/>
      <c r="BO97" s="153"/>
      <c r="BP97" s="153"/>
      <c r="BQ97" s="153"/>
      <c r="BR97" s="153"/>
      <c r="BS97" s="153"/>
      <c r="BT97" s="153"/>
      <c r="BU97" s="153"/>
      <c r="BV97" s="153"/>
    </row>
    <row r="98" spans="63:74" x14ac:dyDescent="0.2">
      <c r="BK98" s="153"/>
      <c r="BL98" s="153"/>
      <c r="BM98" s="153"/>
      <c r="BN98" s="153"/>
      <c r="BO98" s="153"/>
      <c r="BP98" s="153"/>
      <c r="BQ98" s="153"/>
      <c r="BR98" s="153"/>
      <c r="BS98" s="153"/>
      <c r="BT98" s="153"/>
      <c r="BU98" s="153"/>
      <c r="BV98" s="153"/>
    </row>
    <row r="99" spans="63:74" x14ac:dyDescent="0.2">
      <c r="BK99" s="153"/>
      <c r="BL99" s="153"/>
      <c r="BM99" s="153"/>
      <c r="BN99" s="153"/>
      <c r="BO99" s="153"/>
      <c r="BP99" s="153"/>
      <c r="BQ99" s="153"/>
      <c r="BR99" s="153"/>
      <c r="BS99" s="153"/>
      <c r="BT99" s="153"/>
      <c r="BU99" s="153"/>
      <c r="BV99" s="153"/>
    </row>
    <row r="100" spans="63:74" x14ac:dyDescent="0.2">
      <c r="BK100" s="153"/>
      <c r="BL100" s="153"/>
      <c r="BM100" s="153"/>
      <c r="BN100" s="153"/>
      <c r="BO100" s="153"/>
      <c r="BP100" s="153"/>
      <c r="BQ100" s="153"/>
      <c r="BR100" s="153"/>
      <c r="BS100" s="153"/>
      <c r="BT100" s="153"/>
      <c r="BU100" s="153"/>
      <c r="BV100" s="153"/>
    </row>
    <row r="101" spans="63:74" x14ac:dyDescent="0.2">
      <c r="BK101" s="153"/>
      <c r="BL101" s="153"/>
      <c r="BM101" s="153"/>
      <c r="BN101" s="153"/>
      <c r="BO101" s="153"/>
      <c r="BP101" s="153"/>
      <c r="BQ101" s="153"/>
      <c r="BR101" s="153"/>
      <c r="BS101" s="153"/>
      <c r="BT101" s="153"/>
      <c r="BU101" s="153"/>
      <c r="BV101" s="153"/>
    </row>
    <row r="102" spans="63:74" x14ac:dyDescent="0.2">
      <c r="BK102" s="153"/>
      <c r="BL102" s="153"/>
      <c r="BM102" s="153"/>
      <c r="BN102" s="153"/>
      <c r="BO102" s="153"/>
      <c r="BP102" s="153"/>
      <c r="BQ102" s="153"/>
      <c r="BR102" s="153"/>
      <c r="BS102" s="153"/>
      <c r="BT102" s="153"/>
      <c r="BU102" s="153"/>
      <c r="BV102" s="153"/>
    </row>
    <row r="103" spans="63:74" x14ac:dyDescent="0.2">
      <c r="BK103" s="153"/>
      <c r="BL103" s="153"/>
      <c r="BM103" s="153"/>
      <c r="BN103" s="153"/>
      <c r="BO103" s="153"/>
      <c r="BP103" s="153"/>
      <c r="BQ103" s="153"/>
      <c r="BR103" s="153"/>
      <c r="BS103" s="153"/>
      <c r="BT103" s="153"/>
      <c r="BU103" s="153"/>
      <c r="BV103" s="153"/>
    </row>
    <row r="104" spans="63:74" x14ac:dyDescent="0.2">
      <c r="BK104" s="153"/>
      <c r="BL104" s="153"/>
      <c r="BM104" s="153"/>
      <c r="BN104" s="153"/>
      <c r="BO104" s="153"/>
      <c r="BP104" s="153"/>
      <c r="BQ104" s="153"/>
      <c r="BR104" s="153"/>
      <c r="BS104" s="153"/>
      <c r="BT104" s="153"/>
      <c r="BU104" s="153"/>
      <c r="BV104" s="153"/>
    </row>
    <row r="105" spans="63:74" x14ac:dyDescent="0.2">
      <c r="BK105" s="153"/>
      <c r="BL105" s="153"/>
      <c r="BM105" s="153"/>
      <c r="BN105" s="153"/>
      <c r="BO105" s="153"/>
      <c r="BP105" s="153"/>
      <c r="BQ105" s="153"/>
      <c r="BR105" s="153"/>
      <c r="BS105" s="153"/>
      <c r="BT105" s="153"/>
      <c r="BU105" s="153"/>
      <c r="BV105" s="153"/>
    </row>
    <row r="106" spans="63:74" x14ac:dyDescent="0.2">
      <c r="BK106" s="153"/>
      <c r="BL106" s="153"/>
      <c r="BM106" s="153"/>
      <c r="BN106" s="153"/>
      <c r="BO106" s="153"/>
      <c r="BP106" s="153"/>
      <c r="BQ106" s="153"/>
      <c r="BR106" s="153"/>
      <c r="BS106" s="153"/>
      <c r="BT106" s="153"/>
      <c r="BU106" s="153"/>
      <c r="BV106" s="153"/>
    </row>
    <row r="107" spans="63:74" x14ac:dyDescent="0.2">
      <c r="BK107" s="153"/>
      <c r="BL107" s="153"/>
      <c r="BM107" s="153"/>
      <c r="BN107" s="153"/>
      <c r="BO107" s="153"/>
      <c r="BP107" s="153"/>
      <c r="BQ107" s="153"/>
      <c r="BR107" s="153"/>
      <c r="BS107" s="153"/>
      <c r="BT107" s="153"/>
      <c r="BU107" s="153"/>
      <c r="BV107" s="153"/>
    </row>
    <row r="108" spans="63:74" x14ac:dyDescent="0.2">
      <c r="BK108" s="153"/>
      <c r="BL108" s="153"/>
      <c r="BM108" s="153"/>
      <c r="BN108" s="153"/>
      <c r="BO108" s="153"/>
      <c r="BP108" s="153"/>
      <c r="BQ108" s="153"/>
      <c r="BR108" s="153"/>
      <c r="BS108" s="153"/>
      <c r="BT108" s="153"/>
      <c r="BU108" s="153"/>
      <c r="BV108" s="153"/>
    </row>
    <row r="109" spans="63:74" x14ac:dyDescent="0.2">
      <c r="BK109" s="153"/>
      <c r="BL109" s="153"/>
      <c r="BM109" s="153"/>
      <c r="BN109" s="153"/>
      <c r="BO109" s="153"/>
      <c r="BP109" s="153"/>
      <c r="BQ109" s="153"/>
      <c r="BR109" s="153"/>
      <c r="BS109" s="153"/>
      <c r="BT109" s="153"/>
      <c r="BU109" s="153"/>
      <c r="BV109" s="153"/>
    </row>
    <row r="110" spans="63:74" x14ac:dyDescent="0.2">
      <c r="BK110" s="153"/>
      <c r="BL110" s="153"/>
      <c r="BM110" s="153"/>
      <c r="BN110" s="153"/>
      <c r="BO110" s="153"/>
      <c r="BP110" s="153"/>
      <c r="BQ110" s="153"/>
      <c r="BR110" s="153"/>
      <c r="BS110" s="153"/>
      <c r="BT110" s="153"/>
      <c r="BU110" s="153"/>
      <c r="BV110" s="153"/>
    </row>
    <row r="111" spans="63:74" x14ac:dyDescent="0.2">
      <c r="BK111" s="153"/>
      <c r="BL111" s="153"/>
      <c r="BM111" s="153"/>
      <c r="BN111" s="153"/>
      <c r="BO111" s="153"/>
      <c r="BP111" s="153"/>
      <c r="BQ111" s="153"/>
      <c r="BR111" s="153"/>
      <c r="BS111" s="153"/>
      <c r="BT111" s="153"/>
      <c r="BU111" s="153"/>
      <c r="BV111" s="153"/>
    </row>
    <row r="112" spans="63:74" x14ac:dyDescent="0.2">
      <c r="BK112" s="153"/>
      <c r="BL112" s="153"/>
      <c r="BM112" s="153"/>
      <c r="BN112" s="153"/>
      <c r="BO112" s="153"/>
      <c r="BP112" s="153"/>
      <c r="BQ112" s="153"/>
      <c r="BR112" s="153"/>
      <c r="BS112" s="153"/>
      <c r="BT112" s="153"/>
      <c r="BU112" s="153"/>
      <c r="BV112" s="153"/>
    </row>
    <row r="113" spans="63:74" x14ac:dyDescent="0.2">
      <c r="BK113" s="153"/>
      <c r="BL113" s="153"/>
      <c r="BM113" s="153"/>
      <c r="BN113" s="153"/>
      <c r="BO113" s="153"/>
      <c r="BP113" s="153"/>
      <c r="BQ113" s="153"/>
      <c r="BR113" s="153"/>
      <c r="BS113" s="153"/>
      <c r="BT113" s="153"/>
      <c r="BU113" s="153"/>
      <c r="BV113" s="153"/>
    </row>
    <row r="114" spans="63:74" x14ac:dyDescent="0.2">
      <c r="BK114" s="153"/>
      <c r="BL114" s="153"/>
      <c r="BM114" s="153"/>
      <c r="BN114" s="153"/>
      <c r="BO114" s="153"/>
      <c r="BP114" s="153"/>
      <c r="BQ114" s="153"/>
      <c r="BR114" s="153"/>
      <c r="BS114" s="153"/>
      <c r="BT114" s="153"/>
      <c r="BU114" s="153"/>
      <c r="BV114" s="153"/>
    </row>
    <row r="115" spans="63:74" x14ac:dyDescent="0.2">
      <c r="BK115" s="153"/>
      <c r="BL115" s="153"/>
      <c r="BM115" s="153"/>
      <c r="BN115" s="153"/>
      <c r="BO115" s="153"/>
      <c r="BP115" s="153"/>
      <c r="BQ115" s="153"/>
      <c r="BR115" s="153"/>
      <c r="BS115" s="153"/>
      <c r="BT115" s="153"/>
      <c r="BU115" s="153"/>
      <c r="BV115" s="153"/>
    </row>
    <row r="116" spans="63:74" x14ac:dyDescent="0.2">
      <c r="BK116" s="153"/>
      <c r="BL116" s="153"/>
      <c r="BM116" s="153"/>
      <c r="BN116" s="153"/>
      <c r="BO116" s="153"/>
      <c r="BP116" s="153"/>
      <c r="BQ116" s="153"/>
      <c r="BR116" s="153"/>
      <c r="BS116" s="153"/>
      <c r="BT116" s="153"/>
      <c r="BU116" s="153"/>
      <c r="BV116" s="153"/>
    </row>
    <row r="117" spans="63:74" x14ac:dyDescent="0.2">
      <c r="BK117" s="153"/>
      <c r="BL117" s="153"/>
      <c r="BM117" s="153"/>
      <c r="BN117" s="153"/>
      <c r="BO117" s="153"/>
      <c r="BP117" s="153"/>
      <c r="BQ117" s="153"/>
      <c r="BR117" s="153"/>
      <c r="BS117" s="153"/>
      <c r="BT117" s="153"/>
      <c r="BU117" s="153"/>
      <c r="BV117" s="153"/>
    </row>
    <row r="118" spans="63:74" x14ac:dyDescent="0.2">
      <c r="BK118" s="153"/>
      <c r="BL118" s="153"/>
      <c r="BM118" s="153"/>
      <c r="BN118" s="153"/>
      <c r="BO118" s="153"/>
      <c r="BP118" s="153"/>
      <c r="BQ118" s="153"/>
      <c r="BR118" s="153"/>
      <c r="BS118" s="153"/>
      <c r="BT118" s="153"/>
      <c r="BU118" s="153"/>
      <c r="BV118" s="153"/>
    </row>
    <row r="119" spans="63:74" x14ac:dyDescent="0.2">
      <c r="BK119" s="153"/>
      <c r="BL119" s="153"/>
      <c r="BM119" s="153"/>
      <c r="BN119" s="153"/>
      <c r="BO119" s="153"/>
      <c r="BP119" s="153"/>
      <c r="BQ119" s="153"/>
      <c r="BR119" s="153"/>
      <c r="BS119" s="153"/>
      <c r="BT119" s="153"/>
      <c r="BU119" s="153"/>
      <c r="BV119" s="153"/>
    </row>
    <row r="120" spans="63:74" x14ac:dyDescent="0.2">
      <c r="BK120" s="153"/>
      <c r="BL120" s="153"/>
      <c r="BM120" s="153"/>
      <c r="BN120" s="153"/>
      <c r="BO120" s="153"/>
      <c r="BP120" s="153"/>
      <c r="BQ120" s="153"/>
      <c r="BR120" s="153"/>
      <c r="BS120" s="153"/>
      <c r="BT120" s="153"/>
      <c r="BU120" s="153"/>
      <c r="BV120" s="153"/>
    </row>
    <row r="121" spans="63:74" x14ac:dyDescent="0.2">
      <c r="BK121" s="153"/>
      <c r="BL121" s="153"/>
      <c r="BM121" s="153"/>
      <c r="BN121" s="153"/>
      <c r="BO121" s="153"/>
      <c r="BP121" s="153"/>
      <c r="BQ121" s="153"/>
      <c r="BR121" s="153"/>
      <c r="BS121" s="153"/>
      <c r="BT121" s="153"/>
      <c r="BU121" s="153"/>
      <c r="BV121" s="153"/>
    </row>
    <row r="122" spans="63:74" x14ac:dyDescent="0.2">
      <c r="BK122" s="153"/>
      <c r="BL122" s="153"/>
      <c r="BM122" s="153"/>
      <c r="BN122" s="153"/>
      <c r="BO122" s="153"/>
      <c r="BP122" s="153"/>
      <c r="BQ122" s="153"/>
      <c r="BR122" s="153"/>
      <c r="BS122" s="153"/>
      <c r="BT122" s="153"/>
      <c r="BU122" s="153"/>
      <c r="BV122" s="153"/>
    </row>
    <row r="123" spans="63:74" x14ac:dyDescent="0.2">
      <c r="BK123" s="153"/>
      <c r="BL123" s="153"/>
      <c r="BM123" s="153"/>
      <c r="BN123" s="153"/>
      <c r="BO123" s="153"/>
      <c r="BP123" s="153"/>
      <c r="BQ123" s="153"/>
      <c r="BR123" s="153"/>
      <c r="BS123" s="153"/>
      <c r="BT123" s="153"/>
      <c r="BU123" s="153"/>
      <c r="BV123" s="153"/>
    </row>
    <row r="124" spans="63:74" x14ac:dyDescent="0.2">
      <c r="BK124" s="153"/>
      <c r="BL124" s="153"/>
      <c r="BM124" s="153"/>
      <c r="BN124" s="153"/>
      <c r="BO124" s="153"/>
      <c r="BP124" s="153"/>
      <c r="BQ124" s="153"/>
      <c r="BR124" s="153"/>
      <c r="BS124" s="153"/>
      <c r="BT124" s="153"/>
      <c r="BU124" s="153"/>
      <c r="BV124" s="153"/>
    </row>
    <row r="125" spans="63:74" x14ac:dyDescent="0.2">
      <c r="BK125" s="153"/>
      <c r="BL125" s="153"/>
      <c r="BM125" s="153"/>
      <c r="BN125" s="153"/>
      <c r="BO125" s="153"/>
      <c r="BP125" s="153"/>
      <c r="BQ125" s="153"/>
      <c r="BR125" s="153"/>
      <c r="BS125" s="153"/>
      <c r="BT125" s="153"/>
      <c r="BU125" s="153"/>
      <c r="BV125" s="153"/>
    </row>
    <row r="126" spans="63:74" x14ac:dyDescent="0.2">
      <c r="BK126" s="153"/>
      <c r="BL126" s="153"/>
      <c r="BM126" s="153"/>
      <c r="BN126" s="153"/>
      <c r="BO126" s="153"/>
      <c r="BP126" s="153"/>
      <c r="BQ126" s="153"/>
      <c r="BR126" s="153"/>
      <c r="BS126" s="153"/>
      <c r="BT126" s="153"/>
      <c r="BU126" s="153"/>
      <c r="BV126" s="153"/>
    </row>
    <row r="127" spans="63:74" x14ac:dyDescent="0.2">
      <c r="BK127" s="153"/>
      <c r="BL127" s="153"/>
      <c r="BM127" s="153"/>
      <c r="BN127" s="153"/>
      <c r="BO127" s="153"/>
      <c r="BP127" s="153"/>
      <c r="BQ127" s="153"/>
      <c r="BR127" s="153"/>
      <c r="BS127" s="153"/>
      <c r="BT127" s="153"/>
      <c r="BU127" s="153"/>
      <c r="BV127" s="153"/>
    </row>
    <row r="128" spans="63:74" x14ac:dyDescent="0.2">
      <c r="BK128" s="153"/>
      <c r="BL128" s="153"/>
      <c r="BM128" s="153"/>
      <c r="BN128" s="153"/>
      <c r="BO128" s="153"/>
      <c r="BP128" s="153"/>
      <c r="BQ128" s="153"/>
      <c r="BR128" s="153"/>
      <c r="BS128" s="153"/>
      <c r="BT128" s="153"/>
      <c r="BU128" s="153"/>
      <c r="BV128" s="153"/>
    </row>
    <row r="129" spans="63:74" x14ac:dyDescent="0.2">
      <c r="BK129" s="153"/>
      <c r="BL129" s="153"/>
      <c r="BM129" s="153"/>
      <c r="BN129" s="153"/>
      <c r="BO129" s="153"/>
      <c r="BP129" s="153"/>
      <c r="BQ129" s="153"/>
      <c r="BR129" s="153"/>
      <c r="BS129" s="153"/>
      <c r="BT129" s="153"/>
      <c r="BU129" s="153"/>
      <c r="BV129" s="153"/>
    </row>
    <row r="130" spans="63:74" x14ac:dyDescent="0.2">
      <c r="BK130" s="153"/>
      <c r="BL130" s="153"/>
      <c r="BM130" s="153"/>
      <c r="BN130" s="153"/>
      <c r="BO130" s="153"/>
      <c r="BP130" s="153"/>
      <c r="BQ130" s="153"/>
      <c r="BR130" s="153"/>
      <c r="BS130" s="153"/>
      <c r="BT130" s="153"/>
      <c r="BU130" s="153"/>
      <c r="BV130" s="153"/>
    </row>
    <row r="131" spans="63:74" x14ac:dyDescent="0.2">
      <c r="BK131" s="153"/>
      <c r="BL131" s="153"/>
      <c r="BM131" s="153"/>
      <c r="BN131" s="153"/>
      <c r="BO131" s="153"/>
      <c r="BP131" s="153"/>
      <c r="BQ131" s="153"/>
      <c r="BR131" s="153"/>
      <c r="BS131" s="153"/>
      <c r="BT131" s="153"/>
      <c r="BU131" s="153"/>
      <c r="BV131" s="153"/>
    </row>
    <row r="132" spans="63:74" x14ac:dyDescent="0.2">
      <c r="BK132" s="153"/>
      <c r="BL132" s="153"/>
      <c r="BM132" s="153"/>
      <c r="BN132" s="153"/>
      <c r="BO132" s="153"/>
      <c r="BP132" s="153"/>
      <c r="BQ132" s="153"/>
      <c r="BR132" s="153"/>
      <c r="BS132" s="153"/>
      <c r="BT132" s="153"/>
      <c r="BU132" s="153"/>
      <c r="BV132" s="153"/>
    </row>
    <row r="133" spans="63:74" x14ac:dyDescent="0.2">
      <c r="BK133" s="153"/>
      <c r="BL133" s="153"/>
      <c r="BM133" s="153"/>
      <c r="BN133" s="153"/>
      <c r="BO133" s="153"/>
      <c r="BP133" s="153"/>
      <c r="BQ133" s="153"/>
      <c r="BR133" s="153"/>
      <c r="BS133" s="153"/>
      <c r="BT133" s="153"/>
      <c r="BU133" s="153"/>
      <c r="BV133" s="153"/>
    </row>
    <row r="134" spans="63:74" x14ac:dyDescent="0.2">
      <c r="BK134" s="153"/>
      <c r="BL134" s="153"/>
      <c r="BM134" s="153"/>
      <c r="BN134" s="153"/>
      <c r="BO134" s="153"/>
      <c r="BP134" s="153"/>
      <c r="BQ134" s="153"/>
      <c r="BR134" s="153"/>
      <c r="BS134" s="153"/>
      <c r="BT134" s="153"/>
      <c r="BU134" s="153"/>
      <c r="BV134" s="153"/>
    </row>
    <row r="135" spans="63:74" x14ac:dyDescent="0.2">
      <c r="BK135" s="153"/>
      <c r="BL135" s="153"/>
      <c r="BM135" s="153"/>
      <c r="BN135" s="153"/>
      <c r="BO135" s="153"/>
      <c r="BP135" s="153"/>
      <c r="BQ135" s="153"/>
      <c r="BR135" s="153"/>
      <c r="BS135" s="153"/>
      <c r="BT135" s="153"/>
      <c r="BU135" s="153"/>
      <c r="BV135" s="153"/>
    </row>
    <row r="136" spans="63:74" x14ac:dyDescent="0.2">
      <c r="BK136" s="153"/>
      <c r="BL136" s="153"/>
      <c r="BM136" s="153"/>
      <c r="BN136" s="153"/>
      <c r="BO136" s="153"/>
      <c r="BP136" s="153"/>
      <c r="BQ136" s="153"/>
      <c r="BR136" s="153"/>
      <c r="BS136" s="153"/>
      <c r="BT136" s="153"/>
      <c r="BU136" s="153"/>
      <c r="BV136" s="153"/>
    </row>
  </sheetData>
  <mergeCells count="17">
    <mergeCell ref="B60:Q60"/>
    <mergeCell ref="BK3:BV3"/>
    <mergeCell ref="B1:AL1"/>
    <mergeCell ref="C3:N3"/>
    <mergeCell ref="O3:Z3"/>
    <mergeCell ref="AA3:AL3"/>
    <mergeCell ref="B53:Q53"/>
    <mergeCell ref="A1:A2"/>
    <mergeCell ref="AM3:AX3"/>
    <mergeCell ref="AY3:BJ3"/>
    <mergeCell ref="B52:Q52"/>
    <mergeCell ref="B49:Q49"/>
    <mergeCell ref="B50:Q50"/>
    <mergeCell ref="B44:Q44"/>
    <mergeCell ref="B48:Q48"/>
    <mergeCell ref="B47:Q47"/>
    <mergeCell ref="B45:Q45"/>
  </mergeCells>
  <phoneticPr fontId="4" type="noConversion"/>
  <hyperlinks>
    <hyperlink ref="A1:A2" location="Contents!A1" display="Table of Contents" xr:uid="{00000000-0004-0000-0500-000000000000}"/>
  </hyperlinks>
  <pageMargins left="0.25" right="0.25" top="0.25" bottom="0.25" header="0.5" footer="0.5"/>
  <pageSetup scale="5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pageSetUpPr fitToPage="1"/>
  </sheetPr>
  <dimension ref="A1:BW129"/>
  <sheetViews>
    <sheetView zoomScaleNormal="100" workbookViewId="0">
      <pane xSplit="2" ySplit="4" topLeftCell="AT5" activePane="bottomRight" state="frozen"/>
      <selection pane="topRight" activeCell="C1" sqref="C1"/>
      <selection pane="bottomLeft" activeCell="A5" sqref="A5"/>
      <selection pane="bottomRight" activeCell="B1" sqref="B1:AL1"/>
    </sheetView>
  </sheetViews>
  <sheetFormatPr defaultColWidth="8.5546875" defaultRowHeight="10.199999999999999" x14ac:dyDescent="0.2"/>
  <cols>
    <col min="1" max="1" width="18.44140625" style="90" bestFit="1" customWidth="1"/>
    <col min="2" max="2" width="42.5546875" style="84" customWidth="1"/>
    <col min="3" max="50" width="6.5546875" style="84" customWidth="1"/>
    <col min="51" max="53" width="6.5546875" style="663" customWidth="1"/>
    <col min="54" max="55" width="6.5546875" style="197" customWidth="1"/>
    <col min="56" max="56" width="6.5546875" style="660" customWidth="1"/>
    <col min="57" max="57" width="6.5546875" style="280" customWidth="1"/>
    <col min="58" max="58" width="6.5546875" style="660" customWidth="1"/>
    <col min="59" max="61" width="6.5546875" style="663" customWidth="1"/>
    <col min="62" max="62" width="6.5546875" style="197" customWidth="1"/>
    <col min="63" max="74" width="6.5546875" style="84" customWidth="1"/>
    <col min="75" max="16384" width="8.5546875" style="84"/>
  </cols>
  <sheetData>
    <row r="1" spans="1:75" ht="13.35" customHeight="1" x14ac:dyDescent="0.25">
      <c r="A1" s="1002" t="s">
        <v>479</v>
      </c>
      <c r="B1" s="1045" t="s">
        <v>908</v>
      </c>
      <c r="C1" s="1005"/>
      <c r="D1" s="1005"/>
      <c r="E1" s="1005"/>
      <c r="F1" s="1005"/>
      <c r="G1" s="1005"/>
      <c r="H1" s="1005"/>
      <c r="I1" s="1005"/>
      <c r="J1" s="1005"/>
      <c r="K1" s="1005"/>
      <c r="L1" s="1005"/>
      <c r="M1" s="1005"/>
      <c r="N1" s="1005"/>
      <c r="O1" s="1005"/>
      <c r="P1" s="1005"/>
      <c r="Q1" s="1005"/>
      <c r="R1" s="1005"/>
      <c r="S1" s="1005"/>
      <c r="T1" s="1005"/>
      <c r="U1" s="1005"/>
      <c r="V1" s="1005"/>
      <c r="W1" s="1005"/>
      <c r="X1" s="1005"/>
      <c r="Y1" s="1005"/>
      <c r="Z1" s="1005"/>
      <c r="AA1" s="1005"/>
      <c r="AB1" s="1005"/>
      <c r="AC1" s="1005"/>
      <c r="AD1" s="1005"/>
      <c r="AE1" s="1005"/>
      <c r="AF1" s="1005"/>
      <c r="AG1" s="1005"/>
      <c r="AH1" s="1005"/>
      <c r="AI1" s="1005"/>
      <c r="AJ1" s="1005"/>
      <c r="AK1" s="1005"/>
      <c r="AL1" s="1005"/>
    </row>
    <row r="2" spans="1:75" ht="13.2" x14ac:dyDescent="0.25">
      <c r="A2" s="1003"/>
      <c r="B2" s="228" t="str">
        <f>"U.S. Energy Information Administration  |  Short-Term Energy Outlook  - "&amp;Dates!D1</f>
        <v>U.S. Energy Information Administration  |  Short-Term Energy Outlook  - April 2025</v>
      </c>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row>
    <row r="3" spans="1:75" s="7" customFormat="1" ht="13.2" x14ac:dyDescent="0.25">
      <c r="A3" s="338" t="s">
        <v>777</v>
      </c>
      <c r="B3" s="329"/>
      <c r="C3" s="1006">
        <f>Dates!D3</f>
        <v>2021</v>
      </c>
      <c r="D3" s="1007"/>
      <c r="E3" s="1007"/>
      <c r="F3" s="1007"/>
      <c r="G3" s="1007"/>
      <c r="H3" s="1007"/>
      <c r="I3" s="1007"/>
      <c r="J3" s="1007"/>
      <c r="K3" s="1007"/>
      <c r="L3" s="1007"/>
      <c r="M3" s="1007"/>
      <c r="N3" s="1008"/>
      <c r="O3" s="1006">
        <f>C3+1</f>
        <v>2022</v>
      </c>
      <c r="P3" s="1009"/>
      <c r="Q3" s="1009"/>
      <c r="R3" s="1009"/>
      <c r="S3" s="1009"/>
      <c r="T3" s="1009"/>
      <c r="U3" s="1009"/>
      <c r="V3" s="1009"/>
      <c r="W3" s="1009"/>
      <c r="X3" s="1007"/>
      <c r="Y3" s="1007"/>
      <c r="Z3" s="1008"/>
      <c r="AA3" s="1010">
        <f>O3+1</f>
        <v>2023</v>
      </c>
      <c r="AB3" s="1007"/>
      <c r="AC3" s="1007"/>
      <c r="AD3" s="1007"/>
      <c r="AE3" s="1007"/>
      <c r="AF3" s="1007"/>
      <c r="AG3" s="1007"/>
      <c r="AH3" s="1007"/>
      <c r="AI3" s="1007"/>
      <c r="AJ3" s="1007"/>
      <c r="AK3" s="1007"/>
      <c r="AL3" s="1008"/>
      <c r="AM3" s="1010">
        <f>AA3+1</f>
        <v>2024</v>
      </c>
      <c r="AN3" s="1007"/>
      <c r="AO3" s="1007"/>
      <c r="AP3" s="1007"/>
      <c r="AQ3" s="1007"/>
      <c r="AR3" s="1007"/>
      <c r="AS3" s="1007"/>
      <c r="AT3" s="1007"/>
      <c r="AU3" s="1007"/>
      <c r="AV3" s="1007"/>
      <c r="AW3" s="1007"/>
      <c r="AX3" s="1008"/>
      <c r="AY3" s="1010">
        <f>AM3+1</f>
        <v>2025</v>
      </c>
      <c r="AZ3" s="1011"/>
      <c r="BA3" s="1011"/>
      <c r="BB3" s="1011"/>
      <c r="BC3" s="1011"/>
      <c r="BD3" s="1011"/>
      <c r="BE3" s="1011"/>
      <c r="BF3" s="1011"/>
      <c r="BG3" s="1011"/>
      <c r="BH3" s="1011"/>
      <c r="BI3" s="1011"/>
      <c r="BJ3" s="1012"/>
      <c r="BK3" s="1010">
        <f>AY3+1</f>
        <v>2026</v>
      </c>
      <c r="BL3" s="1007"/>
      <c r="BM3" s="1007"/>
      <c r="BN3" s="1007"/>
      <c r="BO3" s="1007"/>
      <c r="BP3" s="1007"/>
      <c r="BQ3" s="1007"/>
      <c r="BR3" s="1007"/>
      <c r="BS3" s="1007"/>
      <c r="BT3" s="1007"/>
      <c r="BU3" s="1007"/>
      <c r="BV3" s="1008"/>
    </row>
    <row r="4" spans="1:75" s="7" customFormat="1" x14ac:dyDescent="0.2">
      <c r="A4" s="344" t="str">
        <f>TEXT(Dates!$D$2,"dddd, mmmm d, yyyy")</f>
        <v>Monday, April 7, 2025</v>
      </c>
      <c r="B4" s="353"/>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12"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5" ht="11.1" customHeight="1" x14ac:dyDescent="0.2">
      <c r="A5" s="345"/>
      <c r="B5" s="349" t="s">
        <v>909</v>
      </c>
      <c r="C5" s="308"/>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I5" s="308"/>
      <c r="AJ5" s="308"/>
      <c r="AK5" s="308"/>
      <c r="AL5" s="308"/>
      <c r="AM5" s="308"/>
      <c r="AN5" s="308"/>
      <c r="AO5" s="308"/>
      <c r="AP5" s="308"/>
      <c r="AQ5" s="308"/>
      <c r="AR5" s="308"/>
      <c r="AS5" s="308"/>
      <c r="AT5" s="308"/>
      <c r="AU5" s="308"/>
      <c r="AV5" s="308"/>
      <c r="AW5" s="308"/>
      <c r="AX5" s="308"/>
      <c r="AY5" s="922"/>
      <c r="AZ5" s="922"/>
      <c r="BA5" s="922"/>
      <c r="BB5" s="377"/>
      <c r="BC5" s="377"/>
      <c r="BD5" s="410"/>
      <c r="BE5" s="410"/>
      <c r="BF5" s="410"/>
      <c r="BG5" s="410"/>
      <c r="BH5" s="410"/>
      <c r="BI5" s="410"/>
      <c r="BJ5" s="377"/>
      <c r="BK5" s="377"/>
      <c r="BL5" s="377"/>
      <c r="BM5" s="377"/>
      <c r="BN5" s="377"/>
      <c r="BO5" s="377"/>
      <c r="BP5" s="377"/>
      <c r="BQ5" s="377"/>
      <c r="BR5" s="377"/>
      <c r="BS5" s="377"/>
      <c r="BT5" s="377"/>
      <c r="BU5" s="377"/>
      <c r="BV5" s="377"/>
    </row>
    <row r="6" spans="1:75" s="280" customFormat="1" ht="11.1" customHeight="1" x14ac:dyDescent="0.2">
      <c r="A6" s="417" t="s">
        <v>179</v>
      </c>
      <c r="B6" s="411" t="s">
        <v>827</v>
      </c>
      <c r="C6" s="106">
        <v>93.714618881999996</v>
      </c>
      <c r="D6" s="106">
        <v>90.558835716000004</v>
      </c>
      <c r="E6" s="106">
        <v>93.737225480000006</v>
      </c>
      <c r="F6" s="106">
        <v>93.952205348999996</v>
      </c>
      <c r="G6" s="106">
        <v>94.910363591999996</v>
      </c>
      <c r="H6" s="106">
        <v>95.326273814000004</v>
      </c>
      <c r="I6" s="106">
        <v>96.972995066999999</v>
      </c>
      <c r="J6" s="106">
        <v>96.387236052000006</v>
      </c>
      <c r="K6" s="106">
        <v>96.680096555000006</v>
      </c>
      <c r="L6" s="106">
        <v>98.060163141000004</v>
      </c>
      <c r="M6" s="106">
        <v>98.934604149999998</v>
      </c>
      <c r="N6" s="106">
        <v>98.311759030999994</v>
      </c>
      <c r="O6" s="106">
        <v>98.147937214999999</v>
      </c>
      <c r="P6" s="106">
        <v>99.154146041000004</v>
      </c>
      <c r="Q6" s="106">
        <v>99.691512562</v>
      </c>
      <c r="R6" s="106">
        <v>98.972746127999997</v>
      </c>
      <c r="S6" s="106">
        <v>98.959642610000003</v>
      </c>
      <c r="T6" s="106">
        <v>99.455006796000006</v>
      </c>
      <c r="U6" s="106">
        <v>100.69883416</v>
      </c>
      <c r="V6" s="106">
        <v>101.25455963</v>
      </c>
      <c r="W6" s="106">
        <v>101.7755387</v>
      </c>
      <c r="X6" s="106">
        <v>101.83729835</v>
      </c>
      <c r="Y6" s="106">
        <v>101.94474443</v>
      </c>
      <c r="Z6" s="106">
        <v>100.35692718</v>
      </c>
      <c r="AA6" s="106">
        <v>101.14223276</v>
      </c>
      <c r="AB6" s="106">
        <v>101.73561875</v>
      </c>
      <c r="AC6" s="106">
        <v>102.02846433000001</v>
      </c>
      <c r="AD6" s="106">
        <v>101.87076981</v>
      </c>
      <c r="AE6" s="106">
        <v>101.30566483</v>
      </c>
      <c r="AF6" s="106">
        <v>102.36326090999999</v>
      </c>
      <c r="AG6" s="106">
        <v>101.81350143</v>
      </c>
      <c r="AH6" s="106">
        <v>101.63315209</v>
      </c>
      <c r="AI6" s="106">
        <v>102.68064776</v>
      </c>
      <c r="AJ6" s="106">
        <v>102.8084442</v>
      </c>
      <c r="AK6" s="106">
        <v>103.54214188</v>
      </c>
      <c r="AL6" s="106">
        <v>103.53437307</v>
      </c>
      <c r="AM6" s="106">
        <v>101.13808117000001</v>
      </c>
      <c r="AN6" s="106">
        <v>102.38099256</v>
      </c>
      <c r="AO6" s="106">
        <v>103.13185593</v>
      </c>
      <c r="AP6" s="106">
        <v>103.08946188</v>
      </c>
      <c r="AQ6" s="106">
        <v>102.69098871</v>
      </c>
      <c r="AR6" s="106">
        <v>102.69946606000001</v>
      </c>
      <c r="AS6" s="106">
        <v>102.85140896</v>
      </c>
      <c r="AT6" s="106">
        <v>103.16232248</v>
      </c>
      <c r="AU6" s="106">
        <v>102.03952565</v>
      </c>
      <c r="AV6" s="106">
        <v>103.18969264</v>
      </c>
      <c r="AW6" s="106">
        <v>103.37196548999999</v>
      </c>
      <c r="AX6" s="106">
        <v>103.26552461</v>
      </c>
      <c r="AY6" s="933">
        <v>102.55426643</v>
      </c>
      <c r="AZ6" s="933">
        <v>103.72608228999999</v>
      </c>
      <c r="BA6" s="933">
        <v>103.73538668</v>
      </c>
      <c r="BB6" s="410">
        <v>103.37635122</v>
      </c>
      <c r="BC6" s="410">
        <v>103.64495818</v>
      </c>
      <c r="BD6" s="410">
        <v>104.15595589</v>
      </c>
      <c r="BE6" s="410">
        <v>104.41538136</v>
      </c>
      <c r="BF6" s="410">
        <v>104.63946572</v>
      </c>
      <c r="BG6" s="410">
        <v>104.33822189</v>
      </c>
      <c r="BH6" s="410">
        <v>104.79484001</v>
      </c>
      <c r="BI6" s="410">
        <v>105.06770477000001</v>
      </c>
      <c r="BJ6" s="410">
        <v>104.74440932</v>
      </c>
      <c r="BK6" s="410">
        <v>104.44658934</v>
      </c>
      <c r="BL6" s="410">
        <v>104.83340613999999</v>
      </c>
      <c r="BM6" s="410">
        <v>104.87674608</v>
      </c>
      <c r="BN6" s="410">
        <v>105.08197705000001</v>
      </c>
      <c r="BO6" s="410">
        <v>105.09557873999999</v>
      </c>
      <c r="BP6" s="410">
        <v>105.51673893</v>
      </c>
      <c r="BQ6" s="410">
        <v>105.61945799</v>
      </c>
      <c r="BR6" s="410">
        <v>105.55544913999999</v>
      </c>
      <c r="BS6" s="410">
        <v>105.55144126</v>
      </c>
      <c r="BT6" s="410">
        <v>105.77156084000001</v>
      </c>
      <c r="BU6" s="410">
        <v>106.11178857</v>
      </c>
      <c r="BV6" s="410">
        <v>105.7109019</v>
      </c>
      <c r="BW6" s="420"/>
    </row>
    <row r="7" spans="1:75" ht="11.1" customHeight="1" x14ac:dyDescent="0.2">
      <c r="A7" s="345" t="s">
        <v>852</v>
      </c>
      <c r="B7" s="413" t="s">
        <v>867</v>
      </c>
      <c r="C7" s="308">
        <v>41.472200000000001</v>
      </c>
      <c r="D7" s="308">
        <v>40.855200000000004</v>
      </c>
      <c r="E7" s="308">
        <v>40.93</v>
      </c>
      <c r="F7" s="308">
        <v>41.094000000000001</v>
      </c>
      <c r="G7" s="308">
        <v>41.570399999999999</v>
      </c>
      <c r="H7" s="308">
        <v>42.037300000000002</v>
      </c>
      <c r="I7" s="308">
        <v>42.713200000000001</v>
      </c>
      <c r="J7" s="308">
        <v>42.485500000000002</v>
      </c>
      <c r="K7" s="308">
        <v>43.253599999999999</v>
      </c>
      <c r="L7" s="308">
        <v>43.914200000000001</v>
      </c>
      <c r="M7" s="308">
        <v>44.4741</v>
      </c>
      <c r="N7" s="308">
        <v>44.626199999999997</v>
      </c>
      <c r="O7" s="308">
        <v>44.8033</v>
      </c>
      <c r="P7" s="308">
        <v>45.364199999999997</v>
      </c>
      <c r="Q7" s="308">
        <v>44.921700000000001</v>
      </c>
      <c r="R7" s="308">
        <v>44.235100000000003</v>
      </c>
      <c r="S7" s="308">
        <v>44.344900000000003</v>
      </c>
      <c r="T7" s="308">
        <v>44.782200000000003</v>
      </c>
      <c r="U7" s="308">
        <v>45.368200000000002</v>
      </c>
      <c r="V7" s="308">
        <v>45.439700000000002</v>
      </c>
      <c r="W7" s="308">
        <v>45.652000000000001</v>
      </c>
      <c r="X7" s="308">
        <v>45.287700000000001</v>
      </c>
      <c r="Y7" s="308">
        <v>45.462200000000003</v>
      </c>
      <c r="Z7" s="308">
        <v>45.474699999999999</v>
      </c>
      <c r="AA7" s="308">
        <v>44.914099999999998</v>
      </c>
      <c r="AB7" s="308">
        <v>45.334299999999999</v>
      </c>
      <c r="AC7" s="308">
        <v>45.168999999999997</v>
      </c>
      <c r="AD7" s="308">
        <v>44.991500000000002</v>
      </c>
      <c r="AE7" s="308">
        <v>44.062600000000003</v>
      </c>
      <c r="AF7" s="308">
        <v>44.227800000000002</v>
      </c>
      <c r="AG7" s="308">
        <v>43.0351</v>
      </c>
      <c r="AH7" s="308">
        <v>42.602899999999998</v>
      </c>
      <c r="AI7" s="308">
        <v>43.498600000000003</v>
      </c>
      <c r="AJ7" s="308">
        <v>43.526899999999998</v>
      </c>
      <c r="AK7" s="308">
        <v>43.383699999999997</v>
      </c>
      <c r="AL7" s="308">
        <v>43.2866</v>
      </c>
      <c r="AM7" s="308">
        <v>43.316899999999997</v>
      </c>
      <c r="AN7" s="308">
        <v>43.275399999999998</v>
      </c>
      <c r="AO7" s="308">
        <v>43.452199999999998</v>
      </c>
      <c r="AP7" s="308">
        <v>43.2089</v>
      </c>
      <c r="AQ7" s="308">
        <v>42.691200000000002</v>
      </c>
      <c r="AR7" s="308">
        <v>42.245600000000003</v>
      </c>
      <c r="AS7" s="308">
        <v>42.729599999999998</v>
      </c>
      <c r="AT7" s="308">
        <v>42.5931</v>
      </c>
      <c r="AU7" s="308">
        <v>42.2761</v>
      </c>
      <c r="AV7" s="308">
        <v>42.133899999999997</v>
      </c>
      <c r="AW7" s="308">
        <v>42.256</v>
      </c>
      <c r="AX7" s="308">
        <v>42.209899999999998</v>
      </c>
      <c r="AY7" s="922">
        <v>42.320493941000002</v>
      </c>
      <c r="AZ7" s="922">
        <v>42.690306804999999</v>
      </c>
      <c r="BA7" s="922">
        <v>42.780299825</v>
      </c>
      <c r="BB7" s="377">
        <v>42.608705129000001</v>
      </c>
      <c r="BC7" s="377">
        <v>42.840602160000003</v>
      </c>
      <c r="BD7" s="377">
        <v>42.916819496000002</v>
      </c>
      <c r="BE7" s="377">
        <v>42.846627148000003</v>
      </c>
      <c r="BF7" s="377">
        <v>42.911237417999999</v>
      </c>
      <c r="BG7" s="377">
        <v>42.940428423</v>
      </c>
      <c r="BH7" s="377">
        <v>43.021173529999999</v>
      </c>
      <c r="BI7" s="377">
        <v>43.116077750000002</v>
      </c>
      <c r="BJ7" s="377">
        <v>43.175769725999999</v>
      </c>
      <c r="BK7" s="377">
        <v>43.204096501999999</v>
      </c>
      <c r="BL7" s="377">
        <v>43.283677095000002</v>
      </c>
      <c r="BM7" s="377">
        <v>43.318463133999998</v>
      </c>
      <c r="BN7" s="377">
        <v>43.325158111999997</v>
      </c>
      <c r="BO7" s="377">
        <v>43.263323665000001</v>
      </c>
      <c r="BP7" s="377">
        <v>43.366678907999997</v>
      </c>
      <c r="BQ7" s="377">
        <v>43.324646381000001</v>
      </c>
      <c r="BR7" s="377">
        <v>43.299246861999997</v>
      </c>
      <c r="BS7" s="377">
        <v>43.434953378000003</v>
      </c>
      <c r="BT7" s="377">
        <v>43.424404009</v>
      </c>
      <c r="BU7" s="377">
        <v>43.505008036</v>
      </c>
      <c r="BV7" s="377">
        <v>43.519049541999998</v>
      </c>
      <c r="BW7" s="197"/>
    </row>
    <row r="8" spans="1:75" ht="11.1" customHeight="1" x14ac:dyDescent="0.2">
      <c r="A8" s="345" t="s">
        <v>175</v>
      </c>
      <c r="B8" s="413" t="s">
        <v>196</v>
      </c>
      <c r="C8" s="308">
        <v>18.535833903</v>
      </c>
      <c r="D8" s="308">
        <v>16.088907428999999</v>
      </c>
      <c r="E8" s="308">
        <v>18.674344677000001</v>
      </c>
      <c r="F8" s="308">
        <v>19.0579547</v>
      </c>
      <c r="G8" s="308">
        <v>19.32739729</v>
      </c>
      <c r="H8" s="308">
        <v>19.250950166999999</v>
      </c>
      <c r="I8" s="308">
        <v>19.259226225999999</v>
      </c>
      <c r="J8" s="308">
        <v>19.212282257999998</v>
      </c>
      <c r="K8" s="308">
        <v>18.756871267000001</v>
      </c>
      <c r="L8" s="308">
        <v>19.792131968</v>
      </c>
      <c r="M8" s="308">
        <v>20.129175499999999</v>
      </c>
      <c r="N8" s="308">
        <v>20.088709839</v>
      </c>
      <c r="O8" s="308">
        <v>19.370147515999999</v>
      </c>
      <c r="P8" s="308">
        <v>19.297978535999999</v>
      </c>
      <c r="Q8" s="308">
        <v>20.243382709999999</v>
      </c>
      <c r="R8" s="308">
        <v>20.163061766999999</v>
      </c>
      <c r="S8" s="308">
        <v>20.219596934999998</v>
      </c>
      <c r="T8" s="308">
        <v>20.513278499999998</v>
      </c>
      <c r="U8" s="308">
        <v>20.732252161000002</v>
      </c>
      <c r="V8" s="308">
        <v>20.604362128999998</v>
      </c>
      <c r="W8" s="308">
        <v>21.022847766999998</v>
      </c>
      <c r="X8" s="308">
        <v>21.055754289999999</v>
      </c>
      <c r="Y8" s="308">
        <v>21.136653533</v>
      </c>
      <c r="Z8" s="308">
        <v>20.165865355000001</v>
      </c>
      <c r="AA8" s="308">
        <v>21.131112741999999</v>
      </c>
      <c r="AB8" s="308">
        <v>21.096041357000001</v>
      </c>
      <c r="AC8" s="308">
        <v>21.536506289999998</v>
      </c>
      <c r="AD8" s="308">
        <v>21.579399599999999</v>
      </c>
      <c r="AE8" s="308">
        <v>21.602581806</v>
      </c>
      <c r="AF8" s="308">
        <v>21.892111433</v>
      </c>
      <c r="AG8" s="308">
        <v>22.026402580999999</v>
      </c>
      <c r="AH8" s="308">
        <v>22.278824097000001</v>
      </c>
      <c r="AI8" s="308">
        <v>22.593191999999998</v>
      </c>
      <c r="AJ8" s="308">
        <v>22.518060225999999</v>
      </c>
      <c r="AK8" s="308">
        <v>22.693973766999999</v>
      </c>
      <c r="AL8" s="308">
        <v>22.665800806</v>
      </c>
      <c r="AM8" s="308">
        <v>21.081009194</v>
      </c>
      <c r="AN8" s="308">
        <v>22.154315517000001</v>
      </c>
      <c r="AO8" s="308">
        <v>22.498334805999999</v>
      </c>
      <c r="AP8" s="308">
        <v>22.719071932999999</v>
      </c>
      <c r="AQ8" s="308">
        <v>22.748794</v>
      </c>
      <c r="AR8" s="308">
        <v>22.836109867000001</v>
      </c>
      <c r="AS8" s="308">
        <v>22.664932</v>
      </c>
      <c r="AT8" s="308">
        <v>23.039401968</v>
      </c>
      <c r="AU8" s="308">
        <v>22.926689100000001</v>
      </c>
      <c r="AV8" s="308">
        <v>23.301147097000001</v>
      </c>
      <c r="AW8" s="308">
        <v>23.354778332999999</v>
      </c>
      <c r="AX8" s="308">
        <v>23.256250032000001</v>
      </c>
      <c r="AY8" s="922">
        <v>22.353316645</v>
      </c>
      <c r="AZ8" s="922">
        <v>22.823186144000001</v>
      </c>
      <c r="BA8" s="922">
        <v>23.056614648</v>
      </c>
      <c r="BB8" s="377">
        <v>23.051308200000001</v>
      </c>
      <c r="BC8" s="377">
        <v>23.184072400000002</v>
      </c>
      <c r="BD8" s="377">
        <v>23.2757878</v>
      </c>
      <c r="BE8" s="377">
        <v>23.403740899999999</v>
      </c>
      <c r="BF8" s="377">
        <v>23.413723699999998</v>
      </c>
      <c r="BG8" s="377">
        <v>23.1262212</v>
      </c>
      <c r="BH8" s="377">
        <v>23.383559099999999</v>
      </c>
      <c r="BI8" s="377">
        <v>23.478258799999999</v>
      </c>
      <c r="BJ8" s="377">
        <v>23.291566899999999</v>
      </c>
      <c r="BK8" s="377">
        <v>23.2265728</v>
      </c>
      <c r="BL8" s="377">
        <v>23.105927600000001</v>
      </c>
      <c r="BM8" s="377">
        <v>23.436394400000001</v>
      </c>
      <c r="BN8" s="377">
        <v>23.504863700000001</v>
      </c>
      <c r="BO8" s="377">
        <v>23.558140699999999</v>
      </c>
      <c r="BP8" s="377">
        <v>23.5264132</v>
      </c>
      <c r="BQ8" s="377">
        <v>23.4828458</v>
      </c>
      <c r="BR8" s="377">
        <v>23.4143492</v>
      </c>
      <c r="BS8" s="377">
        <v>23.3054819</v>
      </c>
      <c r="BT8" s="377">
        <v>23.403151900000001</v>
      </c>
      <c r="BU8" s="377">
        <v>23.537849900000001</v>
      </c>
      <c r="BV8" s="377">
        <v>23.3636275</v>
      </c>
      <c r="BW8" s="197"/>
    </row>
    <row r="9" spans="1:75" ht="11.1" customHeight="1" x14ac:dyDescent="0.2">
      <c r="A9" s="345" t="s">
        <v>853</v>
      </c>
      <c r="B9" s="413" t="s">
        <v>985</v>
      </c>
      <c r="C9" s="308">
        <v>33.706584978000002</v>
      </c>
      <c r="D9" s="308">
        <v>33.614728288000002</v>
      </c>
      <c r="E9" s="308">
        <v>34.132880802000003</v>
      </c>
      <c r="F9" s="308">
        <v>33.800250648999999</v>
      </c>
      <c r="G9" s="308">
        <v>34.012566302000003</v>
      </c>
      <c r="H9" s="308">
        <v>34.038023647000003</v>
      </c>
      <c r="I9" s="308">
        <v>35.000568841000003</v>
      </c>
      <c r="J9" s="308">
        <v>34.689453794000002</v>
      </c>
      <c r="K9" s="308">
        <v>34.669625287999999</v>
      </c>
      <c r="L9" s="308">
        <v>34.353831173000003</v>
      </c>
      <c r="M9" s="308">
        <v>34.331328650000003</v>
      </c>
      <c r="N9" s="308">
        <v>33.596849192000001</v>
      </c>
      <c r="O9" s="308">
        <v>33.974489699000003</v>
      </c>
      <c r="P9" s="308">
        <v>34.491967506000002</v>
      </c>
      <c r="Q9" s="308">
        <v>34.526429853000003</v>
      </c>
      <c r="R9" s="308">
        <v>34.574584362000003</v>
      </c>
      <c r="S9" s="308">
        <v>34.395145675000002</v>
      </c>
      <c r="T9" s="308">
        <v>34.159528295999998</v>
      </c>
      <c r="U9" s="308">
        <v>34.598382002999998</v>
      </c>
      <c r="V9" s="308">
        <v>35.210497502000003</v>
      </c>
      <c r="W9" s="308">
        <v>35.100690935000003</v>
      </c>
      <c r="X9" s="308">
        <v>35.493844062000001</v>
      </c>
      <c r="Y9" s="308">
        <v>35.345890894</v>
      </c>
      <c r="Z9" s="308">
        <v>34.716361827</v>
      </c>
      <c r="AA9" s="308">
        <v>35.097020018000002</v>
      </c>
      <c r="AB9" s="308">
        <v>35.305277388999997</v>
      </c>
      <c r="AC9" s="308">
        <v>35.322958034999999</v>
      </c>
      <c r="AD9" s="308">
        <v>35.299870214999999</v>
      </c>
      <c r="AE9" s="308">
        <v>35.640483025000002</v>
      </c>
      <c r="AF9" s="308">
        <v>36.243349477000002</v>
      </c>
      <c r="AG9" s="308">
        <v>36.751998849000003</v>
      </c>
      <c r="AH9" s="308">
        <v>36.751427990000003</v>
      </c>
      <c r="AI9" s="308">
        <v>36.588855764000002</v>
      </c>
      <c r="AJ9" s="308">
        <v>36.763483979</v>
      </c>
      <c r="AK9" s="308">
        <v>37.464468109999999</v>
      </c>
      <c r="AL9" s="308">
        <v>37.581972262999997</v>
      </c>
      <c r="AM9" s="308">
        <v>36.740171979000003</v>
      </c>
      <c r="AN9" s="308">
        <v>36.951277042000001</v>
      </c>
      <c r="AO9" s="308">
        <v>37.181321124999997</v>
      </c>
      <c r="AP9" s="308">
        <v>37.161489948000003</v>
      </c>
      <c r="AQ9" s="308">
        <v>37.250994712999997</v>
      </c>
      <c r="AR9" s="308">
        <v>37.617756190999998</v>
      </c>
      <c r="AS9" s="308">
        <v>37.456876954999998</v>
      </c>
      <c r="AT9" s="308">
        <v>37.529820512999997</v>
      </c>
      <c r="AU9" s="308">
        <v>36.836736553999998</v>
      </c>
      <c r="AV9" s="308">
        <v>37.754645539000002</v>
      </c>
      <c r="AW9" s="308">
        <v>37.761187153999998</v>
      </c>
      <c r="AX9" s="308">
        <v>37.799374583000002</v>
      </c>
      <c r="AY9" s="922">
        <v>37.880455849000001</v>
      </c>
      <c r="AZ9" s="922">
        <v>38.212589346000001</v>
      </c>
      <c r="BA9" s="922">
        <v>37.898472210999998</v>
      </c>
      <c r="BB9" s="377">
        <v>37.716337895000002</v>
      </c>
      <c r="BC9" s="377">
        <v>37.620283618999999</v>
      </c>
      <c r="BD9" s="377">
        <v>37.963348594999999</v>
      </c>
      <c r="BE9" s="377">
        <v>38.165013309000003</v>
      </c>
      <c r="BF9" s="377">
        <v>38.314504602</v>
      </c>
      <c r="BG9" s="377">
        <v>38.271572264</v>
      </c>
      <c r="BH9" s="377">
        <v>38.390107381999997</v>
      </c>
      <c r="BI9" s="377">
        <v>38.473368215999997</v>
      </c>
      <c r="BJ9" s="377">
        <v>38.277072697999998</v>
      </c>
      <c r="BK9" s="377">
        <v>38.015920033999997</v>
      </c>
      <c r="BL9" s="377">
        <v>38.443801448000002</v>
      </c>
      <c r="BM9" s="377">
        <v>38.121888548999998</v>
      </c>
      <c r="BN9" s="377">
        <v>38.251955242000001</v>
      </c>
      <c r="BO9" s="377">
        <v>38.274114371000003</v>
      </c>
      <c r="BP9" s="377">
        <v>38.623646819999998</v>
      </c>
      <c r="BQ9" s="377">
        <v>38.811965811</v>
      </c>
      <c r="BR9" s="377">
        <v>38.841853080999996</v>
      </c>
      <c r="BS9" s="377">
        <v>38.811005979000001</v>
      </c>
      <c r="BT9" s="377">
        <v>38.944004925999998</v>
      </c>
      <c r="BU9" s="377">
        <v>39.068930631999997</v>
      </c>
      <c r="BV9" s="377">
        <v>38.828224857000002</v>
      </c>
      <c r="BW9" s="197"/>
    </row>
    <row r="10" spans="1:75" ht="11.1" customHeight="1" x14ac:dyDescent="0.2">
      <c r="A10" s="345"/>
      <c r="B10" s="429"/>
      <c r="C10" s="308"/>
      <c r="D10" s="308"/>
      <c r="E10" s="308"/>
      <c r="F10" s="308"/>
      <c r="G10" s="308"/>
      <c r="H10" s="308"/>
      <c r="I10" s="308"/>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308"/>
      <c r="AP10" s="308"/>
      <c r="AQ10" s="308"/>
      <c r="AR10" s="308"/>
      <c r="AS10" s="308"/>
      <c r="AT10" s="308"/>
      <c r="AU10" s="308"/>
      <c r="AV10" s="308"/>
      <c r="AW10" s="308"/>
      <c r="AX10" s="308"/>
      <c r="AY10" s="922"/>
      <c r="AZ10" s="922"/>
      <c r="BA10" s="922"/>
      <c r="BB10" s="377"/>
      <c r="BC10" s="377"/>
      <c r="BD10" s="377"/>
      <c r="BE10" s="377"/>
      <c r="BF10" s="377"/>
      <c r="BG10" s="377"/>
      <c r="BH10" s="377"/>
      <c r="BI10" s="377"/>
      <c r="BJ10" s="377"/>
      <c r="BK10" s="377"/>
      <c r="BL10" s="377"/>
      <c r="BM10" s="377"/>
      <c r="BN10" s="377"/>
      <c r="BO10" s="377"/>
      <c r="BP10" s="377"/>
      <c r="BQ10" s="377"/>
      <c r="BR10" s="377"/>
      <c r="BS10" s="377"/>
      <c r="BT10" s="377"/>
      <c r="BU10" s="377"/>
      <c r="BV10" s="377"/>
      <c r="BW10" s="197"/>
    </row>
    <row r="11" spans="1:75" s="280" customFormat="1" ht="11.1" customHeight="1" x14ac:dyDescent="0.2">
      <c r="A11" s="417" t="s">
        <v>177</v>
      </c>
      <c r="B11" s="427" t="s">
        <v>854</v>
      </c>
      <c r="C11" s="106">
        <v>29.328600000000002</v>
      </c>
      <c r="D11" s="106">
        <v>28.8993</v>
      </c>
      <c r="E11" s="106">
        <v>29.006599999999999</v>
      </c>
      <c r="F11" s="106">
        <v>29.0823</v>
      </c>
      <c r="G11" s="106">
        <v>29.5961</v>
      </c>
      <c r="H11" s="106">
        <v>30.1553</v>
      </c>
      <c r="I11" s="106">
        <v>30.838100000000001</v>
      </c>
      <c r="J11" s="106">
        <v>30.869499999999999</v>
      </c>
      <c r="K11" s="106">
        <v>31.203199999999999</v>
      </c>
      <c r="L11" s="106">
        <v>31.539000000000001</v>
      </c>
      <c r="M11" s="106">
        <v>31.918800000000001</v>
      </c>
      <c r="N11" s="106">
        <v>32.033799999999999</v>
      </c>
      <c r="O11" s="106">
        <v>32.093299999999999</v>
      </c>
      <c r="P11" s="106">
        <v>32.761200000000002</v>
      </c>
      <c r="Q11" s="106">
        <v>32.424100000000003</v>
      </c>
      <c r="R11" s="106">
        <v>32.754399999999997</v>
      </c>
      <c r="S11" s="106">
        <v>32.312199999999997</v>
      </c>
      <c r="T11" s="106">
        <v>32.487000000000002</v>
      </c>
      <c r="U11" s="106">
        <v>32.761899999999997</v>
      </c>
      <c r="V11" s="106">
        <v>33.728900000000003</v>
      </c>
      <c r="W11" s="106">
        <v>33.880600000000001</v>
      </c>
      <c r="X11" s="106">
        <v>33.464500000000001</v>
      </c>
      <c r="Y11" s="106">
        <v>33.0396</v>
      </c>
      <c r="Z11" s="106">
        <v>33.032299999999999</v>
      </c>
      <c r="AA11" s="106">
        <v>32.5379</v>
      </c>
      <c r="AB11" s="106">
        <v>32.836199999999998</v>
      </c>
      <c r="AC11" s="106">
        <v>33.071199999999997</v>
      </c>
      <c r="AD11" s="106">
        <v>33.0929</v>
      </c>
      <c r="AE11" s="106">
        <v>32.427</v>
      </c>
      <c r="AF11" s="106">
        <v>32.642600000000002</v>
      </c>
      <c r="AG11" s="106">
        <v>31.7895</v>
      </c>
      <c r="AH11" s="106">
        <v>31.615400000000001</v>
      </c>
      <c r="AI11" s="106">
        <v>32.295200000000001</v>
      </c>
      <c r="AJ11" s="106">
        <v>32.2042</v>
      </c>
      <c r="AK11" s="106">
        <v>32.2194</v>
      </c>
      <c r="AL11" s="106">
        <v>32.149500000000003</v>
      </c>
      <c r="AM11" s="106">
        <v>32.088099999999997</v>
      </c>
      <c r="AN11" s="106">
        <v>32.393599999999999</v>
      </c>
      <c r="AO11" s="106">
        <v>32.721800000000002</v>
      </c>
      <c r="AP11" s="106">
        <v>32.730699999999999</v>
      </c>
      <c r="AQ11" s="106">
        <v>32.561999999999998</v>
      </c>
      <c r="AR11" s="106">
        <v>32.133299999999998</v>
      </c>
      <c r="AS11" s="106">
        <v>32.622599999999998</v>
      </c>
      <c r="AT11" s="106">
        <v>32.522599999999997</v>
      </c>
      <c r="AU11" s="106">
        <v>31.814</v>
      </c>
      <c r="AV11" s="106">
        <v>32.2928</v>
      </c>
      <c r="AW11" s="106">
        <v>32.317100000000003</v>
      </c>
      <c r="AX11" s="106">
        <v>32.424199999999999</v>
      </c>
      <c r="AY11" s="933">
        <v>32.502050009999998</v>
      </c>
      <c r="AZ11" s="933">
        <v>32.669915908999997</v>
      </c>
      <c r="BA11" s="933">
        <v>32.876556278999999</v>
      </c>
      <c r="BB11" s="410">
        <v>32.466086836999999</v>
      </c>
      <c r="BC11" s="410">
        <v>32.412499224999998</v>
      </c>
      <c r="BD11" s="410">
        <v>32.397196366999999</v>
      </c>
      <c r="BE11" s="410">
        <v>32.371115783</v>
      </c>
      <c r="BF11" s="410">
        <v>32.364241102999998</v>
      </c>
      <c r="BG11" s="410">
        <v>32.362568439999997</v>
      </c>
      <c r="BH11" s="410">
        <v>32.397025704000001</v>
      </c>
      <c r="BI11" s="410">
        <v>32.416465391999999</v>
      </c>
      <c r="BJ11" s="410">
        <v>32.443252979</v>
      </c>
      <c r="BK11" s="410">
        <v>32.527575231</v>
      </c>
      <c r="BL11" s="410">
        <v>32.560154283000003</v>
      </c>
      <c r="BM11" s="410">
        <v>32.573916636</v>
      </c>
      <c r="BN11" s="410">
        <v>32.594021173999998</v>
      </c>
      <c r="BO11" s="410">
        <v>32.613414468000002</v>
      </c>
      <c r="BP11" s="410">
        <v>32.659743155999998</v>
      </c>
      <c r="BQ11" s="410">
        <v>32.664182478999997</v>
      </c>
      <c r="BR11" s="410">
        <v>32.694794917999999</v>
      </c>
      <c r="BS11" s="410">
        <v>32.719662579000001</v>
      </c>
      <c r="BT11" s="410">
        <v>32.716481211999998</v>
      </c>
      <c r="BU11" s="410">
        <v>32.704542740000001</v>
      </c>
      <c r="BV11" s="410">
        <v>32.692834323</v>
      </c>
      <c r="BW11" s="420"/>
    </row>
    <row r="12" spans="1:75" ht="11.1" customHeight="1" x14ac:dyDescent="0.2">
      <c r="A12" s="345" t="s">
        <v>855</v>
      </c>
      <c r="B12" s="415" t="s">
        <v>986</v>
      </c>
      <c r="C12" s="308">
        <v>1.3612</v>
      </c>
      <c r="D12" s="308">
        <v>1.3812</v>
      </c>
      <c r="E12" s="308">
        <v>1.3812</v>
      </c>
      <c r="F12" s="308">
        <v>1.3812</v>
      </c>
      <c r="G12" s="308">
        <v>1.3912</v>
      </c>
      <c r="H12" s="308">
        <v>1.4061999999999999</v>
      </c>
      <c r="I12" s="308">
        <v>1.4212</v>
      </c>
      <c r="J12" s="308">
        <v>1.4311</v>
      </c>
      <c r="K12" s="308">
        <v>1.4411</v>
      </c>
      <c r="L12" s="308">
        <v>1.4511000000000001</v>
      </c>
      <c r="M12" s="308">
        <v>1.4611000000000001</v>
      </c>
      <c r="N12" s="308">
        <v>1.4711000000000001</v>
      </c>
      <c r="O12" s="308">
        <v>1.4411</v>
      </c>
      <c r="P12" s="308">
        <v>1.4411</v>
      </c>
      <c r="Q12" s="308">
        <v>1.4511000000000001</v>
      </c>
      <c r="R12" s="308">
        <v>1.4611000000000001</v>
      </c>
      <c r="S12" s="308">
        <v>1.4711000000000001</v>
      </c>
      <c r="T12" s="308">
        <v>1.4811000000000001</v>
      </c>
      <c r="U12" s="308">
        <v>1.4811000000000001</v>
      </c>
      <c r="V12" s="308">
        <v>1.4911000000000001</v>
      </c>
      <c r="W12" s="308">
        <v>1.4911000000000001</v>
      </c>
      <c r="X12" s="308">
        <v>1.5011000000000001</v>
      </c>
      <c r="Y12" s="308">
        <v>1.4811000000000001</v>
      </c>
      <c r="Z12" s="308">
        <v>1.4811000000000001</v>
      </c>
      <c r="AA12" s="308">
        <v>1.4811000000000001</v>
      </c>
      <c r="AB12" s="308">
        <v>1.4811000000000001</v>
      </c>
      <c r="AC12" s="308">
        <v>1.4711000000000001</v>
      </c>
      <c r="AD12" s="308">
        <v>1.4811000000000001</v>
      </c>
      <c r="AE12" s="308">
        <v>1.4511000000000001</v>
      </c>
      <c r="AF12" s="308">
        <v>1.4212</v>
      </c>
      <c r="AG12" s="308">
        <v>1.4312</v>
      </c>
      <c r="AH12" s="308">
        <v>1.4111</v>
      </c>
      <c r="AI12" s="308">
        <v>1.4212</v>
      </c>
      <c r="AJ12" s="308">
        <v>1.4311</v>
      </c>
      <c r="AK12" s="308">
        <v>1.4312</v>
      </c>
      <c r="AL12" s="308">
        <v>1.4212</v>
      </c>
      <c r="AM12" s="308">
        <v>1.3911</v>
      </c>
      <c r="AN12" s="308">
        <v>1.3812</v>
      </c>
      <c r="AO12" s="308">
        <v>1.3812</v>
      </c>
      <c r="AP12" s="308">
        <v>1.3812</v>
      </c>
      <c r="AQ12" s="308">
        <v>1.3711</v>
      </c>
      <c r="AR12" s="308">
        <v>1.3711</v>
      </c>
      <c r="AS12" s="308">
        <v>1.3811</v>
      </c>
      <c r="AT12" s="308">
        <v>1.3811</v>
      </c>
      <c r="AU12" s="308">
        <v>1.3811</v>
      </c>
      <c r="AV12" s="308">
        <v>1.3811</v>
      </c>
      <c r="AW12" s="308">
        <v>1.3761000000000001</v>
      </c>
      <c r="AX12" s="308">
        <v>1.3911</v>
      </c>
      <c r="AY12" s="922">
        <v>1.3811241989</v>
      </c>
      <c r="AZ12" s="922">
        <v>1.3911448549000001</v>
      </c>
      <c r="BA12" s="922">
        <v>1.3811308610999999</v>
      </c>
      <c r="BB12" s="377" t="s">
        <v>1602</v>
      </c>
      <c r="BC12" s="377" t="s">
        <v>1602</v>
      </c>
      <c r="BD12" s="377" t="s">
        <v>1602</v>
      </c>
      <c r="BE12" s="377" t="s">
        <v>1602</v>
      </c>
      <c r="BF12" s="377" t="s">
        <v>1602</v>
      </c>
      <c r="BG12" s="377" t="s">
        <v>1602</v>
      </c>
      <c r="BH12" s="377" t="s">
        <v>1602</v>
      </c>
      <c r="BI12" s="377" t="s">
        <v>1602</v>
      </c>
      <c r="BJ12" s="377" t="s">
        <v>1602</v>
      </c>
      <c r="BK12" s="377" t="s">
        <v>1602</v>
      </c>
      <c r="BL12" s="377" t="s">
        <v>1602</v>
      </c>
      <c r="BM12" s="377" t="s">
        <v>1602</v>
      </c>
      <c r="BN12" s="377" t="s">
        <v>1602</v>
      </c>
      <c r="BO12" s="377" t="s">
        <v>1602</v>
      </c>
      <c r="BP12" s="377" t="s">
        <v>1602</v>
      </c>
      <c r="BQ12" s="377" t="s">
        <v>1602</v>
      </c>
      <c r="BR12" s="377" t="s">
        <v>1602</v>
      </c>
      <c r="BS12" s="377" t="s">
        <v>1602</v>
      </c>
      <c r="BT12" s="377" t="s">
        <v>1602</v>
      </c>
      <c r="BU12" s="377" t="s">
        <v>1602</v>
      </c>
      <c r="BV12" s="377" t="s">
        <v>1602</v>
      </c>
      <c r="BW12" s="197"/>
    </row>
    <row r="13" spans="1:75" ht="11.1" customHeight="1" x14ac:dyDescent="0.2">
      <c r="A13" s="345" t="s">
        <v>856</v>
      </c>
      <c r="B13" s="415" t="s">
        <v>987</v>
      </c>
      <c r="C13" s="308">
        <v>0.27710000000000001</v>
      </c>
      <c r="D13" s="308">
        <v>0.27589999999999998</v>
      </c>
      <c r="E13" s="308">
        <v>0.2959</v>
      </c>
      <c r="F13" s="308">
        <v>0.28100000000000003</v>
      </c>
      <c r="G13" s="308">
        <v>0.2661</v>
      </c>
      <c r="H13" s="308">
        <v>0.27610000000000001</v>
      </c>
      <c r="I13" s="308">
        <v>0.2661</v>
      </c>
      <c r="J13" s="308">
        <v>0.2661</v>
      </c>
      <c r="K13" s="308">
        <v>0.25609999999999999</v>
      </c>
      <c r="L13" s="308">
        <v>0.2661</v>
      </c>
      <c r="M13" s="308">
        <v>0.25609999999999999</v>
      </c>
      <c r="N13" s="308">
        <v>0.2661</v>
      </c>
      <c r="O13" s="308">
        <v>0.27779999999999999</v>
      </c>
      <c r="P13" s="308">
        <v>0.2878</v>
      </c>
      <c r="Q13" s="308">
        <v>0.26779999999999998</v>
      </c>
      <c r="R13" s="308">
        <v>0.27779999999999999</v>
      </c>
      <c r="S13" s="308">
        <v>0.2878</v>
      </c>
      <c r="T13" s="308">
        <v>0.29780000000000001</v>
      </c>
      <c r="U13" s="308">
        <v>0.27779999999999999</v>
      </c>
      <c r="V13" s="308">
        <v>0.2878</v>
      </c>
      <c r="W13" s="308">
        <v>0.29780000000000001</v>
      </c>
      <c r="X13" s="308">
        <v>0.27779999999999999</v>
      </c>
      <c r="Y13" s="308">
        <v>0.25779999999999997</v>
      </c>
      <c r="Z13" s="308">
        <v>0.25779999999999997</v>
      </c>
      <c r="AA13" s="308">
        <v>0.26779999999999998</v>
      </c>
      <c r="AB13" s="308">
        <v>0.2878</v>
      </c>
      <c r="AC13" s="308">
        <v>0.26779999999999998</v>
      </c>
      <c r="AD13" s="308">
        <v>0.26779999999999998</v>
      </c>
      <c r="AE13" s="308">
        <v>0.25779999999999997</v>
      </c>
      <c r="AF13" s="308">
        <v>0.25779999999999997</v>
      </c>
      <c r="AG13" s="308">
        <v>0.26779999999999998</v>
      </c>
      <c r="AH13" s="308">
        <v>0.25779999999999997</v>
      </c>
      <c r="AI13" s="308">
        <v>0.26779999999999998</v>
      </c>
      <c r="AJ13" s="308">
        <v>0.26779999999999998</v>
      </c>
      <c r="AK13" s="308">
        <v>0.27779999999999999</v>
      </c>
      <c r="AL13" s="308">
        <v>0.25779999999999997</v>
      </c>
      <c r="AM13" s="308">
        <v>0.26079999999999998</v>
      </c>
      <c r="AN13" s="308">
        <v>0.25080000000000002</v>
      </c>
      <c r="AO13" s="308">
        <v>0.26079999999999998</v>
      </c>
      <c r="AP13" s="308">
        <v>0.27079999999999999</v>
      </c>
      <c r="AQ13" s="308">
        <v>0.26079999999999998</v>
      </c>
      <c r="AR13" s="308">
        <v>0.26079999999999998</v>
      </c>
      <c r="AS13" s="308">
        <v>0.25080000000000002</v>
      </c>
      <c r="AT13" s="308">
        <v>0.26079999999999998</v>
      </c>
      <c r="AU13" s="308">
        <v>0.25080000000000002</v>
      </c>
      <c r="AV13" s="308">
        <v>0.25080000000000002</v>
      </c>
      <c r="AW13" s="308">
        <v>0.23080000000000001</v>
      </c>
      <c r="AX13" s="308">
        <v>0.24979999999999999</v>
      </c>
      <c r="AY13" s="922">
        <v>0.24980455464000001</v>
      </c>
      <c r="AZ13" s="922">
        <v>0.24980088404</v>
      </c>
      <c r="BA13" s="922">
        <v>0.23980337537999999</v>
      </c>
      <c r="BB13" s="377" t="s">
        <v>1602</v>
      </c>
      <c r="BC13" s="377" t="s">
        <v>1602</v>
      </c>
      <c r="BD13" s="377" t="s">
        <v>1602</v>
      </c>
      <c r="BE13" s="377" t="s">
        <v>1602</v>
      </c>
      <c r="BF13" s="377" t="s">
        <v>1602</v>
      </c>
      <c r="BG13" s="377" t="s">
        <v>1602</v>
      </c>
      <c r="BH13" s="377" t="s">
        <v>1602</v>
      </c>
      <c r="BI13" s="377" t="s">
        <v>1602</v>
      </c>
      <c r="BJ13" s="377" t="s">
        <v>1602</v>
      </c>
      <c r="BK13" s="377" t="s">
        <v>1602</v>
      </c>
      <c r="BL13" s="377" t="s">
        <v>1602</v>
      </c>
      <c r="BM13" s="377" t="s">
        <v>1602</v>
      </c>
      <c r="BN13" s="377" t="s">
        <v>1602</v>
      </c>
      <c r="BO13" s="377" t="s">
        <v>1602</v>
      </c>
      <c r="BP13" s="377" t="s">
        <v>1602</v>
      </c>
      <c r="BQ13" s="377" t="s">
        <v>1602</v>
      </c>
      <c r="BR13" s="377" t="s">
        <v>1602</v>
      </c>
      <c r="BS13" s="377" t="s">
        <v>1602</v>
      </c>
      <c r="BT13" s="377" t="s">
        <v>1602</v>
      </c>
      <c r="BU13" s="377" t="s">
        <v>1602</v>
      </c>
      <c r="BV13" s="377" t="s">
        <v>1602</v>
      </c>
      <c r="BW13" s="197"/>
    </row>
    <row r="14" spans="1:75" ht="11.1" customHeight="1" x14ac:dyDescent="0.2">
      <c r="A14" s="345" t="s">
        <v>857</v>
      </c>
      <c r="B14" s="415" t="s">
        <v>988</v>
      </c>
      <c r="C14" s="308">
        <v>0.14799999999999999</v>
      </c>
      <c r="D14" s="308">
        <v>0.14799999999999999</v>
      </c>
      <c r="E14" s="308">
        <v>0.14799999999999999</v>
      </c>
      <c r="F14" s="308">
        <v>0.14299999999999999</v>
      </c>
      <c r="G14" s="308">
        <v>0.14799999999999999</v>
      </c>
      <c r="H14" s="308">
        <v>0.14299999999999999</v>
      </c>
      <c r="I14" s="308">
        <v>0.14299999999999999</v>
      </c>
      <c r="J14" s="308">
        <v>0.14299999999999999</v>
      </c>
      <c r="K14" s="308">
        <v>0.14299999999999999</v>
      </c>
      <c r="L14" s="308">
        <v>0.128</v>
      </c>
      <c r="M14" s="308">
        <v>0.13300000000000001</v>
      </c>
      <c r="N14" s="308">
        <v>0.14299999999999999</v>
      </c>
      <c r="O14" s="308">
        <v>0.14299999999999999</v>
      </c>
      <c r="P14" s="308">
        <v>0.13300000000000001</v>
      </c>
      <c r="Q14" s="308">
        <v>0.13300000000000001</v>
      </c>
      <c r="R14" s="308">
        <v>0.13300000000000001</v>
      </c>
      <c r="S14" s="308">
        <v>0.13300000000000001</v>
      </c>
      <c r="T14" s="308">
        <v>0.13300000000000001</v>
      </c>
      <c r="U14" s="308">
        <v>0.14299999999999999</v>
      </c>
      <c r="V14" s="308">
        <v>0.123</v>
      </c>
      <c r="W14" s="308">
        <v>0.14299999999999999</v>
      </c>
      <c r="X14" s="308">
        <v>0.11799999999999999</v>
      </c>
      <c r="Y14" s="308">
        <v>0.10299999999999999</v>
      </c>
      <c r="Z14" s="308">
        <v>0.10299999999999999</v>
      </c>
      <c r="AA14" s="308">
        <v>9.7500000000000003E-2</v>
      </c>
      <c r="AB14" s="308">
        <v>0.1021</v>
      </c>
      <c r="AC14" s="308">
        <v>9.6699999999999994E-2</v>
      </c>
      <c r="AD14" s="308">
        <v>0.1013</v>
      </c>
      <c r="AE14" s="308">
        <v>9.5899999999999999E-2</v>
      </c>
      <c r="AF14" s="308">
        <v>0.1055</v>
      </c>
      <c r="AG14" s="308">
        <v>0.1002</v>
      </c>
      <c r="AH14" s="308">
        <v>0.1048</v>
      </c>
      <c r="AI14" s="308">
        <v>8.9399999999999993E-2</v>
      </c>
      <c r="AJ14" s="308">
        <v>9.9099999999999994E-2</v>
      </c>
      <c r="AK14" s="308">
        <v>8.8700000000000001E-2</v>
      </c>
      <c r="AL14" s="308">
        <v>8.8300000000000003E-2</v>
      </c>
      <c r="AM14" s="308">
        <v>9.8299999999999998E-2</v>
      </c>
      <c r="AN14" s="308">
        <v>8.8200000000000001E-2</v>
      </c>
      <c r="AO14" s="308">
        <v>9.8100000000000007E-2</v>
      </c>
      <c r="AP14" s="308">
        <v>8.7999999999999995E-2</v>
      </c>
      <c r="AQ14" s="308">
        <v>9.8000000000000004E-2</v>
      </c>
      <c r="AR14" s="308">
        <v>8.7900000000000006E-2</v>
      </c>
      <c r="AS14" s="308">
        <v>9.7900000000000001E-2</v>
      </c>
      <c r="AT14" s="308">
        <v>9.7799999999999998E-2</v>
      </c>
      <c r="AU14" s="308">
        <v>9.7699999999999995E-2</v>
      </c>
      <c r="AV14" s="308">
        <v>8.7599999999999997E-2</v>
      </c>
      <c r="AW14" s="308">
        <v>9.7600000000000006E-2</v>
      </c>
      <c r="AX14" s="308">
        <v>0.1075</v>
      </c>
      <c r="AY14" s="922">
        <v>8.7115947604999994E-2</v>
      </c>
      <c r="AZ14" s="922">
        <v>9.6604968548999998E-2</v>
      </c>
      <c r="BA14" s="922">
        <v>9.6101024194000004E-2</v>
      </c>
      <c r="BB14" s="377" t="s">
        <v>1602</v>
      </c>
      <c r="BC14" s="377" t="s">
        <v>1602</v>
      </c>
      <c r="BD14" s="377" t="s">
        <v>1602</v>
      </c>
      <c r="BE14" s="377" t="s">
        <v>1602</v>
      </c>
      <c r="BF14" s="377" t="s">
        <v>1602</v>
      </c>
      <c r="BG14" s="377" t="s">
        <v>1602</v>
      </c>
      <c r="BH14" s="377" t="s">
        <v>1602</v>
      </c>
      <c r="BI14" s="377" t="s">
        <v>1602</v>
      </c>
      <c r="BJ14" s="377" t="s">
        <v>1602</v>
      </c>
      <c r="BK14" s="377" t="s">
        <v>1602</v>
      </c>
      <c r="BL14" s="377" t="s">
        <v>1602</v>
      </c>
      <c r="BM14" s="377" t="s">
        <v>1602</v>
      </c>
      <c r="BN14" s="377" t="s">
        <v>1602</v>
      </c>
      <c r="BO14" s="377" t="s">
        <v>1602</v>
      </c>
      <c r="BP14" s="377" t="s">
        <v>1602</v>
      </c>
      <c r="BQ14" s="377" t="s">
        <v>1602</v>
      </c>
      <c r="BR14" s="377" t="s">
        <v>1602</v>
      </c>
      <c r="BS14" s="377" t="s">
        <v>1602</v>
      </c>
      <c r="BT14" s="377" t="s">
        <v>1602</v>
      </c>
      <c r="BU14" s="377" t="s">
        <v>1602</v>
      </c>
      <c r="BV14" s="377" t="s">
        <v>1602</v>
      </c>
      <c r="BW14" s="197"/>
    </row>
    <row r="15" spans="1:75" ht="11.1" customHeight="1" x14ac:dyDescent="0.2">
      <c r="A15" s="345" t="s">
        <v>858</v>
      </c>
      <c r="B15" s="415" t="s">
        <v>989</v>
      </c>
      <c r="C15" s="308">
        <v>0.15970000000000001</v>
      </c>
      <c r="D15" s="308">
        <v>0.15970000000000001</v>
      </c>
      <c r="E15" s="308">
        <v>0.1497</v>
      </c>
      <c r="F15" s="308">
        <v>0.16969999999999999</v>
      </c>
      <c r="G15" s="308">
        <v>0.16969999999999999</v>
      </c>
      <c r="H15" s="308">
        <v>0.1797</v>
      </c>
      <c r="I15" s="308">
        <v>0.1797</v>
      </c>
      <c r="J15" s="308">
        <v>0.1797</v>
      </c>
      <c r="K15" s="308">
        <v>0.18970000000000001</v>
      </c>
      <c r="L15" s="308">
        <v>0.1797</v>
      </c>
      <c r="M15" s="308">
        <v>0.18970000000000001</v>
      </c>
      <c r="N15" s="308">
        <v>0.18970000000000001</v>
      </c>
      <c r="O15" s="308">
        <v>0.1797</v>
      </c>
      <c r="P15" s="308">
        <v>0.18970000000000001</v>
      </c>
      <c r="Q15" s="308">
        <v>0.18970000000000001</v>
      </c>
      <c r="R15" s="308">
        <v>0.19969999999999999</v>
      </c>
      <c r="S15" s="308">
        <v>0.1797</v>
      </c>
      <c r="T15" s="308">
        <v>0.18970000000000001</v>
      </c>
      <c r="U15" s="308">
        <v>0.19969999999999999</v>
      </c>
      <c r="V15" s="308">
        <v>0.18970000000000001</v>
      </c>
      <c r="W15" s="308">
        <v>0.2097</v>
      </c>
      <c r="X15" s="308">
        <v>0.21970000000000001</v>
      </c>
      <c r="Y15" s="308">
        <v>0.2097</v>
      </c>
      <c r="Z15" s="308">
        <v>0.18970000000000001</v>
      </c>
      <c r="AA15" s="308">
        <v>0.19969999999999999</v>
      </c>
      <c r="AB15" s="308">
        <v>0.18970000000000001</v>
      </c>
      <c r="AC15" s="308">
        <v>0.19969999999999999</v>
      </c>
      <c r="AD15" s="308">
        <v>0.2097</v>
      </c>
      <c r="AE15" s="308">
        <v>0.2097</v>
      </c>
      <c r="AF15" s="308">
        <v>0.19969999999999999</v>
      </c>
      <c r="AG15" s="308">
        <v>0.2097</v>
      </c>
      <c r="AH15" s="308">
        <v>0.19969999999999999</v>
      </c>
      <c r="AI15" s="308">
        <v>0.19969999999999999</v>
      </c>
      <c r="AJ15" s="308">
        <v>0.19969999999999999</v>
      </c>
      <c r="AK15" s="308">
        <v>0.2097</v>
      </c>
      <c r="AL15" s="308">
        <v>0.21970000000000001</v>
      </c>
      <c r="AM15" s="308">
        <v>0.2097</v>
      </c>
      <c r="AN15" s="308">
        <v>0.2097</v>
      </c>
      <c r="AO15" s="308">
        <v>0.21970000000000001</v>
      </c>
      <c r="AP15" s="308">
        <v>0.2097</v>
      </c>
      <c r="AQ15" s="308">
        <v>0.21970000000000001</v>
      </c>
      <c r="AR15" s="308">
        <v>0.21970000000000001</v>
      </c>
      <c r="AS15" s="308">
        <v>0.2097</v>
      </c>
      <c r="AT15" s="308">
        <v>0.2097</v>
      </c>
      <c r="AU15" s="308">
        <v>0.2097</v>
      </c>
      <c r="AV15" s="308">
        <v>0.21970000000000001</v>
      </c>
      <c r="AW15" s="308">
        <v>0.21970000000000001</v>
      </c>
      <c r="AX15" s="308">
        <v>0.21970000000000001</v>
      </c>
      <c r="AY15" s="922">
        <v>0.23970010436</v>
      </c>
      <c r="AZ15" s="922">
        <v>0.21969459411</v>
      </c>
      <c r="BA15" s="922">
        <v>0.23969832713</v>
      </c>
      <c r="BB15" s="377" t="s">
        <v>1602</v>
      </c>
      <c r="BC15" s="377" t="s">
        <v>1602</v>
      </c>
      <c r="BD15" s="377" t="s">
        <v>1602</v>
      </c>
      <c r="BE15" s="377" t="s">
        <v>1602</v>
      </c>
      <c r="BF15" s="377" t="s">
        <v>1602</v>
      </c>
      <c r="BG15" s="377" t="s">
        <v>1602</v>
      </c>
      <c r="BH15" s="377" t="s">
        <v>1602</v>
      </c>
      <c r="BI15" s="377" t="s">
        <v>1602</v>
      </c>
      <c r="BJ15" s="377" t="s">
        <v>1602</v>
      </c>
      <c r="BK15" s="377" t="s">
        <v>1602</v>
      </c>
      <c r="BL15" s="377" t="s">
        <v>1602</v>
      </c>
      <c r="BM15" s="377" t="s">
        <v>1602</v>
      </c>
      <c r="BN15" s="377" t="s">
        <v>1602</v>
      </c>
      <c r="BO15" s="377" t="s">
        <v>1602</v>
      </c>
      <c r="BP15" s="377" t="s">
        <v>1602</v>
      </c>
      <c r="BQ15" s="377" t="s">
        <v>1602</v>
      </c>
      <c r="BR15" s="377" t="s">
        <v>1602</v>
      </c>
      <c r="BS15" s="377" t="s">
        <v>1602</v>
      </c>
      <c r="BT15" s="377" t="s">
        <v>1602</v>
      </c>
      <c r="BU15" s="377" t="s">
        <v>1602</v>
      </c>
      <c r="BV15" s="377" t="s">
        <v>1602</v>
      </c>
      <c r="BW15" s="197"/>
    </row>
    <row r="16" spans="1:75" ht="11.1" customHeight="1" x14ac:dyDescent="0.2">
      <c r="A16" s="345" t="s">
        <v>859</v>
      </c>
      <c r="B16" s="415" t="s">
        <v>990</v>
      </c>
      <c r="C16" s="308">
        <v>3.1273</v>
      </c>
      <c r="D16" s="308">
        <v>3.2772999999999999</v>
      </c>
      <c r="E16" s="308">
        <v>3.3773</v>
      </c>
      <c r="F16" s="308">
        <v>3.5373000000000001</v>
      </c>
      <c r="G16" s="308">
        <v>3.5472999999999999</v>
      </c>
      <c r="H16" s="308">
        <v>3.5973000000000002</v>
      </c>
      <c r="I16" s="308">
        <v>3.5973000000000002</v>
      </c>
      <c r="J16" s="308">
        <v>3.5470000000000002</v>
      </c>
      <c r="K16" s="308">
        <v>3.5470000000000002</v>
      </c>
      <c r="L16" s="308">
        <v>3.5470000000000002</v>
      </c>
      <c r="M16" s="308">
        <v>3.5470000000000002</v>
      </c>
      <c r="N16" s="308">
        <v>3.5470000000000002</v>
      </c>
      <c r="O16" s="308">
        <v>3.6421000000000001</v>
      </c>
      <c r="P16" s="308">
        <v>3.6920999999999999</v>
      </c>
      <c r="Q16" s="308">
        <v>3.7421000000000002</v>
      </c>
      <c r="R16" s="308">
        <v>3.7421000000000002</v>
      </c>
      <c r="S16" s="308">
        <v>3.6421000000000001</v>
      </c>
      <c r="T16" s="308">
        <v>3.6421000000000001</v>
      </c>
      <c r="U16" s="308">
        <v>3.6421000000000001</v>
      </c>
      <c r="V16" s="308">
        <v>3.6920999999999999</v>
      </c>
      <c r="W16" s="308">
        <v>3.6720999999999999</v>
      </c>
      <c r="X16" s="308">
        <v>3.6920999999999999</v>
      </c>
      <c r="Y16" s="308">
        <v>3.7021000000000002</v>
      </c>
      <c r="Z16" s="308">
        <v>3.7021000000000002</v>
      </c>
      <c r="AA16" s="308">
        <v>3.7101000000000002</v>
      </c>
      <c r="AB16" s="308">
        <v>3.7803</v>
      </c>
      <c r="AC16" s="308">
        <v>3.8601999999999999</v>
      </c>
      <c r="AD16" s="308">
        <v>3.9152</v>
      </c>
      <c r="AE16" s="308">
        <v>3.9802</v>
      </c>
      <c r="AF16" s="308">
        <v>4.0152999999999999</v>
      </c>
      <c r="AG16" s="308">
        <v>4.0853000000000002</v>
      </c>
      <c r="AH16" s="308">
        <v>4.2652999999999999</v>
      </c>
      <c r="AI16" s="308">
        <v>4.3353000000000002</v>
      </c>
      <c r="AJ16" s="308">
        <v>4.4051999999999998</v>
      </c>
      <c r="AK16" s="308">
        <v>4.5053000000000001</v>
      </c>
      <c r="AL16" s="308">
        <v>4.5553999999999997</v>
      </c>
      <c r="AM16" s="308">
        <v>4.5251999999999999</v>
      </c>
      <c r="AN16" s="308">
        <v>4.5354999999999999</v>
      </c>
      <c r="AO16" s="308">
        <v>4.5952999999999999</v>
      </c>
      <c r="AP16" s="308">
        <v>4.5803000000000003</v>
      </c>
      <c r="AQ16" s="308">
        <v>4.5803000000000003</v>
      </c>
      <c r="AR16" s="308">
        <v>4.5803000000000003</v>
      </c>
      <c r="AS16" s="308">
        <v>4.62</v>
      </c>
      <c r="AT16" s="308">
        <v>4.6498999999999997</v>
      </c>
      <c r="AU16" s="308">
        <v>4.7202999999999999</v>
      </c>
      <c r="AV16" s="308">
        <v>4.6703000000000001</v>
      </c>
      <c r="AW16" s="308">
        <v>4.7403000000000004</v>
      </c>
      <c r="AX16" s="308">
        <v>4.7153</v>
      </c>
      <c r="AY16" s="922">
        <v>4.7572455659999999</v>
      </c>
      <c r="AZ16" s="922">
        <v>4.8073786952999997</v>
      </c>
      <c r="BA16" s="922">
        <v>4.7072885044000001</v>
      </c>
      <c r="BB16" s="377" t="s">
        <v>1602</v>
      </c>
      <c r="BC16" s="377" t="s">
        <v>1602</v>
      </c>
      <c r="BD16" s="377" t="s">
        <v>1602</v>
      </c>
      <c r="BE16" s="377" t="s">
        <v>1602</v>
      </c>
      <c r="BF16" s="377" t="s">
        <v>1602</v>
      </c>
      <c r="BG16" s="377" t="s">
        <v>1602</v>
      </c>
      <c r="BH16" s="377" t="s">
        <v>1602</v>
      </c>
      <c r="BI16" s="377" t="s">
        <v>1602</v>
      </c>
      <c r="BJ16" s="377" t="s">
        <v>1602</v>
      </c>
      <c r="BK16" s="377" t="s">
        <v>1602</v>
      </c>
      <c r="BL16" s="377" t="s">
        <v>1602</v>
      </c>
      <c r="BM16" s="377" t="s">
        <v>1602</v>
      </c>
      <c r="BN16" s="377" t="s">
        <v>1602</v>
      </c>
      <c r="BO16" s="377" t="s">
        <v>1602</v>
      </c>
      <c r="BP16" s="377" t="s">
        <v>1602</v>
      </c>
      <c r="BQ16" s="377" t="s">
        <v>1602</v>
      </c>
      <c r="BR16" s="377" t="s">
        <v>1602</v>
      </c>
      <c r="BS16" s="377" t="s">
        <v>1602</v>
      </c>
      <c r="BT16" s="377" t="s">
        <v>1602</v>
      </c>
      <c r="BU16" s="377" t="s">
        <v>1602</v>
      </c>
      <c r="BV16" s="377" t="s">
        <v>1602</v>
      </c>
      <c r="BW16" s="197"/>
    </row>
    <row r="17" spans="1:75" ht="11.1" customHeight="1" x14ac:dyDescent="0.2">
      <c r="A17" s="345" t="s">
        <v>860</v>
      </c>
      <c r="B17" s="415" t="s">
        <v>991</v>
      </c>
      <c r="C17" s="308">
        <v>3.9472999999999998</v>
      </c>
      <c r="D17" s="308">
        <v>4.0373000000000001</v>
      </c>
      <c r="E17" s="308">
        <v>4.0872999999999999</v>
      </c>
      <c r="F17" s="308">
        <v>4.0872999999999999</v>
      </c>
      <c r="G17" s="308">
        <v>4.0872999999999999</v>
      </c>
      <c r="H17" s="308">
        <v>4.0373000000000001</v>
      </c>
      <c r="I17" s="308">
        <v>4.0872999999999999</v>
      </c>
      <c r="J17" s="308">
        <v>4.1628999999999996</v>
      </c>
      <c r="K17" s="308">
        <v>4.2129000000000003</v>
      </c>
      <c r="L17" s="308">
        <v>4.2878999999999996</v>
      </c>
      <c r="M17" s="308">
        <v>4.3379000000000003</v>
      </c>
      <c r="N17" s="308">
        <v>4.4080000000000004</v>
      </c>
      <c r="O17" s="308">
        <v>4.3578000000000001</v>
      </c>
      <c r="P17" s="308">
        <v>4.4577999999999998</v>
      </c>
      <c r="Q17" s="308">
        <v>4.4077999999999999</v>
      </c>
      <c r="R17" s="308">
        <v>4.5077999999999996</v>
      </c>
      <c r="S17" s="308">
        <v>4.5077999999999996</v>
      </c>
      <c r="T17" s="308">
        <v>4.5578000000000003</v>
      </c>
      <c r="U17" s="308">
        <v>4.6577999999999999</v>
      </c>
      <c r="V17" s="308">
        <v>4.6577999999999999</v>
      </c>
      <c r="W17" s="308">
        <v>4.6577999999999999</v>
      </c>
      <c r="X17" s="308">
        <v>4.6878000000000002</v>
      </c>
      <c r="Y17" s="308">
        <v>4.5877999999999997</v>
      </c>
      <c r="Z17" s="308">
        <v>4.5877999999999997</v>
      </c>
      <c r="AA17" s="308">
        <v>4.5377999999999998</v>
      </c>
      <c r="AB17" s="308">
        <v>4.5374999999999996</v>
      </c>
      <c r="AC17" s="308">
        <v>4.4875999999999996</v>
      </c>
      <c r="AD17" s="308">
        <v>4.2777000000000003</v>
      </c>
      <c r="AE17" s="308">
        <v>4.3075999999999999</v>
      </c>
      <c r="AF17" s="308">
        <v>4.3174000000000001</v>
      </c>
      <c r="AG17" s="308">
        <v>4.3875000000000002</v>
      </c>
      <c r="AH17" s="308">
        <v>4.4675000000000002</v>
      </c>
      <c r="AI17" s="308">
        <v>4.4573999999999998</v>
      </c>
      <c r="AJ17" s="308">
        <v>4.4775999999999998</v>
      </c>
      <c r="AK17" s="308">
        <v>4.4474999999999998</v>
      </c>
      <c r="AL17" s="308">
        <v>4.5273000000000003</v>
      </c>
      <c r="AM17" s="308">
        <v>4.5076000000000001</v>
      </c>
      <c r="AN17" s="308">
        <v>4.5171999999999999</v>
      </c>
      <c r="AO17" s="308">
        <v>4.5974000000000004</v>
      </c>
      <c r="AP17" s="308">
        <v>4.5873999999999997</v>
      </c>
      <c r="AQ17" s="308">
        <v>4.5773999999999999</v>
      </c>
      <c r="AR17" s="308">
        <v>4.5473999999999997</v>
      </c>
      <c r="AS17" s="308">
        <v>4.6580000000000004</v>
      </c>
      <c r="AT17" s="308">
        <v>4.5781000000000001</v>
      </c>
      <c r="AU17" s="308">
        <v>4.4273999999999996</v>
      </c>
      <c r="AV17" s="308">
        <v>4.3775000000000004</v>
      </c>
      <c r="AW17" s="308">
        <v>4.3574000000000002</v>
      </c>
      <c r="AX17" s="308">
        <v>4.3273999999999999</v>
      </c>
      <c r="AY17" s="922">
        <v>4.4132048616999997</v>
      </c>
      <c r="AZ17" s="922">
        <v>4.3831250926000003</v>
      </c>
      <c r="BA17" s="922">
        <v>4.4334329168000002</v>
      </c>
      <c r="BB17" s="377" t="s">
        <v>1602</v>
      </c>
      <c r="BC17" s="377" t="s">
        <v>1602</v>
      </c>
      <c r="BD17" s="377" t="s">
        <v>1602</v>
      </c>
      <c r="BE17" s="377" t="s">
        <v>1602</v>
      </c>
      <c r="BF17" s="377" t="s">
        <v>1602</v>
      </c>
      <c r="BG17" s="377" t="s">
        <v>1602</v>
      </c>
      <c r="BH17" s="377" t="s">
        <v>1602</v>
      </c>
      <c r="BI17" s="377" t="s">
        <v>1602</v>
      </c>
      <c r="BJ17" s="377" t="s">
        <v>1602</v>
      </c>
      <c r="BK17" s="377" t="s">
        <v>1602</v>
      </c>
      <c r="BL17" s="377" t="s">
        <v>1602</v>
      </c>
      <c r="BM17" s="377" t="s">
        <v>1602</v>
      </c>
      <c r="BN17" s="377" t="s">
        <v>1602</v>
      </c>
      <c r="BO17" s="377" t="s">
        <v>1602</v>
      </c>
      <c r="BP17" s="377" t="s">
        <v>1602</v>
      </c>
      <c r="BQ17" s="377" t="s">
        <v>1602</v>
      </c>
      <c r="BR17" s="377" t="s">
        <v>1602</v>
      </c>
      <c r="BS17" s="377" t="s">
        <v>1602</v>
      </c>
      <c r="BT17" s="377" t="s">
        <v>1602</v>
      </c>
      <c r="BU17" s="377" t="s">
        <v>1602</v>
      </c>
      <c r="BV17" s="377" t="s">
        <v>1602</v>
      </c>
      <c r="BW17" s="197"/>
    </row>
    <row r="18" spans="1:75" ht="11.1" customHeight="1" x14ac:dyDescent="0.2">
      <c r="A18" s="345" t="s">
        <v>861</v>
      </c>
      <c r="B18" s="415" t="s">
        <v>992</v>
      </c>
      <c r="C18" s="308">
        <v>2.6274000000000002</v>
      </c>
      <c r="D18" s="308">
        <v>2.6274000000000002</v>
      </c>
      <c r="E18" s="308">
        <v>2.6294</v>
      </c>
      <c r="F18" s="308">
        <v>2.6294</v>
      </c>
      <c r="G18" s="308">
        <v>2.6604000000000001</v>
      </c>
      <c r="H18" s="308">
        <v>2.6833999999999998</v>
      </c>
      <c r="I18" s="308">
        <v>2.7204000000000002</v>
      </c>
      <c r="J18" s="308">
        <v>2.7505999999999999</v>
      </c>
      <c r="K18" s="308">
        <v>2.7706</v>
      </c>
      <c r="L18" s="308">
        <v>2.8006000000000002</v>
      </c>
      <c r="M18" s="308">
        <v>2.8401999999999998</v>
      </c>
      <c r="N18" s="308">
        <v>2.8565</v>
      </c>
      <c r="O18" s="308">
        <v>2.8923999999999999</v>
      </c>
      <c r="P18" s="308">
        <v>2.9224000000000001</v>
      </c>
      <c r="Q18" s="308">
        <v>2.9523999999999999</v>
      </c>
      <c r="R18" s="308">
        <v>2.9723999999999999</v>
      </c>
      <c r="S18" s="308">
        <v>3.0093000000000001</v>
      </c>
      <c r="T18" s="308">
        <v>3.0369999999999999</v>
      </c>
      <c r="U18" s="308">
        <v>3.0893000000000002</v>
      </c>
      <c r="V18" s="308">
        <v>3.1307</v>
      </c>
      <c r="W18" s="308">
        <v>3.1406999999999998</v>
      </c>
      <c r="X18" s="308">
        <v>3.1206999999999998</v>
      </c>
      <c r="Y18" s="308">
        <v>3.0207000000000002</v>
      </c>
      <c r="Z18" s="308">
        <v>2.9706999999999999</v>
      </c>
      <c r="AA18" s="308">
        <v>3.0124</v>
      </c>
      <c r="AB18" s="308">
        <v>2.9923000000000002</v>
      </c>
      <c r="AC18" s="308">
        <v>2.9824000000000002</v>
      </c>
      <c r="AD18" s="308">
        <v>2.9424000000000001</v>
      </c>
      <c r="AE18" s="308">
        <v>2.8847</v>
      </c>
      <c r="AF18" s="308">
        <v>2.8868999999999998</v>
      </c>
      <c r="AG18" s="308">
        <v>2.8692000000000002</v>
      </c>
      <c r="AH18" s="308">
        <v>2.8605999999999998</v>
      </c>
      <c r="AI18" s="308">
        <v>2.9005999999999998</v>
      </c>
      <c r="AJ18" s="308">
        <v>2.8407</v>
      </c>
      <c r="AK18" s="308">
        <v>2.8706</v>
      </c>
      <c r="AL18" s="308">
        <v>2.8405999999999998</v>
      </c>
      <c r="AM18" s="308">
        <v>2.7624</v>
      </c>
      <c r="AN18" s="308">
        <v>2.7623000000000002</v>
      </c>
      <c r="AO18" s="308">
        <v>2.7923</v>
      </c>
      <c r="AP18" s="308">
        <v>2.8123</v>
      </c>
      <c r="AQ18" s="308">
        <v>2.8146</v>
      </c>
      <c r="AR18" s="308">
        <v>2.7968999999999999</v>
      </c>
      <c r="AS18" s="308">
        <v>2.7593999999999999</v>
      </c>
      <c r="AT18" s="308">
        <v>2.7608000000000001</v>
      </c>
      <c r="AU18" s="308">
        <v>2.7707000000000002</v>
      </c>
      <c r="AV18" s="308">
        <v>2.7707000000000002</v>
      </c>
      <c r="AW18" s="308">
        <v>2.7406999999999999</v>
      </c>
      <c r="AX18" s="308">
        <v>2.7706</v>
      </c>
      <c r="AY18" s="922">
        <v>2.7332129977999999</v>
      </c>
      <c r="AZ18" s="922">
        <v>2.7431482869999999</v>
      </c>
      <c r="BA18" s="922">
        <v>2.7631924235000001</v>
      </c>
      <c r="BB18" s="377" t="s">
        <v>1602</v>
      </c>
      <c r="BC18" s="377" t="s">
        <v>1602</v>
      </c>
      <c r="BD18" s="377" t="s">
        <v>1602</v>
      </c>
      <c r="BE18" s="377" t="s">
        <v>1602</v>
      </c>
      <c r="BF18" s="377" t="s">
        <v>1602</v>
      </c>
      <c r="BG18" s="377" t="s">
        <v>1602</v>
      </c>
      <c r="BH18" s="377" t="s">
        <v>1602</v>
      </c>
      <c r="BI18" s="377" t="s">
        <v>1602</v>
      </c>
      <c r="BJ18" s="377" t="s">
        <v>1602</v>
      </c>
      <c r="BK18" s="377" t="s">
        <v>1602</v>
      </c>
      <c r="BL18" s="377" t="s">
        <v>1602</v>
      </c>
      <c r="BM18" s="377" t="s">
        <v>1602</v>
      </c>
      <c r="BN18" s="377" t="s">
        <v>1602</v>
      </c>
      <c r="BO18" s="377" t="s">
        <v>1602</v>
      </c>
      <c r="BP18" s="377" t="s">
        <v>1602</v>
      </c>
      <c r="BQ18" s="377" t="s">
        <v>1602</v>
      </c>
      <c r="BR18" s="377" t="s">
        <v>1602</v>
      </c>
      <c r="BS18" s="377" t="s">
        <v>1602</v>
      </c>
      <c r="BT18" s="377" t="s">
        <v>1602</v>
      </c>
      <c r="BU18" s="377" t="s">
        <v>1602</v>
      </c>
      <c r="BV18" s="377" t="s">
        <v>1602</v>
      </c>
      <c r="BW18" s="197"/>
    </row>
    <row r="19" spans="1:75" ht="11.1" customHeight="1" x14ac:dyDescent="0.2">
      <c r="A19" s="345" t="s">
        <v>862</v>
      </c>
      <c r="B19" s="415" t="s">
        <v>993</v>
      </c>
      <c r="C19" s="308">
        <v>1.242</v>
      </c>
      <c r="D19" s="308">
        <v>1.282</v>
      </c>
      <c r="E19" s="308">
        <v>1.302</v>
      </c>
      <c r="F19" s="308">
        <v>1.232</v>
      </c>
      <c r="G19" s="308">
        <v>1.262</v>
      </c>
      <c r="H19" s="308">
        <v>1.272</v>
      </c>
      <c r="I19" s="308">
        <v>1.282</v>
      </c>
      <c r="J19" s="308">
        <v>1.272</v>
      </c>
      <c r="K19" s="308">
        <v>1.252</v>
      </c>
      <c r="L19" s="308">
        <v>1.252</v>
      </c>
      <c r="M19" s="308">
        <v>1.232</v>
      </c>
      <c r="N19" s="308">
        <v>1.1419999999999999</v>
      </c>
      <c r="O19" s="308">
        <v>1.077</v>
      </c>
      <c r="P19" s="308">
        <v>1.2270000000000001</v>
      </c>
      <c r="Q19" s="308">
        <v>1.177</v>
      </c>
      <c r="R19" s="308">
        <v>1.0069999999999999</v>
      </c>
      <c r="S19" s="308">
        <v>0.82699999999999996</v>
      </c>
      <c r="T19" s="308">
        <v>0.747</v>
      </c>
      <c r="U19" s="308">
        <v>0.69699999999999995</v>
      </c>
      <c r="V19" s="308">
        <v>1.2170000000000001</v>
      </c>
      <c r="W19" s="308">
        <v>1.2470000000000001</v>
      </c>
      <c r="X19" s="308">
        <v>1.2569999999999999</v>
      </c>
      <c r="Y19" s="308">
        <v>1.2070000000000001</v>
      </c>
      <c r="Z19" s="308">
        <v>1.2470000000000001</v>
      </c>
      <c r="AA19" s="308">
        <v>1.2270000000000001</v>
      </c>
      <c r="AB19" s="308">
        <v>1.2569999999999999</v>
      </c>
      <c r="AC19" s="308">
        <v>1.2370000000000001</v>
      </c>
      <c r="AD19" s="308">
        <v>1.2370000000000001</v>
      </c>
      <c r="AE19" s="308">
        <v>1.1890000000000001</v>
      </c>
      <c r="AF19" s="308">
        <v>1.2470000000000001</v>
      </c>
      <c r="AG19" s="308">
        <v>1.2270000000000001</v>
      </c>
      <c r="AH19" s="308">
        <v>1.2569999999999999</v>
      </c>
      <c r="AI19" s="308">
        <v>1.2569999999999999</v>
      </c>
      <c r="AJ19" s="308">
        <v>1.2470000000000001</v>
      </c>
      <c r="AK19" s="308">
        <v>1.2869999999999999</v>
      </c>
      <c r="AL19" s="308">
        <v>1.2668999999999999</v>
      </c>
      <c r="AM19" s="308">
        <v>1.117</v>
      </c>
      <c r="AN19" s="308">
        <v>1.2369000000000001</v>
      </c>
      <c r="AO19" s="308">
        <v>1.2370000000000001</v>
      </c>
      <c r="AP19" s="308">
        <v>1.2769999999999999</v>
      </c>
      <c r="AQ19" s="308">
        <v>1.2769999999999999</v>
      </c>
      <c r="AR19" s="308">
        <v>1.2969999999999999</v>
      </c>
      <c r="AS19" s="308">
        <v>1.2669999999999999</v>
      </c>
      <c r="AT19" s="308">
        <v>1.0169999999999999</v>
      </c>
      <c r="AU19" s="308">
        <v>0.66700000000000004</v>
      </c>
      <c r="AV19" s="308">
        <v>1.167</v>
      </c>
      <c r="AW19" s="308">
        <v>1.2769999999999999</v>
      </c>
      <c r="AX19" s="308">
        <v>1.347</v>
      </c>
      <c r="AY19" s="922">
        <v>1.3269924271</v>
      </c>
      <c r="AZ19" s="922">
        <v>1.3669739140999999</v>
      </c>
      <c r="BA19" s="922">
        <v>1.3469864561</v>
      </c>
      <c r="BB19" s="377" t="s">
        <v>1602</v>
      </c>
      <c r="BC19" s="377" t="s">
        <v>1602</v>
      </c>
      <c r="BD19" s="377" t="s">
        <v>1602</v>
      </c>
      <c r="BE19" s="377" t="s">
        <v>1602</v>
      </c>
      <c r="BF19" s="377" t="s">
        <v>1602</v>
      </c>
      <c r="BG19" s="377" t="s">
        <v>1602</v>
      </c>
      <c r="BH19" s="377" t="s">
        <v>1602</v>
      </c>
      <c r="BI19" s="377" t="s">
        <v>1602</v>
      </c>
      <c r="BJ19" s="377" t="s">
        <v>1602</v>
      </c>
      <c r="BK19" s="377" t="s">
        <v>1602</v>
      </c>
      <c r="BL19" s="377" t="s">
        <v>1602</v>
      </c>
      <c r="BM19" s="377" t="s">
        <v>1602</v>
      </c>
      <c r="BN19" s="377" t="s">
        <v>1602</v>
      </c>
      <c r="BO19" s="377" t="s">
        <v>1602</v>
      </c>
      <c r="BP19" s="377" t="s">
        <v>1602</v>
      </c>
      <c r="BQ19" s="377" t="s">
        <v>1602</v>
      </c>
      <c r="BR19" s="377" t="s">
        <v>1602</v>
      </c>
      <c r="BS19" s="377" t="s">
        <v>1602</v>
      </c>
      <c r="BT19" s="377" t="s">
        <v>1602</v>
      </c>
      <c r="BU19" s="377" t="s">
        <v>1602</v>
      </c>
      <c r="BV19" s="377" t="s">
        <v>1602</v>
      </c>
      <c r="BW19" s="197"/>
    </row>
    <row r="20" spans="1:75" ht="11.1" customHeight="1" x14ac:dyDescent="0.2">
      <c r="A20" s="345" t="s">
        <v>863</v>
      </c>
      <c r="B20" s="415" t="s">
        <v>994</v>
      </c>
      <c r="C20" s="308">
        <v>1.5410999999999999</v>
      </c>
      <c r="D20" s="308">
        <v>1.673</v>
      </c>
      <c r="E20" s="308">
        <v>1.6583000000000001</v>
      </c>
      <c r="F20" s="308">
        <v>1.6089</v>
      </c>
      <c r="G20" s="308">
        <v>1.6446000000000001</v>
      </c>
      <c r="H20" s="308">
        <v>1.6108</v>
      </c>
      <c r="I20" s="308">
        <v>1.6375999999999999</v>
      </c>
      <c r="J20" s="308">
        <v>1.4643999999999999</v>
      </c>
      <c r="K20" s="308">
        <v>1.6113999999999999</v>
      </c>
      <c r="L20" s="308">
        <v>1.5703</v>
      </c>
      <c r="M20" s="308">
        <v>1.6237999999999999</v>
      </c>
      <c r="N20" s="308">
        <v>1.5757000000000001</v>
      </c>
      <c r="O20" s="308">
        <v>1.5669999999999999</v>
      </c>
      <c r="P20" s="308">
        <v>1.5999000000000001</v>
      </c>
      <c r="Q20" s="308">
        <v>1.4927999999999999</v>
      </c>
      <c r="R20" s="308">
        <v>1.4781</v>
      </c>
      <c r="S20" s="308">
        <v>1.3244</v>
      </c>
      <c r="T20" s="308">
        <v>1.3468</v>
      </c>
      <c r="U20" s="308">
        <v>1.2948</v>
      </c>
      <c r="V20" s="308">
        <v>1.1803999999999999</v>
      </c>
      <c r="W20" s="308">
        <v>1.2321</v>
      </c>
      <c r="X20" s="308">
        <v>1.266</v>
      </c>
      <c r="Y20" s="308">
        <v>1.3261000000000001</v>
      </c>
      <c r="Z20" s="308">
        <v>1.3488</v>
      </c>
      <c r="AA20" s="308">
        <v>1.4623999999999999</v>
      </c>
      <c r="AB20" s="308">
        <v>1.5250999999999999</v>
      </c>
      <c r="AC20" s="308">
        <v>1.5107999999999999</v>
      </c>
      <c r="AD20" s="308">
        <v>1.3482000000000001</v>
      </c>
      <c r="AE20" s="308">
        <v>1.5482</v>
      </c>
      <c r="AF20" s="308">
        <v>1.5383</v>
      </c>
      <c r="AG20" s="308">
        <v>1.4182999999999999</v>
      </c>
      <c r="AH20" s="308">
        <v>1.4883</v>
      </c>
      <c r="AI20" s="308">
        <v>1.5783</v>
      </c>
      <c r="AJ20" s="308">
        <v>1.5982000000000001</v>
      </c>
      <c r="AK20" s="308">
        <v>1.5383</v>
      </c>
      <c r="AL20" s="308">
        <v>1.6483000000000001</v>
      </c>
      <c r="AM20" s="308">
        <v>1.5771999999999999</v>
      </c>
      <c r="AN20" s="308">
        <v>1.5465</v>
      </c>
      <c r="AO20" s="308">
        <v>1.5754999999999999</v>
      </c>
      <c r="AP20" s="308">
        <v>1.4944999999999999</v>
      </c>
      <c r="AQ20" s="308">
        <v>1.5336000000000001</v>
      </c>
      <c r="AR20" s="308">
        <v>1.5327</v>
      </c>
      <c r="AS20" s="308">
        <v>1.5814999999999999</v>
      </c>
      <c r="AT20" s="308">
        <v>1.6406000000000001</v>
      </c>
      <c r="AU20" s="308">
        <v>1.5398000000000001</v>
      </c>
      <c r="AV20" s="308">
        <v>1.5488</v>
      </c>
      <c r="AW20" s="308">
        <v>1.548</v>
      </c>
      <c r="AX20" s="308">
        <v>1.627</v>
      </c>
      <c r="AY20" s="922">
        <v>1.6046206970000001</v>
      </c>
      <c r="AZ20" s="922">
        <v>1.6521636695999999</v>
      </c>
      <c r="BA20" s="922">
        <v>1.6696001255999999</v>
      </c>
      <c r="BB20" s="377" t="s">
        <v>1602</v>
      </c>
      <c r="BC20" s="377" t="s">
        <v>1602</v>
      </c>
      <c r="BD20" s="377" t="s">
        <v>1602</v>
      </c>
      <c r="BE20" s="377" t="s">
        <v>1602</v>
      </c>
      <c r="BF20" s="377" t="s">
        <v>1602</v>
      </c>
      <c r="BG20" s="377" t="s">
        <v>1602</v>
      </c>
      <c r="BH20" s="377" t="s">
        <v>1602</v>
      </c>
      <c r="BI20" s="377" t="s">
        <v>1602</v>
      </c>
      <c r="BJ20" s="377" t="s">
        <v>1602</v>
      </c>
      <c r="BK20" s="377" t="s">
        <v>1602</v>
      </c>
      <c r="BL20" s="377" t="s">
        <v>1602</v>
      </c>
      <c r="BM20" s="377" t="s">
        <v>1602</v>
      </c>
      <c r="BN20" s="377" t="s">
        <v>1602</v>
      </c>
      <c r="BO20" s="377" t="s">
        <v>1602</v>
      </c>
      <c r="BP20" s="377" t="s">
        <v>1602</v>
      </c>
      <c r="BQ20" s="377" t="s">
        <v>1602</v>
      </c>
      <c r="BR20" s="377" t="s">
        <v>1602</v>
      </c>
      <c r="BS20" s="377" t="s">
        <v>1602</v>
      </c>
      <c r="BT20" s="377" t="s">
        <v>1602</v>
      </c>
      <c r="BU20" s="377" t="s">
        <v>1602</v>
      </c>
      <c r="BV20" s="377" t="s">
        <v>1602</v>
      </c>
      <c r="BW20" s="197"/>
    </row>
    <row r="21" spans="1:75" ht="11.1" customHeight="1" x14ac:dyDescent="0.2">
      <c r="A21" s="345" t="s">
        <v>864</v>
      </c>
      <c r="B21" s="415" t="s">
        <v>995</v>
      </c>
      <c r="C21" s="308">
        <v>10.749000000000001</v>
      </c>
      <c r="D21" s="308">
        <v>9.8490000000000002</v>
      </c>
      <c r="E21" s="308">
        <v>9.7989999999999995</v>
      </c>
      <c r="F21" s="308">
        <v>9.7989999999999995</v>
      </c>
      <c r="G21" s="308">
        <v>10.131</v>
      </c>
      <c r="H21" s="308">
        <v>10.596</v>
      </c>
      <c r="I21" s="308">
        <v>11.105</v>
      </c>
      <c r="J21" s="308">
        <v>11.206200000000001</v>
      </c>
      <c r="K21" s="308">
        <v>11.308299999999999</v>
      </c>
      <c r="L21" s="308">
        <v>11.470499999999999</v>
      </c>
      <c r="M21" s="308">
        <v>11.6076</v>
      </c>
      <c r="N21" s="308">
        <v>11.6197</v>
      </c>
      <c r="O21" s="308">
        <v>11.71</v>
      </c>
      <c r="P21" s="308">
        <v>11.95</v>
      </c>
      <c r="Q21" s="308">
        <v>11.7</v>
      </c>
      <c r="R21" s="308">
        <v>12</v>
      </c>
      <c r="S21" s="308">
        <v>11.95</v>
      </c>
      <c r="T21" s="308">
        <v>12.05</v>
      </c>
      <c r="U21" s="308">
        <v>12.3</v>
      </c>
      <c r="V21" s="308">
        <v>12.65</v>
      </c>
      <c r="W21" s="308">
        <v>12.7</v>
      </c>
      <c r="X21" s="308">
        <v>12.195</v>
      </c>
      <c r="Y21" s="308">
        <v>12.195</v>
      </c>
      <c r="Z21" s="308">
        <v>12.195</v>
      </c>
      <c r="AA21" s="308">
        <v>11.484400000000001</v>
      </c>
      <c r="AB21" s="308">
        <v>11.674899999999999</v>
      </c>
      <c r="AC21" s="308">
        <v>11.919700000000001</v>
      </c>
      <c r="AD21" s="308">
        <v>12.2646</v>
      </c>
      <c r="AE21" s="308">
        <v>11.5647</v>
      </c>
      <c r="AF21" s="308">
        <v>11.715</v>
      </c>
      <c r="AG21" s="308">
        <v>10.8249</v>
      </c>
      <c r="AH21" s="308">
        <v>10.354900000000001</v>
      </c>
      <c r="AI21" s="308">
        <v>10.855</v>
      </c>
      <c r="AJ21" s="308">
        <v>10.694699999999999</v>
      </c>
      <c r="AK21" s="308">
        <v>10.6449</v>
      </c>
      <c r="AL21" s="308">
        <v>10.395200000000001</v>
      </c>
      <c r="AM21" s="308">
        <v>10.640700000000001</v>
      </c>
      <c r="AN21" s="308">
        <v>10.8413</v>
      </c>
      <c r="AO21" s="308">
        <v>10.941000000000001</v>
      </c>
      <c r="AP21" s="308">
        <v>10.941000000000001</v>
      </c>
      <c r="AQ21" s="308">
        <v>10.741</v>
      </c>
      <c r="AR21" s="308">
        <v>10.391</v>
      </c>
      <c r="AS21" s="308">
        <v>10.69</v>
      </c>
      <c r="AT21" s="308">
        <v>10.819800000000001</v>
      </c>
      <c r="AU21" s="308">
        <v>10.611000000000001</v>
      </c>
      <c r="AV21" s="308">
        <v>10.690899999999999</v>
      </c>
      <c r="AW21" s="308">
        <v>10.651</v>
      </c>
      <c r="AX21" s="308">
        <v>10.620100000000001</v>
      </c>
      <c r="AY21" s="922">
        <v>10.590666307999999</v>
      </c>
      <c r="AZ21" s="922">
        <v>10.591041469</v>
      </c>
      <c r="BA21" s="922">
        <v>10.840806027999999</v>
      </c>
      <c r="BB21" s="377" t="s">
        <v>1602</v>
      </c>
      <c r="BC21" s="377" t="s">
        <v>1602</v>
      </c>
      <c r="BD21" s="377" t="s">
        <v>1602</v>
      </c>
      <c r="BE21" s="377" t="s">
        <v>1602</v>
      </c>
      <c r="BF21" s="377" t="s">
        <v>1602</v>
      </c>
      <c r="BG21" s="377" t="s">
        <v>1602</v>
      </c>
      <c r="BH21" s="377" t="s">
        <v>1602</v>
      </c>
      <c r="BI21" s="377" t="s">
        <v>1602</v>
      </c>
      <c r="BJ21" s="377" t="s">
        <v>1602</v>
      </c>
      <c r="BK21" s="377" t="s">
        <v>1602</v>
      </c>
      <c r="BL21" s="377" t="s">
        <v>1602</v>
      </c>
      <c r="BM21" s="377" t="s">
        <v>1602</v>
      </c>
      <c r="BN21" s="377" t="s">
        <v>1602</v>
      </c>
      <c r="BO21" s="377" t="s">
        <v>1602</v>
      </c>
      <c r="BP21" s="377" t="s">
        <v>1602</v>
      </c>
      <c r="BQ21" s="377" t="s">
        <v>1602</v>
      </c>
      <c r="BR21" s="377" t="s">
        <v>1602</v>
      </c>
      <c r="BS21" s="377" t="s">
        <v>1602</v>
      </c>
      <c r="BT21" s="377" t="s">
        <v>1602</v>
      </c>
      <c r="BU21" s="377" t="s">
        <v>1602</v>
      </c>
      <c r="BV21" s="377" t="s">
        <v>1602</v>
      </c>
      <c r="BW21" s="197"/>
    </row>
    <row r="22" spans="1:75" ht="11.1" customHeight="1" x14ac:dyDescent="0.2">
      <c r="A22" s="345" t="s">
        <v>865</v>
      </c>
      <c r="B22" s="415" t="s">
        <v>996</v>
      </c>
      <c r="C22" s="308">
        <v>3.5992999999999999</v>
      </c>
      <c r="D22" s="308">
        <v>3.5992999999999999</v>
      </c>
      <c r="E22" s="308">
        <v>3.5992999999999999</v>
      </c>
      <c r="F22" s="308">
        <v>3.6743000000000001</v>
      </c>
      <c r="G22" s="308">
        <v>3.7042999999999999</v>
      </c>
      <c r="H22" s="308">
        <v>3.7543000000000002</v>
      </c>
      <c r="I22" s="308">
        <v>3.8092999999999999</v>
      </c>
      <c r="J22" s="308">
        <v>3.8677000000000001</v>
      </c>
      <c r="K22" s="308">
        <v>3.8923000000000001</v>
      </c>
      <c r="L22" s="308">
        <v>3.9369999999999998</v>
      </c>
      <c r="M22" s="308">
        <v>3.9615999999999998</v>
      </c>
      <c r="N22" s="308">
        <v>4.0162000000000004</v>
      </c>
      <c r="O22" s="308">
        <v>4.0765000000000002</v>
      </c>
      <c r="P22" s="308">
        <v>4.1115000000000004</v>
      </c>
      <c r="Q22" s="308">
        <v>4.1364999999999998</v>
      </c>
      <c r="R22" s="308">
        <v>4.1764999999999999</v>
      </c>
      <c r="S22" s="308">
        <v>4.2111000000000001</v>
      </c>
      <c r="T22" s="308">
        <v>4.2557999999999998</v>
      </c>
      <c r="U22" s="308">
        <v>4.3103999999999996</v>
      </c>
      <c r="V22" s="308">
        <v>4.3604000000000003</v>
      </c>
      <c r="W22" s="308">
        <v>4.3704000000000001</v>
      </c>
      <c r="X22" s="308">
        <v>4.3604000000000003</v>
      </c>
      <c r="Y22" s="308">
        <v>4.2304000000000004</v>
      </c>
      <c r="Z22" s="308">
        <v>4.2304000000000004</v>
      </c>
      <c r="AA22" s="308">
        <v>4.2687999999999997</v>
      </c>
      <c r="AB22" s="308">
        <v>4.2691999999999997</v>
      </c>
      <c r="AC22" s="308">
        <v>4.2690999999999999</v>
      </c>
      <c r="AD22" s="308">
        <v>4.2389000000000001</v>
      </c>
      <c r="AE22" s="308">
        <v>4.109</v>
      </c>
      <c r="AF22" s="308">
        <v>4.1093000000000002</v>
      </c>
      <c r="AG22" s="308">
        <v>4.1092000000000004</v>
      </c>
      <c r="AH22" s="308">
        <v>4.1192000000000002</v>
      </c>
      <c r="AI22" s="308">
        <v>4.1292999999999997</v>
      </c>
      <c r="AJ22" s="308">
        <v>4.1390000000000002</v>
      </c>
      <c r="AK22" s="308">
        <v>4.0991999999999997</v>
      </c>
      <c r="AL22" s="308">
        <v>4.0994999999999999</v>
      </c>
      <c r="AM22" s="308">
        <v>4.1589999999999998</v>
      </c>
      <c r="AN22" s="308">
        <v>4.1496000000000004</v>
      </c>
      <c r="AO22" s="308">
        <v>4.1493000000000002</v>
      </c>
      <c r="AP22" s="308">
        <v>4.1993</v>
      </c>
      <c r="AQ22" s="308">
        <v>4.1792999999999996</v>
      </c>
      <c r="AR22" s="308">
        <v>4.1493000000000002</v>
      </c>
      <c r="AS22" s="308">
        <v>4.1984000000000004</v>
      </c>
      <c r="AT22" s="308">
        <v>4.1783000000000001</v>
      </c>
      <c r="AU22" s="308">
        <v>4.1993</v>
      </c>
      <c r="AV22" s="308">
        <v>4.1791999999999998</v>
      </c>
      <c r="AW22" s="308">
        <v>4.1893000000000002</v>
      </c>
      <c r="AX22" s="308">
        <v>4.1193999999999997</v>
      </c>
      <c r="AY22" s="922">
        <v>4.1492259086000001</v>
      </c>
      <c r="AZ22" s="922">
        <v>4.1895351702000001</v>
      </c>
      <c r="BA22" s="922">
        <v>4.1893256551000002</v>
      </c>
      <c r="BB22" s="377" t="s">
        <v>1602</v>
      </c>
      <c r="BC22" s="377" t="s">
        <v>1602</v>
      </c>
      <c r="BD22" s="377" t="s">
        <v>1602</v>
      </c>
      <c r="BE22" s="377" t="s">
        <v>1602</v>
      </c>
      <c r="BF22" s="377" t="s">
        <v>1602</v>
      </c>
      <c r="BG22" s="377" t="s">
        <v>1602</v>
      </c>
      <c r="BH22" s="377" t="s">
        <v>1602</v>
      </c>
      <c r="BI22" s="377" t="s">
        <v>1602</v>
      </c>
      <c r="BJ22" s="377" t="s">
        <v>1602</v>
      </c>
      <c r="BK22" s="377" t="s">
        <v>1602</v>
      </c>
      <c r="BL22" s="377" t="s">
        <v>1602</v>
      </c>
      <c r="BM22" s="377" t="s">
        <v>1602</v>
      </c>
      <c r="BN22" s="377" t="s">
        <v>1602</v>
      </c>
      <c r="BO22" s="377" t="s">
        <v>1602</v>
      </c>
      <c r="BP22" s="377" t="s">
        <v>1602</v>
      </c>
      <c r="BQ22" s="377" t="s">
        <v>1602</v>
      </c>
      <c r="BR22" s="377" t="s">
        <v>1602</v>
      </c>
      <c r="BS22" s="377" t="s">
        <v>1602</v>
      </c>
      <c r="BT22" s="377" t="s">
        <v>1602</v>
      </c>
      <c r="BU22" s="377" t="s">
        <v>1602</v>
      </c>
      <c r="BV22" s="377" t="s">
        <v>1602</v>
      </c>
      <c r="BW22" s="197"/>
    </row>
    <row r="23" spans="1:75" ht="11.1" customHeight="1" x14ac:dyDescent="0.2">
      <c r="A23" s="345" t="s">
        <v>866</v>
      </c>
      <c r="B23" s="415" t="s">
        <v>997</v>
      </c>
      <c r="C23" s="308">
        <v>0.54920000000000002</v>
      </c>
      <c r="D23" s="308">
        <v>0.58919999999999995</v>
      </c>
      <c r="E23" s="308">
        <v>0.57920000000000005</v>
      </c>
      <c r="F23" s="308">
        <v>0.53920000000000001</v>
      </c>
      <c r="G23" s="308">
        <v>0.58420000000000005</v>
      </c>
      <c r="H23" s="308">
        <v>0.59919999999999995</v>
      </c>
      <c r="I23" s="308">
        <v>0.58919999999999995</v>
      </c>
      <c r="J23" s="308">
        <v>0.57879999999999998</v>
      </c>
      <c r="K23" s="308">
        <v>0.57879999999999998</v>
      </c>
      <c r="L23" s="308">
        <v>0.64880000000000004</v>
      </c>
      <c r="M23" s="308">
        <v>0.7288</v>
      </c>
      <c r="N23" s="308">
        <v>0.79879999999999995</v>
      </c>
      <c r="O23" s="308">
        <v>0.72889999999999999</v>
      </c>
      <c r="P23" s="308">
        <v>0.74890000000000001</v>
      </c>
      <c r="Q23" s="308">
        <v>0.77390000000000003</v>
      </c>
      <c r="R23" s="308">
        <v>0.79890000000000005</v>
      </c>
      <c r="S23" s="308">
        <v>0.76890000000000003</v>
      </c>
      <c r="T23" s="308">
        <v>0.74890000000000001</v>
      </c>
      <c r="U23" s="308">
        <v>0.66890000000000005</v>
      </c>
      <c r="V23" s="308">
        <v>0.74890000000000001</v>
      </c>
      <c r="W23" s="308">
        <v>0.71889999999999998</v>
      </c>
      <c r="X23" s="308">
        <v>0.76890000000000003</v>
      </c>
      <c r="Y23" s="308">
        <v>0.71889999999999998</v>
      </c>
      <c r="Z23" s="308">
        <v>0.71889999999999998</v>
      </c>
      <c r="AA23" s="308">
        <v>0.78890000000000005</v>
      </c>
      <c r="AB23" s="308">
        <v>0.73919999999999997</v>
      </c>
      <c r="AC23" s="308">
        <v>0.76910000000000001</v>
      </c>
      <c r="AD23" s="308">
        <v>0.80900000000000005</v>
      </c>
      <c r="AE23" s="308">
        <v>0.82909999999999995</v>
      </c>
      <c r="AF23" s="308">
        <v>0.82920000000000005</v>
      </c>
      <c r="AG23" s="308">
        <v>0.85919999999999996</v>
      </c>
      <c r="AH23" s="308">
        <v>0.82920000000000005</v>
      </c>
      <c r="AI23" s="308">
        <v>0.80420000000000003</v>
      </c>
      <c r="AJ23" s="308">
        <v>0.80410000000000004</v>
      </c>
      <c r="AK23" s="308">
        <v>0.81920000000000004</v>
      </c>
      <c r="AL23" s="308">
        <v>0.82930000000000004</v>
      </c>
      <c r="AM23" s="308">
        <v>0.83909999999999996</v>
      </c>
      <c r="AN23" s="308">
        <v>0.87439999999999996</v>
      </c>
      <c r="AO23" s="308">
        <v>0.87419999999999998</v>
      </c>
      <c r="AP23" s="308">
        <v>0.88919999999999999</v>
      </c>
      <c r="AQ23" s="308">
        <v>0.90920000000000001</v>
      </c>
      <c r="AR23" s="308">
        <v>0.8992</v>
      </c>
      <c r="AS23" s="308">
        <v>0.90880000000000005</v>
      </c>
      <c r="AT23" s="308">
        <v>0.92869999999999997</v>
      </c>
      <c r="AU23" s="308">
        <v>0.93920000000000003</v>
      </c>
      <c r="AV23" s="308">
        <v>0.94920000000000004</v>
      </c>
      <c r="AW23" s="308">
        <v>0.88919999999999999</v>
      </c>
      <c r="AX23" s="308">
        <v>0.92930000000000001</v>
      </c>
      <c r="AY23" s="922">
        <v>0.96913643806000005</v>
      </c>
      <c r="AZ23" s="922">
        <v>0.97930431004999996</v>
      </c>
      <c r="BA23" s="922">
        <v>0.96919058200999997</v>
      </c>
      <c r="BB23" s="377" t="s">
        <v>1602</v>
      </c>
      <c r="BC23" s="377" t="s">
        <v>1602</v>
      </c>
      <c r="BD23" s="377" t="s">
        <v>1602</v>
      </c>
      <c r="BE23" s="377" t="s">
        <v>1602</v>
      </c>
      <c r="BF23" s="377" t="s">
        <v>1602</v>
      </c>
      <c r="BG23" s="377" t="s">
        <v>1602</v>
      </c>
      <c r="BH23" s="377" t="s">
        <v>1602</v>
      </c>
      <c r="BI23" s="377" t="s">
        <v>1602</v>
      </c>
      <c r="BJ23" s="377" t="s">
        <v>1602</v>
      </c>
      <c r="BK23" s="377" t="s">
        <v>1602</v>
      </c>
      <c r="BL23" s="377" t="s">
        <v>1602</v>
      </c>
      <c r="BM23" s="377" t="s">
        <v>1602</v>
      </c>
      <c r="BN23" s="377" t="s">
        <v>1602</v>
      </c>
      <c r="BO23" s="377" t="s">
        <v>1602</v>
      </c>
      <c r="BP23" s="377" t="s">
        <v>1602</v>
      </c>
      <c r="BQ23" s="377" t="s">
        <v>1602</v>
      </c>
      <c r="BR23" s="377" t="s">
        <v>1602</v>
      </c>
      <c r="BS23" s="377" t="s">
        <v>1602</v>
      </c>
      <c r="BT23" s="377" t="s">
        <v>1602</v>
      </c>
      <c r="BU23" s="377" t="s">
        <v>1602</v>
      </c>
      <c r="BV23" s="377" t="s">
        <v>1602</v>
      </c>
      <c r="BW23" s="197"/>
    </row>
    <row r="24" spans="1:75" ht="11.1" customHeight="1" x14ac:dyDescent="0.2">
      <c r="A24" s="345"/>
      <c r="B24" s="412"/>
      <c r="C24" s="308"/>
      <c r="D24" s="308"/>
      <c r="E24" s="308"/>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308"/>
      <c r="AP24" s="308"/>
      <c r="AQ24" s="308"/>
      <c r="AR24" s="308"/>
      <c r="AS24" s="308"/>
      <c r="AT24" s="308"/>
      <c r="AU24" s="308"/>
      <c r="AV24" s="308"/>
      <c r="AW24" s="308"/>
      <c r="AX24" s="308"/>
      <c r="AY24" s="922"/>
      <c r="AZ24" s="922"/>
      <c r="BA24" s="922"/>
      <c r="BB24" s="377"/>
      <c r="BC24" s="377"/>
      <c r="BD24" s="377"/>
      <c r="BE24" s="377"/>
      <c r="BF24" s="377"/>
      <c r="BG24" s="377"/>
      <c r="BH24" s="377"/>
      <c r="BI24" s="377"/>
      <c r="BJ24" s="377"/>
      <c r="BK24" s="377"/>
      <c r="BL24" s="377"/>
      <c r="BM24" s="377"/>
      <c r="BN24" s="377"/>
      <c r="BO24" s="377"/>
      <c r="BP24" s="377"/>
      <c r="BQ24" s="377"/>
      <c r="BR24" s="377"/>
      <c r="BS24" s="377"/>
      <c r="BT24" s="377"/>
      <c r="BU24" s="377"/>
      <c r="BV24" s="377"/>
    </row>
    <row r="25" spans="1:75" s="280" customFormat="1" ht="11.1" customHeight="1" x14ac:dyDescent="0.2">
      <c r="A25" s="417" t="s">
        <v>852</v>
      </c>
      <c r="B25" s="414" t="s">
        <v>867</v>
      </c>
      <c r="C25" s="106">
        <v>41.472200000000001</v>
      </c>
      <c r="D25" s="106">
        <v>40.855200000000004</v>
      </c>
      <c r="E25" s="106">
        <v>40.93</v>
      </c>
      <c r="F25" s="106">
        <v>41.094000000000001</v>
      </c>
      <c r="G25" s="106">
        <v>41.570399999999999</v>
      </c>
      <c r="H25" s="106">
        <v>42.037300000000002</v>
      </c>
      <c r="I25" s="106">
        <v>42.713200000000001</v>
      </c>
      <c r="J25" s="106">
        <v>42.485500000000002</v>
      </c>
      <c r="K25" s="106">
        <v>43.253599999999999</v>
      </c>
      <c r="L25" s="106">
        <v>43.914200000000001</v>
      </c>
      <c r="M25" s="106">
        <v>44.4741</v>
      </c>
      <c r="N25" s="106">
        <v>44.626199999999997</v>
      </c>
      <c r="O25" s="106">
        <v>44.8033</v>
      </c>
      <c r="P25" s="106">
        <v>45.364199999999997</v>
      </c>
      <c r="Q25" s="106">
        <v>44.921700000000001</v>
      </c>
      <c r="R25" s="106">
        <v>44.235100000000003</v>
      </c>
      <c r="S25" s="106">
        <v>44.344900000000003</v>
      </c>
      <c r="T25" s="106">
        <v>44.782200000000003</v>
      </c>
      <c r="U25" s="106">
        <v>45.368200000000002</v>
      </c>
      <c r="V25" s="106">
        <v>45.439700000000002</v>
      </c>
      <c r="W25" s="106">
        <v>45.652000000000001</v>
      </c>
      <c r="X25" s="106">
        <v>45.287700000000001</v>
      </c>
      <c r="Y25" s="106">
        <v>45.462200000000003</v>
      </c>
      <c r="Z25" s="106">
        <v>45.474699999999999</v>
      </c>
      <c r="AA25" s="106">
        <v>44.914099999999998</v>
      </c>
      <c r="AB25" s="106">
        <v>45.334299999999999</v>
      </c>
      <c r="AC25" s="106">
        <v>45.168999999999997</v>
      </c>
      <c r="AD25" s="106">
        <v>44.991500000000002</v>
      </c>
      <c r="AE25" s="106">
        <v>44.062600000000003</v>
      </c>
      <c r="AF25" s="106">
        <v>44.227800000000002</v>
      </c>
      <c r="AG25" s="106">
        <v>43.0351</v>
      </c>
      <c r="AH25" s="106">
        <v>42.602899999999998</v>
      </c>
      <c r="AI25" s="106">
        <v>43.498600000000003</v>
      </c>
      <c r="AJ25" s="106">
        <v>43.526899999999998</v>
      </c>
      <c r="AK25" s="106">
        <v>43.383699999999997</v>
      </c>
      <c r="AL25" s="106">
        <v>43.2866</v>
      </c>
      <c r="AM25" s="106">
        <v>43.316899999999997</v>
      </c>
      <c r="AN25" s="106">
        <v>43.275399999999998</v>
      </c>
      <c r="AO25" s="106">
        <v>43.452199999999998</v>
      </c>
      <c r="AP25" s="106">
        <v>43.2089</v>
      </c>
      <c r="AQ25" s="106">
        <v>42.691200000000002</v>
      </c>
      <c r="AR25" s="106">
        <v>42.245600000000003</v>
      </c>
      <c r="AS25" s="106">
        <v>42.729599999999998</v>
      </c>
      <c r="AT25" s="106">
        <v>42.5931</v>
      </c>
      <c r="AU25" s="106">
        <v>42.2761</v>
      </c>
      <c r="AV25" s="106">
        <v>42.133899999999997</v>
      </c>
      <c r="AW25" s="106">
        <v>42.256</v>
      </c>
      <c r="AX25" s="106">
        <v>42.209899999999998</v>
      </c>
      <c r="AY25" s="933">
        <v>42.320493941000002</v>
      </c>
      <c r="AZ25" s="933">
        <v>42.690306804999999</v>
      </c>
      <c r="BA25" s="933">
        <v>42.780299825</v>
      </c>
      <c r="BB25" s="410">
        <v>42.608705129000001</v>
      </c>
      <c r="BC25" s="410">
        <v>42.840602160000003</v>
      </c>
      <c r="BD25" s="410">
        <v>42.916819496000002</v>
      </c>
      <c r="BE25" s="410">
        <v>42.846627148000003</v>
      </c>
      <c r="BF25" s="410">
        <v>42.911237417999999</v>
      </c>
      <c r="BG25" s="410">
        <v>42.940428423</v>
      </c>
      <c r="BH25" s="410">
        <v>43.021173529999999</v>
      </c>
      <c r="BI25" s="410">
        <v>43.116077750000002</v>
      </c>
      <c r="BJ25" s="410">
        <v>43.175769725999999</v>
      </c>
      <c r="BK25" s="410">
        <v>43.204096501999999</v>
      </c>
      <c r="BL25" s="410">
        <v>43.283677095000002</v>
      </c>
      <c r="BM25" s="410">
        <v>43.318463133999998</v>
      </c>
      <c r="BN25" s="410">
        <v>43.325158111999997</v>
      </c>
      <c r="BO25" s="410">
        <v>43.263323665000001</v>
      </c>
      <c r="BP25" s="410">
        <v>43.366678907999997</v>
      </c>
      <c r="BQ25" s="410">
        <v>43.324646381000001</v>
      </c>
      <c r="BR25" s="410">
        <v>43.299246861999997</v>
      </c>
      <c r="BS25" s="410">
        <v>43.434953378000003</v>
      </c>
      <c r="BT25" s="410">
        <v>43.424404009</v>
      </c>
      <c r="BU25" s="410">
        <v>43.505008036</v>
      </c>
      <c r="BV25" s="410">
        <v>43.519049541999998</v>
      </c>
      <c r="BW25" s="420"/>
    </row>
    <row r="26" spans="1:75" s="280" customFormat="1" ht="11.1" customHeight="1" x14ac:dyDescent="0.2">
      <c r="A26" s="417" t="s">
        <v>868</v>
      </c>
      <c r="B26" s="430" t="s">
        <v>983</v>
      </c>
      <c r="C26" s="106">
        <v>24.4101</v>
      </c>
      <c r="D26" s="106">
        <v>23.750800000000002</v>
      </c>
      <c r="E26" s="106">
        <v>23.748100000000001</v>
      </c>
      <c r="F26" s="106">
        <v>23.773800000000001</v>
      </c>
      <c r="G26" s="106">
        <v>24.2026</v>
      </c>
      <c r="H26" s="106">
        <v>24.686800000000002</v>
      </c>
      <c r="I26" s="106">
        <v>25.369599999999998</v>
      </c>
      <c r="J26" s="106">
        <v>25.471699999999998</v>
      </c>
      <c r="K26" s="106">
        <v>25.825399999999998</v>
      </c>
      <c r="L26" s="106">
        <v>26.091200000000001</v>
      </c>
      <c r="M26" s="106">
        <v>26.411000000000001</v>
      </c>
      <c r="N26" s="106">
        <v>26.545999999999999</v>
      </c>
      <c r="O26" s="106">
        <v>26.645299999999999</v>
      </c>
      <c r="P26" s="106">
        <v>27.0932</v>
      </c>
      <c r="Q26" s="106">
        <v>26.731100000000001</v>
      </c>
      <c r="R26" s="106">
        <v>27.206399999999999</v>
      </c>
      <c r="S26" s="106">
        <v>27.074200000000001</v>
      </c>
      <c r="T26" s="106">
        <v>27.349</v>
      </c>
      <c r="U26" s="106">
        <v>27.753900000000002</v>
      </c>
      <c r="V26" s="106">
        <v>28.070900000000002</v>
      </c>
      <c r="W26" s="106">
        <v>28.242599999999999</v>
      </c>
      <c r="X26" s="106">
        <v>27.746500000000001</v>
      </c>
      <c r="Y26" s="106">
        <v>27.4116</v>
      </c>
      <c r="Z26" s="106">
        <v>27.3643</v>
      </c>
      <c r="AA26" s="106">
        <v>26.811900000000001</v>
      </c>
      <c r="AB26" s="106">
        <v>27.059699999999999</v>
      </c>
      <c r="AC26" s="106">
        <v>27.204899999999999</v>
      </c>
      <c r="AD26" s="106">
        <v>27.131699999999999</v>
      </c>
      <c r="AE26" s="106">
        <v>26.428699999999999</v>
      </c>
      <c r="AF26" s="106">
        <v>26.551100000000002</v>
      </c>
      <c r="AG26" s="106">
        <v>25.617999999999999</v>
      </c>
      <c r="AH26" s="106">
        <v>25.2639</v>
      </c>
      <c r="AI26" s="106">
        <v>25.898700000000002</v>
      </c>
      <c r="AJ26" s="106">
        <v>25.747900000000001</v>
      </c>
      <c r="AK26" s="106">
        <v>25.607900000000001</v>
      </c>
      <c r="AL26" s="106">
        <v>25.497900000000001</v>
      </c>
      <c r="AM26" s="106">
        <v>25.6068</v>
      </c>
      <c r="AN26" s="106">
        <v>25.7468</v>
      </c>
      <c r="AO26" s="106">
        <v>26.0153</v>
      </c>
      <c r="AP26" s="106">
        <v>25.984200000000001</v>
      </c>
      <c r="AQ26" s="106">
        <v>25.795500000000001</v>
      </c>
      <c r="AR26" s="106">
        <v>25.3568</v>
      </c>
      <c r="AS26" s="106">
        <v>25.826799999999999</v>
      </c>
      <c r="AT26" s="106">
        <v>25.927</v>
      </c>
      <c r="AU26" s="106">
        <v>25.487500000000001</v>
      </c>
      <c r="AV26" s="106">
        <v>25.5063</v>
      </c>
      <c r="AW26" s="106">
        <v>25.410599999999999</v>
      </c>
      <c r="AX26" s="106">
        <v>25.432600000000001</v>
      </c>
      <c r="AY26" s="933">
        <v>25.448675579</v>
      </c>
      <c r="AZ26" s="933">
        <v>25.516258990000001</v>
      </c>
      <c r="BA26" s="933">
        <v>25.853090736999999</v>
      </c>
      <c r="BB26" s="410">
        <v>25.822739828</v>
      </c>
      <c r="BC26" s="410">
        <v>25.949113414999999</v>
      </c>
      <c r="BD26" s="410">
        <v>25.943592898999999</v>
      </c>
      <c r="BE26" s="410">
        <v>25.927589121</v>
      </c>
      <c r="BF26" s="410">
        <v>25.930734974</v>
      </c>
      <c r="BG26" s="410">
        <v>25.938990868000001</v>
      </c>
      <c r="BH26" s="410">
        <v>25.983596221999999</v>
      </c>
      <c r="BI26" s="410">
        <v>26.012926008000001</v>
      </c>
      <c r="BJ26" s="410">
        <v>26.049472242</v>
      </c>
      <c r="BK26" s="410">
        <v>26.094229231</v>
      </c>
      <c r="BL26" s="410">
        <v>26.136323190999999</v>
      </c>
      <c r="BM26" s="410">
        <v>26.160301923999999</v>
      </c>
      <c r="BN26" s="410">
        <v>26.190493765999999</v>
      </c>
      <c r="BO26" s="410">
        <v>26.219865796000001</v>
      </c>
      <c r="BP26" s="410">
        <v>26.275935958000002</v>
      </c>
      <c r="BQ26" s="410">
        <v>26.290454816</v>
      </c>
      <c r="BR26" s="410">
        <v>26.331102640000001</v>
      </c>
      <c r="BS26" s="410">
        <v>26.365892764000002</v>
      </c>
      <c r="BT26" s="410">
        <v>26.37292287</v>
      </c>
      <c r="BU26" s="410">
        <v>26.370837234</v>
      </c>
      <c r="BV26" s="410">
        <v>26.36889541</v>
      </c>
      <c r="BW26" s="420"/>
    </row>
    <row r="27" spans="1:75" s="280" customFormat="1" ht="11.1" customHeight="1" x14ac:dyDescent="0.2">
      <c r="A27" s="417" t="s">
        <v>869</v>
      </c>
      <c r="B27" s="431" t="s">
        <v>984</v>
      </c>
      <c r="C27" s="106">
        <v>17.062100000000001</v>
      </c>
      <c r="D27" s="106">
        <v>17.104399999999998</v>
      </c>
      <c r="E27" s="106">
        <v>17.181899999999999</v>
      </c>
      <c r="F27" s="106">
        <v>17.3202</v>
      </c>
      <c r="G27" s="106">
        <v>17.367799999999999</v>
      </c>
      <c r="H27" s="106">
        <v>17.3505</v>
      </c>
      <c r="I27" s="106">
        <v>17.343599999999999</v>
      </c>
      <c r="J27" s="106">
        <v>17.0138</v>
      </c>
      <c r="K27" s="106">
        <v>17.4282</v>
      </c>
      <c r="L27" s="106">
        <v>17.823</v>
      </c>
      <c r="M27" s="106">
        <v>18.063099999999999</v>
      </c>
      <c r="N27" s="106">
        <v>18.080200000000001</v>
      </c>
      <c r="O27" s="106">
        <v>18.158000000000001</v>
      </c>
      <c r="P27" s="106">
        <v>18.271000000000001</v>
      </c>
      <c r="Q27" s="106">
        <v>18.1906</v>
      </c>
      <c r="R27" s="106">
        <v>17.028700000000001</v>
      </c>
      <c r="S27" s="106">
        <v>17.270700000000001</v>
      </c>
      <c r="T27" s="106">
        <v>17.433199999999999</v>
      </c>
      <c r="U27" s="106">
        <v>17.6143</v>
      </c>
      <c r="V27" s="106">
        <v>17.3688</v>
      </c>
      <c r="W27" s="106">
        <v>17.409400000000002</v>
      </c>
      <c r="X27" s="106">
        <v>17.5412</v>
      </c>
      <c r="Y27" s="106">
        <v>18.050599999999999</v>
      </c>
      <c r="Z27" s="106">
        <v>18.110399999999998</v>
      </c>
      <c r="AA27" s="106">
        <v>18.1022</v>
      </c>
      <c r="AB27" s="106">
        <v>18.2746</v>
      </c>
      <c r="AC27" s="106">
        <v>17.964099999999998</v>
      </c>
      <c r="AD27" s="106">
        <v>17.8598</v>
      </c>
      <c r="AE27" s="106">
        <v>17.633900000000001</v>
      </c>
      <c r="AF27" s="106">
        <v>17.6767</v>
      </c>
      <c r="AG27" s="106">
        <v>17.417100000000001</v>
      </c>
      <c r="AH27" s="106">
        <v>17.338999999999999</v>
      </c>
      <c r="AI27" s="106">
        <v>17.599900000000002</v>
      </c>
      <c r="AJ27" s="106">
        <v>17.779</v>
      </c>
      <c r="AK27" s="106">
        <v>17.7758</v>
      </c>
      <c r="AL27" s="106">
        <v>17.788699999999999</v>
      </c>
      <c r="AM27" s="106">
        <v>17.710100000000001</v>
      </c>
      <c r="AN27" s="106">
        <v>17.528600000000001</v>
      </c>
      <c r="AO27" s="106">
        <v>17.436900000000001</v>
      </c>
      <c r="AP27" s="106">
        <v>17.224699999999999</v>
      </c>
      <c r="AQ27" s="106">
        <v>16.895700000000001</v>
      </c>
      <c r="AR27" s="106">
        <v>16.8888</v>
      </c>
      <c r="AS27" s="106">
        <v>16.902799999999999</v>
      </c>
      <c r="AT27" s="106">
        <v>16.6661</v>
      </c>
      <c r="AU27" s="106">
        <v>16.788599999999999</v>
      </c>
      <c r="AV27" s="106">
        <v>16.627600000000001</v>
      </c>
      <c r="AW27" s="106">
        <v>16.845400000000001</v>
      </c>
      <c r="AX27" s="106">
        <v>16.7773</v>
      </c>
      <c r="AY27" s="933">
        <v>16.871818361999999</v>
      </c>
      <c r="AZ27" s="933">
        <v>17.174047815000002</v>
      </c>
      <c r="BA27" s="933">
        <v>16.927209088000001</v>
      </c>
      <c r="BB27" s="410">
        <v>16.785965301000001</v>
      </c>
      <c r="BC27" s="410">
        <v>16.891488745</v>
      </c>
      <c r="BD27" s="410">
        <v>16.973226598</v>
      </c>
      <c r="BE27" s="410">
        <v>16.919038026999999</v>
      </c>
      <c r="BF27" s="410">
        <v>16.980502443999999</v>
      </c>
      <c r="BG27" s="410">
        <v>17.001437554999999</v>
      </c>
      <c r="BH27" s="410">
        <v>17.037577309</v>
      </c>
      <c r="BI27" s="410">
        <v>17.103151742000001</v>
      </c>
      <c r="BJ27" s="410">
        <v>17.126297483999998</v>
      </c>
      <c r="BK27" s="410">
        <v>17.109867270999999</v>
      </c>
      <c r="BL27" s="410">
        <v>17.147353903999999</v>
      </c>
      <c r="BM27" s="410">
        <v>17.158161209999999</v>
      </c>
      <c r="BN27" s="410">
        <v>17.134664345000001</v>
      </c>
      <c r="BO27" s="410">
        <v>17.043457869000001</v>
      </c>
      <c r="BP27" s="410">
        <v>17.090742949999999</v>
      </c>
      <c r="BQ27" s="410">
        <v>17.034191565</v>
      </c>
      <c r="BR27" s="410">
        <v>16.968144222999999</v>
      </c>
      <c r="BS27" s="410">
        <v>17.069060614000001</v>
      </c>
      <c r="BT27" s="410">
        <v>17.05148114</v>
      </c>
      <c r="BU27" s="410">
        <v>17.134170802</v>
      </c>
      <c r="BV27" s="410">
        <v>17.150154133000001</v>
      </c>
      <c r="BW27" s="420"/>
    </row>
    <row r="28" spans="1:75" ht="11.1" customHeight="1" x14ac:dyDescent="0.2">
      <c r="A28" s="345" t="s">
        <v>870</v>
      </c>
      <c r="B28" s="432" t="s">
        <v>203</v>
      </c>
      <c r="C28" s="308">
        <v>0.75480000000000003</v>
      </c>
      <c r="D28" s="308">
        <v>0.74380000000000002</v>
      </c>
      <c r="E28" s="308">
        <v>0.73760000000000003</v>
      </c>
      <c r="F28" s="308">
        <v>0.70079999999999998</v>
      </c>
      <c r="G28" s="308">
        <v>0.67679999999999996</v>
      </c>
      <c r="H28" s="308">
        <v>0.70789999999999997</v>
      </c>
      <c r="I28" s="308">
        <v>0.7198</v>
      </c>
      <c r="J28" s="308">
        <v>0.71419999999999995</v>
      </c>
      <c r="K28" s="308">
        <v>0.70569999999999999</v>
      </c>
      <c r="L28" s="308">
        <v>0.70699999999999996</v>
      </c>
      <c r="M28" s="308">
        <v>0.71099999999999997</v>
      </c>
      <c r="N28" s="308">
        <v>0.72019999999999995</v>
      </c>
      <c r="O28" s="308">
        <v>0.70350000000000001</v>
      </c>
      <c r="P28" s="308">
        <v>0.68679999999999997</v>
      </c>
      <c r="Q28" s="308">
        <v>0.69910000000000005</v>
      </c>
      <c r="R28" s="308">
        <v>0.69579999999999997</v>
      </c>
      <c r="S28" s="308">
        <v>0.68259999999999998</v>
      </c>
      <c r="T28" s="308">
        <v>0.6351</v>
      </c>
      <c r="U28" s="308">
        <v>0.66169999999999995</v>
      </c>
      <c r="V28" s="308">
        <v>0.64370000000000005</v>
      </c>
      <c r="W28" s="308">
        <v>0.65669999999999995</v>
      </c>
      <c r="X28" s="308">
        <v>0.66649999999999998</v>
      </c>
      <c r="Y28" s="308">
        <v>0.66949999999999998</v>
      </c>
      <c r="Z28" s="308">
        <v>0.67069999999999996</v>
      </c>
      <c r="AA28" s="308">
        <v>0.65469999999999995</v>
      </c>
      <c r="AB28" s="308">
        <v>0.65080000000000005</v>
      </c>
      <c r="AC28" s="308">
        <v>0.63480000000000003</v>
      </c>
      <c r="AD28" s="308">
        <v>0.62870000000000004</v>
      </c>
      <c r="AE28" s="308">
        <v>0.61480000000000001</v>
      </c>
      <c r="AF28" s="308">
        <v>0.61280000000000001</v>
      </c>
      <c r="AG28" s="308">
        <v>0.62380000000000002</v>
      </c>
      <c r="AH28" s="308">
        <v>0.62280000000000002</v>
      </c>
      <c r="AI28" s="308">
        <v>0.60980000000000001</v>
      </c>
      <c r="AJ28" s="308">
        <v>0.60570000000000002</v>
      </c>
      <c r="AK28" s="308">
        <v>0.61180000000000001</v>
      </c>
      <c r="AL28" s="308">
        <v>0.6069</v>
      </c>
      <c r="AM28" s="308">
        <v>0.60070000000000001</v>
      </c>
      <c r="AN28" s="308">
        <v>0.6008</v>
      </c>
      <c r="AO28" s="308">
        <v>0.60770000000000002</v>
      </c>
      <c r="AP28" s="308">
        <v>0.60670000000000002</v>
      </c>
      <c r="AQ28" s="308">
        <v>0.57230000000000003</v>
      </c>
      <c r="AR28" s="308">
        <v>0.60060000000000002</v>
      </c>
      <c r="AS28" s="308">
        <v>0.60040000000000004</v>
      </c>
      <c r="AT28" s="308">
        <v>0.58330000000000004</v>
      </c>
      <c r="AU28" s="308">
        <v>0.58499999999999996</v>
      </c>
      <c r="AV28" s="308">
        <v>0.59409999999999996</v>
      </c>
      <c r="AW28" s="308">
        <v>0.60009999999999997</v>
      </c>
      <c r="AX28" s="308">
        <v>0.61170000000000002</v>
      </c>
      <c r="AY28" s="922">
        <v>0.55223240887000002</v>
      </c>
      <c r="AZ28" s="922">
        <v>0.58688369441999999</v>
      </c>
      <c r="BA28" s="922">
        <v>0.62328742540000004</v>
      </c>
      <c r="BB28" s="377">
        <v>0.62112118300999997</v>
      </c>
      <c r="BC28" s="377">
        <v>0.62778452898000003</v>
      </c>
      <c r="BD28" s="377">
        <v>0.63461478978999997</v>
      </c>
      <c r="BE28" s="377">
        <v>0.63952433246999996</v>
      </c>
      <c r="BF28" s="377">
        <v>0.64553602637999996</v>
      </c>
      <c r="BG28" s="377">
        <v>0.64088231193</v>
      </c>
      <c r="BH28" s="377">
        <v>0.64199801192999995</v>
      </c>
      <c r="BI28" s="377">
        <v>0.63864469588999995</v>
      </c>
      <c r="BJ28" s="377">
        <v>0.63517982171999998</v>
      </c>
      <c r="BK28" s="377">
        <v>0.63134737625000004</v>
      </c>
      <c r="BL28" s="377">
        <v>0.62796566975000001</v>
      </c>
      <c r="BM28" s="377">
        <v>0.62436740433000004</v>
      </c>
      <c r="BN28" s="377">
        <v>0.61601990784000005</v>
      </c>
      <c r="BO28" s="377">
        <v>0.61264420206000003</v>
      </c>
      <c r="BP28" s="377">
        <v>0.60934318058000003</v>
      </c>
      <c r="BQ28" s="377">
        <v>0.60595723352999997</v>
      </c>
      <c r="BR28" s="377">
        <v>0.60263908621999995</v>
      </c>
      <c r="BS28" s="377">
        <v>0.59939444953999998</v>
      </c>
      <c r="BT28" s="377">
        <v>0.60098949360999998</v>
      </c>
      <c r="BU28" s="377">
        <v>0.59784098915999995</v>
      </c>
      <c r="BV28" s="377">
        <v>0.59475008885000002</v>
      </c>
      <c r="BW28" s="197"/>
    </row>
    <row r="29" spans="1:75" ht="11.1" customHeight="1" x14ac:dyDescent="0.2">
      <c r="A29" s="345" t="s">
        <v>871</v>
      </c>
      <c r="B29" s="432" t="s">
        <v>872</v>
      </c>
      <c r="C29" s="308">
        <v>0.1837</v>
      </c>
      <c r="D29" s="308">
        <v>0.1837</v>
      </c>
      <c r="E29" s="308">
        <v>0.1837</v>
      </c>
      <c r="F29" s="308">
        <v>0.18360000000000001</v>
      </c>
      <c r="G29" s="308">
        <v>0.18559999999999999</v>
      </c>
      <c r="H29" s="308">
        <v>0.18759999999999999</v>
      </c>
      <c r="I29" s="308">
        <v>0.19059999999999999</v>
      </c>
      <c r="J29" s="308">
        <v>0.19239999999999999</v>
      </c>
      <c r="K29" s="308">
        <v>0.19439999999999999</v>
      </c>
      <c r="L29" s="308">
        <v>0.18140000000000001</v>
      </c>
      <c r="M29" s="308">
        <v>0.19839999999999999</v>
      </c>
      <c r="N29" s="308">
        <v>0.1973</v>
      </c>
      <c r="O29" s="308">
        <v>0.17430000000000001</v>
      </c>
      <c r="P29" s="308">
        <v>0.1943</v>
      </c>
      <c r="Q29" s="308">
        <v>0.21129999999999999</v>
      </c>
      <c r="R29" s="308">
        <v>0.20319999999999999</v>
      </c>
      <c r="S29" s="308">
        <v>0.1802</v>
      </c>
      <c r="T29" s="308">
        <v>0.2152</v>
      </c>
      <c r="U29" s="308">
        <v>0.2152</v>
      </c>
      <c r="V29" s="308">
        <v>0.21310000000000001</v>
      </c>
      <c r="W29" s="308">
        <v>0.21709999999999999</v>
      </c>
      <c r="X29" s="308">
        <v>0.21410000000000001</v>
      </c>
      <c r="Y29" s="308">
        <v>0.1671</v>
      </c>
      <c r="Z29" s="308">
        <v>0.21299999999999999</v>
      </c>
      <c r="AA29" s="308">
        <v>0.15</v>
      </c>
      <c r="AB29" s="308">
        <v>0.18010000000000001</v>
      </c>
      <c r="AC29" s="308">
        <v>0.20910000000000001</v>
      </c>
      <c r="AD29" s="308">
        <v>0.20100000000000001</v>
      </c>
      <c r="AE29" s="308">
        <v>0.20899999999999999</v>
      </c>
      <c r="AF29" s="308">
        <v>0.215</v>
      </c>
      <c r="AG29" s="308">
        <v>0.13100000000000001</v>
      </c>
      <c r="AH29" s="308">
        <v>0.2029</v>
      </c>
      <c r="AI29" s="308">
        <v>0.21190000000000001</v>
      </c>
      <c r="AJ29" s="308">
        <v>0.21490000000000001</v>
      </c>
      <c r="AK29" s="308">
        <v>0.21290000000000001</v>
      </c>
      <c r="AL29" s="308">
        <v>0.1779</v>
      </c>
      <c r="AM29" s="308">
        <v>0.20979999999999999</v>
      </c>
      <c r="AN29" s="308">
        <v>0.16089999999999999</v>
      </c>
      <c r="AO29" s="308">
        <v>0.17080000000000001</v>
      </c>
      <c r="AP29" s="308">
        <v>0.20069999999999999</v>
      </c>
      <c r="AQ29" s="308">
        <v>0.19769999999999999</v>
      </c>
      <c r="AR29" s="308">
        <v>0.19070000000000001</v>
      </c>
      <c r="AS29" s="308">
        <v>0.18959999999999999</v>
      </c>
      <c r="AT29" s="308">
        <v>0.16539999999999999</v>
      </c>
      <c r="AU29" s="308">
        <v>0.1686</v>
      </c>
      <c r="AV29" s="308">
        <v>0.18859999999999999</v>
      </c>
      <c r="AW29" s="308">
        <v>0.1966</v>
      </c>
      <c r="AX29" s="308">
        <v>0.1986</v>
      </c>
      <c r="AY29" s="922">
        <v>0.20501535072999999</v>
      </c>
      <c r="AZ29" s="922">
        <v>0.19608908031</v>
      </c>
      <c r="BA29" s="922">
        <v>0.18796874638</v>
      </c>
      <c r="BB29" s="377">
        <v>0.19272581320000001</v>
      </c>
      <c r="BC29" s="377">
        <v>0.18169488939</v>
      </c>
      <c r="BD29" s="377">
        <v>0.18889736717</v>
      </c>
      <c r="BE29" s="377">
        <v>0.17665120501000001</v>
      </c>
      <c r="BF29" s="377">
        <v>0.18732659376999999</v>
      </c>
      <c r="BG29" s="377">
        <v>0.19190953894000001</v>
      </c>
      <c r="BH29" s="377">
        <v>0.18972959265</v>
      </c>
      <c r="BI29" s="377">
        <v>0.18493038714999999</v>
      </c>
      <c r="BJ29" s="377">
        <v>0.17260051944999999</v>
      </c>
      <c r="BK29" s="377">
        <v>0.16114994945</v>
      </c>
      <c r="BL29" s="377">
        <v>0.17724902437000001</v>
      </c>
      <c r="BM29" s="377">
        <v>0.18443753634999999</v>
      </c>
      <c r="BN29" s="377">
        <v>0.18920096595999999</v>
      </c>
      <c r="BO29" s="377">
        <v>0.17816632288000001</v>
      </c>
      <c r="BP29" s="377">
        <v>0.1853771753</v>
      </c>
      <c r="BQ29" s="377">
        <v>0.17313037392</v>
      </c>
      <c r="BR29" s="377">
        <v>0.18380262171</v>
      </c>
      <c r="BS29" s="377">
        <v>0.18838676615</v>
      </c>
      <c r="BT29" s="377">
        <v>0.18619364813</v>
      </c>
      <c r="BU29" s="377">
        <v>0.18140210224</v>
      </c>
      <c r="BV29" s="377">
        <v>0.16907054424000001</v>
      </c>
      <c r="BW29" s="197"/>
    </row>
    <row r="30" spans="1:75" ht="11.1" customHeight="1" x14ac:dyDescent="0.2">
      <c r="A30" s="345" t="s">
        <v>873</v>
      </c>
      <c r="B30" s="432" t="s">
        <v>874</v>
      </c>
      <c r="C30" s="308">
        <v>0.1202</v>
      </c>
      <c r="D30" s="308">
        <v>0.11890000000000001</v>
      </c>
      <c r="E30" s="308">
        <v>0.10589999999999999</v>
      </c>
      <c r="F30" s="308">
        <v>0.1106</v>
      </c>
      <c r="G30" s="308">
        <v>0.1144</v>
      </c>
      <c r="H30" s="308">
        <v>0.109</v>
      </c>
      <c r="I30" s="308">
        <v>8.3400000000000002E-2</v>
      </c>
      <c r="J30" s="308">
        <v>0.11169999999999999</v>
      </c>
      <c r="K30" s="308">
        <v>9.6100000000000005E-2</v>
      </c>
      <c r="L30" s="308">
        <v>9.8000000000000004E-2</v>
      </c>
      <c r="M30" s="308">
        <v>0.1043</v>
      </c>
      <c r="N30" s="308">
        <v>0.108</v>
      </c>
      <c r="O30" s="308">
        <v>0.1027</v>
      </c>
      <c r="P30" s="308">
        <v>0.10539999999999999</v>
      </c>
      <c r="Q30" s="308">
        <v>0.1026</v>
      </c>
      <c r="R30" s="308">
        <v>0.1056</v>
      </c>
      <c r="S30" s="308">
        <v>9.1999999999999998E-2</v>
      </c>
      <c r="T30" s="308">
        <v>8.8599999999999998E-2</v>
      </c>
      <c r="U30" s="308">
        <v>8.9700000000000002E-2</v>
      </c>
      <c r="V30" s="308">
        <v>9.9900000000000003E-2</v>
      </c>
      <c r="W30" s="308">
        <v>7.3300000000000004E-2</v>
      </c>
      <c r="X30" s="308">
        <v>6.7900000000000002E-2</v>
      </c>
      <c r="Y30" s="308">
        <v>9.8799999999999999E-2</v>
      </c>
      <c r="Z30" s="308">
        <v>9.7199999999999995E-2</v>
      </c>
      <c r="AA30" s="308">
        <v>9.5600000000000004E-2</v>
      </c>
      <c r="AB30" s="308">
        <v>9.4899999999999998E-2</v>
      </c>
      <c r="AC30" s="308">
        <v>0.12479999999999999</v>
      </c>
      <c r="AD30" s="308">
        <v>9.7000000000000003E-2</v>
      </c>
      <c r="AE30" s="308">
        <v>5.9900000000000002E-2</v>
      </c>
      <c r="AF30" s="308">
        <v>8.5300000000000001E-2</v>
      </c>
      <c r="AG30" s="308">
        <v>9.8699999999999996E-2</v>
      </c>
      <c r="AH30" s="308">
        <v>8.8599999999999998E-2</v>
      </c>
      <c r="AI30" s="308">
        <v>8.1900000000000001E-2</v>
      </c>
      <c r="AJ30" s="308">
        <v>9.4500000000000001E-2</v>
      </c>
      <c r="AK30" s="308">
        <v>0.10539999999999999</v>
      </c>
      <c r="AL30" s="308">
        <v>0.1076</v>
      </c>
      <c r="AM30" s="308">
        <v>0.1086</v>
      </c>
      <c r="AN30" s="308">
        <v>0.10009999999999999</v>
      </c>
      <c r="AO30" s="308">
        <v>0.1003</v>
      </c>
      <c r="AP30" s="308">
        <v>9.3899999999999997E-2</v>
      </c>
      <c r="AQ30" s="308">
        <v>7.1599999999999997E-2</v>
      </c>
      <c r="AR30" s="308">
        <v>8.9499999999999996E-2</v>
      </c>
      <c r="AS30" s="308">
        <v>0.1129</v>
      </c>
      <c r="AT30" s="308">
        <v>0.1129</v>
      </c>
      <c r="AU30" s="308">
        <v>0.1143</v>
      </c>
      <c r="AV30" s="308">
        <v>0.10340000000000001</v>
      </c>
      <c r="AW30" s="308">
        <v>0.1057</v>
      </c>
      <c r="AX30" s="308">
        <v>0.1123</v>
      </c>
      <c r="AY30" s="922">
        <v>0.11006705307</v>
      </c>
      <c r="AZ30" s="922">
        <v>0.10142887187999999</v>
      </c>
      <c r="BA30" s="922">
        <v>0.10185456387</v>
      </c>
      <c r="BB30" s="377">
        <v>0.10166721635000001</v>
      </c>
      <c r="BC30" s="377">
        <v>0.10185829907000001</v>
      </c>
      <c r="BD30" s="377">
        <v>0.1047525924</v>
      </c>
      <c r="BE30" s="377">
        <v>0.10629580305</v>
      </c>
      <c r="BF30" s="377">
        <v>0.10545257829</v>
      </c>
      <c r="BG30" s="377">
        <v>0.10512976759000001</v>
      </c>
      <c r="BH30" s="377">
        <v>0.10441555918000001</v>
      </c>
      <c r="BI30" s="377">
        <v>0.10468920247999999</v>
      </c>
      <c r="BJ30" s="377">
        <v>0.10485062368</v>
      </c>
      <c r="BK30" s="377">
        <v>0.10438670653</v>
      </c>
      <c r="BL30" s="377">
        <v>0.10360067320999999</v>
      </c>
      <c r="BM30" s="377">
        <v>0.10391320026</v>
      </c>
      <c r="BN30" s="377">
        <v>0.10379600409</v>
      </c>
      <c r="BO30" s="377">
        <v>0.10347416312</v>
      </c>
      <c r="BP30" s="377">
        <v>0.10408051644000001</v>
      </c>
      <c r="BQ30" s="377">
        <v>0.10433001572</v>
      </c>
      <c r="BR30" s="377">
        <v>0.10377327286</v>
      </c>
      <c r="BS30" s="377">
        <v>0.10372241598</v>
      </c>
      <c r="BT30" s="377">
        <v>0.10344493512</v>
      </c>
      <c r="BU30" s="377">
        <v>0.10346644322</v>
      </c>
      <c r="BV30" s="377">
        <v>0.10367397828</v>
      </c>
      <c r="BW30" s="197"/>
    </row>
    <row r="31" spans="1:75" ht="11.1" customHeight="1" x14ac:dyDescent="0.2">
      <c r="A31" s="345" t="s">
        <v>875</v>
      </c>
      <c r="B31" s="432" t="s">
        <v>204</v>
      </c>
      <c r="C31" s="308">
        <v>1.8013999999999999</v>
      </c>
      <c r="D31" s="308">
        <v>1.9204000000000001</v>
      </c>
      <c r="E31" s="308">
        <v>1.8798999999999999</v>
      </c>
      <c r="F31" s="308">
        <v>1.8458000000000001</v>
      </c>
      <c r="G31" s="308">
        <v>1.8756999999999999</v>
      </c>
      <c r="H31" s="308">
        <v>1.8546</v>
      </c>
      <c r="I31" s="308">
        <v>1.8575999999999999</v>
      </c>
      <c r="J31" s="308">
        <v>1.6144000000000001</v>
      </c>
      <c r="K31" s="308">
        <v>1.6883999999999999</v>
      </c>
      <c r="L31" s="308">
        <v>1.9521999999999999</v>
      </c>
      <c r="M31" s="308">
        <v>2.0367000000000002</v>
      </c>
      <c r="N31" s="308">
        <v>2.0379999999999998</v>
      </c>
      <c r="O31" s="308">
        <v>2.0164</v>
      </c>
      <c r="P31" s="308">
        <v>2.0278</v>
      </c>
      <c r="Q31" s="308">
        <v>1.9761</v>
      </c>
      <c r="R31" s="308">
        <v>1.8005</v>
      </c>
      <c r="S31" s="308">
        <v>1.9480999999999999</v>
      </c>
      <c r="T31" s="308">
        <v>1.5671999999999999</v>
      </c>
      <c r="U31" s="308">
        <v>1.7668999999999999</v>
      </c>
      <c r="V31" s="308">
        <v>1.5881000000000001</v>
      </c>
      <c r="W31" s="308">
        <v>1.5082</v>
      </c>
      <c r="X31" s="308">
        <v>1.6626000000000001</v>
      </c>
      <c r="Y31" s="308">
        <v>2.0436999999999999</v>
      </c>
      <c r="Z31" s="308">
        <v>2.0512000000000001</v>
      </c>
      <c r="AA31" s="308">
        <v>2.0379999999999998</v>
      </c>
      <c r="AB31" s="308">
        <v>2.0146000000000002</v>
      </c>
      <c r="AC31" s="308">
        <v>2.0055000000000001</v>
      </c>
      <c r="AD31" s="308">
        <v>2.0076999999999998</v>
      </c>
      <c r="AE31" s="308">
        <v>1.9173</v>
      </c>
      <c r="AF31" s="308">
        <v>1.982</v>
      </c>
      <c r="AG31" s="308">
        <v>1.8562000000000001</v>
      </c>
      <c r="AH31" s="308">
        <v>1.8035000000000001</v>
      </c>
      <c r="AI31" s="308">
        <v>1.8896999999999999</v>
      </c>
      <c r="AJ31" s="308">
        <v>2.0131000000000001</v>
      </c>
      <c r="AK31" s="308">
        <v>1.9654</v>
      </c>
      <c r="AL31" s="308">
        <v>2.0003000000000002</v>
      </c>
      <c r="AM31" s="308">
        <v>1.9984999999999999</v>
      </c>
      <c r="AN31" s="308">
        <v>1.9910000000000001</v>
      </c>
      <c r="AO31" s="308">
        <v>1.9975000000000001</v>
      </c>
      <c r="AP31" s="308">
        <v>1.9363999999999999</v>
      </c>
      <c r="AQ31" s="308">
        <v>1.8424</v>
      </c>
      <c r="AR31" s="308">
        <v>1.9108000000000001</v>
      </c>
      <c r="AS31" s="308">
        <v>1.9367000000000001</v>
      </c>
      <c r="AT31" s="308">
        <v>1.8212999999999999</v>
      </c>
      <c r="AU31" s="308">
        <v>1.9582999999999999</v>
      </c>
      <c r="AV31" s="308">
        <v>1.7141</v>
      </c>
      <c r="AW31" s="308">
        <v>1.8777999999999999</v>
      </c>
      <c r="AX31" s="308">
        <v>1.8573</v>
      </c>
      <c r="AY31" s="922">
        <v>1.9810763261</v>
      </c>
      <c r="AZ31" s="922">
        <v>2.2351315834999999</v>
      </c>
      <c r="BA31" s="922">
        <v>2.0177353068000001</v>
      </c>
      <c r="BB31" s="377">
        <v>1.9154336532</v>
      </c>
      <c r="BC31" s="377">
        <v>2.0134576992</v>
      </c>
      <c r="BD31" s="377">
        <v>2.0119478310000001</v>
      </c>
      <c r="BE31" s="377">
        <v>2.0115252890000002</v>
      </c>
      <c r="BF31" s="377">
        <v>2.0082489893000002</v>
      </c>
      <c r="BG31" s="377">
        <v>1.9524746344999999</v>
      </c>
      <c r="BH31" s="377">
        <v>1.9874797062</v>
      </c>
      <c r="BI31" s="377">
        <v>2.0344842451999998</v>
      </c>
      <c r="BJ31" s="377">
        <v>2.0451232303000002</v>
      </c>
      <c r="BK31" s="377">
        <v>2.0657047371999999</v>
      </c>
      <c r="BL31" s="377">
        <v>2.0770185163999999</v>
      </c>
      <c r="BM31" s="377">
        <v>2.0831524167</v>
      </c>
      <c r="BN31" s="377">
        <v>2.0949647439999999</v>
      </c>
      <c r="BO31" s="377">
        <v>2.0465065623999998</v>
      </c>
      <c r="BP31" s="377">
        <v>2.1196065214000002</v>
      </c>
      <c r="BQ31" s="377">
        <v>2.1174246931999998</v>
      </c>
      <c r="BR31" s="377">
        <v>1.9929095653</v>
      </c>
      <c r="BS31" s="377">
        <v>2.0592185029999999</v>
      </c>
      <c r="BT31" s="377">
        <v>2.0575128448000002</v>
      </c>
      <c r="BU31" s="377">
        <v>2.1257711734</v>
      </c>
      <c r="BV31" s="377">
        <v>2.1224193255000001</v>
      </c>
      <c r="BW31" s="197"/>
    </row>
    <row r="32" spans="1:75" ht="11.1" customHeight="1" x14ac:dyDescent="0.2">
      <c r="A32" s="345" t="s">
        <v>876</v>
      </c>
      <c r="B32" s="432" t="s">
        <v>194</v>
      </c>
      <c r="C32" s="308">
        <v>0.67910000000000004</v>
      </c>
      <c r="D32" s="308">
        <v>0.65290000000000004</v>
      </c>
      <c r="E32" s="308">
        <v>0.61929999999999996</v>
      </c>
      <c r="F32" s="308">
        <v>0.61099999999999999</v>
      </c>
      <c r="G32" s="308">
        <v>0.63200000000000001</v>
      </c>
      <c r="H32" s="308">
        <v>0.63100000000000001</v>
      </c>
      <c r="I32" s="308">
        <v>0.5806</v>
      </c>
      <c r="J32" s="308">
        <v>0.56289999999999996</v>
      </c>
      <c r="K32" s="308">
        <v>0.57579999999999998</v>
      </c>
      <c r="L32" s="308">
        <v>0.56189999999999996</v>
      </c>
      <c r="M32" s="308">
        <v>0.60089999999999999</v>
      </c>
      <c r="N32" s="308">
        <v>0.59889999999999999</v>
      </c>
      <c r="O32" s="308">
        <v>0.59909999999999997</v>
      </c>
      <c r="P32" s="308">
        <v>0.6431</v>
      </c>
      <c r="Q32" s="308">
        <v>0.61109999999999998</v>
      </c>
      <c r="R32" s="308">
        <v>0.60209999999999997</v>
      </c>
      <c r="S32" s="308">
        <v>0.58389999999999997</v>
      </c>
      <c r="T32" s="308">
        <v>0.60870000000000002</v>
      </c>
      <c r="U32" s="308">
        <v>0.54559999999999997</v>
      </c>
      <c r="V32" s="308">
        <v>0.59240000000000004</v>
      </c>
      <c r="W32" s="308">
        <v>0.59619999999999995</v>
      </c>
      <c r="X32" s="308">
        <v>0.60109999999999997</v>
      </c>
      <c r="Y32" s="308">
        <v>0.62690000000000001</v>
      </c>
      <c r="Z32" s="308">
        <v>0.62470000000000003</v>
      </c>
      <c r="AA32" s="308">
        <v>0.60560000000000003</v>
      </c>
      <c r="AB32" s="308">
        <v>0.62280000000000002</v>
      </c>
      <c r="AC32" s="308">
        <v>0.60650000000000004</v>
      </c>
      <c r="AD32" s="308">
        <v>0.60229999999999995</v>
      </c>
      <c r="AE32" s="308">
        <v>0.55220000000000002</v>
      </c>
      <c r="AF32" s="308">
        <v>0.59219999999999995</v>
      </c>
      <c r="AG32" s="308">
        <v>0.59699999999999998</v>
      </c>
      <c r="AH32" s="308">
        <v>0.54779999999999995</v>
      </c>
      <c r="AI32" s="308">
        <v>0.59870000000000001</v>
      </c>
      <c r="AJ32" s="308">
        <v>0.60840000000000005</v>
      </c>
      <c r="AK32" s="308">
        <v>0.61439999999999995</v>
      </c>
      <c r="AL32" s="308">
        <v>0.62039999999999995</v>
      </c>
      <c r="AM32" s="308">
        <v>0.60089999999999999</v>
      </c>
      <c r="AN32" s="308">
        <v>0.60119999999999996</v>
      </c>
      <c r="AO32" s="308">
        <v>0.59370000000000001</v>
      </c>
      <c r="AP32" s="308">
        <v>0.58260000000000001</v>
      </c>
      <c r="AQ32" s="308">
        <v>0.57840000000000003</v>
      </c>
      <c r="AR32" s="308">
        <v>0.5867</v>
      </c>
      <c r="AS32" s="308">
        <v>0.55110000000000003</v>
      </c>
      <c r="AT32" s="308">
        <v>0.53180000000000005</v>
      </c>
      <c r="AU32" s="308">
        <v>0.50670000000000004</v>
      </c>
      <c r="AV32" s="308">
        <v>0.5625</v>
      </c>
      <c r="AW32" s="308">
        <v>0.59240000000000004</v>
      </c>
      <c r="AX32" s="308">
        <v>0.55989999999999995</v>
      </c>
      <c r="AY32" s="922">
        <v>0.57858594905000005</v>
      </c>
      <c r="AZ32" s="922">
        <v>0.58015573999000003</v>
      </c>
      <c r="BA32" s="922">
        <v>0.58061846745000001</v>
      </c>
      <c r="BB32" s="377">
        <v>0.58062894761999995</v>
      </c>
      <c r="BC32" s="377">
        <v>0.58131170883000005</v>
      </c>
      <c r="BD32" s="377">
        <v>0.58416566520000002</v>
      </c>
      <c r="BE32" s="377">
        <v>0.58573684505000001</v>
      </c>
      <c r="BF32" s="377">
        <v>0.58836166536000001</v>
      </c>
      <c r="BG32" s="377">
        <v>0.58807437966999998</v>
      </c>
      <c r="BH32" s="377">
        <v>0.58757621673000004</v>
      </c>
      <c r="BI32" s="377">
        <v>0.58732519914000003</v>
      </c>
      <c r="BJ32" s="377">
        <v>0.58739996418999996</v>
      </c>
      <c r="BK32" s="377">
        <v>0.55382191453999996</v>
      </c>
      <c r="BL32" s="377">
        <v>0.55576285567000006</v>
      </c>
      <c r="BM32" s="377">
        <v>0.55737813266000003</v>
      </c>
      <c r="BN32" s="377">
        <v>0.55859481105999997</v>
      </c>
      <c r="BO32" s="377">
        <v>0.56243671930000005</v>
      </c>
      <c r="BP32" s="377">
        <v>0.56250557191999995</v>
      </c>
      <c r="BQ32" s="377">
        <v>0.56024957120999996</v>
      </c>
      <c r="BR32" s="377">
        <v>0.55803532937</v>
      </c>
      <c r="BS32" s="377">
        <v>0.55592882371999996</v>
      </c>
      <c r="BT32" s="377">
        <v>0.55354456379999994</v>
      </c>
      <c r="BU32" s="377">
        <v>0.55150374883999997</v>
      </c>
      <c r="BV32" s="377">
        <v>0.54954513118000003</v>
      </c>
      <c r="BW32" s="197"/>
    </row>
    <row r="33" spans="1:75" ht="11.1" customHeight="1" x14ac:dyDescent="0.2">
      <c r="A33" s="345" t="s">
        <v>176</v>
      </c>
      <c r="B33" s="432" t="s">
        <v>195</v>
      </c>
      <c r="C33" s="308">
        <v>1.9180999999999999</v>
      </c>
      <c r="D33" s="308">
        <v>1.9441999999999999</v>
      </c>
      <c r="E33" s="308">
        <v>1.9686999999999999</v>
      </c>
      <c r="F33" s="308">
        <v>1.9645999999999999</v>
      </c>
      <c r="G33" s="308">
        <v>1.9762</v>
      </c>
      <c r="H33" s="308">
        <v>1.9841</v>
      </c>
      <c r="I33" s="308">
        <v>1.9858</v>
      </c>
      <c r="J33" s="308">
        <v>1.9278</v>
      </c>
      <c r="K33" s="308">
        <v>1.9681999999999999</v>
      </c>
      <c r="L33" s="308">
        <v>1.9801</v>
      </c>
      <c r="M33" s="308">
        <v>2.0030000000000001</v>
      </c>
      <c r="N33" s="308">
        <v>2.0055000000000001</v>
      </c>
      <c r="O33" s="308">
        <v>2.0274999999999999</v>
      </c>
      <c r="P33" s="308">
        <v>2.0091000000000001</v>
      </c>
      <c r="Q33" s="308">
        <v>2.0308999999999999</v>
      </c>
      <c r="R33" s="308">
        <v>2.0184000000000002</v>
      </c>
      <c r="S33" s="308">
        <v>2.0335000000000001</v>
      </c>
      <c r="T33" s="308">
        <v>2.0419</v>
      </c>
      <c r="U33" s="308">
        <v>2.0211999999999999</v>
      </c>
      <c r="V33" s="308">
        <v>2.0348999999999999</v>
      </c>
      <c r="W33" s="308">
        <v>2.0384000000000002</v>
      </c>
      <c r="X33" s="308">
        <v>2.0327999999999999</v>
      </c>
      <c r="Y33" s="308">
        <v>2.0383</v>
      </c>
      <c r="Z33" s="308">
        <v>2.0301</v>
      </c>
      <c r="AA33" s="308">
        <v>2.1225000000000001</v>
      </c>
      <c r="AB33" s="308">
        <v>2.1120999999999999</v>
      </c>
      <c r="AC33" s="308">
        <v>2.1221000000000001</v>
      </c>
      <c r="AD33" s="308">
        <v>2.1604999999999999</v>
      </c>
      <c r="AE33" s="308">
        <v>2.1640000000000001</v>
      </c>
      <c r="AF33" s="308">
        <v>2.1480000000000001</v>
      </c>
      <c r="AG33" s="308">
        <v>2.0912000000000002</v>
      </c>
      <c r="AH33" s="308">
        <v>2.1089000000000002</v>
      </c>
      <c r="AI33" s="308">
        <v>2.1214</v>
      </c>
      <c r="AJ33" s="308">
        <v>2.0975999999999999</v>
      </c>
      <c r="AK33" s="308">
        <v>2.0977000000000001</v>
      </c>
      <c r="AL33" s="308">
        <v>2.0855999999999999</v>
      </c>
      <c r="AM33" s="308">
        <v>2.0543999999999998</v>
      </c>
      <c r="AN33" s="308">
        <v>2.0463</v>
      </c>
      <c r="AO33" s="308">
        <v>2.0415999999999999</v>
      </c>
      <c r="AP33" s="308">
        <v>2.0036999999999998</v>
      </c>
      <c r="AQ33" s="308">
        <v>1.9936</v>
      </c>
      <c r="AR33" s="308">
        <v>2.0125000000000002</v>
      </c>
      <c r="AS33" s="308">
        <v>2.0392000000000001</v>
      </c>
      <c r="AT33" s="308">
        <v>2.0375000000000001</v>
      </c>
      <c r="AU33" s="308">
        <v>2.0428000000000002</v>
      </c>
      <c r="AV33" s="308">
        <v>1.9982</v>
      </c>
      <c r="AW33" s="308">
        <v>1.9576</v>
      </c>
      <c r="AX33" s="308">
        <v>1.8989</v>
      </c>
      <c r="AY33" s="922">
        <v>1.8943501723</v>
      </c>
      <c r="AZ33" s="922">
        <v>1.8928411049</v>
      </c>
      <c r="BA33" s="922">
        <v>1.8860798723000001</v>
      </c>
      <c r="BB33" s="377">
        <v>1.8671657241999999</v>
      </c>
      <c r="BC33" s="377">
        <v>1.8582484103000001</v>
      </c>
      <c r="BD33" s="377">
        <v>1.8514661035</v>
      </c>
      <c r="BE33" s="377">
        <v>1.8392444995999999</v>
      </c>
      <c r="BF33" s="377">
        <v>1.8369938293999999</v>
      </c>
      <c r="BG33" s="377">
        <v>1.8321129108</v>
      </c>
      <c r="BH33" s="377">
        <v>1.8169064194</v>
      </c>
      <c r="BI33" s="377">
        <v>1.8031145712000001</v>
      </c>
      <c r="BJ33" s="377">
        <v>1.801317879</v>
      </c>
      <c r="BK33" s="377">
        <v>1.8091357976</v>
      </c>
      <c r="BL33" s="377">
        <v>1.8106924152999999</v>
      </c>
      <c r="BM33" s="377">
        <v>1.8064357767999999</v>
      </c>
      <c r="BN33" s="377">
        <v>1.7898432063</v>
      </c>
      <c r="BO33" s="377">
        <v>1.7829618655999999</v>
      </c>
      <c r="BP33" s="377">
        <v>1.7780841582</v>
      </c>
      <c r="BQ33" s="377">
        <v>1.7675340361</v>
      </c>
      <c r="BR33" s="377">
        <v>1.7667782052000001</v>
      </c>
      <c r="BS33" s="377">
        <v>1.7632729966</v>
      </c>
      <c r="BT33" s="377">
        <v>1.7492292253999999</v>
      </c>
      <c r="BU33" s="377">
        <v>1.7366066908</v>
      </c>
      <c r="BV33" s="377">
        <v>1.7358217367</v>
      </c>
      <c r="BW33" s="197"/>
    </row>
    <row r="34" spans="1:75" ht="11.1" customHeight="1" x14ac:dyDescent="0.2">
      <c r="A34" s="345" t="s">
        <v>877</v>
      </c>
      <c r="B34" s="432" t="s">
        <v>207</v>
      </c>
      <c r="C34" s="308">
        <v>0.96740000000000004</v>
      </c>
      <c r="D34" s="308">
        <v>0.95840000000000003</v>
      </c>
      <c r="E34" s="308">
        <v>0.96140000000000003</v>
      </c>
      <c r="F34" s="308">
        <v>0.95940000000000003</v>
      </c>
      <c r="G34" s="308">
        <v>0.96440000000000003</v>
      </c>
      <c r="H34" s="308">
        <v>0.97140000000000004</v>
      </c>
      <c r="I34" s="308">
        <v>0.97540000000000004</v>
      </c>
      <c r="J34" s="308">
        <v>0.98229999999999995</v>
      </c>
      <c r="K34" s="308">
        <v>0.99229999999999996</v>
      </c>
      <c r="L34" s="308">
        <v>1.0013000000000001</v>
      </c>
      <c r="M34" s="308">
        <v>1.0073000000000001</v>
      </c>
      <c r="N34" s="308">
        <v>1.0193000000000001</v>
      </c>
      <c r="O34" s="308">
        <v>1.0373000000000001</v>
      </c>
      <c r="P34" s="308">
        <v>1.0463</v>
      </c>
      <c r="Q34" s="308">
        <v>1.0532999999999999</v>
      </c>
      <c r="R34" s="308">
        <v>1.0583</v>
      </c>
      <c r="S34" s="308">
        <v>1.0623</v>
      </c>
      <c r="T34" s="308">
        <v>1.0783</v>
      </c>
      <c r="U34" s="308">
        <v>1.0932999999999999</v>
      </c>
      <c r="V34" s="308">
        <v>1.1003000000000001</v>
      </c>
      <c r="W34" s="308">
        <v>1.1003000000000001</v>
      </c>
      <c r="X34" s="308">
        <v>1.1032999999999999</v>
      </c>
      <c r="Y34" s="308">
        <v>1.0703</v>
      </c>
      <c r="Z34" s="308">
        <v>1.0652999999999999</v>
      </c>
      <c r="AA34" s="308">
        <v>1.0743</v>
      </c>
      <c r="AB34" s="308">
        <v>1.0704</v>
      </c>
      <c r="AC34" s="308">
        <v>1.0723</v>
      </c>
      <c r="AD34" s="308">
        <v>1.0752999999999999</v>
      </c>
      <c r="AE34" s="308">
        <v>1.0532999999999999</v>
      </c>
      <c r="AF34" s="308">
        <v>1.0495000000000001</v>
      </c>
      <c r="AG34" s="308">
        <v>1.0478000000000001</v>
      </c>
      <c r="AH34" s="308">
        <v>1.0504</v>
      </c>
      <c r="AI34" s="308">
        <v>1.0501</v>
      </c>
      <c r="AJ34" s="308">
        <v>1.0499000000000001</v>
      </c>
      <c r="AK34" s="308">
        <v>1.0457000000000001</v>
      </c>
      <c r="AL34" s="308">
        <v>1.0490999999999999</v>
      </c>
      <c r="AM34" s="308">
        <v>1.0167999999999999</v>
      </c>
      <c r="AN34" s="308">
        <v>1.0037</v>
      </c>
      <c r="AO34" s="308">
        <v>1.0033000000000001</v>
      </c>
      <c r="AP34" s="308">
        <v>1.0015000000000001</v>
      </c>
      <c r="AQ34" s="308">
        <v>1.0011000000000001</v>
      </c>
      <c r="AR34" s="308">
        <v>1.0006999999999999</v>
      </c>
      <c r="AS34" s="308">
        <v>1.0012000000000001</v>
      </c>
      <c r="AT34" s="308">
        <v>1.0018</v>
      </c>
      <c r="AU34" s="308">
        <v>1.0006999999999999</v>
      </c>
      <c r="AV34" s="308">
        <v>1.0006999999999999</v>
      </c>
      <c r="AW34" s="308">
        <v>0.99399999999999999</v>
      </c>
      <c r="AX34" s="308">
        <v>0.99619999999999997</v>
      </c>
      <c r="AY34" s="922">
        <v>1.0075725491</v>
      </c>
      <c r="AZ34" s="922">
        <v>1.0075054708</v>
      </c>
      <c r="BA34" s="922">
        <v>1.0074593019</v>
      </c>
      <c r="BB34" s="377">
        <v>1.0093897902</v>
      </c>
      <c r="BC34" s="377">
        <v>1.012373746</v>
      </c>
      <c r="BD34" s="377">
        <v>1.0143564705000001</v>
      </c>
      <c r="BE34" s="377">
        <v>1.016327604</v>
      </c>
      <c r="BF34" s="377">
        <v>1.0192955864</v>
      </c>
      <c r="BG34" s="377">
        <v>1.0213373786</v>
      </c>
      <c r="BH34" s="377">
        <v>1.0233043863</v>
      </c>
      <c r="BI34" s="377">
        <v>1.0262942332</v>
      </c>
      <c r="BJ34" s="377">
        <v>1.0284046925000001</v>
      </c>
      <c r="BK34" s="377">
        <v>1.0208154994</v>
      </c>
      <c r="BL34" s="377">
        <v>1.023770692</v>
      </c>
      <c r="BM34" s="377">
        <v>1.0257270033000001</v>
      </c>
      <c r="BN34" s="377">
        <v>1.0276646342</v>
      </c>
      <c r="BO34" s="377">
        <v>1.0306513588999999</v>
      </c>
      <c r="BP34" s="377">
        <v>1.0326417157000001</v>
      </c>
      <c r="BQ34" s="377">
        <v>1.0346165663</v>
      </c>
      <c r="BR34" s="377">
        <v>1.0375870677000001</v>
      </c>
      <c r="BS34" s="377">
        <v>1.0396330346</v>
      </c>
      <c r="BT34" s="377">
        <v>1.039598091</v>
      </c>
      <c r="BU34" s="377">
        <v>1.0395945180999999</v>
      </c>
      <c r="BV34" s="377">
        <v>1.0397075325</v>
      </c>
      <c r="BW34" s="197"/>
    </row>
    <row r="35" spans="1:75" ht="11.1" customHeight="1" x14ac:dyDescent="0.2">
      <c r="A35" s="345" t="s">
        <v>878</v>
      </c>
      <c r="B35" s="432" t="s">
        <v>205</v>
      </c>
      <c r="C35" s="308">
        <v>10.404</v>
      </c>
      <c r="D35" s="308">
        <v>10.3528</v>
      </c>
      <c r="E35" s="308">
        <v>10.508599999999999</v>
      </c>
      <c r="F35" s="308">
        <v>10.7279</v>
      </c>
      <c r="G35" s="308">
        <v>10.724500000000001</v>
      </c>
      <c r="H35" s="308">
        <v>10.682</v>
      </c>
      <c r="I35" s="308">
        <v>10.7301</v>
      </c>
      <c r="J35" s="308">
        <v>10.696199999999999</v>
      </c>
      <c r="K35" s="308">
        <v>10.989000000000001</v>
      </c>
      <c r="L35" s="308">
        <v>11.1182</v>
      </c>
      <c r="M35" s="308">
        <v>11.1816</v>
      </c>
      <c r="N35" s="308">
        <v>11.1785</v>
      </c>
      <c r="O35" s="308">
        <v>11.2776</v>
      </c>
      <c r="P35" s="308">
        <v>11.3308</v>
      </c>
      <c r="Q35" s="308">
        <v>11.287100000000001</v>
      </c>
      <c r="R35" s="308">
        <v>10.3225</v>
      </c>
      <c r="S35" s="308">
        <v>10.467499999999999</v>
      </c>
      <c r="T35" s="308">
        <v>10.977499999999999</v>
      </c>
      <c r="U35" s="308">
        <v>10.9992</v>
      </c>
      <c r="V35" s="308">
        <v>10.8743</v>
      </c>
      <c r="W35" s="308">
        <v>10.991400000000001</v>
      </c>
      <c r="X35" s="308">
        <v>10.9664</v>
      </c>
      <c r="Y35" s="308">
        <v>11.116400000000001</v>
      </c>
      <c r="Z35" s="308">
        <v>11.144399999999999</v>
      </c>
      <c r="AA35" s="308">
        <v>11.1532</v>
      </c>
      <c r="AB35" s="308">
        <v>11.323399999999999</v>
      </c>
      <c r="AC35" s="308">
        <v>10.9947</v>
      </c>
      <c r="AD35" s="308">
        <v>10.898899999999999</v>
      </c>
      <c r="AE35" s="308">
        <v>10.859400000000001</v>
      </c>
      <c r="AF35" s="308">
        <v>10.7743</v>
      </c>
      <c r="AG35" s="308">
        <v>10.745699999999999</v>
      </c>
      <c r="AH35" s="308">
        <v>10.688700000000001</v>
      </c>
      <c r="AI35" s="308">
        <v>10.8087</v>
      </c>
      <c r="AJ35" s="308">
        <v>10.8657</v>
      </c>
      <c r="AK35" s="308">
        <v>10.8912</v>
      </c>
      <c r="AL35" s="308">
        <v>10.908099999999999</v>
      </c>
      <c r="AM35" s="308">
        <v>10.8886</v>
      </c>
      <c r="AN35" s="308">
        <v>10.812799999999999</v>
      </c>
      <c r="AO35" s="308">
        <v>10.7902</v>
      </c>
      <c r="AP35" s="308">
        <v>10.6874</v>
      </c>
      <c r="AQ35" s="308">
        <v>10.546799999999999</v>
      </c>
      <c r="AR35" s="308">
        <v>10.4055</v>
      </c>
      <c r="AS35" s="308">
        <v>10.38</v>
      </c>
      <c r="AT35" s="308">
        <v>10.320399999999999</v>
      </c>
      <c r="AU35" s="308">
        <v>10.320399999999999</v>
      </c>
      <c r="AV35" s="308">
        <v>10.3742</v>
      </c>
      <c r="AW35" s="308">
        <v>10.429399999999999</v>
      </c>
      <c r="AX35" s="308">
        <v>10.4506</v>
      </c>
      <c r="AY35" s="922">
        <v>10.450807333</v>
      </c>
      <c r="AZ35" s="922">
        <v>10.451866961</v>
      </c>
      <c r="BA35" s="922">
        <v>10.430081023</v>
      </c>
      <c r="BB35" s="377">
        <v>10.405721147</v>
      </c>
      <c r="BC35" s="377">
        <v>10.42264202</v>
      </c>
      <c r="BD35" s="377">
        <v>10.388882045000001</v>
      </c>
      <c r="BE35" s="377">
        <v>10.355596627000001</v>
      </c>
      <c r="BF35" s="377">
        <v>10.402152796999999</v>
      </c>
      <c r="BG35" s="377">
        <v>10.483373089000001</v>
      </c>
      <c r="BH35" s="377">
        <v>10.501040208999999</v>
      </c>
      <c r="BI35" s="377">
        <v>10.539528474999999</v>
      </c>
      <c r="BJ35" s="377">
        <v>10.568251301</v>
      </c>
      <c r="BK35" s="377">
        <v>10.585341568</v>
      </c>
      <c r="BL35" s="377">
        <v>10.594073180000001</v>
      </c>
      <c r="BM35" s="377">
        <v>10.596553084</v>
      </c>
      <c r="BN35" s="377">
        <v>10.579392724</v>
      </c>
      <c r="BO35" s="377">
        <v>10.552426095</v>
      </c>
      <c r="BP35" s="377">
        <v>10.525882835999999</v>
      </c>
      <c r="BQ35" s="377">
        <v>10.498736339000001</v>
      </c>
      <c r="BR35" s="377">
        <v>10.551409799</v>
      </c>
      <c r="BS35" s="377">
        <v>10.589284755</v>
      </c>
      <c r="BT35" s="377">
        <v>10.591773415</v>
      </c>
      <c r="BU35" s="377">
        <v>10.629772615</v>
      </c>
      <c r="BV35" s="377">
        <v>10.667925708</v>
      </c>
      <c r="BW35" s="197"/>
    </row>
    <row r="36" spans="1:75" ht="11.1" customHeight="1" x14ac:dyDescent="0.2">
      <c r="A36" s="345" t="s">
        <v>879</v>
      </c>
      <c r="B36" s="432" t="s">
        <v>561</v>
      </c>
      <c r="C36" s="308">
        <v>0.1673</v>
      </c>
      <c r="D36" s="308">
        <v>0.16270000000000001</v>
      </c>
      <c r="E36" s="308">
        <v>0.15229999999999999</v>
      </c>
      <c r="F36" s="308">
        <v>0.15409999999999999</v>
      </c>
      <c r="G36" s="308">
        <v>0.15579999999999999</v>
      </c>
      <c r="H36" s="308">
        <v>0.1605</v>
      </c>
      <c r="I36" s="308">
        <v>0.15790000000000001</v>
      </c>
      <c r="J36" s="308">
        <v>0.14960000000000001</v>
      </c>
      <c r="K36" s="308">
        <v>0.156</v>
      </c>
      <c r="L36" s="308">
        <v>0.16059999999999999</v>
      </c>
      <c r="M36" s="308">
        <v>0.15759999999999999</v>
      </c>
      <c r="N36" s="308">
        <v>0.151</v>
      </c>
      <c r="O36" s="308">
        <v>0.15390000000000001</v>
      </c>
      <c r="P36" s="308">
        <v>0.1598</v>
      </c>
      <c r="Q36" s="308">
        <v>0.15079999999999999</v>
      </c>
      <c r="R36" s="308">
        <v>0.155</v>
      </c>
      <c r="S36" s="308">
        <v>0.15329999999999999</v>
      </c>
      <c r="T36" s="308">
        <v>0.1552</v>
      </c>
      <c r="U36" s="308">
        <v>0.15679999999999999</v>
      </c>
      <c r="V36" s="308">
        <v>0.15809999999999999</v>
      </c>
      <c r="W36" s="308">
        <v>0.16259999999999999</v>
      </c>
      <c r="X36" s="308">
        <v>0.15939999999999999</v>
      </c>
      <c r="Y36" s="308">
        <v>0.15140000000000001</v>
      </c>
      <c r="Z36" s="308">
        <v>0.14499999999999999</v>
      </c>
      <c r="AA36" s="308">
        <v>0.13950000000000001</v>
      </c>
      <c r="AB36" s="308">
        <v>0.13600000000000001</v>
      </c>
      <c r="AC36" s="308">
        <v>0.1245</v>
      </c>
      <c r="AD36" s="308">
        <v>0.1176</v>
      </c>
      <c r="AE36" s="308">
        <v>0.13400000000000001</v>
      </c>
      <c r="AF36" s="308">
        <v>0.14729999999999999</v>
      </c>
      <c r="AG36" s="308">
        <v>0.157</v>
      </c>
      <c r="AH36" s="308">
        <v>0.15720000000000001</v>
      </c>
      <c r="AI36" s="308">
        <v>0.16</v>
      </c>
      <c r="AJ36" s="308">
        <v>0.16</v>
      </c>
      <c r="AK36" s="308">
        <v>0.16</v>
      </c>
      <c r="AL36" s="308">
        <v>0.16</v>
      </c>
      <c r="AM36" s="308">
        <v>0.16</v>
      </c>
      <c r="AN36" s="308">
        <v>0.16</v>
      </c>
      <c r="AO36" s="308">
        <v>0.08</v>
      </c>
      <c r="AP36" s="308">
        <v>7.0000000000000007E-2</v>
      </c>
      <c r="AQ36" s="308">
        <v>0.06</v>
      </c>
      <c r="AR36" s="308">
        <v>0.06</v>
      </c>
      <c r="AS36" s="308">
        <v>0.06</v>
      </c>
      <c r="AT36" s="308">
        <v>0.06</v>
      </c>
      <c r="AU36" s="308">
        <v>0.06</v>
      </c>
      <c r="AV36" s="308">
        <v>0.06</v>
      </c>
      <c r="AW36" s="308">
        <v>0.06</v>
      </c>
      <c r="AX36" s="308">
        <v>0.06</v>
      </c>
      <c r="AY36" s="922">
        <v>0.06</v>
      </c>
      <c r="AZ36" s="922">
        <v>0.08</v>
      </c>
      <c r="BA36" s="922">
        <v>0.06</v>
      </c>
      <c r="BB36" s="377">
        <v>0.06</v>
      </c>
      <c r="BC36" s="377">
        <v>0.06</v>
      </c>
      <c r="BD36" s="377">
        <v>0.14499999999999999</v>
      </c>
      <c r="BE36" s="377">
        <v>0.14000000000000001</v>
      </c>
      <c r="BF36" s="377">
        <v>0.14000000000000001</v>
      </c>
      <c r="BG36" s="377">
        <v>0.14000000000000001</v>
      </c>
      <c r="BH36" s="377">
        <v>0.14000000000000001</v>
      </c>
      <c r="BI36" s="377">
        <v>0.14000000000000001</v>
      </c>
      <c r="BJ36" s="377">
        <v>0.14000000000000001</v>
      </c>
      <c r="BK36" s="377">
        <v>0.13</v>
      </c>
      <c r="BL36" s="377">
        <v>0.13</v>
      </c>
      <c r="BM36" s="377">
        <v>0.13</v>
      </c>
      <c r="BN36" s="377">
        <v>0.13</v>
      </c>
      <c r="BO36" s="377">
        <v>0.13</v>
      </c>
      <c r="BP36" s="377">
        <v>0.13</v>
      </c>
      <c r="BQ36" s="377">
        <v>0.13</v>
      </c>
      <c r="BR36" s="377">
        <v>0.13</v>
      </c>
      <c r="BS36" s="377">
        <v>0.13</v>
      </c>
      <c r="BT36" s="377">
        <v>0.13</v>
      </c>
      <c r="BU36" s="377">
        <v>0.13</v>
      </c>
      <c r="BV36" s="377">
        <v>0.13</v>
      </c>
      <c r="BW36" s="197"/>
    </row>
    <row r="37" spans="1:75" ht="11.1" customHeight="1" x14ac:dyDescent="0.2">
      <c r="A37" s="345" t="s">
        <v>880</v>
      </c>
      <c r="B37" s="433" t="s">
        <v>881</v>
      </c>
      <c r="C37" s="351">
        <v>6.6100000000000006E-2</v>
      </c>
      <c r="D37" s="351">
        <v>6.6600000000000006E-2</v>
      </c>
      <c r="E37" s="351">
        <v>6.4500000000000002E-2</v>
      </c>
      <c r="F37" s="351">
        <v>6.2399999999999997E-2</v>
      </c>
      <c r="G37" s="351">
        <v>6.2399999999999997E-2</v>
      </c>
      <c r="H37" s="351">
        <v>6.2399999999999997E-2</v>
      </c>
      <c r="I37" s="351">
        <v>6.2399999999999997E-2</v>
      </c>
      <c r="J37" s="351">
        <v>6.2300000000000001E-2</v>
      </c>
      <c r="K37" s="351">
        <v>6.2300000000000001E-2</v>
      </c>
      <c r="L37" s="351">
        <v>6.2300000000000001E-2</v>
      </c>
      <c r="M37" s="351">
        <v>6.2300000000000001E-2</v>
      </c>
      <c r="N37" s="351">
        <v>6.3500000000000001E-2</v>
      </c>
      <c r="O37" s="351">
        <v>6.5699999999999995E-2</v>
      </c>
      <c r="P37" s="351">
        <v>6.7599999999999993E-2</v>
      </c>
      <c r="Q37" s="351">
        <v>6.83E-2</v>
      </c>
      <c r="R37" s="351">
        <v>6.7299999999999999E-2</v>
      </c>
      <c r="S37" s="351">
        <v>6.7299999999999999E-2</v>
      </c>
      <c r="T37" s="351">
        <v>6.5500000000000003E-2</v>
      </c>
      <c r="U37" s="351">
        <v>6.4699999999999994E-2</v>
      </c>
      <c r="V37" s="351">
        <v>6.4000000000000001E-2</v>
      </c>
      <c r="W37" s="351">
        <v>6.5199999999999994E-2</v>
      </c>
      <c r="X37" s="351">
        <v>6.7100000000000007E-2</v>
      </c>
      <c r="Y37" s="351">
        <v>6.8199999999999997E-2</v>
      </c>
      <c r="Z37" s="351">
        <v>6.88E-2</v>
      </c>
      <c r="AA37" s="351">
        <v>6.88E-2</v>
      </c>
      <c r="AB37" s="351">
        <v>6.9500000000000006E-2</v>
      </c>
      <c r="AC37" s="351">
        <v>6.9800000000000001E-2</v>
      </c>
      <c r="AD37" s="351">
        <v>7.0800000000000002E-2</v>
      </c>
      <c r="AE37" s="351">
        <v>7.0000000000000007E-2</v>
      </c>
      <c r="AF37" s="351">
        <v>7.0300000000000001E-2</v>
      </c>
      <c r="AG37" s="351">
        <v>6.8699999999999997E-2</v>
      </c>
      <c r="AH37" s="351">
        <v>6.8199999999999997E-2</v>
      </c>
      <c r="AI37" s="351">
        <v>6.7699999999999996E-2</v>
      </c>
      <c r="AJ37" s="351">
        <v>6.9199999999999998E-2</v>
      </c>
      <c r="AK37" s="351">
        <v>7.1300000000000002E-2</v>
      </c>
      <c r="AL37" s="351">
        <v>7.2800000000000004E-2</v>
      </c>
      <c r="AM37" s="351">
        <v>7.1800000000000003E-2</v>
      </c>
      <c r="AN37" s="351">
        <v>5.1799999999999999E-2</v>
      </c>
      <c r="AO37" s="351">
        <v>5.1799999999999999E-2</v>
      </c>
      <c r="AP37" s="351">
        <v>4.1799999999999997E-2</v>
      </c>
      <c r="AQ37" s="351">
        <v>3.1800000000000002E-2</v>
      </c>
      <c r="AR37" s="351">
        <v>3.1800000000000002E-2</v>
      </c>
      <c r="AS37" s="351">
        <v>3.1699999999999999E-2</v>
      </c>
      <c r="AT37" s="351">
        <v>3.1699999999999999E-2</v>
      </c>
      <c r="AU37" s="351">
        <v>3.1800000000000002E-2</v>
      </c>
      <c r="AV37" s="351">
        <v>3.1800000000000002E-2</v>
      </c>
      <c r="AW37" s="351">
        <v>3.1800000000000002E-2</v>
      </c>
      <c r="AX37" s="351">
        <v>3.1800000000000002E-2</v>
      </c>
      <c r="AY37" s="935">
        <v>3.2111219858000001E-2</v>
      </c>
      <c r="AZ37" s="935">
        <v>4.214530759E-2</v>
      </c>
      <c r="BA37" s="935">
        <v>3.2124380547000002E-2</v>
      </c>
      <c r="BB37" s="422">
        <v>3.2111826014999997E-2</v>
      </c>
      <c r="BC37" s="422">
        <v>3.2117443731999998E-2</v>
      </c>
      <c r="BD37" s="422">
        <v>4.9143732806999997E-2</v>
      </c>
      <c r="BE37" s="422">
        <v>4.8135822239000002E-2</v>
      </c>
      <c r="BF37" s="422">
        <v>4.7134378470000002E-2</v>
      </c>
      <c r="BG37" s="422">
        <v>4.6143544005000002E-2</v>
      </c>
      <c r="BH37" s="422">
        <v>4.5127207070000001E-2</v>
      </c>
      <c r="BI37" s="422">
        <v>4.4140732625999997E-2</v>
      </c>
      <c r="BJ37" s="422">
        <v>4.3169452742999999E-2</v>
      </c>
      <c r="BK37" s="422">
        <v>4.8163721663000002E-2</v>
      </c>
      <c r="BL37" s="422">
        <v>4.7220877493000003E-2</v>
      </c>
      <c r="BM37" s="422">
        <v>4.6196655174999997E-2</v>
      </c>
      <c r="BN37" s="422">
        <v>4.5187347503999997E-2</v>
      </c>
      <c r="BO37" s="422">
        <v>4.4190579871000002E-2</v>
      </c>
      <c r="BP37" s="422">
        <v>4.3221275103000001E-2</v>
      </c>
      <c r="BQ37" s="422">
        <v>4.2212735435000003E-2</v>
      </c>
      <c r="BR37" s="422">
        <v>4.1209275118000002E-2</v>
      </c>
      <c r="BS37" s="422">
        <v>4.0218869312999998E-2</v>
      </c>
      <c r="BT37" s="422">
        <v>3.9194922287999999E-2</v>
      </c>
      <c r="BU37" s="422">
        <v>3.8212521095E-2</v>
      </c>
      <c r="BV37" s="422">
        <v>3.7240087630000002E-2</v>
      </c>
      <c r="BW37" s="197"/>
    </row>
    <row r="38" spans="1:75" ht="12" customHeight="1" x14ac:dyDescent="0.25">
      <c r="B38" s="1054" t="s">
        <v>843</v>
      </c>
      <c r="C38" s="1043"/>
      <c r="D38" s="1043"/>
      <c r="E38" s="1043"/>
      <c r="F38" s="1043"/>
      <c r="G38" s="1043"/>
      <c r="H38" s="1043"/>
      <c r="I38" s="1043"/>
      <c r="J38" s="1043"/>
      <c r="K38" s="1043"/>
      <c r="L38" s="1043"/>
      <c r="M38" s="1043"/>
      <c r="N38" s="1043"/>
      <c r="O38" s="1043"/>
      <c r="P38" s="1043"/>
      <c r="Q38" s="1043"/>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665"/>
      <c r="AZ38" s="665"/>
      <c r="BA38" s="665"/>
      <c r="BB38" s="152"/>
      <c r="BC38" s="152"/>
      <c r="BD38" s="665"/>
      <c r="BE38" s="152"/>
      <c r="BF38" s="665"/>
      <c r="BG38" s="665"/>
      <c r="BH38" s="665"/>
      <c r="BI38" s="665"/>
      <c r="BJ38" s="152"/>
      <c r="BK38" s="152"/>
      <c r="BL38" s="152"/>
      <c r="BM38" s="152"/>
      <c r="BN38" s="152"/>
      <c r="BO38" s="152"/>
      <c r="BP38" s="152"/>
      <c r="BQ38" s="152"/>
      <c r="BR38" s="152"/>
      <c r="BS38" s="152"/>
      <c r="BT38" s="152"/>
      <c r="BU38" s="152"/>
      <c r="BV38" s="152"/>
      <c r="BW38" s="197"/>
    </row>
    <row r="39" spans="1:75" ht="12" customHeight="1" x14ac:dyDescent="0.2">
      <c r="B39" s="1041" t="s">
        <v>844</v>
      </c>
      <c r="C39" s="1041"/>
      <c r="D39" s="1041"/>
      <c r="E39" s="1041"/>
      <c r="F39" s="1041"/>
      <c r="G39" s="1041"/>
      <c r="H39" s="1041"/>
      <c r="I39" s="1041"/>
      <c r="J39" s="1041"/>
      <c r="K39" s="1041"/>
      <c r="L39" s="1041"/>
      <c r="M39" s="1041"/>
      <c r="N39" s="1041"/>
      <c r="O39" s="1041"/>
      <c r="P39" s="1041"/>
      <c r="Q39" s="1041"/>
      <c r="BD39" s="663"/>
      <c r="BE39" s="197"/>
      <c r="BF39" s="663"/>
      <c r="BK39" s="197"/>
      <c r="BL39" s="197"/>
      <c r="BM39" s="197"/>
      <c r="BN39" s="197"/>
      <c r="BO39" s="197"/>
      <c r="BP39" s="197"/>
      <c r="BQ39" s="197"/>
      <c r="BR39" s="197"/>
      <c r="BS39" s="197"/>
      <c r="BT39" s="197"/>
      <c r="BU39" s="197"/>
      <c r="BV39" s="197"/>
      <c r="BW39" s="197"/>
    </row>
    <row r="40" spans="1:75" ht="12" customHeight="1" x14ac:dyDescent="0.2">
      <c r="B40" s="1041" t="s">
        <v>845</v>
      </c>
      <c r="C40" s="1041"/>
      <c r="D40" s="1041"/>
      <c r="E40" s="1041"/>
      <c r="F40" s="1041"/>
      <c r="G40" s="1041"/>
      <c r="H40" s="1041"/>
      <c r="I40" s="1041"/>
      <c r="J40" s="1041"/>
      <c r="K40" s="1041"/>
      <c r="L40" s="1041"/>
      <c r="M40" s="1041"/>
      <c r="N40" s="1041"/>
      <c r="O40" s="1041"/>
      <c r="P40" s="1041"/>
      <c r="Q40" s="1041"/>
      <c r="BD40" s="663"/>
      <c r="BE40" s="197"/>
      <c r="BF40" s="663"/>
      <c r="BK40" s="197"/>
      <c r="BL40" s="197"/>
      <c r="BM40" s="197"/>
      <c r="BN40" s="197"/>
      <c r="BO40" s="197"/>
      <c r="BP40" s="197"/>
      <c r="BQ40" s="197"/>
      <c r="BR40" s="197"/>
      <c r="BS40" s="197"/>
      <c r="BT40" s="197"/>
      <c r="BU40" s="197"/>
      <c r="BV40" s="197"/>
      <c r="BW40" s="197"/>
    </row>
    <row r="41" spans="1:75" s="162" customFormat="1" ht="12" customHeight="1" x14ac:dyDescent="0.25">
      <c r="A41" s="161"/>
      <c r="B41" s="1054" t="s">
        <v>847</v>
      </c>
      <c r="C41" s="1043"/>
      <c r="D41" s="1043"/>
      <c r="E41" s="1043"/>
      <c r="F41" s="1043"/>
      <c r="G41" s="1043"/>
      <c r="H41" s="1043"/>
      <c r="I41" s="1043"/>
      <c r="J41" s="1043"/>
      <c r="K41" s="1043"/>
      <c r="L41" s="1043"/>
      <c r="M41" s="1043"/>
      <c r="N41" s="1043"/>
      <c r="O41" s="1043"/>
      <c r="P41" s="1043"/>
      <c r="Q41" s="1043"/>
      <c r="R41" s="319"/>
      <c r="AY41" s="849"/>
      <c r="AZ41" s="849"/>
      <c r="BA41" s="849"/>
      <c r="BB41" s="227"/>
      <c r="BC41" s="227"/>
      <c r="BD41" s="658"/>
      <c r="BE41" s="283"/>
      <c r="BF41" s="658"/>
      <c r="BG41" s="849"/>
      <c r="BH41" s="849"/>
      <c r="BI41" s="849"/>
      <c r="BJ41" s="227"/>
    </row>
    <row r="42" spans="1:75" s="163" customFormat="1" ht="12" customHeight="1" x14ac:dyDescent="0.2">
      <c r="A42" s="164"/>
      <c r="B42" s="799" t="s">
        <v>826</v>
      </c>
      <c r="C42" s="814"/>
      <c r="D42" s="814"/>
      <c r="E42" s="814"/>
      <c r="F42" s="814"/>
      <c r="G42" s="814"/>
      <c r="H42" s="826"/>
      <c r="I42" s="814"/>
      <c r="J42" s="814"/>
      <c r="K42" s="814"/>
      <c r="L42" s="814"/>
      <c r="M42" s="814"/>
      <c r="N42" s="814"/>
      <c r="O42" s="814"/>
      <c r="P42" s="814"/>
      <c r="Q42" s="814"/>
      <c r="AY42" s="664"/>
      <c r="AZ42" s="664"/>
      <c r="BA42" s="664"/>
      <c r="BB42" s="226"/>
      <c r="BC42" s="226"/>
      <c r="BD42" s="664"/>
      <c r="BE42" s="226"/>
      <c r="BF42" s="664"/>
      <c r="BG42" s="664"/>
      <c r="BH42" s="664"/>
      <c r="BI42" s="664"/>
      <c r="BJ42" s="226"/>
      <c r="BK42" s="226"/>
      <c r="BL42" s="226"/>
      <c r="BM42" s="226"/>
      <c r="BN42" s="226"/>
      <c r="BO42" s="226"/>
      <c r="BP42" s="226"/>
      <c r="BQ42" s="226"/>
      <c r="BR42" s="226"/>
      <c r="BS42" s="226"/>
      <c r="BT42" s="226"/>
      <c r="BU42" s="226"/>
      <c r="BV42" s="226"/>
      <c r="BW42" s="226"/>
    </row>
    <row r="43" spans="1:75" s="163" customFormat="1" ht="12" customHeight="1" x14ac:dyDescent="0.25">
      <c r="A43" s="164"/>
      <c r="B43" s="823" t="str">
        <f>Dates!$G$2</f>
        <v>EIA completed modeling and analysis for this report on Monday, April 7, 2025.</v>
      </c>
      <c r="C43" s="812"/>
      <c r="D43" s="812"/>
      <c r="E43" s="812"/>
      <c r="F43" s="812"/>
      <c r="G43" s="812"/>
      <c r="H43" s="812"/>
      <c r="I43" s="812"/>
      <c r="J43" s="812"/>
      <c r="K43" s="812"/>
      <c r="L43" s="812"/>
      <c r="M43" s="812"/>
      <c r="N43" s="812"/>
      <c r="O43" s="812"/>
      <c r="P43" s="812"/>
      <c r="Q43" s="812"/>
      <c r="AY43" s="664"/>
      <c r="AZ43" s="664"/>
      <c r="BA43" s="664"/>
      <c r="BB43" s="226"/>
      <c r="BC43" s="226"/>
      <c r="BD43" s="662"/>
      <c r="BE43" s="282"/>
      <c r="BF43" s="662"/>
      <c r="BG43" s="664"/>
      <c r="BH43" s="664"/>
      <c r="BI43" s="664"/>
      <c r="BJ43" s="226"/>
    </row>
    <row r="44" spans="1:75" s="163" customFormat="1" ht="12" customHeight="1" x14ac:dyDescent="0.25">
      <c r="A44" s="164"/>
      <c r="B44" s="1051" t="s">
        <v>483</v>
      </c>
      <c r="C44" s="1052"/>
      <c r="D44" s="1052"/>
      <c r="E44" s="1052"/>
      <c r="F44" s="1052"/>
      <c r="G44" s="1052"/>
      <c r="H44" s="1052"/>
      <c r="I44" s="1052"/>
      <c r="J44" s="1052"/>
      <c r="K44" s="1052"/>
      <c r="L44" s="1052"/>
      <c r="M44" s="1052"/>
      <c r="N44" s="1052"/>
      <c r="O44" s="1052"/>
      <c r="P44" s="1052"/>
      <c r="Q44" s="1052"/>
      <c r="AY44" s="664"/>
      <c r="AZ44" s="664"/>
      <c r="BA44" s="664"/>
      <c r="BB44" s="226"/>
      <c r="BC44" s="226"/>
      <c r="BD44" s="662"/>
      <c r="BE44" s="282"/>
      <c r="BF44" s="662"/>
      <c r="BG44" s="664"/>
      <c r="BH44" s="664"/>
      <c r="BI44" s="664"/>
      <c r="BJ44" s="226"/>
    </row>
    <row r="45" spans="1:75" s="163" customFormat="1" ht="12" customHeight="1" x14ac:dyDescent="0.25">
      <c r="A45" s="164"/>
      <c r="B45" s="1027" t="s">
        <v>1435</v>
      </c>
      <c r="C45" s="1014"/>
      <c r="D45" s="1014"/>
      <c r="E45" s="1014"/>
      <c r="F45" s="1014"/>
      <c r="G45" s="1014"/>
      <c r="H45" s="1014"/>
      <c r="I45" s="1014"/>
      <c r="J45" s="1014"/>
      <c r="K45" s="1014"/>
      <c r="L45" s="1014"/>
      <c r="M45" s="1014"/>
      <c r="N45" s="1014"/>
      <c r="O45" s="1014"/>
      <c r="P45" s="1014"/>
      <c r="Q45" s="1014"/>
      <c r="AY45" s="664"/>
      <c r="AZ45" s="664"/>
      <c r="BA45" s="664"/>
      <c r="BB45" s="226"/>
      <c r="BC45" s="226"/>
      <c r="BD45" s="662"/>
      <c r="BE45" s="282"/>
      <c r="BF45" s="662"/>
      <c r="BG45" s="664"/>
      <c r="BH45" s="664"/>
      <c r="BI45" s="664"/>
      <c r="BJ45" s="226"/>
    </row>
    <row r="46" spans="1:75" s="163" customFormat="1" ht="12" customHeight="1" x14ac:dyDescent="0.25">
      <c r="A46" s="164"/>
      <c r="B46" s="1022" t="s">
        <v>492</v>
      </c>
      <c r="C46" s="1043"/>
      <c r="D46" s="1043"/>
      <c r="E46" s="1043"/>
      <c r="F46" s="1043"/>
      <c r="G46" s="1043"/>
      <c r="H46" s="1043"/>
      <c r="I46" s="1043"/>
      <c r="J46" s="1043"/>
      <c r="K46" s="1043"/>
      <c r="L46" s="1043"/>
      <c r="M46" s="1043"/>
      <c r="N46" s="1043"/>
      <c r="O46" s="1043"/>
      <c r="P46" s="1043"/>
      <c r="Q46" s="1043"/>
      <c r="AY46" s="664"/>
      <c r="AZ46" s="664"/>
      <c r="BA46" s="664"/>
      <c r="BB46" s="226"/>
      <c r="BC46" s="226"/>
      <c r="BD46" s="662"/>
      <c r="BE46" s="282"/>
      <c r="BF46" s="662"/>
      <c r="BG46" s="664"/>
      <c r="BH46" s="664"/>
      <c r="BI46" s="664"/>
      <c r="BJ46" s="226"/>
    </row>
    <row r="47" spans="1:75" s="163" customFormat="1" ht="12" customHeight="1" x14ac:dyDescent="0.25">
      <c r="A47" s="160"/>
      <c r="B47" s="816" t="s">
        <v>840</v>
      </c>
      <c r="C47" s="817"/>
      <c r="D47" s="817"/>
      <c r="E47" s="817"/>
      <c r="F47" s="817"/>
      <c r="G47" s="817"/>
      <c r="H47" s="827"/>
      <c r="I47" s="817"/>
      <c r="J47" s="817"/>
      <c r="K47" s="817"/>
      <c r="L47" s="817"/>
      <c r="M47" s="817"/>
      <c r="N47" s="817"/>
      <c r="O47" s="817"/>
      <c r="P47" s="817"/>
      <c r="Q47" s="815"/>
      <c r="AY47" s="664"/>
      <c r="AZ47" s="664"/>
      <c r="BA47" s="664"/>
      <c r="BB47" s="226"/>
      <c r="BC47" s="226"/>
      <c r="BD47" s="662"/>
      <c r="BE47" s="282"/>
      <c r="BF47" s="662"/>
      <c r="BG47" s="664"/>
      <c r="BH47" s="664"/>
      <c r="BI47" s="664"/>
      <c r="BJ47" s="226"/>
    </row>
    <row r="48" spans="1:75" ht="13.2" x14ac:dyDescent="0.25">
      <c r="B48" s="1044" t="s">
        <v>841</v>
      </c>
      <c r="C48" s="1043"/>
      <c r="D48" s="1043"/>
      <c r="E48" s="1043"/>
      <c r="F48" s="1043"/>
      <c r="G48" s="1043"/>
      <c r="H48" s="1043"/>
      <c r="I48" s="1043"/>
      <c r="J48" s="1043"/>
      <c r="K48" s="1043"/>
      <c r="L48" s="1043"/>
      <c r="M48" s="1043"/>
      <c r="N48" s="1043"/>
      <c r="O48" s="1043"/>
      <c r="P48" s="1043"/>
      <c r="Q48" s="1043"/>
      <c r="BK48" s="153"/>
      <c r="BL48" s="153"/>
      <c r="BM48" s="153"/>
      <c r="BN48" s="153"/>
      <c r="BO48" s="153"/>
      <c r="BP48" s="153"/>
      <c r="BQ48" s="153"/>
      <c r="BR48" s="153"/>
      <c r="BS48" s="153"/>
      <c r="BT48" s="153"/>
      <c r="BU48" s="153"/>
      <c r="BV48" s="153"/>
    </row>
    <row r="49" spans="2:74" ht="13.2" x14ac:dyDescent="0.25">
      <c r="B49" s="1029" t="s">
        <v>842</v>
      </c>
      <c r="C49" s="1043"/>
      <c r="D49" s="1043"/>
      <c r="E49" s="1043"/>
      <c r="F49" s="1043"/>
      <c r="G49" s="1043"/>
      <c r="H49" s="1043"/>
      <c r="I49" s="1043"/>
      <c r="J49" s="1043"/>
      <c r="K49" s="1043"/>
      <c r="L49" s="1043"/>
      <c r="M49" s="1043"/>
      <c r="N49" s="1043"/>
      <c r="O49" s="1043"/>
      <c r="P49" s="1043"/>
      <c r="Q49" s="1043"/>
      <c r="BK49" s="153"/>
      <c r="BL49" s="153"/>
      <c r="BM49" s="153"/>
      <c r="BN49" s="153"/>
      <c r="BO49" s="153"/>
      <c r="BP49" s="153"/>
      <c r="BQ49" s="153"/>
      <c r="BR49" s="153"/>
      <c r="BS49" s="153"/>
      <c r="BT49" s="153"/>
      <c r="BU49" s="153"/>
      <c r="BV49" s="153"/>
    </row>
    <row r="50" spans="2:74" x14ac:dyDescent="0.2">
      <c r="BK50" s="153"/>
      <c r="BL50" s="153"/>
      <c r="BM50" s="153"/>
      <c r="BN50" s="153"/>
      <c r="BO50" s="153"/>
      <c r="BP50" s="153"/>
      <c r="BQ50" s="153"/>
      <c r="BR50" s="153"/>
      <c r="BS50" s="153"/>
      <c r="BT50" s="153"/>
      <c r="BU50" s="153"/>
      <c r="BV50" s="153"/>
    </row>
    <row r="51" spans="2:74" x14ac:dyDescent="0.2">
      <c r="BK51" s="153"/>
      <c r="BL51" s="153"/>
      <c r="BM51" s="153"/>
      <c r="BN51" s="153"/>
      <c r="BO51" s="153"/>
      <c r="BP51" s="153"/>
      <c r="BQ51" s="153"/>
      <c r="BR51" s="153"/>
      <c r="BS51" s="153"/>
      <c r="BT51" s="153"/>
      <c r="BU51" s="153"/>
      <c r="BV51" s="153"/>
    </row>
    <row r="52" spans="2:74" x14ac:dyDescent="0.2">
      <c r="BK52" s="153"/>
      <c r="BL52" s="153"/>
      <c r="BM52" s="153"/>
      <c r="BN52" s="153"/>
      <c r="BO52" s="153"/>
      <c r="BP52" s="153"/>
      <c r="BQ52" s="153"/>
      <c r="BR52" s="153"/>
      <c r="BS52" s="153"/>
      <c r="BT52" s="153"/>
      <c r="BU52" s="153"/>
      <c r="BV52" s="153"/>
    </row>
    <row r="53" spans="2:74" x14ac:dyDescent="0.2">
      <c r="BK53" s="153"/>
      <c r="BL53" s="153"/>
      <c r="BM53" s="153"/>
      <c r="BN53" s="153"/>
      <c r="BO53" s="153"/>
      <c r="BP53" s="153"/>
      <c r="BQ53" s="153"/>
      <c r="BR53" s="153"/>
      <c r="BS53" s="153"/>
      <c r="BT53" s="153"/>
      <c r="BU53" s="153"/>
      <c r="BV53" s="153"/>
    </row>
    <row r="54" spans="2:74" x14ac:dyDescent="0.2">
      <c r="BK54" s="153"/>
      <c r="BL54" s="153"/>
      <c r="BM54" s="153"/>
      <c r="BN54" s="153"/>
      <c r="BO54" s="153"/>
      <c r="BP54" s="153"/>
      <c r="BQ54" s="153"/>
      <c r="BR54" s="153"/>
      <c r="BS54" s="153"/>
      <c r="BT54" s="153"/>
      <c r="BU54" s="153"/>
      <c r="BV54" s="153"/>
    </row>
    <row r="55" spans="2:74" x14ac:dyDescent="0.2">
      <c r="BK55" s="153"/>
      <c r="BL55" s="153"/>
      <c r="BM55" s="153"/>
      <c r="BN55" s="153"/>
      <c r="BO55" s="153"/>
      <c r="BP55" s="153"/>
      <c r="BQ55" s="153"/>
      <c r="BR55" s="153"/>
      <c r="BS55" s="153"/>
      <c r="BT55" s="153"/>
      <c r="BU55" s="153"/>
      <c r="BV55" s="153"/>
    </row>
    <row r="56" spans="2:74" x14ac:dyDescent="0.2">
      <c r="BK56" s="153"/>
      <c r="BL56" s="153"/>
      <c r="BM56" s="153"/>
      <c r="BN56" s="153"/>
      <c r="BO56" s="153"/>
      <c r="BP56" s="153"/>
      <c r="BQ56" s="153"/>
      <c r="BR56" s="153"/>
      <c r="BS56" s="153"/>
      <c r="BT56" s="153"/>
      <c r="BU56" s="153"/>
      <c r="BV56" s="153"/>
    </row>
    <row r="57" spans="2:74" x14ac:dyDescent="0.2">
      <c r="BK57" s="153"/>
      <c r="BL57" s="153"/>
      <c r="BM57" s="153"/>
      <c r="BN57" s="153"/>
      <c r="BO57" s="153"/>
      <c r="BP57" s="153"/>
      <c r="BQ57" s="153"/>
      <c r="BR57" s="153"/>
      <c r="BS57" s="153"/>
      <c r="BT57" s="153"/>
      <c r="BU57" s="153"/>
      <c r="BV57" s="153"/>
    </row>
    <row r="58" spans="2:74" x14ac:dyDescent="0.2">
      <c r="BK58" s="153"/>
      <c r="BL58" s="153"/>
      <c r="BM58" s="153"/>
      <c r="BN58" s="153"/>
      <c r="BO58" s="153"/>
      <c r="BP58" s="153"/>
      <c r="BQ58" s="153"/>
      <c r="BR58" s="153"/>
      <c r="BS58" s="153"/>
      <c r="BT58" s="153"/>
      <c r="BU58" s="153"/>
      <c r="BV58" s="153"/>
    </row>
    <row r="59" spans="2:74" x14ac:dyDescent="0.2">
      <c r="BK59" s="153"/>
      <c r="BL59" s="153"/>
      <c r="BM59" s="153"/>
      <c r="BN59" s="153"/>
      <c r="BO59" s="153"/>
      <c r="BP59" s="153"/>
      <c r="BQ59" s="153"/>
      <c r="BR59" s="153"/>
      <c r="BS59" s="153"/>
      <c r="BT59" s="153"/>
      <c r="BU59" s="153"/>
      <c r="BV59" s="153"/>
    </row>
    <row r="60" spans="2:74" x14ac:dyDescent="0.2">
      <c r="BK60" s="153"/>
      <c r="BL60" s="153"/>
      <c r="BM60" s="153"/>
      <c r="BN60" s="153"/>
      <c r="BO60" s="153"/>
      <c r="BP60" s="153"/>
      <c r="BQ60" s="153"/>
      <c r="BR60" s="153"/>
      <c r="BS60" s="153"/>
      <c r="BT60" s="153"/>
      <c r="BU60" s="153"/>
      <c r="BV60" s="153"/>
    </row>
    <row r="61" spans="2:74" x14ac:dyDescent="0.2">
      <c r="BK61" s="153"/>
      <c r="BL61" s="153"/>
      <c r="BM61" s="153"/>
      <c r="BN61" s="153"/>
      <c r="BO61" s="153"/>
      <c r="BP61" s="153"/>
      <c r="BQ61" s="153"/>
      <c r="BR61" s="153"/>
      <c r="BS61" s="153"/>
      <c r="BT61" s="153"/>
      <c r="BU61" s="153"/>
      <c r="BV61" s="153"/>
    </row>
    <row r="62" spans="2:74" x14ac:dyDescent="0.2">
      <c r="BK62" s="153"/>
      <c r="BL62" s="153"/>
      <c r="BM62" s="153"/>
      <c r="BN62" s="153"/>
      <c r="BO62" s="153"/>
      <c r="BP62" s="153"/>
      <c r="BQ62" s="153"/>
      <c r="BR62" s="153"/>
      <c r="BS62" s="153"/>
      <c r="BT62" s="153"/>
      <c r="BU62" s="153"/>
      <c r="BV62" s="153"/>
    </row>
    <row r="63" spans="2:74" x14ac:dyDescent="0.2">
      <c r="BK63" s="153"/>
      <c r="BL63" s="153"/>
      <c r="BM63" s="153"/>
      <c r="BN63" s="153"/>
      <c r="BO63" s="153"/>
      <c r="BP63" s="153"/>
      <c r="BQ63" s="153"/>
      <c r="BR63" s="153"/>
      <c r="BS63" s="153"/>
      <c r="BT63" s="153"/>
      <c r="BU63" s="153"/>
      <c r="BV63" s="153"/>
    </row>
    <row r="64" spans="2:74" x14ac:dyDescent="0.2">
      <c r="BK64" s="153"/>
      <c r="BL64" s="153"/>
      <c r="BM64" s="153"/>
      <c r="BN64" s="153"/>
      <c r="BO64" s="153"/>
      <c r="BP64" s="153"/>
      <c r="BQ64" s="153"/>
      <c r="BR64" s="153"/>
      <c r="BS64" s="153"/>
      <c r="BT64" s="153"/>
      <c r="BU64" s="153"/>
      <c r="BV64" s="153"/>
    </row>
    <row r="65" spans="63:74" x14ac:dyDescent="0.2">
      <c r="BK65" s="153"/>
      <c r="BL65" s="153"/>
      <c r="BM65" s="153"/>
      <c r="BN65" s="153"/>
      <c r="BO65" s="153"/>
      <c r="BP65" s="153"/>
      <c r="BQ65" s="153"/>
      <c r="BR65" s="153"/>
      <c r="BS65" s="153"/>
      <c r="BT65" s="153"/>
      <c r="BU65" s="153"/>
      <c r="BV65" s="153"/>
    </row>
    <row r="66" spans="63:74" x14ac:dyDescent="0.2">
      <c r="BK66" s="153"/>
      <c r="BL66" s="153"/>
      <c r="BM66" s="153"/>
      <c r="BN66" s="153"/>
      <c r="BO66" s="153"/>
      <c r="BP66" s="153"/>
      <c r="BQ66" s="153"/>
      <c r="BR66" s="153"/>
      <c r="BS66" s="153"/>
      <c r="BT66" s="153"/>
      <c r="BU66" s="153"/>
      <c r="BV66" s="153"/>
    </row>
    <row r="67" spans="63:74" x14ac:dyDescent="0.2">
      <c r="BK67" s="153"/>
      <c r="BL67" s="153"/>
      <c r="BM67" s="153"/>
      <c r="BN67" s="153"/>
      <c r="BO67" s="153"/>
      <c r="BP67" s="153"/>
      <c r="BQ67" s="153"/>
      <c r="BR67" s="153"/>
      <c r="BS67" s="153"/>
      <c r="BT67" s="153"/>
      <c r="BU67" s="153"/>
      <c r="BV67" s="153"/>
    </row>
    <row r="68" spans="63:74" x14ac:dyDescent="0.2">
      <c r="BK68" s="153"/>
      <c r="BL68" s="153"/>
      <c r="BM68" s="153"/>
      <c r="BN68" s="153"/>
      <c r="BO68" s="153"/>
      <c r="BP68" s="153"/>
      <c r="BQ68" s="153"/>
      <c r="BR68" s="153"/>
      <c r="BS68" s="153"/>
      <c r="BT68" s="153"/>
      <c r="BU68" s="153"/>
      <c r="BV68" s="153"/>
    </row>
    <row r="69" spans="63:74" x14ac:dyDescent="0.2">
      <c r="BK69" s="153"/>
      <c r="BL69" s="153"/>
      <c r="BM69" s="153"/>
      <c r="BN69" s="153"/>
      <c r="BO69" s="153"/>
      <c r="BP69" s="153"/>
      <c r="BQ69" s="153"/>
      <c r="BR69" s="153"/>
      <c r="BS69" s="153"/>
      <c r="BT69" s="153"/>
      <c r="BU69" s="153"/>
      <c r="BV69" s="153"/>
    </row>
    <row r="70" spans="63:74" x14ac:dyDescent="0.2">
      <c r="BK70" s="153"/>
      <c r="BL70" s="153"/>
      <c r="BM70" s="153"/>
      <c r="BN70" s="153"/>
      <c r="BO70" s="153"/>
      <c r="BP70" s="153"/>
      <c r="BQ70" s="153"/>
      <c r="BR70" s="153"/>
      <c r="BS70" s="153"/>
      <c r="BT70" s="153"/>
      <c r="BU70" s="153"/>
      <c r="BV70" s="153"/>
    </row>
    <row r="71" spans="63:74" x14ac:dyDescent="0.2">
      <c r="BK71" s="153"/>
      <c r="BL71" s="153"/>
      <c r="BM71" s="153"/>
      <c r="BN71" s="153"/>
      <c r="BO71" s="153"/>
      <c r="BP71" s="153"/>
      <c r="BQ71" s="153"/>
      <c r="BR71" s="153"/>
      <c r="BS71" s="153"/>
      <c r="BT71" s="153"/>
      <c r="BU71" s="153"/>
      <c r="BV71" s="153"/>
    </row>
    <row r="72" spans="63:74" x14ac:dyDescent="0.2">
      <c r="BK72" s="153"/>
      <c r="BL72" s="153"/>
      <c r="BM72" s="153"/>
      <c r="BN72" s="153"/>
      <c r="BO72" s="153"/>
      <c r="BP72" s="153"/>
      <c r="BQ72" s="153"/>
      <c r="BR72" s="153"/>
      <c r="BS72" s="153"/>
      <c r="BT72" s="153"/>
      <c r="BU72" s="153"/>
      <c r="BV72" s="153"/>
    </row>
    <row r="73" spans="63:74" x14ac:dyDescent="0.2">
      <c r="BK73" s="153"/>
      <c r="BL73" s="153"/>
      <c r="BM73" s="153"/>
      <c r="BN73" s="153"/>
      <c r="BO73" s="153"/>
      <c r="BP73" s="153"/>
      <c r="BQ73" s="153"/>
      <c r="BR73" s="153"/>
      <c r="BS73" s="153"/>
      <c r="BT73" s="153"/>
      <c r="BU73" s="153"/>
      <c r="BV73" s="153"/>
    </row>
    <row r="74" spans="63:74" x14ac:dyDescent="0.2">
      <c r="BK74" s="153"/>
      <c r="BL74" s="153"/>
      <c r="BM74" s="153"/>
      <c r="BN74" s="153"/>
      <c r="BO74" s="153"/>
      <c r="BP74" s="153"/>
      <c r="BQ74" s="153"/>
      <c r="BR74" s="153"/>
      <c r="BS74" s="153"/>
      <c r="BT74" s="153"/>
      <c r="BU74" s="153"/>
      <c r="BV74" s="153"/>
    </row>
    <row r="75" spans="63:74" x14ac:dyDescent="0.2">
      <c r="BK75" s="153"/>
      <c r="BL75" s="153"/>
      <c r="BM75" s="153"/>
      <c r="BN75" s="153"/>
      <c r="BO75" s="153"/>
      <c r="BP75" s="153"/>
      <c r="BQ75" s="153"/>
      <c r="BR75" s="153"/>
      <c r="BS75" s="153"/>
      <c r="BT75" s="153"/>
      <c r="BU75" s="153"/>
      <c r="BV75" s="153"/>
    </row>
    <row r="76" spans="63:74" x14ac:dyDescent="0.2">
      <c r="BK76" s="153"/>
      <c r="BL76" s="153"/>
      <c r="BM76" s="153"/>
      <c r="BN76" s="153"/>
      <c r="BO76" s="153"/>
      <c r="BP76" s="153"/>
      <c r="BQ76" s="153"/>
      <c r="BR76" s="153"/>
      <c r="BS76" s="153"/>
      <c r="BT76" s="153"/>
      <c r="BU76" s="153"/>
      <c r="BV76" s="153"/>
    </row>
    <row r="77" spans="63:74" x14ac:dyDescent="0.2">
      <c r="BK77" s="153"/>
      <c r="BL77" s="153"/>
      <c r="BM77" s="153"/>
      <c r="BN77" s="153"/>
      <c r="BO77" s="153"/>
      <c r="BP77" s="153"/>
      <c r="BQ77" s="153"/>
      <c r="BR77" s="153"/>
      <c r="BS77" s="153"/>
      <c r="BT77" s="153"/>
      <c r="BU77" s="153"/>
      <c r="BV77" s="153"/>
    </row>
    <row r="78" spans="63:74" x14ac:dyDescent="0.2">
      <c r="BK78" s="153"/>
      <c r="BL78" s="153"/>
      <c r="BM78" s="153"/>
      <c r="BN78" s="153"/>
      <c r="BO78" s="153"/>
      <c r="BP78" s="153"/>
      <c r="BQ78" s="153"/>
      <c r="BR78" s="153"/>
      <c r="BS78" s="153"/>
      <c r="BT78" s="153"/>
      <c r="BU78" s="153"/>
      <c r="BV78" s="153"/>
    </row>
    <row r="79" spans="63:74" x14ac:dyDescent="0.2">
      <c r="BK79" s="153"/>
      <c r="BL79" s="153"/>
      <c r="BM79" s="153"/>
      <c r="BN79" s="153"/>
      <c r="BO79" s="153"/>
      <c r="BP79" s="153"/>
      <c r="BQ79" s="153"/>
      <c r="BR79" s="153"/>
      <c r="BS79" s="153"/>
      <c r="BT79" s="153"/>
      <c r="BU79" s="153"/>
      <c r="BV79" s="153"/>
    </row>
    <row r="80" spans="63:74" x14ac:dyDescent="0.2">
      <c r="BK80" s="153"/>
      <c r="BL80" s="153"/>
      <c r="BM80" s="153"/>
      <c r="BN80" s="153"/>
      <c r="BO80" s="153"/>
      <c r="BP80" s="153"/>
      <c r="BQ80" s="153"/>
      <c r="BR80" s="153"/>
      <c r="BS80" s="153"/>
      <c r="BT80" s="153"/>
      <c r="BU80" s="153"/>
      <c r="BV80" s="153"/>
    </row>
    <row r="81" spans="63:74" x14ac:dyDescent="0.2">
      <c r="BK81" s="153"/>
      <c r="BL81" s="153"/>
      <c r="BM81" s="153"/>
      <c r="BN81" s="153"/>
      <c r="BO81" s="153"/>
      <c r="BP81" s="153"/>
      <c r="BQ81" s="153"/>
      <c r="BR81" s="153"/>
      <c r="BS81" s="153"/>
      <c r="BT81" s="153"/>
      <c r="BU81" s="153"/>
      <c r="BV81" s="153"/>
    </row>
    <row r="82" spans="63:74" x14ac:dyDescent="0.2">
      <c r="BK82" s="153"/>
      <c r="BL82" s="153"/>
      <c r="BM82" s="153"/>
      <c r="BN82" s="153"/>
      <c r="BO82" s="153"/>
      <c r="BP82" s="153"/>
      <c r="BQ82" s="153"/>
      <c r="BR82" s="153"/>
      <c r="BS82" s="153"/>
      <c r="BT82" s="153"/>
      <c r="BU82" s="153"/>
      <c r="BV82" s="153"/>
    </row>
    <row r="83" spans="63:74" x14ac:dyDescent="0.2">
      <c r="BK83" s="153"/>
      <c r="BL83" s="153"/>
      <c r="BM83" s="153"/>
      <c r="BN83" s="153"/>
      <c r="BO83" s="153"/>
      <c r="BP83" s="153"/>
      <c r="BQ83" s="153"/>
      <c r="BR83" s="153"/>
      <c r="BS83" s="153"/>
      <c r="BT83" s="153"/>
      <c r="BU83" s="153"/>
      <c r="BV83" s="153"/>
    </row>
    <row r="84" spans="63:74" x14ac:dyDescent="0.2">
      <c r="BK84" s="153"/>
      <c r="BL84" s="153"/>
      <c r="BM84" s="153"/>
      <c r="BN84" s="153"/>
      <c r="BO84" s="153"/>
      <c r="BP84" s="153"/>
      <c r="BQ84" s="153"/>
      <c r="BR84" s="153"/>
      <c r="BS84" s="153"/>
      <c r="BT84" s="153"/>
      <c r="BU84" s="153"/>
      <c r="BV84" s="153"/>
    </row>
    <row r="85" spans="63:74" x14ac:dyDescent="0.2">
      <c r="BK85" s="153"/>
      <c r="BL85" s="153"/>
      <c r="BM85" s="153"/>
      <c r="BN85" s="153"/>
      <c r="BO85" s="153"/>
      <c r="BP85" s="153"/>
      <c r="BQ85" s="153"/>
      <c r="BR85" s="153"/>
      <c r="BS85" s="153"/>
      <c r="BT85" s="153"/>
      <c r="BU85" s="153"/>
      <c r="BV85" s="153"/>
    </row>
    <row r="86" spans="63:74" x14ac:dyDescent="0.2">
      <c r="BK86" s="153"/>
      <c r="BL86" s="153"/>
      <c r="BM86" s="153"/>
      <c r="BN86" s="153"/>
      <c r="BO86" s="153"/>
      <c r="BP86" s="153"/>
      <c r="BQ86" s="153"/>
      <c r="BR86" s="153"/>
      <c r="BS86" s="153"/>
      <c r="BT86" s="153"/>
      <c r="BU86" s="153"/>
      <c r="BV86" s="153"/>
    </row>
    <row r="87" spans="63:74" x14ac:dyDescent="0.2">
      <c r="BK87" s="153"/>
      <c r="BL87" s="153"/>
      <c r="BM87" s="153"/>
      <c r="BN87" s="153"/>
      <c r="BO87" s="153"/>
      <c r="BP87" s="153"/>
      <c r="BQ87" s="153"/>
      <c r="BR87" s="153"/>
      <c r="BS87" s="153"/>
      <c r="BT87" s="153"/>
      <c r="BU87" s="153"/>
      <c r="BV87" s="153"/>
    </row>
    <row r="88" spans="63:74" x14ac:dyDescent="0.2">
      <c r="BK88" s="153"/>
      <c r="BL88" s="153"/>
      <c r="BM88" s="153"/>
      <c r="BN88" s="153"/>
      <c r="BO88" s="153"/>
      <c r="BP88" s="153"/>
      <c r="BQ88" s="153"/>
      <c r="BR88" s="153"/>
      <c r="BS88" s="153"/>
      <c r="BT88" s="153"/>
      <c r="BU88" s="153"/>
      <c r="BV88" s="153"/>
    </row>
    <row r="89" spans="63:74" x14ac:dyDescent="0.2">
      <c r="BK89" s="153"/>
      <c r="BL89" s="153"/>
      <c r="BM89" s="153"/>
      <c r="BN89" s="153"/>
      <c r="BO89" s="153"/>
      <c r="BP89" s="153"/>
      <c r="BQ89" s="153"/>
      <c r="BR89" s="153"/>
      <c r="BS89" s="153"/>
      <c r="BT89" s="153"/>
      <c r="BU89" s="153"/>
      <c r="BV89" s="153"/>
    </row>
    <row r="90" spans="63:74" x14ac:dyDescent="0.2">
      <c r="BK90" s="153"/>
      <c r="BL90" s="153"/>
      <c r="BM90" s="153"/>
      <c r="BN90" s="153"/>
      <c r="BO90" s="153"/>
      <c r="BP90" s="153"/>
      <c r="BQ90" s="153"/>
      <c r="BR90" s="153"/>
      <c r="BS90" s="153"/>
      <c r="BT90" s="153"/>
      <c r="BU90" s="153"/>
      <c r="BV90" s="153"/>
    </row>
    <row r="91" spans="63:74" x14ac:dyDescent="0.2">
      <c r="BK91" s="153"/>
      <c r="BL91" s="153"/>
      <c r="BM91" s="153"/>
      <c r="BN91" s="153"/>
      <c r="BO91" s="153"/>
      <c r="BP91" s="153"/>
      <c r="BQ91" s="153"/>
      <c r="BR91" s="153"/>
      <c r="BS91" s="153"/>
      <c r="BT91" s="153"/>
      <c r="BU91" s="153"/>
      <c r="BV91" s="153"/>
    </row>
    <row r="92" spans="63:74" x14ac:dyDescent="0.2">
      <c r="BK92" s="153"/>
      <c r="BL92" s="153"/>
      <c r="BM92" s="153"/>
      <c r="BN92" s="153"/>
      <c r="BO92" s="153"/>
      <c r="BP92" s="153"/>
      <c r="BQ92" s="153"/>
      <c r="BR92" s="153"/>
      <c r="BS92" s="153"/>
      <c r="BT92" s="153"/>
      <c r="BU92" s="153"/>
      <c r="BV92" s="153"/>
    </row>
    <row r="93" spans="63:74" x14ac:dyDescent="0.2">
      <c r="BK93" s="153"/>
      <c r="BL93" s="153"/>
      <c r="BM93" s="153"/>
      <c r="BN93" s="153"/>
      <c r="BO93" s="153"/>
      <c r="BP93" s="153"/>
      <c r="BQ93" s="153"/>
      <c r="BR93" s="153"/>
      <c r="BS93" s="153"/>
      <c r="BT93" s="153"/>
      <c r="BU93" s="153"/>
      <c r="BV93" s="153"/>
    </row>
    <row r="94" spans="63:74" x14ac:dyDescent="0.2">
      <c r="BK94" s="153"/>
      <c r="BL94" s="153"/>
      <c r="BM94" s="153"/>
      <c r="BN94" s="153"/>
      <c r="BO94" s="153"/>
      <c r="BP94" s="153"/>
      <c r="BQ94" s="153"/>
      <c r="BR94" s="153"/>
      <c r="BS94" s="153"/>
      <c r="BT94" s="153"/>
      <c r="BU94" s="153"/>
      <c r="BV94" s="153"/>
    </row>
    <row r="95" spans="63:74" x14ac:dyDescent="0.2">
      <c r="BK95" s="153"/>
      <c r="BL95" s="153"/>
      <c r="BM95" s="153"/>
      <c r="BN95" s="153"/>
      <c r="BO95" s="153"/>
      <c r="BP95" s="153"/>
      <c r="BQ95" s="153"/>
      <c r="BR95" s="153"/>
      <c r="BS95" s="153"/>
      <c r="BT95" s="153"/>
      <c r="BU95" s="153"/>
      <c r="BV95" s="153"/>
    </row>
    <row r="96" spans="63:74" x14ac:dyDescent="0.2">
      <c r="BK96" s="153"/>
      <c r="BL96" s="153"/>
      <c r="BM96" s="153"/>
      <c r="BN96" s="153"/>
      <c r="BO96" s="153"/>
      <c r="BP96" s="153"/>
      <c r="BQ96" s="153"/>
      <c r="BR96" s="153"/>
      <c r="BS96" s="153"/>
      <c r="BT96" s="153"/>
      <c r="BU96" s="153"/>
      <c r="BV96" s="153"/>
    </row>
    <row r="97" spans="63:74" x14ac:dyDescent="0.2">
      <c r="BK97" s="153"/>
      <c r="BL97" s="153"/>
      <c r="BM97" s="153"/>
      <c r="BN97" s="153"/>
      <c r="BO97" s="153"/>
      <c r="BP97" s="153"/>
      <c r="BQ97" s="153"/>
      <c r="BR97" s="153"/>
      <c r="BS97" s="153"/>
      <c r="BT97" s="153"/>
      <c r="BU97" s="153"/>
      <c r="BV97" s="153"/>
    </row>
    <row r="98" spans="63:74" x14ac:dyDescent="0.2">
      <c r="BK98" s="153"/>
      <c r="BL98" s="153"/>
      <c r="BM98" s="153"/>
      <c r="BN98" s="153"/>
      <c r="BO98" s="153"/>
      <c r="BP98" s="153"/>
      <c r="BQ98" s="153"/>
      <c r="BR98" s="153"/>
      <c r="BS98" s="153"/>
      <c r="BT98" s="153"/>
      <c r="BU98" s="153"/>
      <c r="BV98" s="153"/>
    </row>
    <row r="99" spans="63:74" x14ac:dyDescent="0.2">
      <c r="BK99" s="153"/>
      <c r="BL99" s="153"/>
      <c r="BM99" s="153"/>
      <c r="BN99" s="153"/>
      <c r="BO99" s="153"/>
      <c r="BP99" s="153"/>
      <c r="BQ99" s="153"/>
      <c r="BR99" s="153"/>
      <c r="BS99" s="153"/>
      <c r="BT99" s="153"/>
      <c r="BU99" s="153"/>
      <c r="BV99" s="153"/>
    </row>
    <row r="100" spans="63:74" x14ac:dyDescent="0.2">
      <c r="BK100" s="153"/>
      <c r="BL100" s="153"/>
      <c r="BM100" s="153"/>
      <c r="BN100" s="153"/>
      <c r="BO100" s="153"/>
      <c r="BP100" s="153"/>
      <c r="BQ100" s="153"/>
      <c r="BR100" s="153"/>
      <c r="BS100" s="153"/>
      <c r="BT100" s="153"/>
      <c r="BU100" s="153"/>
      <c r="BV100" s="153"/>
    </row>
    <row r="101" spans="63:74" x14ac:dyDescent="0.2">
      <c r="BK101" s="153"/>
      <c r="BL101" s="153"/>
      <c r="BM101" s="153"/>
      <c r="BN101" s="153"/>
      <c r="BO101" s="153"/>
      <c r="BP101" s="153"/>
      <c r="BQ101" s="153"/>
      <c r="BR101" s="153"/>
      <c r="BS101" s="153"/>
      <c r="BT101" s="153"/>
      <c r="BU101" s="153"/>
      <c r="BV101" s="153"/>
    </row>
    <row r="102" spans="63:74" x14ac:dyDescent="0.2">
      <c r="BK102" s="153"/>
      <c r="BL102" s="153"/>
      <c r="BM102" s="153"/>
      <c r="BN102" s="153"/>
      <c r="BO102" s="153"/>
      <c r="BP102" s="153"/>
      <c r="BQ102" s="153"/>
      <c r="BR102" s="153"/>
      <c r="BS102" s="153"/>
      <c r="BT102" s="153"/>
      <c r="BU102" s="153"/>
      <c r="BV102" s="153"/>
    </row>
    <row r="103" spans="63:74" x14ac:dyDescent="0.2">
      <c r="BK103" s="153"/>
      <c r="BL103" s="153"/>
      <c r="BM103" s="153"/>
      <c r="BN103" s="153"/>
      <c r="BO103" s="153"/>
      <c r="BP103" s="153"/>
      <c r="BQ103" s="153"/>
      <c r="BR103" s="153"/>
      <c r="BS103" s="153"/>
      <c r="BT103" s="153"/>
      <c r="BU103" s="153"/>
      <c r="BV103" s="153"/>
    </row>
    <row r="104" spans="63:74" x14ac:dyDescent="0.2">
      <c r="BK104" s="153"/>
      <c r="BL104" s="153"/>
      <c r="BM104" s="153"/>
      <c r="BN104" s="153"/>
      <c r="BO104" s="153"/>
      <c r="BP104" s="153"/>
      <c r="BQ104" s="153"/>
      <c r="BR104" s="153"/>
      <c r="BS104" s="153"/>
      <c r="BT104" s="153"/>
      <c r="BU104" s="153"/>
      <c r="BV104" s="153"/>
    </row>
    <row r="105" spans="63:74" x14ac:dyDescent="0.2">
      <c r="BK105" s="153"/>
      <c r="BL105" s="153"/>
      <c r="BM105" s="153"/>
      <c r="BN105" s="153"/>
      <c r="BO105" s="153"/>
      <c r="BP105" s="153"/>
      <c r="BQ105" s="153"/>
      <c r="BR105" s="153"/>
      <c r="BS105" s="153"/>
      <c r="BT105" s="153"/>
      <c r="BU105" s="153"/>
      <c r="BV105" s="153"/>
    </row>
    <row r="106" spans="63:74" x14ac:dyDescent="0.2">
      <c r="BK106" s="153"/>
      <c r="BL106" s="153"/>
      <c r="BM106" s="153"/>
      <c r="BN106" s="153"/>
      <c r="BO106" s="153"/>
      <c r="BP106" s="153"/>
      <c r="BQ106" s="153"/>
      <c r="BR106" s="153"/>
      <c r="BS106" s="153"/>
      <c r="BT106" s="153"/>
      <c r="BU106" s="153"/>
      <c r="BV106" s="153"/>
    </row>
    <row r="107" spans="63:74" x14ac:dyDescent="0.2">
      <c r="BK107" s="153"/>
      <c r="BL107" s="153"/>
      <c r="BM107" s="153"/>
      <c r="BN107" s="153"/>
      <c r="BO107" s="153"/>
      <c r="BP107" s="153"/>
      <c r="BQ107" s="153"/>
      <c r="BR107" s="153"/>
      <c r="BS107" s="153"/>
      <c r="BT107" s="153"/>
      <c r="BU107" s="153"/>
      <c r="BV107" s="153"/>
    </row>
    <row r="108" spans="63:74" x14ac:dyDescent="0.2">
      <c r="BK108" s="153"/>
      <c r="BL108" s="153"/>
      <c r="BM108" s="153"/>
      <c r="BN108" s="153"/>
      <c r="BO108" s="153"/>
      <c r="BP108" s="153"/>
      <c r="BQ108" s="153"/>
      <c r="BR108" s="153"/>
      <c r="BS108" s="153"/>
      <c r="BT108" s="153"/>
      <c r="BU108" s="153"/>
      <c r="BV108" s="153"/>
    </row>
    <row r="109" spans="63:74" x14ac:dyDescent="0.2">
      <c r="BK109" s="153"/>
      <c r="BL109" s="153"/>
      <c r="BM109" s="153"/>
      <c r="BN109" s="153"/>
      <c r="BO109" s="153"/>
      <c r="BP109" s="153"/>
      <c r="BQ109" s="153"/>
      <c r="BR109" s="153"/>
      <c r="BS109" s="153"/>
      <c r="BT109" s="153"/>
      <c r="BU109" s="153"/>
      <c r="BV109" s="153"/>
    </row>
    <row r="110" spans="63:74" x14ac:dyDescent="0.2">
      <c r="BK110" s="153"/>
      <c r="BL110" s="153"/>
      <c r="BM110" s="153"/>
      <c r="BN110" s="153"/>
      <c r="BO110" s="153"/>
      <c r="BP110" s="153"/>
      <c r="BQ110" s="153"/>
      <c r="BR110" s="153"/>
      <c r="BS110" s="153"/>
      <c r="BT110" s="153"/>
      <c r="BU110" s="153"/>
      <c r="BV110" s="153"/>
    </row>
    <row r="111" spans="63:74" x14ac:dyDescent="0.2">
      <c r="BK111" s="153"/>
      <c r="BL111" s="153"/>
      <c r="BM111" s="153"/>
      <c r="BN111" s="153"/>
      <c r="BO111" s="153"/>
      <c r="BP111" s="153"/>
      <c r="BQ111" s="153"/>
      <c r="BR111" s="153"/>
      <c r="BS111" s="153"/>
      <c r="BT111" s="153"/>
      <c r="BU111" s="153"/>
      <c r="BV111" s="153"/>
    </row>
    <row r="112" spans="63:74" x14ac:dyDescent="0.2">
      <c r="BK112" s="153"/>
      <c r="BL112" s="153"/>
      <c r="BM112" s="153"/>
      <c r="BN112" s="153"/>
      <c r="BO112" s="153"/>
      <c r="BP112" s="153"/>
      <c r="BQ112" s="153"/>
      <c r="BR112" s="153"/>
      <c r="BS112" s="153"/>
      <c r="BT112" s="153"/>
      <c r="BU112" s="153"/>
      <c r="BV112" s="153"/>
    </row>
    <row r="113" spans="63:74" x14ac:dyDescent="0.2">
      <c r="BK113" s="153"/>
      <c r="BL113" s="153"/>
      <c r="BM113" s="153"/>
      <c r="BN113" s="153"/>
      <c r="BO113" s="153"/>
      <c r="BP113" s="153"/>
      <c r="BQ113" s="153"/>
      <c r="BR113" s="153"/>
      <c r="BS113" s="153"/>
      <c r="BT113" s="153"/>
      <c r="BU113" s="153"/>
      <c r="BV113" s="153"/>
    </row>
    <row r="114" spans="63:74" x14ac:dyDescent="0.2">
      <c r="BK114" s="153"/>
      <c r="BL114" s="153"/>
      <c r="BM114" s="153"/>
      <c r="BN114" s="153"/>
      <c r="BO114" s="153"/>
      <c r="BP114" s="153"/>
      <c r="BQ114" s="153"/>
      <c r="BR114" s="153"/>
      <c r="BS114" s="153"/>
      <c r="BT114" s="153"/>
      <c r="BU114" s="153"/>
      <c r="BV114" s="153"/>
    </row>
    <row r="115" spans="63:74" x14ac:dyDescent="0.2">
      <c r="BK115" s="153"/>
      <c r="BL115" s="153"/>
      <c r="BM115" s="153"/>
      <c r="BN115" s="153"/>
      <c r="BO115" s="153"/>
      <c r="BP115" s="153"/>
      <c r="BQ115" s="153"/>
      <c r="BR115" s="153"/>
      <c r="BS115" s="153"/>
      <c r="BT115" s="153"/>
      <c r="BU115" s="153"/>
      <c r="BV115" s="153"/>
    </row>
    <row r="116" spans="63:74" x14ac:dyDescent="0.2">
      <c r="BK116" s="153"/>
      <c r="BL116" s="153"/>
      <c r="BM116" s="153"/>
      <c r="BN116" s="153"/>
      <c r="BO116" s="153"/>
      <c r="BP116" s="153"/>
      <c r="BQ116" s="153"/>
      <c r="BR116" s="153"/>
      <c r="BS116" s="153"/>
      <c r="BT116" s="153"/>
      <c r="BU116" s="153"/>
      <c r="BV116" s="153"/>
    </row>
    <row r="117" spans="63:74" x14ac:dyDescent="0.2">
      <c r="BK117" s="153"/>
      <c r="BL117" s="153"/>
      <c r="BM117" s="153"/>
      <c r="BN117" s="153"/>
      <c r="BO117" s="153"/>
      <c r="BP117" s="153"/>
      <c r="BQ117" s="153"/>
      <c r="BR117" s="153"/>
      <c r="BS117" s="153"/>
      <c r="BT117" s="153"/>
      <c r="BU117" s="153"/>
      <c r="BV117" s="153"/>
    </row>
    <row r="118" spans="63:74" x14ac:dyDescent="0.2">
      <c r="BK118" s="153"/>
      <c r="BL118" s="153"/>
      <c r="BM118" s="153"/>
      <c r="BN118" s="153"/>
      <c r="BO118" s="153"/>
      <c r="BP118" s="153"/>
      <c r="BQ118" s="153"/>
      <c r="BR118" s="153"/>
      <c r="BS118" s="153"/>
      <c r="BT118" s="153"/>
      <c r="BU118" s="153"/>
      <c r="BV118" s="153"/>
    </row>
    <row r="119" spans="63:74" x14ac:dyDescent="0.2">
      <c r="BK119" s="153"/>
      <c r="BL119" s="153"/>
      <c r="BM119" s="153"/>
      <c r="BN119" s="153"/>
      <c r="BO119" s="153"/>
      <c r="BP119" s="153"/>
      <c r="BQ119" s="153"/>
      <c r="BR119" s="153"/>
      <c r="BS119" s="153"/>
      <c r="BT119" s="153"/>
      <c r="BU119" s="153"/>
      <c r="BV119" s="153"/>
    </row>
    <row r="120" spans="63:74" x14ac:dyDescent="0.2">
      <c r="BK120" s="153"/>
      <c r="BL120" s="153"/>
      <c r="BM120" s="153"/>
      <c r="BN120" s="153"/>
      <c r="BO120" s="153"/>
      <c r="BP120" s="153"/>
      <c r="BQ120" s="153"/>
      <c r="BR120" s="153"/>
      <c r="BS120" s="153"/>
      <c r="BT120" s="153"/>
      <c r="BU120" s="153"/>
      <c r="BV120" s="153"/>
    </row>
    <row r="121" spans="63:74" x14ac:dyDescent="0.2">
      <c r="BK121" s="153"/>
      <c r="BL121" s="153"/>
      <c r="BM121" s="153"/>
      <c r="BN121" s="153"/>
      <c r="BO121" s="153"/>
      <c r="BP121" s="153"/>
      <c r="BQ121" s="153"/>
      <c r="BR121" s="153"/>
      <c r="BS121" s="153"/>
      <c r="BT121" s="153"/>
      <c r="BU121" s="153"/>
      <c r="BV121" s="153"/>
    </row>
    <row r="122" spans="63:74" x14ac:dyDescent="0.2">
      <c r="BK122" s="153"/>
      <c r="BL122" s="153"/>
      <c r="BM122" s="153"/>
      <c r="BN122" s="153"/>
      <c r="BO122" s="153"/>
      <c r="BP122" s="153"/>
      <c r="BQ122" s="153"/>
      <c r="BR122" s="153"/>
      <c r="BS122" s="153"/>
      <c r="BT122" s="153"/>
      <c r="BU122" s="153"/>
      <c r="BV122" s="153"/>
    </row>
    <row r="123" spans="63:74" x14ac:dyDescent="0.2">
      <c r="BK123" s="153"/>
      <c r="BL123" s="153"/>
      <c r="BM123" s="153"/>
      <c r="BN123" s="153"/>
      <c r="BO123" s="153"/>
      <c r="BP123" s="153"/>
      <c r="BQ123" s="153"/>
      <c r="BR123" s="153"/>
      <c r="BS123" s="153"/>
      <c r="BT123" s="153"/>
      <c r="BU123" s="153"/>
      <c r="BV123" s="153"/>
    </row>
    <row r="124" spans="63:74" x14ac:dyDescent="0.2">
      <c r="BK124" s="153"/>
      <c r="BL124" s="153"/>
      <c r="BM124" s="153"/>
      <c r="BN124" s="153"/>
      <c r="BO124" s="153"/>
      <c r="BP124" s="153"/>
      <c r="BQ124" s="153"/>
      <c r="BR124" s="153"/>
      <c r="BS124" s="153"/>
      <c r="BT124" s="153"/>
      <c r="BU124" s="153"/>
      <c r="BV124" s="153"/>
    </row>
    <row r="125" spans="63:74" x14ac:dyDescent="0.2">
      <c r="BK125" s="153"/>
      <c r="BL125" s="153"/>
      <c r="BM125" s="153"/>
      <c r="BN125" s="153"/>
      <c r="BO125" s="153"/>
      <c r="BP125" s="153"/>
      <c r="BQ125" s="153"/>
      <c r="BR125" s="153"/>
      <c r="BS125" s="153"/>
      <c r="BT125" s="153"/>
      <c r="BU125" s="153"/>
      <c r="BV125" s="153"/>
    </row>
    <row r="126" spans="63:74" x14ac:dyDescent="0.2">
      <c r="BK126" s="153"/>
      <c r="BL126" s="153"/>
      <c r="BM126" s="153"/>
      <c r="BN126" s="153"/>
      <c r="BO126" s="153"/>
      <c r="BP126" s="153"/>
      <c r="BQ126" s="153"/>
      <c r="BR126" s="153"/>
      <c r="BS126" s="153"/>
      <c r="BT126" s="153"/>
      <c r="BU126" s="153"/>
      <c r="BV126" s="153"/>
    </row>
    <row r="127" spans="63:74" x14ac:dyDescent="0.2">
      <c r="BK127" s="153"/>
      <c r="BL127" s="153"/>
      <c r="BM127" s="153"/>
      <c r="BN127" s="153"/>
      <c r="BO127" s="153"/>
      <c r="BP127" s="153"/>
      <c r="BQ127" s="153"/>
      <c r="BR127" s="153"/>
      <c r="BS127" s="153"/>
      <c r="BT127" s="153"/>
      <c r="BU127" s="153"/>
      <c r="BV127" s="153"/>
    </row>
    <row r="128" spans="63:74" x14ac:dyDescent="0.2">
      <c r="BK128" s="153"/>
      <c r="BL128" s="153"/>
      <c r="BM128" s="153"/>
      <c r="BN128" s="153"/>
      <c r="BO128" s="153"/>
      <c r="BP128" s="153"/>
      <c r="BQ128" s="153"/>
      <c r="BR128" s="153"/>
      <c r="BS128" s="153"/>
      <c r="BT128" s="153"/>
      <c r="BU128" s="153"/>
      <c r="BV128" s="153"/>
    </row>
    <row r="129" spans="63:74" x14ac:dyDescent="0.2">
      <c r="BK129" s="153"/>
      <c r="BL129" s="153"/>
      <c r="BM129" s="153"/>
      <c r="BN129" s="153"/>
      <c r="BO129" s="153"/>
      <c r="BP129" s="153"/>
      <c r="BQ129" s="153"/>
      <c r="BR129" s="153"/>
      <c r="BS129" s="153"/>
      <c r="BT129" s="153"/>
      <c r="BU129" s="153"/>
      <c r="BV129" s="153"/>
    </row>
  </sheetData>
  <mergeCells count="17">
    <mergeCell ref="B48:Q48"/>
    <mergeCell ref="B49:Q49"/>
    <mergeCell ref="AM3:AX3"/>
    <mergeCell ref="AY3:BJ3"/>
    <mergeCell ref="BK3:BV3"/>
    <mergeCell ref="B46:Q46"/>
    <mergeCell ref="A1:A2"/>
    <mergeCell ref="B40:Q40"/>
    <mergeCell ref="B44:Q44"/>
    <mergeCell ref="B45:Q45"/>
    <mergeCell ref="B1:AL1"/>
    <mergeCell ref="C3:N3"/>
    <mergeCell ref="O3:Z3"/>
    <mergeCell ref="AA3:AL3"/>
    <mergeCell ref="B39:Q39"/>
    <mergeCell ref="B38:Q38"/>
    <mergeCell ref="B41:Q41"/>
  </mergeCells>
  <phoneticPr fontId="4" type="noConversion"/>
  <hyperlinks>
    <hyperlink ref="A1:A2" location="Contents!A1" display="Table of Contents" xr:uid="{00000000-0004-0000-0600-000000000000}"/>
  </hyperlinks>
  <pageMargins left="0.25" right="0.25" top="0.25" bottom="0.25" header="0.5" footer="0.5"/>
  <pageSetup scale="3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V66"/>
  <sheetViews>
    <sheetView zoomScaleNormal="100" workbookViewId="0">
      <pane xSplit="2" ySplit="4" topLeftCell="AW5" activePane="bottomRight" state="frozen"/>
      <selection activeCell="BF63" sqref="BF63"/>
      <selection pane="topRight" activeCell="BF63" sqref="BF63"/>
      <selection pane="bottomLeft" activeCell="BF63" sqref="BF63"/>
      <selection pane="bottomRight" activeCell="B1" sqref="B1:BV1"/>
    </sheetView>
  </sheetViews>
  <sheetFormatPr defaultColWidth="8.5546875" defaultRowHeight="10.199999999999999" x14ac:dyDescent="0.2"/>
  <cols>
    <col min="1" max="1" width="17.5546875" style="90" customWidth="1"/>
    <col min="2" max="2" width="42.5546875" style="84" customWidth="1"/>
    <col min="3" max="50" width="6.5546875" style="84" customWidth="1"/>
    <col min="51" max="53" width="6.5546875" style="663" customWidth="1"/>
    <col min="54" max="55" width="6.5546875" style="197" customWidth="1"/>
    <col min="56" max="56" width="6.5546875" style="660" customWidth="1"/>
    <col min="57" max="57" width="6.5546875" style="280" customWidth="1"/>
    <col min="58" max="58" width="6.5546875" style="660" customWidth="1"/>
    <col min="59" max="61" width="6.5546875" style="663" customWidth="1"/>
    <col min="62" max="62" width="6.5546875" style="197" customWidth="1"/>
    <col min="63" max="74" width="6.5546875" style="84" customWidth="1"/>
    <col min="75" max="16384" width="8.5546875" style="84"/>
  </cols>
  <sheetData>
    <row r="1" spans="1:74" ht="12.75" customHeight="1" x14ac:dyDescent="0.25">
      <c r="A1" s="1002" t="s">
        <v>479</v>
      </c>
      <c r="B1" s="1057" t="s">
        <v>910</v>
      </c>
      <c r="C1" s="1057"/>
      <c r="D1" s="1057"/>
      <c r="E1" s="1057"/>
      <c r="F1" s="1057"/>
      <c r="G1" s="1057"/>
      <c r="H1" s="1057"/>
      <c r="I1" s="1057"/>
      <c r="J1" s="1057"/>
      <c r="K1" s="1057"/>
      <c r="L1" s="1057"/>
      <c r="M1" s="1057"/>
      <c r="N1" s="1057"/>
      <c r="O1" s="1057"/>
      <c r="P1" s="1057"/>
      <c r="Q1" s="1057"/>
      <c r="R1" s="1057"/>
      <c r="S1" s="1057"/>
      <c r="T1" s="1057"/>
      <c r="U1" s="1057"/>
      <c r="V1" s="1057"/>
      <c r="W1" s="1057"/>
      <c r="X1" s="1057"/>
      <c r="Y1" s="1057"/>
      <c r="Z1" s="1057"/>
      <c r="AA1" s="1057"/>
      <c r="AB1" s="1057"/>
      <c r="AC1" s="1057"/>
      <c r="AD1" s="1057"/>
      <c r="AE1" s="1057"/>
      <c r="AF1" s="1057"/>
      <c r="AG1" s="1057"/>
      <c r="AH1" s="1057"/>
      <c r="AI1" s="1057"/>
      <c r="AJ1" s="1057"/>
      <c r="AK1" s="1057"/>
      <c r="AL1" s="1057"/>
      <c r="AM1" s="1057"/>
      <c r="AN1" s="1057"/>
      <c r="AO1" s="1057"/>
      <c r="AP1" s="1057"/>
      <c r="AQ1" s="1057"/>
      <c r="AR1" s="1057"/>
      <c r="AS1" s="1057"/>
      <c r="AT1" s="1057"/>
      <c r="AU1" s="1057"/>
      <c r="AV1" s="1057"/>
      <c r="AW1" s="1057"/>
      <c r="AX1" s="1057"/>
      <c r="AY1" s="1057"/>
      <c r="AZ1" s="1057"/>
      <c r="BA1" s="1057"/>
      <c r="BB1" s="1057"/>
      <c r="BC1" s="1057"/>
      <c r="BD1" s="1057"/>
      <c r="BE1" s="1057"/>
      <c r="BF1" s="1057"/>
      <c r="BG1" s="1057"/>
      <c r="BH1" s="1057"/>
      <c r="BI1" s="1057"/>
      <c r="BJ1" s="1057"/>
      <c r="BK1" s="1057"/>
      <c r="BL1" s="1057"/>
      <c r="BM1" s="1057"/>
      <c r="BN1" s="1057"/>
      <c r="BO1" s="1057"/>
      <c r="BP1" s="1057"/>
      <c r="BQ1" s="1057"/>
      <c r="BR1" s="1057"/>
      <c r="BS1" s="1057"/>
      <c r="BT1" s="1057"/>
      <c r="BU1" s="1057"/>
      <c r="BV1" s="1057"/>
    </row>
    <row r="2" spans="1:74" ht="12.75" customHeight="1" x14ac:dyDescent="0.25">
      <c r="A2" s="1003"/>
      <c r="B2" s="228" t="str">
        <f>"U.S. Energy Information Administration  |  Short-Term Energy Outlook  - "&amp;Dates!D1</f>
        <v>U.S. Energy Information Administration  |  Short-Term Energy Outlook  - April 2025</v>
      </c>
      <c r="C2" s="229"/>
      <c r="D2" s="229"/>
      <c r="E2" s="229"/>
      <c r="F2" s="229"/>
      <c r="G2" s="318"/>
      <c r="H2" s="356"/>
      <c r="I2" s="356"/>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8"/>
      <c r="AN2" s="268"/>
      <c r="AO2" s="268"/>
      <c r="AP2" s="268"/>
      <c r="AQ2" s="268"/>
      <c r="AR2" s="268"/>
      <c r="AS2" s="268"/>
      <c r="AT2" s="268"/>
      <c r="AU2" s="268"/>
      <c r="AV2" s="268"/>
      <c r="AW2" s="268"/>
      <c r="AX2" s="268"/>
      <c r="AY2" s="850"/>
      <c r="AZ2" s="850"/>
      <c r="BA2" s="850"/>
      <c r="BB2" s="269"/>
      <c r="BC2" s="269"/>
      <c r="BD2" s="666"/>
      <c r="BE2" s="286"/>
      <c r="BF2" s="666"/>
      <c r="BG2" s="850"/>
      <c r="BH2" s="850"/>
      <c r="BI2" s="850"/>
      <c r="BJ2" s="269"/>
      <c r="BK2" s="268"/>
      <c r="BL2" s="268"/>
      <c r="BM2" s="268"/>
      <c r="BN2" s="268"/>
      <c r="BO2" s="268"/>
      <c r="BP2" s="268"/>
      <c r="BQ2" s="268"/>
      <c r="BR2" s="268"/>
      <c r="BS2" s="268"/>
      <c r="BT2" s="268"/>
      <c r="BU2" s="268"/>
      <c r="BV2" s="270"/>
    </row>
    <row r="3" spans="1:74" ht="13.2" x14ac:dyDescent="0.25">
      <c r="A3" s="338" t="s">
        <v>777</v>
      </c>
      <c r="B3" s="195"/>
      <c r="C3" s="1006">
        <f>Dates!D3</f>
        <v>2021</v>
      </c>
      <c r="D3" s="1007"/>
      <c r="E3" s="1007"/>
      <c r="F3" s="1007"/>
      <c r="G3" s="1007"/>
      <c r="H3" s="1007"/>
      <c r="I3" s="1007"/>
      <c r="J3" s="1007"/>
      <c r="K3" s="1007"/>
      <c r="L3" s="1007"/>
      <c r="M3" s="1007"/>
      <c r="N3" s="1008"/>
      <c r="O3" s="1006">
        <f>C3+1</f>
        <v>2022</v>
      </c>
      <c r="P3" s="1009"/>
      <c r="Q3" s="1009"/>
      <c r="R3" s="1009"/>
      <c r="S3" s="1009"/>
      <c r="T3" s="1009"/>
      <c r="U3" s="1009"/>
      <c r="V3" s="1009"/>
      <c r="W3" s="1009"/>
      <c r="X3" s="1007"/>
      <c r="Y3" s="1007"/>
      <c r="Z3" s="1008"/>
      <c r="AA3" s="1010">
        <f>O3+1</f>
        <v>2023</v>
      </c>
      <c r="AB3" s="1007"/>
      <c r="AC3" s="1007"/>
      <c r="AD3" s="1007"/>
      <c r="AE3" s="1007"/>
      <c r="AF3" s="1007"/>
      <c r="AG3" s="1007"/>
      <c r="AH3" s="1007"/>
      <c r="AI3" s="1007"/>
      <c r="AJ3" s="1007"/>
      <c r="AK3" s="1007"/>
      <c r="AL3" s="1008"/>
      <c r="AM3" s="1010">
        <f>AA3+1</f>
        <v>2024</v>
      </c>
      <c r="AN3" s="1007"/>
      <c r="AO3" s="1007"/>
      <c r="AP3" s="1007"/>
      <c r="AQ3" s="1007"/>
      <c r="AR3" s="1007"/>
      <c r="AS3" s="1007"/>
      <c r="AT3" s="1007"/>
      <c r="AU3" s="1007"/>
      <c r="AV3" s="1007"/>
      <c r="AW3" s="1007"/>
      <c r="AX3" s="1008"/>
      <c r="AY3" s="1010">
        <f>AM3+1</f>
        <v>2025</v>
      </c>
      <c r="AZ3" s="1011"/>
      <c r="BA3" s="1011"/>
      <c r="BB3" s="1011"/>
      <c r="BC3" s="1011"/>
      <c r="BD3" s="1011"/>
      <c r="BE3" s="1011"/>
      <c r="BF3" s="1011"/>
      <c r="BG3" s="1011"/>
      <c r="BH3" s="1011"/>
      <c r="BI3" s="1011"/>
      <c r="BJ3" s="1012"/>
      <c r="BK3" s="1010">
        <f>AY3+1</f>
        <v>2026</v>
      </c>
      <c r="BL3" s="1007"/>
      <c r="BM3" s="1007"/>
      <c r="BN3" s="1007"/>
      <c r="BO3" s="1007"/>
      <c r="BP3" s="1007"/>
      <c r="BQ3" s="1007"/>
      <c r="BR3" s="1007"/>
      <c r="BS3" s="1007"/>
      <c r="BT3" s="1007"/>
      <c r="BU3" s="1007"/>
      <c r="BV3" s="1008"/>
    </row>
    <row r="4" spans="1:74" x14ac:dyDescent="0.2">
      <c r="A4" s="344" t="str">
        <f>TEXT(Dates!$D$2,"dddd, mmmm d, yyyy")</f>
        <v>Monday, April 7, 2025</v>
      </c>
      <c r="B4" s="196"/>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12"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1" customHeight="1" x14ac:dyDescent="0.2">
      <c r="A5" s="357"/>
      <c r="B5" s="349" t="s">
        <v>882</v>
      </c>
      <c r="AY5" s="667"/>
      <c r="BB5" s="879"/>
      <c r="BC5" s="879"/>
      <c r="BD5" s="880"/>
      <c r="BE5" s="880"/>
      <c r="BF5" s="880"/>
      <c r="BG5" s="880"/>
      <c r="BH5" s="880"/>
      <c r="BI5" s="880"/>
      <c r="BJ5" s="421"/>
      <c r="BK5" s="421"/>
      <c r="BL5" s="421"/>
      <c r="BM5" s="421"/>
      <c r="BN5" s="421"/>
      <c r="BO5" s="421"/>
      <c r="BP5" s="421"/>
      <c r="BQ5" s="421"/>
      <c r="BR5" s="421"/>
      <c r="BS5" s="421"/>
      <c r="BT5" s="421"/>
      <c r="BU5" s="421"/>
      <c r="BV5" s="421"/>
    </row>
    <row r="6" spans="1:74" s="280" customFormat="1" ht="11.1" customHeight="1" x14ac:dyDescent="0.2">
      <c r="A6" s="440" t="s">
        <v>828</v>
      </c>
      <c r="B6" s="434" t="s">
        <v>827</v>
      </c>
      <c r="C6" s="106">
        <v>71.061902978000006</v>
      </c>
      <c r="D6" s="106">
        <v>69.217073287999995</v>
      </c>
      <c r="E6" s="106">
        <v>71.104291802000006</v>
      </c>
      <c r="F6" s="106">
        <v>70.663789648999995</v>
      </c>
      <c r="G6" s="106">
        <v>71.173057302000004</v>
      </c>
      <c r="H6" s="106">
        <v>71.748881647000005</v>
      </c>
      <c r="I6" s="106">
        <v>72.990766840999996</v>
      </c>
      <c r="J6" s="106">
        <v>72.690730794000004</v>
      </c>
      <c r="K6" s="106">
        <v>72.948187288</v>
      </c>
      <c r="L6" s="106">
        <v>74.214105172999993</v>
      </c>
      <c r="M6" s="106">
        <v>74.978694649999994</v>
      </c>
      <c r="N6" s="106">
        <v>74.554056192000004</v>
      </c>
      <c r="O6" s="106">
        <v>74.595542699000006</v>
      </c>
      <c r="P6" s="106">
        <v>75.693018506000001</v>
      </c>
      <c r="Q6" s="106">
        <v>75.621927853000003</v>
      </c>
      <c r="R6" s="106">
        <v>74.876155362000006</v>
      </c>
      <c r="S6" s="106">
        <v>74.228725675000007</v>
      </c>
      <c r="T6" s="106">
        <v>74.502361296000004</v>
      </c>
      <c r="U6" s="106">
        <v>75.569375003000005</v>
      </c>
      <c r="V6" s="106">
        <v>76.617226501999994</v>
      </c>
      <c r="W6" s="106">
        <v>77.139716934999996</v>
      </c>
      <c r="X6" s="106">
        <v>76.987411062000007</v>
      </c>
      <c r="Y6" s="106">
        <v>77.041142894000004</v>
      </c>
      <c r="Z6" s="106">
        <v>76.498481827000006</v>
      </c>
      <c r="AA6" s="106">
        <v>76.530900017999997</v>
      </c>
      <c r="AB6" s="106">
        <v>77.130492388999997</v>
      </c>
      <c r="AC6" s="106">
        <v>77.094231035000007</v>
      </c>
      <c r="AD6" s="106">
        <v>76.517398215</v>
      </c>
      <c r="AE6" s="106">
        <v>75.868021025000004</v>
      </c>
      <c r="AF6" s="106">
        <v>76.485124476999999</v>
      </c>
      <c r="AG6" s="106">
        <v>75.822692849000006</v>
      </c>
      <c r="AH6" s="106">
        <v>75.487503989999993</v>
      </c>
      <c r="AI6" s="106">
        <v>76.400317763999993</v>
      </c>
      <c r="AJ6" s="106">
        <v>76.488866978999994</v>
      </c>
      <c r="AK6" s="106">
        <v>77.204362110000005</v>
      </c>
      <c r="AL6" s="106">
        <v>77.438830263</v>
      </c>
      <c r="AM6" s="106">
        <v>76.072837978999999</v>
      </c>
      <c r="AN6" s="106">
        <v>76.706357041999993</v>
      </c>
      <c r="AO6" s="106">
        <v>77.193204124999994</v>
      </c>
      <c r="AP6" s="106">
        <v>76.741518948000007</v>
      </c>
      <c r="AQ6" s="106">
        <v>76.024322713000004</v>
      </c>
      <c r="AR6" s="106">
        <v>75.766811191000002</v>
      </c>
      <c r="AS6" s="106">
        <v>76.098703955000005</v>
      </c>
      <c r="AT6" s="106">
        <v>76.257065513000001</v>
      </c>
      <c r="AU6" s="106">
        <v>75.134239554000004</v>
      </c>
      <c r="AV6" s="106">
        <v>76.003039539</v>
      </c>
      <c r="AW6" s="106">
        <v>76.217633153999998</v>
      </c>
      <c r="AX6" s="106">
        <v>76.584198583000003</v>
      </c>
      <c r="AY6" s="933">
        <v>76.458221406999996</v>
      </c>
      <c r="AZ6" s="933">
        <v>77.217283835999993</v>
      </c>
      <c r="BA6" s="933">
        <v>77.187849997000001</v>
      </c>
      <c r="BB6" s="410">
        <v>76.463659903000007</v>
      </c>
      <c r="BC6" s="410">
        <v>76.354751742999994</v>
      </c>
      <c r="BD6" s="410">
        <v>76.736750379</v>
      </c>
      <c r="BE6" s="410">
        <v>76.951971426</v>
      </c>
      <c r="BF6" s="410">
        <v>77.203295791000002</v>
      </c>
      <c r="BG6" s="410">
        <v>77.099810223000006</v>
      </c>
      <c r="BH6" s="410">
        <v>77.488089439000007</v>
      </c>
      <c r="BI6" s="410">
        <v>77.863155609000003</v>
      </c>
      <c r="BJ6" s="410">
        <v>77.902283401999995</v>
      </c>
      <c r="BK6" s="410">
        <v>77.772401275999997</v>
      </c>
      <c r="BL6" s="410">
        <v>78.039310994000004</v>
      </c>
      <c r="BM6" s="410">
        <v>77.817613414999997</v>
      </c>
      <c r="BN6" s="410">
        <v>77.692866870000003</v>
      </c>
      <c r="BO6" s="410">
        <v>77.421973351999995</v>
      </c>
      <c r="BP6" s="410">
        <v>77.667708982999997</v>
      </c>
      <c r="BQ6" s="410">
        <v>77.703606124999993</v>
      </c>
      <c r="BR6" s="410">
        <v>77.630497664999993</v>
      </c>
      <c r="BS6" s="410">
        <v>77.760521148999999</v>
      </c>
      <c r="BT6" s="410">
        <v>77.935384855999999</v>
      </c>
      <c r="BU6" s="410">
        <v>78.218927812999993</v>
      </c>
      <c r="BV6" s="410">
        <v>78.147554287999995</v>
      </c>
    </row>
    <row r="7" spans="1:74" ht="11.1" customHeight="1" x14ac:dyDescent="0.2">
      <c r="A7" s="357" t="s">
        <v>822</v>
      </c>
      <c r="B7" s="426" t="s">
        <v>867</v>
      </c>
      <c r="C7" s="308">
        <v>35.046900000000001</v>
      </c>
      <c r="D7" s="308">
        <v>34.469700000000003</v>
      </c>
      <c r="E7" s="308">
        <v>34.597200000000001</v>
      </c>
      <c r="F7" s="308">
        <v>34.743899999999996</v>
      </c>
      <c r="G7" s="308">
        <v>35.1648</v>
      </c>
      <c r="H7" s="308">
        <v>35.684600000000003</v>
      </c>
      <c r="I7" s="308">
        <v>36.364800000000002</v>
      </c>
      <c r="J7" s="308">
        <v>36.278599999999997</v>
      </c>
      <c r="K7" s="308">
        <v>36.898699999999998</v>
      </c>
      <c r="L7" s="308">
        <v>37.441200000000002</v>
      </c>
      <c r="M7" s="308">
        <v>37.848700000000001</v>
      </c>
      <c r="N7" s="308">
        <v>37.994100000000003</v>
      </c>
      <c r="O7" s="308">
        <v>38.100099999999998</v>
      </c>
      <c r="P7" s="308">
        <v>38.624000000000002</v>
      </c>
      <c r="Q7" s="308">
        <v>38.154899999999998</v>
      </c>
      <c r="R7" s="308">
        <v>37.618200000000002</v>
      </c>
      <c r="S7" s="308">
        <v>37.645800000000001</v>
      </c>
      <c r="T7" s="308">
        <v>38.124600000000001</v>
      </c>
      <c r="U7" s="308">
        <v>38.712499999999999</v>
      </c>
      <c r="V7" s="308">
        <v>38.875100000000003</v>
      </c>
      <c r="W7" s="308">
        <v>39.131</v>
      </c>
      <c r="X7" s="308">
        <v>38.659199999999998</v>
      </c>
      <c r="Y7" s="308">
        <v>38.617699999999999</v>
      </c>
      <c r="Z7" s="308">
        <v>38.689399999999999</v>
      </c>
      <c r="AA7" s="308">
        <v>37.954700000000003</v>
      </c>
      <c r="AB7" s="308">
        <v>38.356900000000003</v>
      </c>
      <c r="AC7" s="308">
        <v>38.246899999999997</v>
      </c>
      <c r="AD7" s="308">
        <v>38.024900000000002</v>
      </c>
      <c r="AE7" s="308">
        <v>37.188600000000001</v>
      </c>
      <c r="AF7" s="308">
        <v>37.301499999999997</v>
      </c>
      <c r="AG7" s="308">
        <v>36.2121</v>
      </c>
      <c r="AH7" s="308">
        <v>35.847900000000003</v>
      </c>
      <c r="AI7" s="308">
        <v>36.6768</v>
      </c>
      <c r="AJ7" s="308">
        <v>36.585500000000003</v>
      </c>
      <c r="AK7" s="308">
        <v>36.390099999999997</v>
      </c>
      <c r="AL7" s="308">
        <v>36.277500000000003</v>
      </c>
      <c r="AM7" s="308">
        <v>36.253</v>
      </c>
      <c r="AN7" s="308">
        <v>36.223300000000002</v>
      </c>
      <c r="AO7" s="308">
        <v>36.407800000000002</v>
      </c>
      <c r="AP7" s="308">
        <v>36.224699999999999</v>
      </c>
      <c r="AQ7" s="308">
        <v>35.761600000000001</v>
      </c>
      <c r="AR7" s="308">
        <v>35.332500000000003</v>
      </c>
      <c r="AS7" s="308">
        <v>35.799399999999999</v>
      </c>
      <c r="AT7" s="308">
        <v>35.692999999999998</v>
      </c>
      <c r="AU7" s="308">
        <v>35.3264</v>
      </c>
      <c r="AV7" s="308">
        <v>35.042400000000001</v>
      </c>
      <c r="AW7" s="308">
        <v>35.118499999999997</v>
      </c>
      <c r="AX7" s="308">
        <v>35.0291</v>
      </c>
      <c r="AY7" s="922">
        <v>35.185317798</v>
      </c>
      <c r="AZ7" s="922">
        <v>35.491294189000001</v>
      </c>
      <c r="BA7" s="922">
        <v>35.606242913000003</v>
      </c>
      <c r="BB7" s="377">
        <v>35.456216466999997</v>
      </c>
      <c r="BC7" s="377">
        <v>35.728286003999997</v>
      </c>
      <c r="BD7" s="377">
        <v>35.839003732000002</v>
      </c>
      <c r="BE7" s="377">
        <v>35.812751867000003</v>
      </c>
      <c r="BF7" s="377">
        <v>35.841475330000002</v>
      </c>
      <c r="BG7" s="377">
        <v>35.901661068999999</v>
      </c>
      <c r="BH7" s="377">
        <v>35.935267510999999</v>
      </c>
      <c r="BI7" s="377">
        <v>35.964183112999997</v>
      </c>
      <c r="BJ7" s="377">
        <v>36.000960311999997</v>
      </c>
      <c r="BK7" s="377">
        <v>36.039021044999998</v>
      </c>
      <c r="BL7" s="377">
        <v>36.115696305</v>
      </c>
      <c r="BM7" s="377">
        <v>36.161859716000002</v>
      </c>
      <c r="BN7" s="377">
        <v>36.201911391000003</v>
      </c>
      <c r="BO7" s="377">
        <v>36.175220656999997</v>
      </c>
      <c r="BP7" s="377">
        <v>36.287464585000002</v>
      </c>
      <c r="BQ7" s="377">
        <v>36.282244841999997</v>
      </c>
      <c r="BR7" s="377">
        <v>36.212128536000002</v>
      </c>
      <c r="BS7" s="377">
        <v>36.375050246000001</v>
      </c>
      <c r="BT7" s="377">
        <v>36.351187248999999</v>
      </c>
      <c r="BU7" s="377">
        <v>36.329265509999999</v>
      </c>
      <c r="BV7" s="377">
        <v>36.310129883000002</v>
      </c>
    </row>
    <row r="8" spans="1:74" ht="11.1" customHeight="1" x14ac:dyDescent="0.2">
      <c r="A8" s="357" t="s">
        <v>883</v>
      </c>
      <c r="B8" s="426" t="s">
        <v>196</v>
      </c>
      <c r="C8" s="308">
        <v>11.152018</v>
      </c>
      <c r="D8" s="308">
        <v>9.9382450000000002</v>
      </c>
      <c r="E8" s="308">
        <v>11.372411</v>
      </c>
      <c r="F8" s="308">
        <v>11.352838999999999</v>
      </c>
      <c r="G8" s="308">
        <v>11.422691</v>
      </c>
      <c r="H8" s="308">
        <v>11.393758</v>
      </c>
      <c r="I8" s="308">
        <v>11.416297999999999</v>
      </c>
      <c r="J8" s="308">
        <v>11.314076999999999</v>
      </c>
      <c r="K8" s="308">
        <v>10.957162</v>
      </c>
      <c r="L8" s="308">
        <v>11.636974</v>
      </c>
      <c r="M8" s="308">
        <v>11.867466</v>
      </c>
      <c r="N8" s="308">
        <v>11.752307</v>
      </c>
      <c r="O8" s="308">
        <v>11.442453</v>
      </c>
      <c r="P8" s="308">
        <v>11.467150999999999</v>
      </c>
      <c r="Q8" s="308">
        <v>11.875298000000001</v>
      </c>
      <c r="R8" s="308">
        <v>11.812170999999999</v>
      </c>
      <c r="S8" s="308">
        <v>11.741680000000001</v>
      </c>
      <c r="T8" s="308">
        <v>11.912832999999999</v>
      </c>
      <c r="U8" s="308">
        <v>11.991593</v>
      </c>
      <c r="V8" s="308">
        <v>12.122529</v>
      </c>
      <c r="W8" s="308">
        <v>12.438625999999999</v>
      </c>
      <c r="X8" s="308">
        <v>12.431267</v>
      </c>
      <c r="Y8" s="308">
        <v>12.466752</v>
      </c>
      <c r="Z8" s="308">
        <v>12.17512</v>
      </c>
      <c r="AA8" s="308">
        <v>12.610580000000001</v>
      </c>
      <c r="AB8" s="308">
        <v>12.590515</v>
      </c>
      <c r="AC8" s="308">
        <v>12.815473000000001</v>
      </c>
      <c r="AD8" s="308">
        <v>12.680327999999999</v>
      </c>
      <c r="AE8" s="308">
        <v>12.729638</v>
      </c>
      <c r="AF8" s="308">
        <v>12.865575</v>
      </c>
      <c r="AG8" s="308">
        <v>12.935294000000001</v>
      </c>
      <c r="AH8" s="308">
        <v>13.047376</v>
      </c>
      <c r="AI8" s="308">
        <v>13.176662</v>
      </c>
      <c r="AJ8" s="308">
        <v>13.148883</v>
      </c>
      <c r="AK8" s="308">
        <v>13.281094</v>
      </c>
      <c r="AL8" s="308">
        <v>13.307957999999999</v>
      </c>
      <c r="AM8" s="308">
        <v>12.553566</v>
      </c>
      <c r="AN8" s="308">
        <v>13.102080000000001</v>
      </c>
      <c r="AO8" s="308">
        <v>13.170783</v>
      </c>
      <c r="AP8" s="308">
        <v>13.248628999999999</v>
      </c>
      <c r="AQ8" s="308">
        <v>13.201128000000001</v>
      </c>
      <c r="AR8" s="308">
        <v>13.239855</v>
      </c>
      <c r="AS8" s="308">
        <v>13.191927</v>
      </c>
      <c r="AT8" s="308">
        <v>13.363545</v>
      </c>
      <c r="AU8" s="308">
        <v>13.184703000000001</v>
      </c>
      <c r="AV8" s="308">
        <v>13.450094</v>
      </c>
      <c r="AW8" s="308">
        <v>13.352046</v>
      </c>
      <c r="AX8" s="308">
        <v>13.451224</v>
      </c>
      <c r="AY8" s="922">
        <v>13.146354000000001</v>
      </c>
      <c r="AZ8" s="922">
        <v>13.350215548</v>
      </c>
      <c r="BA8" s="922">
        <v>13.546721974</v>
      </c>
      <c r="BB8" s="377">
        <v>13.43937</v>
      </c>
      <c r="BC8" s="377">
        <v>13.435409999999999</v>
      </c>
      <c r="BD8" s="377">
        <v>13.481529999999999</v>
      </c>
      <c r="BE8" s="377">
        <v>13.6073</v>
      </c>
      <c r="BF8" s="377">
        <v>13.655720000000001</v>
      </c>
      <c r="BG8" s="377">
        <v>13.40409</v>
      </c>
      <c r="BH8" s="377">
        <v>13.604089999999999</v>
      </c>
      <c r="BI8" s="377">
        <v>13.690300000000001</v>
      </c>
      <c r="BJ8" s="377">
        <v>13.68634</v>
      </c>
      <c r="BK8" s="377">
        <v>13.699199999999999</v>
      </c>
      <c r="BL8" s="377">
        <v>13.62838</v>
      </c>
      <c r="BM8" s="377">
        <v>13.66728</v>
      </c>
      <c r="BN8" s="377">
        <v>13.660769999999999</v>
      </c>
      <c r="BO8" s="377">
        <v>13.66428</v>
      </c>
      <c r="BP8" s="377">
        <v>13.5878</v>
      </c>
      <c r="BQ8" s="377">
        <v>13.543469999999999</v>
      </c>
      <c r="BR8" s="377">
        <v>13.471439999999999</v>
      </c>
      <c r="BS8" s="377">
        <v>13.37074</v>
      </c>
      <c r="BT8" s="377">
        <v>13.428330000000001</v>
      </c>
      <c r="BU8" s="377">
        <v>13.50027</v>
      </c>
      <c r="BV8" s="377">
        <v>13.50299</v>
      </c>
    </row>
    <row r="9" spans="1:74" ht="11.1" customHeight="1" x14ac:dyDescent="0.2">
      <c r="A9" s="357" t="s">
        <v>884</v>
      </c>
      <c r="B9" s="426" t="s">
        <v>985</v>
      </c>
      <c r="C9" s="308">
        <v>24.862984978</v>
      </c>
      <c r="D9" s="308">
        <v>24.809128288</v>
      </c>
      <c r="E9" s="308">
        <v>25.134680801999998</v>
      </c>
      <c r="F9" s="308">
        <v>24.567050648999999</v>
      </c>
      <c r="G9" s="308">
        <v>24.585566302</v>
      </c>
      <c r="H9" s="308">
        <v>24.670523647</v>
      </c>
      <c r="I9" s="308">
        <v>25.209668840999999</v>
      </c>
      <c r="J9" s="308">
        <v>25.098053793999998</v>
      </c>
      <c r="K9" s="308">
        <v>25.092325288000001</v>
      </c>
      <c r="L9" s="308">
        <v>25.135931172999999</v>
      </c>
      <c r="M9" s="308">
        <v>25.26252865</v>
      </c>
      <c r="N9" s="308">
        <v>24.807649192</v>
      </c>
      <c r="O9" s="308">
        <v>25.052989699000001</v>
      </c>
      <c r="P9" s="308">
        <v>25.601867506000001</v>
      </c>
      <c r="Q9" s="308">
        <v>25.591729853</v>
      </c>
      <c r="R9" s="308">
        <v>25.445784362000001</v>
      </c>
      <c r="S9" s="308">
        <v>24.841245675</v>
      </c>
      <c r="T9" s="308">
        <v>24.464928296</v>
      </c>
      <c r="U9" s="308">
        <v>24.865282003000001</v>
      </c>
      <c r="V9" s="308">
        <v>25.619597502000001</v>
      </c>
      <c r="W9" s="308">
        <v>25.570090935</v>
      </c>
      <c r="X9" s="308">
        <v>25.896944061999999</v>
      </c>
      <c r="Y9" s="308">
        <v>25.956690894000001</v>
      </c>
      <c r="Z9" s="308">
        <v>25.633961827</v>
      </c>
      <c r="AA9" s="308">
        <v>25.965620017999999</v>
      </c>
      <c r="AB9" s="308">
        <v>26.183077389000001</v>
      </c>
      <c r="AC9" s="308">
        <v>26.031858034999999</v>
      </c>
      <c r="AD9" s="308">
        <v>25.812170214999998</v>
      </c>
      <c r="AE9" s="308">
        <v>25.949783024999999</v>
      </c>
      <c r="AF9" s="308">
        <v>26.318049476999999</v>
      </c>
      <c r="AG9" s="308">
        <v>26.675298849000001</v>
      </c>
      <c r="AH9" s="308">
        <v>26.592227990000001</v>
      </c>
      <c r="AI9" s="308">
        <v>26.546855764</v>
      </c>
      <c r="AJ9" s="308">
        <v>26.754483979</v>
      </c>
      <c r="AK9" s="308">
        <v>27.533168109999998</v>
      </c>
      <c r="AL9" s="308">
        <v>27.853372263000001</v>
      </c>
      <c r="AM9" s="308">
        <v>27.266271978999999</v>
      </c>
      <c r="AN9" s="308">
        <v>27.380977042000001</v>
      </c>
      <c r="AO9" s="308">
        <v>27.614621124999999</v>
      </c>
      <c r="AP9" s="308">
        <v>27.268189948</v>
      </c>
      <c r="AQ9" s="308">
        <v>27.061594713000002</v>
      </c>
      <c r="AR9" s="308">
        <v>27.194456191</v>
      </c>
      <c r="AS9" s="308">
        <v>27.107376954999999</v>
      </c>
      <c r="AT9" s="308">
        <v>27.200520513000001</v>
      </c>
      <c r="AU9" s="308">
        <v>26.623136553999998</v>
      </c>
      <c r="AV9" s="308">
        <v>27.510545538999999</v>
      </c>
      <c r="AW9" s="308">
        <v>27.747087153999999</v>
      </c>
      <c r="AX9" s="308">
        <v>28.103874583</v>
      </c>
      <c r="AY9" s="922">
        <v>28.126549609000001</v>
      </c>
      <c r="AZ9" s="922">
        <v>28.375774099000001</v>
      </c>
      <c r="BA9" s="922">
        <v>28.034885110000001</v>
      </c>
      <c r="BB9" s="377">
        <v>27.568073435999999</v>
      </c>
      <c r="BC9" s="377">
        <v>27.191055738999999</v>
      </c>
      <c r="BD9" s="377">
        <v>27.416216645999999</v>
      </c>
      <c r="BE9" s="377">
        <v>27.531919558999999</v>
      </c>
      <c r="BF9" s="377">
        <v>27.706100460999998</v>
      </c>
      <c r="BG9" s="377">
        <v>27.794059153999999</v>
      </c>
      <c r="BH9" s="377">
        <v>27.948731928000001</v>
      </c>
      <c r="BI9" s="377">
        <v>28.208672494999998</v>
      </c>
      <c r="BJ9" s="377">
        <v>28.21498309</v>
      </c>
      <c r="BK9" s="377">
        <v>28.034180231000001</v>
      </c>
      <c r="BL9" s="377">
        <v>28.295234689000001</v>
      </c>
      <c r="BM9" s="377">
        <v>27.988473699</v>
      </c>
      <c r="BN9" s="377">
        <v>27.830185479000001</v>
      </c>
      <c r="BO9" s="377">
        <v>27.582472695</v>
      </c>
      <c r="BP9" s="377">
        <v>27.792444398000001</v>
      </c>
      <c r="BQ9" s="377">
        <v>27.877891283</v>
      </c>
      <c r="BR9" s="377">
        <v>27.946929129000001</v>
      </c>
      <c r="BS9" s="377">
        <v>28.014730904</v>
      </c>
      <c r="BT9" s="377">
        <v>28.155867607000001</v>
      </c>
      <c r="BU9" s="377">
        <v>28.389392303000001</v>
      </c>
      <c r="BV9" s="377">
        <v>28.334434406</v>
      </c>
    </row>
    <row r="10" spans="1:74" ht="11.1" customHeight="1" x14ac:dyDescent="0.2">
      <c r="A10" s="357"/>
      <c r="B10" s="435"/>
      <c r="AY10" s="667"/>
      <c r="AZ10" s="667"/>
      <c r="BA10" s="667"/>
      <c r="BB10" s="421"/>
      <c r="BC10" s="421"/>
      <c r="BD10" s="421"/>
      <c r="BE10" s="421"/>
      <c r="BF10" s="421"/>
      <c r="BG10" s="421"/>
      <c r="BH10" s="421"/>
      <c r="BI10" s="421"/>
      <c r="BJ10" s="421"/>
      <c r="BK10" s="421"/>
      <c r="BL10" s="421"/>
      <c r="BM10" s="421"/>
      <c r="BN10" s="421"/>
      <c r="BO10" s="421"/>
      <c r="BP10" s="421"/>
      <c r="BQ10" s="421"/>
      <c r="BR10" s="421"/>
      <c r="BS10" s="421"/>
      <c r="BT10" s="421"/>
      <c r="BU10" s="421"/>
      <c r="BV10" s="421"/>
    </row>
    <row r="11" spans="1:74" s="280" customFormat="1" ht="11.1" customHeight="1" x14ac:dyDescent="0.2">
      <c r="A11" s="440" t="s">
        <v>178</v>
      </c>
      <c r="B11" s="436" t="s">
        <v>854</v>
      </c>
      <c r="C11" s="106">
        <v>24.204999999999998</v>
      </c>
      <c r="D11" s="106">
        <v>23.785</v>
      </c>
      <c r="E11" s="106">
        <v>23.895</v>
      </c>
      <c r="F11" s="106">
        <v>23.885000000000002</v>
      </c>
      <c r="G11" s="106">
        <v>24.391999999999999</v>
      </c>
      <c r="H11" s="106">
        <v>24.954999999999998</v>
      </c>
      <c r="I11" s="106">
        <v>25.61</v>
      </c>
      <c r="J11" s="106">
        <v>25.635000000000002</v>
      </c>
      <c r="K11" s="106">
        <v>25.965</v>
      </c>
      <c r="L11" s="106">
        <v>26.285</v>
      </c>
      <c r="M11" s="106">
        <v>26.635000000000002</v>
      </c>
      <c r="N11" s="106">
        <v>26.7</v>
      </c>
      <c r="O11" s="106">
        <v>26.7</v>
      </c>
      <c r="P11" s="106">
        <v>27.395</v>
      </c>
      <c r="Q11" s="106">
        <v>27.055</v>
      </c>
      <c r="R11" s="106">
        <v>27.38</v>
      </c>
      <c r="S11" s="106">
        <v>26.9346</v>
      </c>
      <c r="T11" s="106">
        <v>27.1</v>
      </c>
      <c r="U11" s="106">
        <v>27.37</v>
      </c>
      <c r="V11" s="106">
        <v>28.35</v>
      </c>
      <c r="W11" s="106">
        <v>28.5</v>
      </c>
      <c r="X11" s="106">
        <v>28.085000000000001</v>
      </c>
      <c r="Y11" s="106">
        <v>27.66</v>
      </c>
      <c r="Z11" s="106">
        <v>27.71</v>
      </c>
      <c r="AA11" s="106">
        <v>27.114999999999998</v>
      </c>
      <c r="AB11" s="106">
        <v>27.4</v>
      </c>
      <c r="AC11" s="106">
        <v>27.614999999999998</v>
      </c>
      <c r="AD11" s="106">
        <v>27.59</v>
      </c>
      <c r="AE11" s="106">
        <v>26.984999999999999</v>
      </c>
      <c r="AF11" s="106">
        <v>27.135000000000002</v>
      </c>
      <c r="AG11" s="106">
        <v>26.29</v>
      </c>
      <c r="AH11" s="106">
        <v>26.085000000000001</v>
      </c>
      <c r="AI11" s="106">
        <v>26.745000000000001</v>
      </c>
      <c r="AJ11" s="106">
        <v>26.645</v>
      </c>
      <c r="AK11" s="106">
        <v>26.66</v>
      </c>
      <c r="AL11" s="106">
        <v>26.59</v>
      </c>
      <c r="AM11" s="106">
        <v>26.46</v>
      </c>
      <c r="AN11" s="106">
        <v>26.754999999999999</v>
      </c>
      <c r="AO11" s="106">
        <v>27.085000000000001</v>
      </c>
      <c r="AP11" s="106">
        <v>27.09</v>
      </c>
      <c r="AQ11" s="106">
        <v>26.92</v>
      </c>
      <c r="AR11" s="106">
        <v>26.49</v>
      </c>
      <c r="AS11" s="106">
        <v>26.98</v>
      </c>
      <c r="AT11" s="106">
        <v>26.88</v>
      </c>
      <c r="AU11" s="106">
        <v>26.17</v>
      </c>
      <c r="AV11" s="106">
        <v>26.65</v>
      </c>
      <c r="AW11" s="106">
        <v>26.675000000000001</v>
      </c>
      <c r="AX11" s="106">
        <v>26.76</v>
      </c>
      <c r="AY11" s="933">
        <v>26.78</v>
      </c>
      <c r="AZ11" s="933">
        <v>26.95</v>
      </c>
      <c r="BA11" s="933">
        <v>27.16</v>
      </c>
      <c r="BB11" s="410">
        <v>26.732693999999999</v>
      </c>
      <c r="BC11" s="410">
        <v>26.681854000000001</v>
      </c>
      <c r="BD11" s="410">
        <v>26.668513999999998</v>
      </c>
      <c r="BE11" s="410">
        <v>26.645173</v>
      </c>
      <c r="BF11" s="410">
        <v>26.640833000000001</v>
      </c>
      <c r="BG11" s="410">
        <v>26.641493000000001</v>
      </c>
      <c r="BH11" s="410">
        <v>26.659151999999999</v>
      </c>
      <c r="BI11" s="410">
        <v>26.680812</v>
      </c>
      <c r="BJ11" s="410">
        <v>26.708472</v>
      </c>
      <c r="BK11" s="410">
        <v>26.723465999999998</v>
      </c>
      <c r="BL11" s="410">
        <v>26.756625</v>
      </c>
      <c r="BM11" s="410">
        <v>26.772784999999999</v>
      </c>
      <c r="BN11" s="410">
        <v>26.794944999999998</v>
      </c>
      <c r="BO11" s="410">
        <v>26.816105</v>
      </c>
      <c r="BP11" s="410">
        <v>26.843264000000001</v>
      </c>
      <c r="BQ11" s="410">
        <v>26.849423999999999</v>
      </c>
      <c r="BR11" s="410">
        <v>26.881584</v>
      </c>
      <c r="BS11" s="410">
        <v>26.907743</v>
      </c>
      <c r="BT11" s="410">
        <v>26.886903</v>
      </c>
      <c r="BU11" s="410">
        <v>26.876062999999998</v>
      </c>
      <c r="BV11" s="410">
        <v>26.865223</v>
      </c>
    </row>
    <row r="12" spans="1:74" ht="11.1" customHeight="1" x14ac:dyDescent="0.2">
      <c r="A12" s="357" t="s">
        <v>554</v>
      </c>
      <c r="B12" s="426" t="s">
        <v>986</v>
      </c>
      <c r="C12" s="308">
        <v>0.85</v>
      </c>
      <c r="D12" s="308">
        <v>0.87</v>
      </c>
      <c r="E12" s="308">
        <v>0.87</v>
      </c>
      <c r="F12" s="308">
        <v>0.87</v>
      </c>
      <c r="G12" s="308">
        <v>0.88</v>
      </c>
      <c r="H12" s="308">
        <v>0.89500000000000002</v>
      </c>
      <c r="I12" s="308">
        <v>0.91</v>
      </c>
      <c r="J12" s="308">
        <v>0.92</v>
      </c>
      <c r="K12" s="308">
        <v>0.93</v>
      </c>
      <c r="L12" s="308">
        <v>0.94</v>
      </c>
      <c r="M12" s="308">
        <v>0.95</v>
      </c>
      <c r="N12" s="308">
        <v>0.96</v>
      </c>
      <c r="O12" s="308">
        <v>0.97</v>
      </c>
      <c r="P12" s="308">
        <v>0.97</v>
      </c>
      <c r="Q12" s="308">
        <v>0.98</v>
      </c>
      <c r="R12" s="308">
        <v>0.99</v>
      </c>
      <c r="S12" s="308">
        <v>1</v>
      </c>
      <c r="T12" s="308">
        <v>1.01</v>
      </c>
      <c r="U12" s="308">
        <v>1.01</v>
      </c>
      <c r="V12" s="308">
        <v>1.02</v>
      </c>
      <c r="W12" s="308">
        <v>1.02</v>
      </c>
      <c r="X12" s="308">
        <v>1.03</v>
      </c>
      <c r="Y12" s="308">
        <v>1.01</v>
      </c>
      <c r="Z12" s="308">
        <v>1.01</v>
      </c>
      <c r="AA12" s="308">
        <v>1.01</v>
      </c>
      <c r="AB12" s="308">
        <v>1.01</v>
      </c>
      <c r="AC12" s="308">
        <v>1</v>
      </c>
      <c r="AD12" s="308">
        <v>1.01</v>
      </c>
      <c r="AE12" s="308">
        <v>0.98</v>
      </c>
      <c r="AF12" s="308">
        <v>0.95</v>
      </c>
      <c r="AG12" s="308">
        <v>0.96</v>
      </c>
      <c r="AH12" s="308">
        <v>0.94</v>
      </c>
      <c r="AI12" s="308">
        <v>0.95</v>
      </c>
      <c r="AJ12" s="308">
        <v>0.96</v>
      </c>
      <c r="AK12" s="308">
        <v>0.96</v>
      </c>
      <c r="AL12" s="308">
        <v>0.95</v>
      </c>
      <c r="AM12" s="308">
        <v>0.92</v>
      </c>
      <c r="AN12" s="308">
        <v>0.91</v>
      </c>
      <c r="AO12" s="308">
        <v>0.91</v>
      </c>
      <c r="AP12" s="308">
        <v>0.91</v>
      </c>
      <c r="AQ12" s="308">
        <v>0.9</v>
      </c>
      <c r="AR12" s="308">
        <v>0.9</v>
      </c>
      <c r="AS12" s="308">
        <v>0.91</v>
      </c>
      <c r="AT12" s="308">
        <v>0.91</v>
      </c>
      <c r="AU12" s="308">
        <v>0.91</v>
      </c>
      <c r="AV12" s="308">
        <v>0.91</v>
      </c>
      <c r="AW12" s="308">
        <v>0.90500000000000003</v>
      </c>
      <c r="AX12" s="308">
        <v>0.92</v>
      </c>
      <c r="AY12" s="922">
        <v>0.91</v>
      </c>
      <c r="AZ12" s="922">
        <v>0.92</v>
      </c>
      <c r="BA12" s="922">
        <v>0.91</v>
      </c>
      <c r="BB12" s="377" t="s">
        <v>1602</v>
      </c>
      <c r="BC12" s="377" t="s">
        <v>1602</v>
      </c>
      <c r="BD12" s="377" t="s">
        <v>1602</v>
      </c>
      <c r="BE12" s="377" t="s">
        <v>1602</v>
      </c>
      <c r="BF12" s="377" t="s">
        <v>1602</v>
      </c>
      <c r="BG12" s="377" t="s">
        <v>1602</v>
      </c>
      <c r="BH12" s="377" t="s">
        <v>1602</v>
      </c>
      <c r="BI12" s="377" t="s">
        <v>1602</v>
      </c>
      <c r="BJ12" s="377" t="s">
        <v>1602</v>
      </c>
      <c r="BK12" s="377" t="s">
        <v>1602</v>
      </c>
      <c r="BL12" s="377" t="s">
        <v>1602</v>
      </c>
      <c r="BM12" s="377" t="s">
        <v>1602</v>
      </c>
      <c r="BN12" s="377" t="s">
        <v>1602</v>
      </c>
      <c r="BO12" s="377" t="s">
        <v>1602</v>
      </c>
      <c r="BP12" s="377" t="s">
        <v>1602</v>
      </c>
      <c r="BQ12" s="377" t="s">
        <v>1602</v>
      </c>
      <c r="BR12" s="377" t="s">
        <v>1602</v>
      </c>
      <c r="BS12" s="377" t="s">
        <v>1602</v>
      </c>
      <c r="BT12" s="377" t="s">
        <v>1602</v>
      </c>
      <c r="BU12" s="377" t="s">
        <v>1602</v>
      </c>
      <c r="BV12" s="377" t="s">
        <v>1602</v>
      </c>
    </row>
    <row r="13" spans="1:74" ht="11.1" customHeight="1" x14ac:dyDescent="0.2">
      <c r="A13" s="357" t="s">
        <v>578</v>
      </c>
      <c r="B13" s="426" t="s">
        <v>987</v>
      </c>
      <c r="C13" s="308">
        <v>0.27</v>
      </c>
      <c r="D13" s="308">
        <v>0.27</v>
      </c>
      <c r="E13" s="308">
        <v>0.28999999999999998</v>
      </c>
      <c r="F13" s="308">
        <v>0.27500000000000002</v>
      </c>
      <c r="G13" s="308">
        <v>0.26</v>
      </c>
      <c r="H13" s="308">
        <v>0.27</v>
      </c>
      <c r="I13" s="308">
        <v>0.26</v>
      </c>
      <c r="J13" s="308">
        <v>0.26</v>
      </c>
      <c r="K13" s="308">
        <v>0.25</v>
      </c>
      <c r="L13" s="308">
        <v>0.26</v>
      </c>
      <c r="M13" s="308">
        <v>0.25</v>
      </c>
      <c r="N13" s="308">
        <v>0.26</v>
      </c>
      <c r="O13" s="308">
        <v>0.27</v>
      </c>
      <c r="P13" s="308">
        <v>0.28000000000000003</v>
      </c>
      <c r="Q13" s="308">
        <v>0.26</v>
      </c>
      <c r="R13" s="308">
        <v>0.27</v>
      </c>
      <c r="S13" s="308">
        <v>0.28000000000000003</v>
      </c>
      <c r="T13" s="308">
        <v>0.28999999999999998</v>
      </c>
      <c r="U13" s="308">
        <v>0.27</v>
      </c>
      <c r="V13" s="308">
        <v>0.28000000000000003</v>
      </c>
      <c r="W13" s="308">
        <v>0.28999999999999998</v>
      </c>
      <c r="X13" s="308">
        <v>0.27</v>
      </c>
      <c r="Y13" s="308">
        <v>0.25</v>
      </c>
      <c r="Z13" s="308">
        <v>0.25</v>
      </c>
      <c r="AA13" s="308">
        <v>0.26</v>
      </c>
      <c r="AB13" s="308">
        <v>0.28000000000000003</v>
      </c>
      <c r="AC13" s="308">
        <v>0.26</v>
      </c>
      <c r="AD13" s="308">
        <v>0.26</v>
      </c>
      <c r="AE13" s="308">
        <v>0.25</v>
      </c>
      <c r="AF13" s="308">
        <v>0.25</v>
      </c>
      <c r="AG13" s="308">
        <v>0.26</v>
      </c>
      <c r="AH13" s="308">
        <v>0.25</v>
      </c>
      <c r="AI13" s="308">
        <v>0.26</v>
      </c>
      <c r="AJ13" s="308">
        <v>0.26</v>
      </c>
      <c r="AK13" s="308">
        <v>0.27</v>
      </c>
      <c r="AL13" s="308">
        <v>0.25</v>
      </c>
      <c r="AM13" s="308">
        <v>0.25</v>
      </c>
      <c r="AN13" s="308">
        <v>0.24</v>
      </c>
      <c r="AO13" s="308">
        <v>0.25</v>
      </c>
      <c r="AP13" s="308">
        <v>0.26</v>
      </c>
      <c r="AQ13" s="308">
        <v>0.25</v>
      </c>
      <c r="AR13" s="308">
        <v>0.25</v>
      </c>
      <c r="AS13" s="308">
        <v>0.24</v>
      </c>
      <c r="AT13" s="308">
        <v>0.25</v>
      </c>
      <c r="AU13" s="308">
        <v>0.24</v>
      </c>
      <c r="AV13" s="308">
        <v>0.24</v>
      </c>
      <c r="AW13" s="308">
        <v>0.22</v>
      </c>
      <c r="AX13" s="308">
        <v>0.24</v>
      </c>
      <c r="AY13" s="922">
        <v>0.24</v>
      </c>
      <c r="AZ13" s="922">
        <v>0.24</v>
      </c>
      <c r="BA13" s="922">
        <v>0.23</v>
      </c>
      <c r="BB13" s="377" t="s">
        <v>1602</v>
      </c>
      <c r="BC13" s="377" t="s">
        <v>1602</v>
      </c>
      <c r="BD13" s="377" t="s">
        <v>1602</v>
      </c>
      <c r="BE13" s="377" t="s">
        <v>1602</v>
      </c>
      <c r="BF13" s="377" t="s">
        <v>1602</v>
      </c>
      <c r="BG13" s="377" t="s">
        <v>1602</v>
      </c>
      <c r="BH13" s="377" t="s">
        <v>1602</v>
      </c>
      <c r="BI13" s="377" t="s">
        <v>1602</v>
      </c>
      <c r="BJ13" s="377" t="s">
        <v>1602</v>
      </c>
      <c r="BK13" s="377" t="s">
        <v>1602</v>
      </c>
      <c r="BL13" s="377" t="s">
        <v>1602</v>
      </c>
      <c r="BM13" s="377" t="s">
        <v>1602</v>
      </c>
      <c r="BN13" s="377" t="s">
        <v>1602</v>
      </c>
      <c r="BO13" s="377" t="s">
        <v>1602</v>
      </c>
      <c r="BP13" s="377" t="s">
        <v>1602</v>
      </c>
      <c r="BQ13" s="377" t="s">
        <v>1602</v>
      </c>
      <c r="BR13" s="377" t="s">
        <v>1602</v>
      </c>
      <c r="BS13" s="377" t="s">
        <v>1602</v>
      </c>
      <c r="BT13" s="377" t="s">
        <v>1602</v>
      </c>
      <c r="BU13" s="377" t="s">
        <v>1602</v>
      </c>
      <c r="BV13" s="377" t="s">
        <v>1602</v>
      </c>
    </row>
    <row r="14" spans="1:74" ht="11.1" customHeight="1" x14ac:dyDescent="0.2">
      <c r="A14" s="357" t="s">
        <v>571</v>
      </c>
      <c r="B14" s="426" t="s">
        <v>988</v>
      </c>
      <c r="C14" s="308">
        <v>0.105</v>
      </c>
      <c r="D14" s="308">
        <v>0.105</v>
      </c>
      <c r="E14" s="308">
        <v>0.105</v>
      </c>
      <c r="F14" s="308">
        <v>0.1</v>
      </c>
      <c r="G14" s="308">
        <v>0.105</v>
      </c>
      <c r="H14" s="308">
        <v>0.1</v>
      </c>
      <c r="I14" s="308">
        <v>0.1</v>
      </c>
      <c r="J14" s="308">
        <v>0.1</v>
      </c>
      <c r="K14" s="308">
        <v>0.1</v>
      </c>
      <c r="L14" s="308">
        <v>8.5000000000000006E-2</v>
      </c>
      <c r="M14" s="308">
        <v>0.09</v>
      </c>
      <c r="N14" s="308">
        <v>0.1</v>
      </c>
      <c r="O14" s="308">
        <v>0.1</v>
      </c>
      <c r="P14" s="308">
        <v>0.09</v>
      </c>
      <c r="Q14" s="308">
        <v>0.09</v>
      </c>
      <c r="R14" s="308">
        <v>0.09</v>
      </c>
      <c r="S14" s="308">
        <v>0.09</v>
      </c>
      <c r="T14" s="308">
        <v>0.09</v>
      </c>
      <c r="U14" s="308">
        <v>0.1</v>
      </c>
      <c r="V14" s="308">
        <v>0.08</v>
      </c>
      <c r="W14" s="308">
        <v>0.1</v>
      </c>
      <c r="X14" s="308">
        <v>7.4999999999999997E-2</v>
      </c>
      <c r="Y14" s="308">
        <v>0.06</v>
      </c>
      <c r="Z14" s="308">
        <v>0.06</v>
      </c>
      <c r="AA14" s="308">
        <v>5.5E-2</v>
      </c>
      <c r="AB14" s="308">
        <v>0.06</v>
      </c>
      <c r="AC14" s="308">
        <v>5.5E-2</v>
      </c>
      <c r="AD14" s="308">
        <v>0.06</v>
      </c>
      <c r="AE14" s="308">
        <v>5.5E-2</v>
      </c>
      <c r="AF14" s="308">
        <v>6.5000000000000002E-2</v>
      </c>
      <c r="AG14" s="308">
        <v>0.06</v>
      </c>
      <c r="AH14" s="308">
        <v>6.5000000000000002E-2</v>
      </c>
      <c r="AI14" s="308">
        <v>0.05</v>
      </c>
      <c r="AJ14" s="308">
        <v>0.06</v>
      </c>
      <c r="AK14" s="308">
        <v>0.05</v>
      </c>
      <c r="AL14" s="308">
        <v>0.05</v>
      </c>
      <c r="AM14" s="308">
        <v>0.06</v>
      </c>
      <c r="AN14" s="308">
        <v>0.05</v>
      </c>
      <c r="AO14" s="308">
        <v>0.06</v>
      </c>
      <c r="AP14" s="308">
        <v>0.05</v>
      </c>
      <c r="AQ14" s="308">
        <v>0.06</v>
      </c>
      <c r="AR14" s="308">
        <v>0.05</v>
      </c>
      <c r="AS14" s="308">
        <v>0.06</v>
      </c>
      <c r="AT14" s="308">
        <v>0.06</v>
      </c>
      <c r="AU14" s="308">
        <v>0.06</v>
      </c>
      <c r="AV14" s="308">
        <v>0.05</v>
      </c>
      <c r="AW14" s="308">
        <v>0.06</v>
      </c>
      <c r="AX14" s="308">
        <v>7.0000000000000007E-2</v>
      </c>
      <c r="AY14" s="922">
        <v>0.05</v>
      </c>
      <c r="AZ14" s="922">
        <v>0.06</v>
      </c>
      <c r="BA14" s="922">
        <v>0.06</v>
      </c>
      <c r="BB14" s="377" t="s">
        <v>1602</v>
      </c>
      <c r="BC14" s="377" t="s">
        <v>1602</v>
      </c>
      <c r="BD14" s="377" t="s">
        <v>1602</v>
      </c>
      <c r="BE14" s="377" t="s">
        <v>1602</v>
      </c>
      <c r="BF14" s="377" t="s">
        <v>1602</v>
      </c>
      <c r="BG14" s="377" t="s">
        <v>1602</v>
      </c>
      <c r="BH14" s="377" t="s">
        <v>1602</v>
      </c>
      <c r="BI14" s="377" t="s">
        <v>1602</v>
      </c>
      <c r="BJ14" s="377" t="s">
        <v>1602</v>
      </c>
      <c r="BK14" s="377" t="s">
        <v>1602</v>
      </c>
      <c r="BL14" s="377" t="s">
        <v>1602</v>
      </c>
      <c r="BM14" s="377" t="s">
        <v>1602</v>
      </c>
      <c r="BN14" s="377" t="s">
        <v>1602</v>
      </c>
      <c r="BO14" s="377" t="s">
        <v>1602</v>
      </c>
      <c r="BP14" s="377" t="s">
        <v>1602</v>
      </c>
      <c r="BQ14" s="377" t="s">
        <v>1602</v>
      </c>
      <c r="BR14" s="377" t="s">
        <v>1602</v>
      </c>
      <c r="BS14" s="377" t="s">
        <v>1602</v>
      </c>
      <c r="BT14" s="377" t="s">
        <v>1602</v>
      </c>
      <c r="BU14" s="377" t="s">
        <v>1602</v>
      </c>
      <c r="BV14" s="377" t="s">
        <v>1602</v>
      </c>
    </row>
    <row r="15" spans="1:74" ht="11.1" customHeight="1" x14ac:dyDescent="0.2">
      <c r="A15" s="357" t="s">
        <v>555</v>
      </c>
      <c r="B15" s="426" t="s">
        <v>989</v>
      </c>
      <c r="C15" s="308">
        <v>0.16</v>
      </c>
      <c r="D15" s="308">
        <v>0.16</v>
      </c>
      <c r="E15" s="308">
        <v>0.15</v>
      </c>
      <c r="F15" s="308">
        <v>0.17</v>
      </c>
      <c r="G15" s="308">
        <v>0.17</v>
      </c>
      <c r="H15" s="308">
        <v>0.18</v>
      </c>
      <c r="I15" s="308">
        <v>0.18</v>
      </c>
      <c r="J15" s="308">
        <v>0.18</v>
      </c>
      <c r="K15" s="308">
        <v>0.19</v>
      </c>
      <c r="L15" s="308">
        <v>0.18</v>
      </c>
      <c r="M15" s="308">
        <v>0.19</v>
      </c>
      <c r="N15" s="308">
        <v>0.19</v>
      </c>
      <c r="O15" s="308">
        <v>0.18</v>
      </c>
      <c r="P15" s="308">
        <v>0.19</v>
      </c>
      <c r="Q15" s="308">
        <v>0.19</v>
      </c>
      <c r="R15" s="308">
        <v>0.2</v>
      </c>
      <c r="S15" s="308">
        <v>0.18</v>
      </c>
      <c r="T15" s="308">
        <v>0.19</v>
      </c>
      <c r="U15" s="308">
        <v>0.2</v>
      </c>
      <c r="V15" s="308">
        <v>0.19</v>
      </c>
      <c r="W15" s="308">
        <v>0.21</v>
      </c>
      <c r="X15" s="308">
        <v>0.22</v>
      </c>
      <c r="Y15" s="308">
        <v>0.21</v>
      </c>
      <c r="Z15" s="308">
        <v>0.19</v>
      </c>
      <c r="AA15" s="308">
        <v>0.2</v>
      </c>
      <c r="AB15" s="308">
        <v>0.19</v>
      </c>
      <c r="AC15" s="308">
        <v>0.2</v>
      </c>
      <c r="AD15" s="308">
        <v>0.21</v>
      </c>
      <c r="AE15" s="308">
        <v>0.21</v>
      </c>
      <c r="AF15" s="308">
        <v>0.2</v>
      </c>
      <c r="AG15" s="308">
        <v>0.21</v>
      </c>
      <c r="AH15" s="308">
        <v>0.2</v>
      </c>
      <c r="AI15" s="308">
        <v>0.2</v>
      </c>
      <c r="AJ15" s="308">
        <v>0.2</v>
      </c>
      <c r="AK15" s="308">
        <v>0.21</v>
      </c>
      <c r="AL15" s="308">
        <v>0.22</v>
      </c>
      <c r="AM15" s="308">
        <v>0.21</v>
      </c>
      <c r="AN15" s="308">
        <v>0.21</v>
      </c>
      <c r="AO15" s="308">
        <v>0.22</v>
      </c>
      <c r="AP15" s="308">
        <v>0.21</v>
      </c>
      <c r="AQ15" s="308">
        <v>0.22</v>
      </c>
      <c r="AR15" s="308">
        <v>0.22</v>
      </c>
      <c r="AS15" s="308">
        <v>0.21</v>
      </c>
      <c r="AT15" s="308">
        <v>0.21</v>
      </c>
      <c r="AU15" s="308">
        <v>0.21</v>
      </c>
      <c r="AV15" s="308">
        <v>0.22</v>
      </c>
      <c r="AW15" s="308">
        <v>0.22</v>
      </c>
      <c r="AX15" s="308">
        <v>0.22</v>
      </c>
      <c r="AY15" s="922">
        <v>0.24</v>
      </c>
      <c r="AZ15" s="922">
        <v>0.22</v>
      </c>
      <c r="BA15" s="922">
        <v>0.24</v>
      </c>
      <c r="BB15" s="377" t="s">
        <v>1602</v>
      </c>
      <c r="BC15" s="377" t="s">
        <v>1602</v>
      </c>
      <c r="BD15" s="377" t="s">
        <v>1602</v>
      </c>
      <c r="BE15" s="377" t="s">
        <v>1602</v>
      </c>
      <c r="BF15" s="377" t="s">
        <v>1602</v>
      </c>
      <c r="BG15" s="377" t="s">
        <v>1602</v>
      </c>
      <c r="BH15" s="377" t="s">
        <v>1602</v>
      </c>
      <c r="BI15" s="377" t="s">
        <v>1602</v>
      </c>
      <c r="BJ15" s="377" t="s">
        <v>1602</v>
      </c>
      <c r="BK15" s="377" t="s">
        <v>1602</v>
      </c>
      <c r="BL15" s="377" t="s">
        <v>1602</v>
      </c>
      <c r="BM15" s="377" t="s">
        <v>1602</v>
      </c>
      <c r="BN15" s="377" t="s">
        <v>1602</v>
      </c>
      <c r="BO15" s="377" t="s">
        <v>1602</v>
      </c>
      <c r="BP15" s="377" t="s">
        <v>1602</v>
      </c>
      <c r="BQ15" s="377" t="s">
        <v>1602</v>
      </c>
      <c r="BR15" s="377" t="s">
        <v>1602</v>
      </c>
      <c r="BS15" s="377" t="s">
        <v>1602</v>
      </c>
      <c r="BT15" s="377" t="s">
        <v>1602</v>
      </c>
      <c r="BU15" s="377" t="s">
        <v>1602</v>
      </c>
      <c r="BV15" s="377" t="s">
        <v>1602</v>
      </c>
    </row>
    <row r="16" spans="1:74" ht="11.1" customHeight="1" x14ac:dyDescent="0.2">
      <c r="A16" s="357" t="s">
        <v>885</v>
      </c>
      <c r="B16" s="426" t="s">
        <v>990</v>
      </c>
      <c r="C16" s="308">
        <v>2.0499999999999998</v>
      </c>
      <c r="D16" s="308">
        <v>2.2000000000000002</v>
      </c>
      <c r="E16" s="308">
        <v>2.2999999999999998</v>
      </c>
      <c r="F16" s="308">
        <v>2.4500000000000002</v>
      </c>
      <c r="G16" s="308">
        <v>2.4500000000000002</v>
      </c>
      <c r="H16" s="308">
        <v>2.5</v>
      </c>
      <c r="I16" s="308">
        <v>2.5</v>
      </c>
      <c r="J16" s="308">
        <v>2.4500000000000002</v>
      </c>
      <c r="K16" s="308">
        <v>2.4500000000000002</v>
      </c>
      <c r="L16" s="308">
        <v>2.4500000000000002</v>
      </c>
      <c r="M16" s="308">
        <v>2.4500000000000002</v>
      </c>
      <c r="N16" s="308">
        <v>2.4500000000000002</v>
      </c>
      <c r="O16" s="308">
        <v>2.5</v>
      </c>
      <c r="P16" s="308">
        <v>2.5499999999999998</v>
      </c>
      <c r="Q16" s="308">
        <v>2.6</v>
      </c>
      <c r="R16" s="308">
        <v>2.6</v>
      </c>
      <c r="S16" s="308">
        <v>2.5</v>
      </c>
      <c r="T16" s="308">
        <v>2.5</v>
      </c>
      <c r="U16" s="308">
        <v>2.5</v>
      </c>
      <c r="V16" s="308">
        <v>2.5499999999999998</v>
      </c>
      <c r="W16" s="308">
        <v>2.5299999999999998</v>
      </c>
      <c r="X16" s="308">
        <v>2.5499999999999998</v>
      </c>
      <c r="Y16" s="308">
        <v>2.56</v>
      </c>
      <c r="Z16" s="308">
        <v>2.56</v>
      </c>
      <c r="AA16" s="308">
        <v>2.5499999999999998</v>
      </c>
      <c r="AB16" s="308">
        <v>2.6</v>
      </c>
      <c r="AC16" s="308">
        <v>2.65</v>
      </c>
      <c r="AD16" s="308">
        <v>2.68</v>
      </c>
      <c r="AE16" s="308">
        <v>2.75</v>
      </c>
      <c r="AF16" s="308">
        <v>2.78</v>
      </c>
      <c r="AG16" s="308">
        <v>2.85</v>
      </c>
      <c r="AH16" s="308">
        <v>3</v>
      </c>
      <c r="AI16" s="308">
        <v>3.05</v>
      </c>
      <c r="AJ16" s="308">
        <v>3.1</v>
      </c>
      <c r="AK16" s="308">
        <v>3.2</v>
      </c>
      <c r="AL16" s="308">
        <v>3.25</v>
      </c>
      <c r="AM16" s="308">
        <v>3.22</v>
      </c>
      <c r="AN16" s="308">
        <v>3.22</v>
      </c>
      <c r="AO16" s="308">
        <v>3.28</v>
      </c>
      <c r="AP16" s="308">
        <v>3.26</v>
      </c>
      <c r="AQ16" s="308">
        <v>3.26</v>
      </c>
      <c r="AR16" s="308">
        <v>3.26</v>
      </c>
      <c r="AS16" s="308">
        <v>3.3</v>
      </c>
      <c r="AT16" s="308">
        <v>3.33</v>
      </c>
      <c r="AU16" s="308">
        <v>3.4</v>
      </c>
      <c r="AV16" s="308">
        <v>3.35</v>
      </c>
      <c r="AW16" s="308">
        <v>3.42</v>
      </c>
      <c r="AX16" s="308">
        <v>3.4</v>
      </c>
      <c r="AY16" s="922">
        <v>3.4</v>
      </c>
      <c r="AZ16" s="922">
        <v>3.45</v>
      </c>
      <c r="BA16" s="922">
        <v>3.35</v>
      </c>
      <c r="BB16" s="377" t="s">
        <v>1602</v>
      </c>
      <c r="BC16" s="377" t="s">
        <v>1602</v>
      </c>
      <c r="BD16" s="377" t="s">
        <v>1602</v>
      </c>
      <c r="BE16" s="377" t="s">
        <v>1602</v>
      </c>
      <c r="BF16" s="377" t="s">
        <v>1602</v>
      </c>
      <c r="BG16" s="377" t="s">
        <v>1602</v>
      </c>
      <c r="BH16" s="377" t="s">
        <v>1602</v>
      </c>
      <c r="BI16" s="377" t="s">
        <v>1602</v>
      </c>
      <c r="BJ16" s="377" t="s">
        <v>1602</v>
      </c>
      <c r="BK16" s="377" t="s">
        <v>1602</v>
      </c>
      <c r="BL16" s="377" t="s">
        <v>1602</v>
      </c>
      <c r="BM16" s="377" t="s">
        <v>1602</v>
      </c>
      <c r="BN16" s="377" t="s">
        <v>1602</v>
      </c>
      <c r="BO16" s="377" t="s">
        <v>1602</v>
      </c>
      <c r="BP16" s="377" t="s">
        <v>1602</v>
      </c>
      <c r="BQ16" s="377" t="s">
        <v>1602</v>
      </c>
      <c r="BR16" s="377" t="s">
        <v>1602</v>
      </c>
      <c r="BS16" s="377" t="s">
        <v>1602</v>
      </c>
      <c r="BT16" s="377" t="s">
        <v>1602</v>
      </c>
      <c r="BU16" s="377" t="s">
        <v>1602</v>
      </c>
      <c r="BV16" s="377" t="s">
        <v>1602</v>
      </c>
    </row>
    <row r="17" spans="1:74" ht="11.1" customHeight="1" x14ac:dyDescent="0.2">
      <c r="A17" s="357" t="s">
        <v>191</v>
      </c>
      <c r="B17" s="426" t="s">
        <v>991</v>
      </c>
      <c r="C17" s="308">
        <v>3.86</v>
      </c>
      <c r="D17" s="308">
        <v>3.95</v>
      </c>
      <c r="E17" s="308">
        <v>4</v>
      </c>
      <c r="F17" s="308">
        <v>4</v>
      </c>
      <c r="G17" s="308">
        <v>4</v>
      </c>
      <c r="H17" s="308">
        <v>3.95</v>
      </c>
      <c r="I17" s="308">
        <v>4</v>
      </c>
      <c r="J17" s="308">
        <v>4.0750000000000002</v>
      </c>
      <c r="K17" s="308">
        <v>4.125</v>
      </c>
      <c r="L17" s="308">
        <v>4.2</v>
      </c>
      <c r="M17" s="308">
        <v>4.25</v>
      </c>
      <c r="N17" s="308">
        <v>4.3</v>
      </c>
      <c r="O17" s="308">
        <v>4.25</v>
      </c>
      <c r="P17" s="308">
        <v>4.3499999999999996</v>
      </c>
      <c r="Q17" s="308">
        <v>4.3</v>
      </c>
      <c r="R17" s="308">
        <v>4.4000000000000004</v>
      </c>
      <c r="S17" s="308">
        <v>4.4000000000000004</v>
      </c>
      <c r="T17" s="308">
        <v>4.45</v>
      </c>
      <c r="U17" s="308">
        <v>4.55</v>
      </c>
      <c r="V17" s="308">
        <v>4.55</v>
      </c>
      <c r="W17" s="308">
        <v>4.55</v>
      </c>
      <c r="X17" s="308">
        <v>4.58</v>
      </c>
      <c r="Y17" s="308">
        <v>4.4800000000000004</v>
      </c>
      <c r="Z17" s="308">
        <v>4.4800000000000004</v>
      </c>
      <c r="AA17" s="308">
        <v>4.43</v>
      </c>
      <c r="AB17" s="308">
        <v>4.43</v>
      </c>
      <c r="AC17" s="308">
        <v>4.38</v>
      </c>
      <c r="AD17" s="308">
        <v>4.17</v>
      </c>
      <c r="AE17" s="308">
        <v>4.2</v>
      </c>
      <c r="AF17" s="308">
        <v>4.21</v>
      </c>
      <c r="AG17" s="308">
        <v>4.28</v>
      </c>
      <c r="AH17" s="308">
        <v>4.3600000000000003</v>
      </c>
      <c r="AI17" s="308">
        <v>4.3499999999999996</v>
      </c>
      <c r="AJ17" s="308">
        <v>4.37</v>
      </c>
      <c r="AK17" s="308">
        <v>4.34</v>
      </c>
      <c r="AL17" s="308">
        <v>4.42</v>
      </c>
      <c r="AM17" s="308">
        <v>4.4000000000000004</v>
      </c>
      <c r="AN17" s="308">
        <v>4.41</v>
      </c>
      <c r="AO17" s="308">
        <v>4.49</v>
      </c>
      <c r="AP17" s="308">
        <v>4.4800000000000004</v>
      </c>
      <c r="AQ17" s="308">
        <v>4.47</v>
      </c>
      <c r="AR17" s="308">
        <v>4.4400000000000004</v>
      </c>
      <c r="AS17" s="308">
        <v>4.55</v>
      </c>
      <c r="AT17" s="308">
        <v>4.47</v>
      </c>
      <c r="AU17" s="308">
        <v>4.32</v>
      </c>
      <c r="AV17" s="308">
        <v>4.2699999999999996</v>
      </c>
      <c r="AW17" s="308">
        <v>4.25</v>
      </c>
      <c r="AX17" s="308">
        <v>4.22</v>
      </c>
      <c r="AY17" s="922">
        <v>4.3</v>
      </c>
      <c r="AZ17" s="922">
        <v>4.2699999999999996</v>
      </c>
      <c r="BA17" s="922">
        <v>4.32</v>
      </c>
      <c r="BB17" s="377" t="s">
        <v>1602</v>
      </c>
      <c r="BC17" s="377" t="s">
        <v>1602</v>
      </c>
      <c r="BD17" s="377" t="s">
        <v>1602</v>
      </c>
      <c r="BE17" s="377" t="s">
        <v>1602</v>
      </c>
      <c r="BF17" s="377" t="s">
        <v>1602</v>
      </c>
      <c r="BG17" s="377" t="s">
        <v>1602</v>
      </c>
      <c r="BH17" s="377" t="s">
        <v>1602</v>
      </c>
      <c r="BI17" s="377" t="s">
        <v>1602</v>
      </c>
      <c r="BJ17" s="377" t="s">
        <v>1602</v>
      </c>
      <c r="BK17" s="377" t="s">
        <v>1602</v>
      </c>
      <c r="BL17" s="377" t="s">
        <v>1602</v>
      </c>
      <c r="BM17" s="377" t="s">
        <v>1602</v>
      </c>
      <c r="BN17" s="377" t="s">
        <v>1602</v>
      </c>
      <c r="BO17" s="377" t="s">
        <v>1602</v>
      </c>
      <c r="BP17" s="377" t="s">
        <v>1602</v>
      </c>
      <c r="BQ17" s="377" t="s">
        <v>1602</v>
      </c>
      <c r="BR17" s="377" t="s">
        <v>1602</v>
      </c>
      <c r="BS17" s="377" t="s">
        <v>1602</v>
      </c>
      <c r="BT17" s="377" t="s">
        <v>1602</v>
      </c>
      <c r="BU17" s="377" t="s">
        <v>1602</v>
      </c>
      <c r="BV17" s="377" t="s">
        <v>1602</v>
      </c>
    </row>
    <row r="18" spans="1:74" ht="11.1" customHeight="1" x14ac:dyDescent="0.2">
      <c r="A18" s="357" t="s">
        <v>185</v>
      </c>
      <c r="B18" s="426" t="s">
        <v>992</v>
      </c>
      <c r="C18" s="308">
        <v>2.33</v>
      </c>
      <c r="D18" s="308">
        <v>2.33</v>
      </c>
      <c r="E18" s="308">
        <v>2.33</v>
      </c>
      <c r="F18" s="308">
        <v>2.33</v>
      </c>
      <c r="G18" s="308">
        <v>2.36</v>
      </c>
      <c r="H18" s="308">
        <v>2.383</v>
      </c>
      <c r="I18" s="308">
        <v>2.42</v>
      </c>
      <c r="J18" s="308">
        <v>2.4500000000000002</v>
      </c>
      <c r="K18" s="308">
        <v>2.4700000000000002</v>
      </c>
      <c r="L18" s="308">
        <v>2.5</v>
      </c>
      <c r="M18" s="308">
        <v>2.5350000000000001</v>
      </c>
      <c r="N18" s="308">
        <v>2.5499999999999998</v>
      </c>
      <c r="O18" s="308">
        <v>2.58</v>
      </c>
      <c r="P18" s="308">
        <v>2.61</v>
      </c>
      <c r="Q18" s="308">
        <v>2.64</v>
      </c>
      <c r="R18" s="308">
        <v>2.66</v>
      </c>
      <c r="S18" s="308">
        <v>2.6945999999999999</v>
      </c>
      <c r="T18" s="308">
        <v>2.72</v>
      </c>
      <c r="U18" s="308">
        <v>2.77</v>
      </c>
      <c r="V18" s="308">
        <v>2.81</v>
      </c>
      <c r="W18" s="308">
        <v>2.82</v>
      </c>
      <c r="X18" s="308">
        <v>2.8</v>
      </c>
      <c r="Y18" s="308">
        <v>2.7</v>
      </c>
      <c r="Z18" s="308">
        <v>2.65</v>
      </c>
      <c r="AA18" s="308">
        <v>2.7</v>
      </c>
      <c r="AB18" s="308">
        <v>2.68</v>
      </c>
      <c r="AC18" s="308">
        <v>2.67</v>
      </c>
      <c r="AD18" s="308">
        <v>2.63</v>
      </c>
      <c r="AE18" s="308">
        <v>2.57</v>
      </c>
      <c r="AF18" s="308">
        <v>2.57</v>
      </c>
      <c r="AG18" s="308">
        <v>2.5499999999999998</v>
      </c>
      <c r="AH18" s="308">
        <v>2.54</v>
      </c>
      <c r="AI18" s="308">
        <v>2.58</v>
      </c>
      <c r="AJ18" s="308">
        <v>2.52</v>
      </c>
      <c r="AK18" s="308">
        <v>2.5499999999999998</v>
      </c>
      <c r="AL18" s="308">
        <v>2.52</v>
      </c>
      <c r="AM18" s="308">
        <v>2.4500000000000002</v>
      </c>
      <c r="AN18" s="308">
        <v>2.4500000000000002</v>
      </c>
      <c r="AO18" s="308">
        <v>2.48</v>
      </c>
      <c r="AP18" s="308">
        <v>2.5</v>
      </c>
      <c r="AQ18" s="308">
        <v>2.5</v>
      </c>
      <c r="AR18" s="308">
        <v>2.48</v>
      </c>
      <c r="AS18" s="308">
        <v>2.44</v>
      </c>
      <c r="AT18" s="308">
        <v>2.44</v>
      </c>
      <c r="AU18" s="308">
        <v>2.4500000000000002</v>
      </c>
      <c r="AV18" s="308">
        <v>2.4500000000000002</v>
      </c>
      <c r="AW18" s="308">
        <v>2.42</v>
      </c>
      <c r="AX18" s="308">
        <v>2.4500000000000002</v>
      </c>
      <c r="AY18" s="922">
        <v>2.42</v>
      </c>
      <c r="AZ18" s="922">
        <v>2.4300000000000002</v>
      </c>
      <c r="BA18" s="922">
        <v>2.4500000000000002</v>
      </c>
      <c r="BB18" s="377" t="s">
        <v>1602</v>
      </c>
      <c r="BC18" s="377" t="s">
        <v>1602</v>
      </c>
      <c r="BD18" s="377" t="s">
        <v>1602</v>
      </c>
      <c r="BE18" s="377" t="s">
        <v>1602</v>
      </c>
      <c r="BF18" s="377" t="s">
        <v>1602</v>
      </c>
      <c r="BG18" s="377" t="s">
        <v>1602</v>
      </c>
      <c r="BH18" s="377" t="s">
        <v>1602</v>
      </c>
      <c r="BI18" s="377" t="s">
        <v>1602</v>
      </c>
      <c r="BJ18" s="377" t="s">
        <v>1602</v>
      </c>
      <c r="BK18" s="377" t="s">
        <v>1602</v>
      </c>
      <c r="BL18" s="377" t="s">
        <v>1602</v>
      </c>
      <c r="BM18" s="377" t="s">
        <v>1602</v>
      </c>
      <c r="BN18" s="377" t="s">
        <v>1602</v>
      </c>
      <c r="BO18" s="377" t="s">
        <v>1602</v>
      </c>
      <c r="BP18" s="377" t="s">
        <v>1602</v>
      </c>
      <c r="BQ18" s="377" t="s">
        <v>1602</v>
      </c>
      <c r="BR18" s="377" t="s">
        <v>1602</v>
      </c>
      <c r="BS18" s="377" t="s">
        <v>1602</v>
      </c>
      <c r="BT18" s="377" t="s">
        <v>1602</v>
      </c>
      <c r="BU18" s="377" t="s">
        <v>1602</v>
      </c>
      <c r="BV18" s="377" t="s">
        <v>1602</v>
      </c>
    </row>
    <row r="19" spans="1:74" ht="11.1" customHeight="1" x14ac:dyDescent="0.2">
      <c r="A19" s="357" t="s">
        <v>186</v>
      </c>
      <c r="B19" s="426" t="s">
        <v>993</v>
      </c>
      <c r="C19" s="308">
        <v>1.1499999999999999</v>
      </c>
      <c r="D19" s="308">
        <v>1.19</v>
      </c>
      <c r="E19" s="308">
        <v>1.21</v>
      </c>
      <c r="F19" s="308">
        <v>1.1399999999999999</v>
      </c>
      <c r="G19" s="308">
        <v>1.17</v>
      </c>
      <c r="H19" s="308">
        <v>1.18</v>
      </c>
      <c r="I19" s="308">
        <v>1.19</v>
      </c>
      <c r="J19" s="308">
        <v>1.18</v>
      </c>
      <c r="K19" s="308">
        <v>1.1599999999999999</v>
      </c>
      <c r="L19" s="308">
        <v>1.1599999999999999</v>
      </c>
      <c r="M19" s="308">
        <v>1.1399999999999999</v>
      </c>
      <c r="N19" s="308">
        <v>1.05</v>
      </c>
      <c r="O19" s="308">
        <v>0.98</v>
      </c>
      <c r="P19" s="308">
        <v>1.1299999999999999</v>
      </c>
      <c r="Q19" s="308">
        <v>1.08</v>
      </c>
      <c r="R19" s="308">
        <v>0.91</v>
      </c>
      <c r="S19" s="308">
        <v>0.73</v>
      </c>
      <c r="T19" s="308">
        <v>0.65</v>
      </c>
      <c r="U19" s="308">
        <v>0.6</v>
      </c>
      <c r="V19" s="308">
        <v>1.1200000000000001</v>
      </c>
      <c r="W19" s="308">
        <v>1.1499999999999999</v>
      </c>
      <c r="X19" s="308">
        <v>1.1599999999999999</v>
      </c>
      <c r="Y19" s="308">
        <v>1.1100000000000001</v>
      </c>
      <c r="Z19" s="308">
        <v>1.1499999999999999</v>
      </c>
      <c r="AA19" s="308">
        <v>1.1299999999999999</v>
      </c>
      <c r="AB19" s="308">
        <v>1.1599999999999999</v>
      </c>
      <c r="AC19" s="308">
        <v>1.1399999999999999</v>
      </c>
      <c r="AD19" s="308">
        <v>1.1399999999999999</v>
      </c>
      <c r="AE19" s="308">
        <v>1.1499999999999999</v>
      </c>
      <c r="AF19" s="308">
        <v>1.1499999999999999</v>
      </c>
      <c r="AG19" s="308">
        <v>1.1299999999999999</v>
      </c>
      <c r="AH19" s="308">
        <v>1.1599999999999999</v>
      </c>
      <c r="AI19" s="308">
        <v>1.1599999999999999</v>
      </c>
      <c r="AJ19" s="308">
        <v>1.1499999999999999</v>
      </c>
      <c r="AK19" s="308">
        <v>1.19</v>
      </c>
      <c r="AL19" s="308">
        <v>1.17</v>
      </c>
      <c r="AM19" s="308">
        <v>1.02</v>
      </c>
      <c r="AN19" s="308">
        <v>1.1399999999999999</v>
      </c>
      <c r="AO19" s="308">
        <v>1.1399999999999999</v>
      </c>
      <c r="AP19" s="308">
        <v>1.18</v>
      </c>
      <c r="AQ19" s="308">
        <v>1.18</v>
      </c>
      <c r="AR19" s="308">
        <v>1.2</v>
      </c>
      <c r="AS19" s="308">
        <v>1.17</v>
      </c>
      <c r="AT19" s="308">
        <v>0.92</v>
      </c>
      <c r="AU19" s="308">
        <v>0.56999999999999995</v>
      </c>
      <c r="AV19" s="308">
        <v>1.07</v>
      </c>
      <c r="AW19" s="308">
        <v>1.18</v>
      </c>
      <c r="AX19" s="308">
        <v>1.25</v>
      </c>
      <c r="AY19" s="922">
        <v>1.23</v>
      </c>
      <c r="AZ19" s="922">
        <v>1.27</v>
      </c>
      <c r="BA19" s="922">
        <v>1.25</v>
      </c>
      <c r="BB19" s="377" t="s">
        <v>1602</v>
      </c>
      <c r="BC19" s="377" t="s">
        <v>1602</v>
      </c>
      <c r="BD19" s="377" t="s">
        <v>1602</v>
      </c>
      <c r="BE19" s="377" t="s">
        <v>1602</v>
      </c>
      <c r="BF19" s="377" t="s">
        <v>1602</v>
      </c>
      <c r="BG19" s="377" t="s">
        <v>1602</v>
      </c>
      <c r="BH19" s="377" t="s">
        <v>1602</v>
      </c>
      <c r="BI19" s="377" t="s">
        <v>1602</v>
      </c>
      <c r="BJ19" s="377" t="s">
        <v>1602</v>
      </c>
      <c r="BK19" s="377" t="s">
        <v>1602</v>
      </c>
      <c r="BL19" s="377" t="s">
        <v>1602</v>
      </c>
      <c r="BM19" s="377" t="s">
        <v>1602</v>
      </c>
      <c r="BN19" s="377" t="s">
        <v>1602</v>
      </c>
      <c r="BO19" s="377" t="s">
        <v>1602</v>
      </c>
      <c r="BP19" s="377" t="s">
        <v>1602</v>
      </c>
      <c r="BQ19" s="377" t="s">
        <v>1602</v>
      </c>
      <c r="BR19" s="377" t="s">
        <v>1602</v>
      </c>
      <c r="BS19" s="377" t="s">
        <v>1602</v>
      </c>
      <c r="BT19" s="377" t="s">
        <v>1602</v>
      </c>
      <c r="BU19" s="377" t="s">
        <v>1602</v>
      </c>
      <c r="BV19" s="377" t="s">
        <v>1602</v>
      </c>
    </row>
    <row r="20" spans="1:74" ht="11.1" customHeight="1" x14ac:dyDescent="0.2">
      <c r="A20" s="357" t="s">
        <v>187</v>
      </c>
      <c r="B20" s="426" t="s">
        <v>994</v>
      </c>
      <c r="C20" s="308">
        <v>1.22</v>
      </c>
      <c r="D20" s="308">
        <v>1.36</v>
      </c>
      <c r="E20" s="308">
        <v>1.35</v>
      </c>
      <c r="F20" s="308">
        <v>1.3</v>
      </c>
      <c r="G20" s="308">
        <v>1.34</v>
      </c>
      <c r="H20" s="308">
        <v>1.31</v>
      </c>
      <c r="I20" s="308">
        <v>1.34</v>
      </c>
      <c r="J20" s="308">
        <v>1.17</v>
      </c>
      <c r="K20" s="308">
        <v>1.32</v>
      </c>
      <c r="L20" s="308">
        <v>1.28</v>
      </c>
      <c r="M20" s="308">
        <v>1.35</v>
      </c>
      <c r="N20" s="308">
        <v>1.29</v>
      </c>
      <c r="O20" s="308">
        <v>1.28</v>
      </c>
      <c r="P20" s="308">
        <v>1.33</v>
      </c>
      <c r="Q20" s="308">
        <v>1.22</v>
      </c>
      <c r="R20" s="308">
        <v>1.2</v>
      </c>
      <c r="S20" s="308">
        <v>1.05</v>
      </c>
      <c r="T20" s="308">
        <v>1.07</v>
      </c>
      <c r="U20" s="308">
        <v>1.02</v>
      </c>
      <c r="V20" s="308">
        <v>0.92</v>
      </c>
      <c r="W20" s="308">
        <v>0.97</v>
      </c>
      <c r="X20" s="308">
        <v>1</v>
      </c>
      <c r="Y20" s="308">
        <v>1.06</v>
      </c>
      <c r="Z20" s="308">
        <v>1.1399999999999999</v>
      </c>
      <c r="AA20" s="308">
        <v>1.2</v>
      </c>
      <c r="AB20" s="308">
        <v>1.26</v>
      </c>
      <c r="AC20" s="308">
        <v>1.25</v>
      </c>
      <c r="AD20" s="308">
        <v>1.06</v>
      </c>
      <c r="AE20" s="308">
        <v>1.26</v>
      </c>
      <c r="AF20" s="308">
        <v>1.25</v>
      </c>
      <c r="AG20" s="308">
        <v>1.1299999999999999</v>
      </c>
      <c r="AH20" s="308">
        <v>1.2</v>
      </c>
      <c r="AI20" s="308">
        <v>1.29</v>
      </c>
      <c r="AJ20" s="308">
        <v>1.31</v>
      </c>
      <c r="AK20" s="308">
        <v>1.25</v>
      </c>
      <c r="AL20" s="308">
        <v>1.36</v>
      </c>
      <c r="AM20" s="308">
        <v>1.29</v>
      </c>
      <c r="AN20" s="308">
        <v>1.26</v>
      </c>
      <c r="AO20" s="308">
        <v>1.29</v>
      </c>
      <c r="AP20" s="308">
        <v>1.21</v>
      </c>
      <c r="AQ20" s="308">
        <v>1.25</v>
      </c>
      <c r="AR20" s="308">
        <v>1.25</v>
      </c>
      <c r="AS20" s="308">
        <v>1.3</v>
      </c>
      <c r="AT20" s="308">
        <v>1.36</v>
      </c>
      <c r="AU20" s="308">
        <v>1.26</v>
      </c>
      <c r="AV20" s="308">
        <v>1.27</v>
      </c>
      <c r="AW20" s="308">
        <v>1.27</v>
      </c>
      <c r="AX20" s="308">
        <v>1.35</v>
      </c>
      <c r="AY20" s="922">
        <v>1.33</v>
      </c>
      <c r="AZ20" s="922">
        <v>1.38</v>
      </c>
      <c r="BA20" s="922">
        <v>1.4</v>
      </c>
      <c r="BB20" s="377" t="s">
        <v>1602</v>
      </c>
      <c r="BC20" s="377" t="s">
        <v>1602</v>
      </c>
      <c r="BD20" s="377" t="s">
        <v>1602</v>
      </c>
      <c r="BE20" s="377" t="s">
        <v>1602</v>
      </c>
      <c r="BF20" s="377" t="s">
        <v>1602</v>
      </c>
      <c r="BG20" s="377" t="s">
        <v>1602</v>
      </c>
      <c r="BH20" s="377" t="s">
        <v>1602</v>
      </c>
      <c r="BI20" s="377" t="s">
        <v>1602</v>
      </c>
      <c r="BJ20" s="377" t="s">
        <v>1602</v>
      </c>
      <c r="BK20" s="377" t="s">
        <v>1602</v>
      </c>
      <c r="BL20" s="377" t="s">
        <v>1602</v>
      </c>
      <c r="BM20" s="377" t="s">
        <v>1602</v>
      </c>
      <c r="BN20" s="377" t="s">
        <v>1602</v>
      </c>
      <c r="BO20" s="377" t="s">
        <v>1602</v>
      </c>
      <c r="BP20" s="377" t="s">
        <v>1602</v>
      </c>
      <c r="BQ20" s="377" t="s">
        <v>1602</v>
      </c>
      <c r="BR20" s="377" t="s">
        <v>1602</v>
      </c>
      <c r="BS20" s="377" t="s">
        <v>1602</v>
      </c>
      <c r="BT20" s="377" t="s">
        <v>1602</v>
      </c>
      <c r="BU20" s="377" t="s">
        <v>1602</v>
      </c>
      <c r="BV20" s="377" t="s">
        <v>1602</v>
      </c>
    </row>
    <row r="21" spans="1:74" ht="11.1" customHeight="1" x14ac:dyDescent="0.2">
      <c r="A21" s="357" t="s">
        <v>188</v>
      </c>
      <c r="B21" s="426" t="s">
        <v>995</v>
      </c>
      <c r="C21" s="308">
        <v>9.1</v>
      </c>
      <c r="D21" s="308">
        <v>8.1999999999999993</v>
      </c>
      <c r="E21" s="308">
        <v>8.15</v>
      </c>
      <c r="F21" s="308">
        <v>8.15</v>
      </c>
      <c r="G21" s="308">
        <v>8.4819999999999993</v>
      </c>
      <c r="H21" s="308">
        <v>8.9469999999999992</v>
      </c>
      <c r="I21" s="308">
        <v>9.4499999999999993</v>
      </c>
      <c r="J21" s="308">
        <v>9.5500000000000007</v>
      </c>
      <c r="K21" s="308">
        <v>9.65</v>
      </c>
      <c r="L21" s="308">
        <v>9.8000000000000007</v>
      </c>
      <c r="M21" s="308">
        <v>9.9</v>
      </c>
      <c r="N21" s="308">
        <v>9.9</v>
      </c>
      <c r="O21" s="308">
        <v>10</v>
      </c>
      <c r="P21" s="308">
        <v>10.25</v>
      </c>
      <c r="Q21" s="308">
        <v>10</v>
      </c>
      <c r="R21" s="308">
        <v>10.3</v>
      </c>
      <c r="S21" s="308">
        <v>10.25</v>
      </c>
      <c r="T21" s="308">
        <v>10.35</v>
      </c>
      <c r="U21" s="308">
        <v>10.6</v>
      </c>
      <c r="V21" s="308">
        <v>10.95</v>
      </c>
      <c r="W21" s="308">
        <v>11</v>
      </c>
      <c r="X21" s="308">
        <v>10.5</v>
      </c>
      <c r="Y21" s="308">
        <v>10.5</v>
      </c>
      <c r="Z21" s="308">
        <v>10.5</v>
      </c>
      <c r="AA21" s="308">
        <v>9.8000000000000007</v>
      </c>
      <c r="AB21" s="308">
        <v>10</v>
      </c>
      <c r="AC21" s="308">
        <v>10.25</v>
      </c>
      <c r="AD21" s="308">
        <v>10.6</v>
      </c>
      <c r="AE21" s="308">
        <v>9.9</v>
      </c>
      <c r="AF21" s="308">
        <v>10.050000000000001</v>
      </c>
      <c r="AG21" s="308">
        <v>9.17</v>
      </c>
      <c r="AH21" s="308">
        <v>8.6999999999999993</v>
      </c>
      <c r="AI21" s="308">
        <v>9.1999999999999993</v>
      </c>
      <c r="AJ21" s="308">
        <v>9.0500000000000007</v>
      </c>
      <c r="AK21" s="308">
        <v>9</v>
      </c>
      <c r="AL21" s="308">
        <v>8.75</v>
      </c>
      <c r="AM21" s="308">
        <v>8.9499999999999993</v>
      </c>
      <c r="AN21" s="308">
        <v>9.15</v>
      </c>
      <c r="AO21" s="308">
        <v>9.25</v>
      </c>
      <c r="AP21" s="308">
        <v>9.25</v>
      </c>
      <c r="AQ21" s="308">
        <v>9.0500000000000007</v>
      </c>
      <c r="AR21" s="308">
        <v>8.6999999999999993</v>
      </c>
      <c r="AS21" s="308">
        <v>9</v>
      </c>
      <c r="AT21" s="308">
        <v>9.1300000000000008</v>
      </c>
      <c r="AU21" s="308">
        <v>8.92</v>
      </c>
      <c r="AV21" s="308">
        <v>9</v>
      </c>
      <c r="AW21" s="308">
        <v>8.9600000000000009</v>
      </c>
      <c r="AX21" s="308">
        <v>8.9</v>
      </c>
      <c r="AY21" s="922">
        <v>8.85</v>
      </c>
      <c r="AZ21" s="922">
        <v>8.85</v>
      </c>
      <c r="BA21" s="922">
        <v>9.1</v>
      </c>
      <c r="BB21" s="377" t="s">
        <v>1602</v>
      </c>
      <c r="BC21" s="377" t="s">
        <v>1602</v>
      </c>
      <c r="BD21" s="377" t="s">
        <v>1602</v>
      </c>
      <c r="BE21" s="377" t="s">
        <v>1602</v>
      </c>
      <c r="BF21" s="377" t="s">
        <v>1602</v>
      </c>
      <c r="BG21" s="377" t="s">
        <v>1602</v>
      </c>
      <c r="BH21" s="377" t="s">
        <v>1602</v>
      </c>
      <c r="BI21" s="377" t="s">
        <v>1602</v>
      </c>
      <c r="BJ21" s="377" t="s">
        <v>1602</v>
      </c>
      <c r="BK21" s="377" t="s">
        <v>1602</v>
      </c>
      <c r="BL21" s="377" t="s">
        <v>1602</v>
      </c>
      <c r="BM21" s="377" t="s">
        <v>1602</v>
      </c>
      <c r="BN21" s="377" t="s">
        <v>1602</v>
      </c>
      <c r="BO21" s="377" t="s">
        <v>1602</v>
      </c>
      <c r="BP21" s="377" t="s">
        <v>1602</v>
      </c>
      <c r="BQ21" s="377" t="s">
        <v>1602</v>
      </c>
      <c r="BR21" s="377" t="s">
        <v>1602</v>
      </c>
      <c r="BS21" s="377" t="s">
        <v>1602</v>
      </c>
      <c r="BT21" s="377" t="s">
        <v>1602</v>
      </c>
      <c r="BU21" s="377" t="s">
        <v>1602</v>
      </c>
      <c r="BV21" s="377" t="s">
        <v>1602</v>
      </c>
    </row>
    <row r="22" spans="1:74" ht="11.1" customHeight="1" x14ac:dyDescent="0.2">
      <c r="A22" s="357" t="s">
        <v>189</v>
      </c>
      <c r="B22" s="426" t="s">
        <v>996</v>
      </c>
      <c r="C22" s="308">
        <v>2.61</v>
      </c>
      <c r="D22" s="308">
        <v>2.61</v>
      </c>
      <c r="E22" s="308">
        <v>2.61</v>
      </c>
      <c r="F22" s="308">
        <v>2.61</v>
      </c>
      <c r="G22" s="308">
        <v>2.64</v>
      </c>
      <c r="H22" s="308">
        <v>2.69</v>
      </c>
      <c r="I22" s="308">
        <v>2.72</v>
      </c>
      <c r="J22" s="308">
        <v>2.77</v>
      </c>
      <c r="K22" s="308">
        <v>2.79</v>
      </c>
      <c r="L22" s="308">
        <v>2.83</v>
      </c>
      <c r="M22" s="308">
        <v>2.85</v>
      </c>
      <c r="N22" s="308">
        <v>2.9</v>
      </c>
      <c r="O22" s="308">
        <v>2.91</v>
      </c>
      <c r="P22" s="308">
        <v>2.9449999999999998</v>
      </c>
      <c r="Q22" s="308">
        <v>2.97</v>
      </c>
      <c r="R22" s="308">
        <v>3.01</v>
      </c>
      <c r="S22" s="308">
        <v>3.04</v>
      </c>
      <c r="T22" s="308">
        <v>3.08</v>
      </c>
      <c r="U22" s="308">
        <v>3.13</v>
      </c>
      <c r="V22" s="308">
        <v>3.18</v>
      </c>
      <c r="W22" s="308">
        <v>3.19</v>
      </c>
      <c r="X22" s="308">
        <v>3.18</v>
      </c>
      <c r="Y22" s="308">
        <v>3.05</v>
      </c>
      <c r="Z22" s="308">
        <v>3.05</v>
      </c>
      <c r="AA22" s="308">
        <v>3.06</v>
      </c>
      <c r="AB22" s="308">
        <v>3.06</v>
      </c>
      <c r="AC22" s="308">
        <v>3.06</v>
      </c>
      <c r="AD22" s="308">
        <v>3.03</v>
      </c>
      <c r="AE22" s="308">
        <v>2.9</v>
      </c>
      <c r="AF22" s="308">
        <v>2.9</v>
      </c>
      <c r="AG22" s="308">
        <v>2.9</v>
      </c>
      <c r="AH22" s="308">
        <v>2.91</v>
      </c>
      <c r="AI22" s="308">
        <v>2.92</v>
      </c>
      <c r="AJ22" s="308">
        <v>2.93</v>
      </c>
      <c r="AK22" s="308">
        <v>2.89</v>
      </c>
      <c r="AL22" s="308">
        <v>2.89</v>
      </c>
      <c r="AM22" s="308">
        <v>2.92</v>
      </c>
      <c r="AN22" s="308">
        <v>2.91</v>
      </c>
      <c r="AO22" s="308">
        <v>2.91</v>
      </c>
      <c r="AP22" s="308">
        <v>2.96</v>
      </c>
      <c r="AQ22" s="308">
        <v>2.94</v>
      </c>
      <c r="AR22" s="308">
        <v>2.91</v>
      </c>
      <c r="AS22" s="308">
        <v>2.96</v>
      </c>
      <c r="AT22" s="308">
        <v>2.94</v>
      </c>
      <c r="AU22" s="308">
        <v>2.96</v>
      </c>
      <c r="AV22" s="308">
        <v>2.94</v>
      </c>
      <c r="AW22" s="308">
        <v>2.95</v>
      </c>
      <c r="AX22" s="308">
        <v>2.88</v>
      </c>
      <c r="AY22" s="922">
        <v>2.91</v>
      </c>
      <c r="AZ22" s="922">
        <v>2.95</v>
      </c>
      <c r="BA22" s="922">
        <v>2.95</v>
      </c>
      <c r="BB22" s="377" t="s">
        <v>1602</v>
      </c>
      <c r="BC22" s="377" t="s">
        <v>1602</v>
      </c>
      <c r="BD22" s="377" t="s">
        <v>1602</v>
      </c>
      <c r="BE22" s="377" t="s">
        <v>1602</v>
      </c>
      <c r="BF22" s="377" t="s">
        <v>1602</v>
      </c>
      <c r="BG22" s="377" t="s">
        <v>1602</v>
      </c>
      <c r="BH22" s="377" t="s">
        <v>1602</v>
      </c>
      <c r="BI22" s="377" t="s">
        <v>1602</v>
      </c>
      <c r="BJ22" s="377" t="s">
        <v>1602</v>
      </c>
      <c r="BK22" s="377" t="s">
        <v>1602</v>
      </c>
      <c r="BL22" s="377" t="s">
        <v>1602</v>
      </c>
      <c r="BM22" s="377" t="s">
        <v>1602</v>
      </c>
      <c r="BN22" s="377" t="s">
        <v>1602</v>
      </c>
      <c r="BO22" s="377" t="s">
        <v>1602</v>
      </c>
      <c r="BP22" s="377" t="s">
        <v>1602</v>
      </c>
      <c r="BQ22" s="377" t="s">
        <v>1602</v>
      </c>
      <c r="BR22" s="377" t="s">
        <v>1602</v>
      </c>
      <c r="BS22" s="377" t="s">
        <v>1602</v>
      </c>
      <c r="BT22" s="377" t="s">
        <v>1602</v>
      </c>
      <c r="BU22" s="377" t="s">
        <v>1602</v>
      </c>
      <c r="BV22" s="377" t="s">
        <v>1602</v>
      </c>
    </row>
    <row r="23" spans="1:74" ht="11.1" customHeight="1" x14ac:dyDescent="0.2">
      <c r="A23" s="357" t="s">
        <v>190</v>
      </c>
      <c r="B23" s="426" t="s">
        <v>997</v>
      </c>
      <c r="C23" s="308">
        <v>0.5</v>
      </c>
      <c r="D23" s="308">
        <v>0.54</v>
      </c>
      <c r="E23" s="308">
        <v>0.53</v>
      </c>
      <c r="F23" s="308">
        <v>0.49</v>
      </c>
      <c r="G23" s="308">
        <v>0.53500000000000003</v>
      </c>
      <c r="H23" s="308">
        <v>0.55000000000000004</v>
      </c>
      <c r="I23" s="308">
        <v>0.54</v>
      </c>
      <c r="J23" s="308">
        <v>0.53</v>
      </c>
      <c r="K23" s="308">
        <v>0.53</v>
      </c>
      <c r="L23" s="308">
        <v>0.6</v>
      </c>
      <c r="M23" s="308">
        <v>0.68</v>
      </c>
      <c r="N23" s="308">
        <v>0.75</v>
      </c>
      <c r="O23" s="308">
        <v>0.68</v>
      </c>
      <c r="P23" s="308">
        <v>0.7</v>
      </c>
      <c r="Q23" s="308">
        <v>0.72499999999999998</v>
      </c>
      <c r="R23" s="308">
        <v>0.75</v>
      </c>
      <c r="S23" s="308">
        <v>0.72</v>
      </c>
      <c r="T23" s="308">
        <v>0.7</v>
      </c>
      <c r="U23" s="308">
        <v>0.62</v>
      </c>
      <c r="V23" s="308">
        <v>0.7</v>
      </c>
      <c r="W23" s="308">
        <v>0.67</v>
      </c>
      <c r="X23" s="308">
        <v>0.72</v>
      </c>
      <c r="Y23" s="308">
        <v>0.67</v>
      </c>
      <c r="Z23" s="308">
        <v>0.67</v>
      </c>
      <c r="AA23" s="308">
        <v>0.72</v>
      </c>
      <c r="AB23" s="308">
        <v>0.67</v>
      </c>
      <c r="AC23" s="308">
        <v>0.7</v>
      </c>
      <c r="AD23" s="308">
        <v>0.74</v>
      </c>
      <c r="AE23" s="308">
        <v>0.76</v>
      </c>
      <c r="AF23" s="308">
        <v>0.76</v>
      </c>
      <c r="AG23" s="308">
        <v>0.79</v>
      </c>
      <c r="AH23" s="308">
        <v>0.76</v>
      </c>
      <c r="AI23" s="308">
        <v>0.73499999999999999</v>
      </c>
      <c r="AJ23" s="308">
        <v>0.73499999999999999</v>
      </c>
      <c r="AK23" s="308">
        <v>0.75</v>
      </c>
      <c r="AL23" s="308">
        <v>0.76</v>
      </c>
      <c r="AM23" s="308">
        <v>0.77</v>
      </c>
      <c r="AN23" s="308">
        <v>0.80500000000000005</v>
      </c>
      <c r="AO23" s="308">
        <v>0.80500000000000005</v>
      </c>
      <c r="AP23" s="308">
        <v>0.82</v>
      </c>
      <c r="AQ23" s="308">
        <v>0.84</v>
      </c>
      <c r="AR23" s="308">
        <v>0.83</v>
      </c>
      <c r="AS23" s="308">
        <v>0.84</v>
      </c>
      <c r="AT23" s="308">
        <v>0.86</v>
      </c>
      <c r="AU23" s="308">
        <v>0.87</v>
      </c>
      <c r="AV23" s="308">
        <v>0.88</v>
      </c>
      <c r="AW23" s="308">
        <v>0.82</v>
      </c>
      <c r="AX23" s="308">
        <v>0.86</v>
      </c>
      <c r="AY23" s="922">
        <v>0.9</v>
      </c>
      <c r="AZ23" s="922">
        <v>0.91</v>
      </c>
      <c r="BA23" s="922">
        <v>0.9</v>
      </c>
      <c r="BB23" s="377" t="s">
        <v>1602</v>
      </c>
      <c r="BC23" s="377" t="s">
        <v>1602</v>
      </c>
      <c r="BD23" s="377" t="s">
        <v>1602</v>
      </c>
      <c r="BE23" s="377" t="s">
        <v>1602</v>
      </c>
      <c r="BF23" s="377" t="s">
        <v>1602</v>
      </c>
      <c r="BG23" s="377" t="s">
        <v>1602</v>
      </c>
      <c r="BH23" s="377" t="s">
        <v>1602</v>
      </c>
      <c r="BI23" s="377" t="s">
        <v>1602</v>
      </c>
      <c r="BJ23" s="377" t="s">
        <v>1602</v>
      </c>
      <c r="BK23" s="377" t="s">
        <v>1602</v>
      </c>
      <c r="BL23" s="377" t="s">
        <v>1602</v>
      </c>
      <c r="BM23" s="377" t="s">
        <v>1602</v>
      </c>
      <c r="BN23" s="377" t="s">
        <v>1602</v>
      </c>
      <c r="BO23" s="377" t="s">
        <v>1602</v>
      </c>
      <c r="BP23" s="377" t="s">
        <v>1602</v>
      </c>
      <c r="BQ23" s="377" t="s">
        <v>1602</v>
      </c>
      <c r="BR23" s="377" t="s">
        <v>1602</v>
      </c>
      <c r="BS23" s="377" t="s">
        <v>1602</v>
      </c>
      <c r="BT23" s="377" t="s">
        <v>1602</v>
      </c>
      <c r="BU23" s="377" t="s">
        <v>1602</v>
      </c>
      <c r="BV23" s="377" t="s">
        <v>1602</v>
      </c>
    </row>
    <row r="24" spans="1:74" ht="11.1" customHeight="1" x14ac:dyDescent="0.2">
      <c r="A24" s="357"/>
      <c r="B24" s="352"/>
      <c r="C24" s="308"/>
      <c r="D24" s="308"/>
      <c r="E24" s="308"/>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308"/>
      <c r="AP24" s="308"/>
      <c r="AQ24" s="308"/>
      <c r="AR24" s="308"/>
      <c r="AS24" s="308"/>
      <c r="AT24" s="308"/>
      <c r="AU24" s="308"/>
      <c r="AV24" s="308"/>
      <c r="AW24" s="308"/>
      <c r="AX24" s="308"/>
      <c r="AY24" s="922"/>
      <c r="AZ24" s="922"/>
      <c r="BA24" s="922"/>
      <c r="BB24" s="377"/>
      <c r="BC24" s="377"/>
      <c r="BD24" s="377"/>
      <c r="BE24" s="377"/>
      <c r="BF24" s="377"/>
      <c r="BG24" s="377"/>
      <c r="BH24" s="377"/>
      <c r="BI24" s="377"/>
      <c r="BJ24" s="377"/>
      <c r="BK24" s="377"/>
      <c r="BL24" s="377"/>
      <c r="BM24" s="377"/>
      <c r="BN24" s="377"/>
      <c r="BO24" s="377"/>
      <c r="BP24" s="377"/>
      <c r="BQ24" s="377"/>
      <c r="BR24" s="377"/>
      <c r="BS24" s="377"/>
      <c r="BT24" s="377"/>
      <c r="BU24" s="377"/>
      <c r="BV24" s="377"/>
    </row>
    <row r="25" spans="1:74" s="280" customFormat="1" ht="11.1" customHeight="1" x14ac:dyDescent="0.2">
      <c r="A25" s="440" t="s">
        <v>822</v>
      </c>
      <c r="B25" s="434" t="s">
        <v>867</v>
      </c>
      <c r="C25" s="106">
        <v>35.046900000000001</v>
      </c>
      <c r="D25" s="106">
        <v>34.469700000000003</v>
      </c>
      <c r="E25" s="106">
        <v>34.597200000000001</v>
      </c>
      <c r="F25" s="106">
        <v>34.743899999999996</v>
      </c>
      <c r="G25" s="106">
        <v>35.1648</v>
      </c>
      <c r="H25" s="106">
        <v>35.684600000000003</v>
      </c>
      <c r="I25" s="106">
        <v>36.364800000000002</v>
      </c>
      <c r="J25" s="106">
        <v>36.278599999999997</v>
      </c>
      <c r="K25" s="106">
        <v>36.898699999999998</v>
      </c>
      <c r="L25" s="106">
        <v>37.441200000000002</v>
      </c>
      <c r="M25" s="106">
        <v>37.848700000000001</v>
      </c>
      <c r="N25" s="106">
        <v>37.994100000000003</v>
      </c>
      <c r="O25" s="106">
        <v>38.100099999999998</v>
      </c>
      <c r="P25" s="106">
        <v>38.624000000000002</v>
      </c>
      <c r="Q25" s="106">
        <v>38.154899999999998</v>
      </c>
      <c r="R25" s="106">
        <v>37.618200000000002</v>
      </c>
      <c r="S25" s="106">
        <v>37.645800000000001</v>
      </c>
      <c r="T25" s="106">
        <v>38.124600000000001</v>
      </c>
      <c r="U25" s="106">
        <v>38.712499999999999</v>
      </c>
      <c r="V25" s="106">
        <v>38.875100000000003</v>
      </c>
      <c r="W25" s="106">
        <v>39.131</v>
      </c>
      <c r="X25" s="106">
        <v>38.659199999999998</v>
      </c>
      <c r="Y25" s="106">
        <v>38.617699999999999</v>
      </c>
      <c r="Z25" s="106">
        <v>38.689399999999999</v>
      </c>
      <c r="AA25" s="106">
        <v>37.954700000000003</v>
      </c>
      <c r="AB25" s="106">
        <v>38.356900000000003</v>
      </c>
      <c r="AC25" s="106">
        <v>38.246899999999997</v>
      </c>
      <c r="AD25" s="106">
        <v>38.024900000000002</v>
      </c>
      <c r="AE25" s="106">
        <v>37.188600000000001</v>
      </c>
      <c r="AF25" s="106">
        <v>37.301499999999997</v>
      </c>
      <c r="AG25" s="106">
        <v>36.2121</v>
      </c>
      <c r="AH25" s="106">
        <v>35.847900000000003</v>
      </c>
      <c r="AI25" s="106">
        <v>36.6768</v>
      </c>
      <c r="AJ25" s="106">
        <v>36.585500000000003</v>
      </c>
      <c r="AK25" s="106">
        <v>36.390099999999997</v>
      </c>
      <c r="AL25" s="106">
        <v>36.277500000000003</v>
      </c>
      <c r="AM25" s="106">
        <v>36.253</v>
      </c>
      <c r="AN25" s="106">
        <v>36.223300000000002</v>
      </c>
      <c r="AO25" s="106">
        <v>36.407800000000002</v>
      </c>
      <c r="AP25" s="106">
        <v>36.224699999999999</v>
      </c>
      <c r="AQ25" s="106">
        <v>35.761600000000001</v>
      </c>
      <c r="AR25" s="106">
        <v>35.332500000000003</v>
      </c>
      <c r="AS25" s="106">
        <v>35.799399999999999</v>
      </c>
      <c r="AT25" s="106">
        <v>35.692999999999998</v>
      </c>
      <c r="AU25" s="106">
        <v>35.3264</v>
      </c>
      <c r="AV25" s="106">
        <v>35.042400000000001</v>
      </c>
      <c r="AW25" s="106">
        <v>35.118499999999997</v>
      </c>
      <c r="AX25" s="106">
        <v>35.0291</v>
      </c>
      <c r="AY25" s="933">
        <v>35.185317798</v>
      </c>
      <c r="AZ25" s="933">
        <v>35.491294189000001</v>
      </c>
      <c r="BA25" s="933">
        <v>35.606242913000003</v>
      </c>
      <c r="BB25" s="410">
        <v>35.456216466999997</v>
      </c>
      <c r="BC25" s="410">
        <v>35.728286003999997</v>
      </c>
      <c r="BD25" s="410">
        <v>35.839003732000002</v>
      </c>
      <c r="BE25" s="410">
        <v>35.812751867000003</v>
      </c>
      <c r="BF25" s="410">
        <v>35.841475330000002</v>
      </c>
      <c r="BG25" s="410">
        <v>35.901661068999999</v>
      </c>
      <c r="BH25" s="410">
        <v>35.935267510999999</v>
      </c>
      <c r="BI25" s="410">
        <v>35.964183112999997</v>
      </c>
      <c r="BJ25" s="410">
        <v>36.000960311999997</v>
      </c>
      <c r="BK25" s="410">
        <v>36.039021044999998</v>
      </c>
      <c r="BL25" s="410">
        <v>36.115696305</v>
      </c>
      <c r="BM25" s="410">
        <v>36.161859716000002</v>
      </c>
      <c r="BN25" s="410">
        <v>36.201911391000003</v>
      </c>
      <c r="BO25" s="410">
        <v>36.175220656999997</v>
      </c>
      <c r="BP25" s="410">
        <v>36.287464585000002</v>
      </c>
      <c r="BQ25" s="410">
        <v>36.282244841999997</v>
      </c>
      <c r="BR25" s="410">
        <v>36.212128536000002</v>
      </c>
      <c r="BS25" s="410">
        <v>36.375050246000001</v>
      </c>
      <c r="BT25" s="410">
        <v>36.351187248999999</v>
      </c>
      <c r="BU25" s="410">
        <v>36.329265509999999</v>
      </c>
      <c r="BV25" s="410">
        <v>36.310129883000002</v>
      </c>
    </row>
    <row r="26" spans="1:74" s="280" customFormat="1" ht="11.1" customHeight="1" x14ac:dyDescent="0.2">
      <c r="A26" s="440" t="s">
        <v>886</v>
      </c>
      <c r="B26" s="441" t="s">
        <v>983</v>
      </c>
      <c r="C26" s="106">
        <v>20.504999999999999</v>
      </c>
      <c r="D26" s="106">
        <v>19.855</v>
      </c>
      <c r="E26" s="106">
        <v>19.855</v>
      </c>
      <c r="F26" s="106">
        <v>19.805</v>
      </c>
      <c r="G26" s="106">
        <v>20.236999999999998</v>
      </c>
      <c r="H26" s="106">
        <v>20.725000000000001</v>
      </c>
      <c r="I26" s="106">
        <v>21.38</v>
      </c>
      <c r="J26" s="106">
        <v>21.475000000000001</v>
      </c>
      <c r="K26" s="106">
        <v>21.824999999999999</v>
      </c>
      <c r="L26" s="106">
        <v>22.074999999999999</v>
      </c>
      <c r="M26" s="106">
        <v>22.364999999999998</v>
      </c>
      <c r="N26" s="106">
        <v>22.45</v>
      </c>
      <c r="O26" s="106">
        <v>22.54</v>
      </c>
      <c r="P26" s="106">
        <v>23.015000000000001</v>
      </c>
      <c r="Q26" s="106">
        <v>22.65</v>
      </c>
      <c r="R26" s="106">
        <v>23.12</v>
      </c>
      <c r="S26" s="106">
        <v>22.9846</v>
      </c>
      <c r="T26" s="106">
        <v>23.25</v>
      </c>
      <c r="U26" s="106">
        <v>23.65</v>
      </c>
      <c r="V26" s="106">
        <v>23.98</v>
      </c>
      <c r="W26" s="106">
        <v>24.15</v>
      </c>
      <c r="X26" s="106">
        <v>23.655000000000001</v>
      </c>
      <c r="Y26" s="106">
        <v>23.32</v>
      </c>
      <c r="Z26" s="106">
        <v>23.33</v>
      </c>
      <c r="AA26" s="106">
        <v>22.715</v>
      </c>
      <c r="AB26" s="106">
        <v>22.97</v>
      </c>
      <c r="AC26" s="106">
        <v>23.125</v>
      </c>
      <c r="AD26" s="106">
        <v>23.03</v>
      </c>
      <c r="AE26" s="106">
        <v>22.324999999999999</v>
      </c>
      <c r="AF26" s="106">
        <v>22.445</v>
      </c>
      <c r="AG26" s="106">
        <v>21.52</v>
      </c>
      <c r="AH26" s="106">
        <v>21.164999999999999</v>
      </c>
      <c r="AI26" s="106">
        <v>21.8</v>
      </c>
      <c r="AJ26" s="106">
        <v>21.66</v>
      </c>
      <c r="AK26" s="106">
        <v>21.52</v>
      </c>
      <c r="AL26" s="106">
        <v>21.41</v>
      </c>
      <c r="AM26" s="106">
        <v>21.45</v>
      </c>
      <c r="AN26" s="106">
        <v>21.59</v>
      </c>
      <c r="AO26" s="106">
        <v>21.86</v>
      </c>
      <c r="AP26" s="106">
        <v>21.83</v>
      </c>
      <c r="AQ26" s="106">
        <v>21.64</v>
      </c>
      <c r="AR26" s="106">
        <v>21.2</v>
      </c>
      <c r="AS26" s="106">
        <v>21.67</v>
      </c>
      <c r="AT26" s="106">
        <v>21.77</v>
      </c>
      <c r="AU26" s="106">
        <v>21.33</v>
      </c>
      <c r="AV26" s="106">
        <v>21.35</v>
      </c>
      <c r="AW26" s="106">
        <v>21.254999999999999</v>
      </c>
      <c r="AX26" s="106">
        <v>21.25</v>
      </c>
      <c r="AY26" s="933">
        <v>21.25</v>
      </c>
      <c r="AZ26" s="933">
        <v>21.32</v>
      </c>
      <c r="BA26" s="933">
        <v>21.66</v>
      </c>
      <c r="BB26" s="410">
        <v>21.612694000000001</v>
      </c>
      <c r="BC26" s="410">
        <v>21.741854</v>
      </c>
      <c r="BD26" s="410">
        <v>21.738513999999999</v>
      </c>
      <c r="BE26" s="410">
        <v>21.725173000000002</v>
      </c>
      <c r="BF26" s="410">
        <v>21.730833000000001</v>
      </c>
      <c r="BG26" s="410">
        <v>21.741492999999998</v>
      </c>
      <c r="BH26" s="410">
        <v>21.769151999999998</v>
      </c>
      <c r="BI26" s="410">
        <v>21.800812000000001</v>
      </c>
      <c r="BJ26" s="410">
        <v>21.838471999999999</v>
      </c>
      <c r="BK26" s="410">
        <v>21.863465999999999</v>
      </c>
      <c r="BL26" s="410">
        <v>21.906624999999998</v>
      </c>
      <c r="BM26" s="410">
        <v>21.932784999999999</v>
      </c>
      <c r="BN26" s="410">
        <v>21.964945</v>
      </c>
      <c r="BO26" s="410">
        <v>21.996105</v>
      </c>
      <c r="BP26" s="410">
        <v>22.033263999999999</v>
      </c>
      <c r="BQ26" s="410">
        <v>22.049423999999998</v>
      </c>
      <c r="BR26" s="410">
        <v>22.091584000000001</v>
      </c>
      <c r="BS26" s="410">
        <v>22.127742999999999</v>
      </c>
      <c r="BT26" s="410">
        <v>22.116903000000001</v>
      </c>
      <c r="BU26" s="410">
        <v>22.116063</v>
      </c>
      <c r="BV26" s="410">
        <v>22.115223</v>
      </c>
    </row>
    <row r="27" spans="1:74" s="280" customFormat="1" ht="11.1" customHeight="1" x14ac:dyDescent="0.2">
      <c r="A27" s="440" t="s">
        <v>887</v>
      </c>
      <c r="B27" s="442" t="s">
        <v>984</v>
      </c>
      <c r="C27" s="106">
        <v>14.5419</v>
      </c>
      <c r="D27" s="106">
        <v>14.614699999999999</v>
      </c>
      <c r="E27" s="106">
        <v>14.7422</v>
      </c>
      <c r="F27" s="106">
        <v>14.9389</v>
      </c>
      <c r="G27" s="106">
        <v>14.9278</v>
      </c>
      <c r="H27" s="106">
        <v>14.9596</v>
      </c>
      <c r="I27" s="106">
        <v>14.9848</v>
      </c>
      <c r="J27" s="106">
        <v>14.803599999999999</v>
      </c>
      <c r="K27" s="106">
        <v>15.073700000000001</v>
      </c>
      <c r="L27" s="106">
        <v>15.366199999999999</v>
      </c>
      <c r="M27" s="106">
        <v>15.483700000000001</v>
      </c>
      <c r="N27" s="106">
        <v>15.5441</v>
      </c>
      <c r="O27" s="106">
        <v>15.5601</v>
      </c>
      <c r="P27" s="106">
        <v>15.609</v>
      </c>
      <c r="Q27" s="106">
        <v>15.504899999999999</v>
      </c>
      <c r="R27" s="106">
        <v>14.498200000000001</v>
      </c>
      <c r="S27" s="106">
        <v>14.661199999999999</v>
      </c>
      <c r="T27" s="106">
        <v>14.874599999999999</v>
      </c>
      <c r="U27" s="106">
        <v>15.0625</v>
      </c>
      <c r="V27" s="106">
        <v>14.895099999999999</v>
      </c>
      <c r="W27" s="106">
        <v>14.981</v>
      </c>
      <c r="X27" s="106">
        <v>15.004200000000001</v>
      </c>
      <c r="Y27" s="106">
        <v>15.297700000000001</v>
      </c>
      <c r="Z27" s="106">
        <v>15.359400000000001</v>
      </c>
      <c r="AA27" s="106">
        <v>15.239699999999999</v>
      </c>
      <c r="AB27" s="106">
        <v>15.386900000000001</v>
      </c>
      <c r="AC27" s="106">
        <v>15.1219</v>
      </c>
      <c r="AD27" s="106">
        <v>14.994899999999999</v>
      </c>
      <c r="AE27" s="106">
        <v>14.8636</v>
      </c>
      <c r="AF27" s="106">
        <v>14.8565</v>
      </c>
      <c r="AG27" s="106">
        <v>14.6921</v>
      </c>
      <c r="AH27" s="106">
        <v>14.6829</v>
      </c>
      <c r="AI27" s="106">
        <v>14.876799999999999</v>
      </c>
      <c r="AJ27" s="106">
        <v>14.9255</v>
      </c>
      <c r="AK27" s="106">
        <v>14.870100000000001</v>
      </c>
      <c r="AL27" s="106">
        <v>14.8675</v>
      </c>
      <c r="AM27" s="106">
        <v>14.803000000000001</v>
      </c>
      <c r="AN27" s="106">
        <v>14.6333</v>
      </c>
      <c r="AO27" s="106">
        <v>14.547800000000001</v>
      </c>
      <c r="AP27" s="106">
        <v>14.3947</v>
      </c>
      <c r="AQ27" s="106">
        <v>14.121600000000001</v>
      </c>
      <c r="AR27" s="106">
        <v>14.1325</v>
      </c>
      <c r="AS27" s="106">
        <v>14.1294</v>
      </c>
      <c r="AT27" s="106">
        <v>13.923</v>
      </c>
      <c r="AU27" s="106">
        <v>13.9964</v>
      </c>
      <c r="AV27" s="106">
        <v>13.692399999999999</v>
      </c>
      <c r="AW27" s="106">
        <v>13.8635</v>
      </c>
      <c r="AX27" s="106">
        <v>13.7791</v>
      </c>
      <c r="AY27" s="933">
        <v>13.935317798</v>
      </c>
      <c r="AZ27" s="933">
        <v>14.171294188999999</v>
      </c>
      <c r="BA27" s="933">
        <v>13.946242913000001</v>
      </c>
      <c r="BB27" s="410">
        <v>13.843522467</v>
      </c>
      <c r="BC27" s="410">
        <v>13.986432003999999</v>
      </c>
      <c r="BD27" s="410">
        <v>14.100489732</v>
      </c>
      <c r="BE27" s="410">
        <v>14.087578867</v>
      </c>
      <c r="BF27" s="410">
        <v>14.110642329999999</v>
      </c>
      <c r="BG27" s="410">
        <v>14.160168068999999</v>
      </c>
      <c r="BH27" s="410">
        <v>14.166115510999999</v>
      </c>
      <c r="BI27" s="410">
        <v>14.163371113</v>
      </c>
      <c r="BJ27" s="410">
        <v>14.162488312000001</v>
      </c>
      <c r="BK27" s="410">
        <v>14.175555044999999</v>
      </c>
      <c r="BL27" s="410">
        <v>14.209071305</v>
      </c>
      <c r="BM27" s="410">
        <v>14.229074716</v>
      </c>
      <c r="BN27" s="410">
        <v>14.236966390999999</v>
      </c>
      <c r="BO27" s="410">
        <v>14.179115657000001</v>
      </c>
      <c r="BP27" s="410">
        <v>14.254200585</v>
      </c>
      <c r="BQ27" s="410">
        <v>14.232820842000001</v>
      </c>
      <c r="BR27" s="410">
        <v>14.120544536000001</v>
      </c>
      <c r="BS27" s="410">
        <v>14.247307246</v>
      </c>
      <c r="BT27" s="410">
        <v>14.234284249</v>
      </c>
      <c r="BU27" s="410">
        <v>14.21320251</v>
      </c>
      <c r="BV27" s="410">
        <v>14.194906883</v>
      </c>
    </row>
    <row r="28" spans="1:74" ht="11.1" customHeight="1" x14ac:dyDescent="0.2">
      <c r="A28" s="357" t="s">
        <v>888</v>
      </c>
      <c r="B28" s="428" t="s">
        <v>203</v>
      </c>
      <c r="C28" s="308">
        <v>0.59089999999999998</v>
      </c>
      <c r="D28" s="308">
        <v>0.59089999999999998</v>
      </c>
      <c r="E28" s="308">
        <v>0.59</v>
      </c>
      <c r="F28" s="308">
        <v>0.59189999999999998</v>
      </c>
      <c r="G28" s="308">
        <v>0.58389999999999997</v>
      </c>
      <c r="H28" s="308">
        <v>0.6079</v>
      </c>
      <c r="I28" s="308">
        <v>0.60389999999999999</v>
      </c>
      <c r="J28" s="308">
        <v>0.59399999999999997</v>
      </c>
      <c r="K28" s="308">
        <v>0.58409999999999995</v>
      </c>
      <c r="L28" s="308">
        <v>0.58379999999999999</v>
      </c>
      <c r="M28" s="308">
        <v>0.58679999999999999</v>
      </c>
      <c r="N28" s="308">
        <v>0.59499999999999997</v>
      </c>
      <c r="O28" s="308">
        <v>0.57879999999999998</v>
      </c>
      <c r="P28" s="308">
        <v>0.56420000000000003</v>
      </c>
      <c r="Q28" s="308">
        <v>0.57730000000000004</v>
      </c>
      <c r="R28" s="308">
        <v>0.57699999999999996</v>
      </c>
      <c r="S28" s="308">
        <v>0.56920000000000004</v>
      </c>
      <c r="T28" s="308">
        <v>0.52139999999999997</v>
      </c>
      <c r="U28" s="308">
        <v>0.54779999999999995</v>
      </c>
      <c r="V28" s="308">
        <v>0.55189999999999995</v>
      </c>
      <c r="W28" s="308">
        <v>0.54090000000000005</v>
      </c>
      <c r="X28" s="308">
        <v>0.54510000000000003</v>
      </c>
      <c r="Y28" s="308">
        <v>0.54790000000000005</v>
      </c>
      <c r="Z28" s="308">
        <v>0.54590000000000005</v>
      </c>
      <c r="AA28" s="308">
        <v>0.53090000000000004</v>
      </c>
      <c r="AB28" s="308">
        <v>0.52890000000000004</v>
      </c>
      <c r="AC28" s="308">
        <v>0.51290000000000002</v>
      </c>
      <c r="AD28" s="308">
        <v>0.50990000000000002</v>
      </c>
      <c r="AE28" s="308">
        <v>0.49790000000000001</v>
      </c>
      <c r="AF28" s="308">
        <v>0.49790000000000001</v>
      </c>
      <c r="AG28" s="308">
        <v>0.49690000000000001</v>
      </c>
      <c r="AH28" s="308">
        <v>0.49590000000000001</v>
      </c>
      <c r="AI28" s="308">
        <v>0.4889</v>
      </c>
      <c r="AJ28" s="308">
        <v>0.4869</v>
      </c>
      <c r="AK28" s="308">
        <v>0.4899</v>
      </c>
      <c r="AL28" s="308">
        <v>0.47989999999999999</v>
      </c>
      <c r="AM28" s="308">
        <v>0.4718</v>
      </c>
      <c r="AN28" s="308">
        <v>0.4738</v>
      </c>
      <c r="AO28" s="308">
        <v>0.4788</v>
      </c>
      <c r="AP28" s="308">
        <v>0.4798</v>
      </c>
      <c r="AQ28" s="308">
        <v>0.4587</v>
      </c>
      <c r="AR28" s="308">
        <v>0.48449999999999999</v>
      </c>
      <c r="AS28" s="308">
        <v>0.48509999999999998</v>
      </c>
      <c r="AT28" s="308">
        <v>0.47970000000000002</v>
      </c>
      <c r="AU28" s="308">
        <v>0.48010000000000003</v>
      </c>
      <c r="AV28" s="308">
        <v>0.48349999999999999</v>
      </c>
      <c r="AW28" s="308">
        <v>0.48659999999999998</v>
      </c>
      <c r="AX28" s="308">
        <v>0.48480000000000001</v>
      </c>
      <c r="AY28" s="922">
        <v>0.48189851689000002</v>
      </c>
      <c r="AZ28" s="922">
        <v>0.46283287177999999</v>
      </c>
      <c r="BA28" s="922">
        <v>0.50203787281000001</v>
      </c>
      <c r="BB28" s="377" t="s">
        <v>1602</v>
      </c>
      <c r="BC28" s="377" t="s">
        <v>1602</v>
      </c>
      <c r="BD28" s="377" t="s">
        <v>1602</v>
      </c>
      <c r="BE28" s="377" t="s">
        <v>1602</v>
      </c>
      <c r="BF28" s="377" t="s">
        <v>1602</v>
      </c>
      <c r="BG28" s="377" t="s">
        <v>1602</v>
      </c>
      <c r="BH28" s="377" t="s">
        <v>1602</v>
      </c>
      <c r="BI28" s="377" t="s">
        <v>1602</v>
      </c>
      <c r="BJ28" s="377" t="s">
        <v>1602</v>
      </c>
      <c r="BK28" s="377" t="s">
        <v>1602</v>
      </c>
      <c r="BL28" s="377" t="s">
        <v>1602</v>
      </c>
      <c r="BM28" s="377" t="s">
        <v>1602</v>
      </c>
      <c r="BN28" s="377" t="s">
        <v>1602</v>
      </c>
      <c r="BO28" s="377" t="s">
        <v>1602</v>
      </c>
      <c r="BP28" s="377" t="s">
        <v>1602</v>
      </c>
      <c r="BQ28" s="377" t="s">
        <v>1602</v>
      </c>
      <c r="BR28" s="377" t="s">
        <v>1602</v>
      </c>
      <c r="BS28" s="377" t="s">
        <v>1602</v>
      </c>
      <c r="BT28" s="377" t="s">
        <v>1602</v>
      </c>
      <c r="BU28" s="377" t="s">
        <v>1602</v>
      </c>
      <c r="BV28" s="377" t="s">
        <v>1602</v>
      </c>
    </row>
    <row r="29" spans="1:74" ht="11.1" customHeight="1" x14ac:dyDescent="0.2">
      <c r="A29" s="357" t="s">
        <v>889</v>
      </c>
      <c r="B29" s="428" t="s">
        <v>872</v>
      </c>
      <c r="C29" s="308">
        <v>0.17</v>
      </c>
      <c r="D29" s="308">
        <v>0.17</v>
      </c>
      <c r="E29" s="308">
        <v>0.17</v>
      </c>
      <c r="F29" s="308">
        <v>0.17</v>
      </c>
      <c r="G29" s="308">
        <v>0.17199999999999999</v>
      </c>
      <c r="H29" s="308">
        <v>0.17399999999999999</v>
      </c>
      <c r="I29" s="308">
        <v>0.17699999999999999</v>
      </c>
      <c r="J29" s="308">
        <v>0.17899999999999999</v>
      </c>
      <c r="K29" s="308">
        <v>0.18099999999999999</v>
      </c>
      <c r="L29" s="308">
        <v>0.16800000000000001</v>
      </c>
      <c r="M29" s="308">
        <v>0.185</v>
      </c>
      <c r="N29" s="308">
        <v>0.184</v>
      </c>
      <c r="O29" s="308">
        <v>0.161</v>
      </c>
      <c r="P29" s="308">
        <v>0.18099999999999999</v>
      </c>
      <c r="Q29" s="308">
        <v>0.19800000000000001</v>
      </c>
      <c r="R29" s="308">
        <v>0.19</v>
      </c>
      <c r="S29" s="308">
        <v>0.16700000000000001</v>
      </c>
      <c r="T29" s="308">
        <v>0.20200000000000001</v>
      </c>
      <c r="U29" s="308">
        <v>0.20200000000000001</v>
      </c>
      <c r="V29" s="308">
        <v>0.2</v>
      </c>
      <c r="W29" s="308">
        <v>0.20399999999999999</v>
      </c>
      <c r="X29" s="308">
        <v>0.20100000000000001</v>
      </c>
      <c r="Y29" s="308">
        <v>0.154</v>
      </c>
      <c r="Z29" s="308">
        <v>0.2</v>
      </c>
      <c r="AA29" s="308">
        <v>0.13700000000000001</v>
      </c>
      <c r="AB29" s="308">
        <v>0.16700000000000001</v>
      </c>
      <c r="AC29" s="308">
        <v>0.19600000000000001</v>
      </c>
      <c r="AD29" s="308">
        <v>0.188</v>
      </c>
      <c r="AE29" s="308">
        <v>0.19600000000000001</v>
      </c>
      <c r="AF29" s="308">
        <v>0.20200000000000001</v>
      </c>
      <c r="AG29" s="308">
        <v>0.11799999999999999</v>
      </c>
      <c r="AH29" s="308">
        <v>0.19</v>
      </c>
      <c r="AI29" s="308">
        <v>0.19900000000000001</v>
      </c>
      <c r="AJ29" s="308">
        <v>0.20200000000000001</v>
      </c>
      <c r="AK29" s="308">
        <v>0.2</v>
      </c>
      <c r="AL29" s="308">
        <v>0.16500000000000001</v>
      </c>
      <c r="AM29" s="308">
        <v>0.19700000000000001</v>
      </c>
      <c r="AN29" s="308">
        <v>0.14799999999999999</v>
      </c>
      <c r="AO29" s="308">
        <v>0.158</v>
      </c>
      <c r="AP29" s="308">
        <v>0.188</v>
      </c>
      <c r="AQ29" s="308">
        <v>0.185</v>
      </c>
      <c r="AR29" s="308">
        <v>0.17799999999999999</v>
      </c>
      <c r="AS29" s="308">
        <v>0.17699999999999999</v>
      </c>
      <c r="AT29" s="308">
        <v>0.153</v>
      </c>
      <c r="AU29" s="308">
        <v>0.156</v>
      </c>
      <c r="AV29" s="308">
        <v>0.17599999999999999</v>
      </c>
      <c r="AW29" s="308">
        <v>0.184</v>
      </c>
      <c r="AX29" s="308">
        <v>0.186</v>
      </c>
      <c r="AY29" s="922">
        <v>0.191</v>
      </c>
      <c r="AZ29" s="922">
        <v>0.182</v>
      </c>
      <c r="BA29" s="922">
        <v>0.17390538706</v>
      </c>
      <c r="BB29" s="377" t="s">
        <v>1602</v>
      </c>
      <c r="BC29" s="377" t="s">
        <v>1602</v>
      </c>
      <c r="BD29" s="377" t="s">
        <v>1602</v>
      </c>
      <c r="BE29" s="377" t="s">
        <v>1602</v>
      </c>
      <c r="BF29" s="377" t="s">
        <v>1602</v>
      </c>
      <c r="BG29" s="377" t="s">
        <v>1602</v>
      </c>
      <c r="BH29" s="377" t="s">
        <v>1602</v>
      </c>
      <c r="BI29" s="377" t="s">
        <v>1602</v>
      </c>
      <c r="BJ29" s="377" t="s">
        <v>1602</v>
      </c>
      <c r="BK29" s="377" t="s">
        <v>1602</v>
      </c>
      <c r="BL29" s="377" t="s">
        <v>1602</v>
      </c>
      <c r="BM29" s="377" t="s">
        <v>1602</v>
      </c>
      <c r="BN29" s="377" t="s">
        <v>1602</v>
      </c>
      <c r="BO29" s="377" t="s">
        <v>1602</v>
      </c>
      <c r="BP29" s="377" t="s">
        <v>1602</v>
      </c>
      <c r="BQ29" s="377" t="s">
        <v>1602</v>
      </c>
      <c r="BR29" s="377" t="s">
        <v>1602</v>
      </c>
      <c r="BS29" s="377" t="s">
        <v>1602</v>
      </c>
      <c r="BT29" s="377" t="s">
        <v>1602</v>
      </c>
      <c r="BU29" s="377" t="s">
        <v>1602</v>
      </c>
      <c r="BV29" s="377" t="s">
        <v>1602</v>
      </c>
    </row>
    <row r="30" spans="1:74" ht="11.1" customHeight="1" x14ac:dyDescent="0.2">
      <c r="A30" s="357" t="s">
        <v>890</v>
      </c>
      <c r="B30" s="428" t="s">
        <v>874</v>
      </c>
      <c r="C30" s="308">
        <v>9.2700000000000005E-2</v>
      </c>
      <c r="D30" s="308">
        <v>9.1999999999999998E-2</v>
      </c>
      <c r="E30" s="308">
        <v>8.3500000000000005E-2</v>
      </c>
      <c r="F30" s="308">
        <v>8.7400000000000005E-2</v>
      </c>
      <c r="G30" s="308">
        <v>8.8900000000000007E-2</v>
      </c>
      <c r="H30" s="308">
        <v>8.4000000000000005E-2</v>
      </c>
      <c r="I30" s="308">
        <v>6.4000000000000001E-2</v>
      </c>
      <c r="J30" s="308">
        <v>8.6999999999999994E-2</v>
      </c>
      <c r="K30" s="308">
        <v>7.4999999999999997E-2</v>
      </c>
      <c r="L30" s="308">
        <v>7.5999999999999998E-2</v>
      </c>
      <c r="M30" s="308">
        <v>8.1000000000000003E-2</v>
      </c>
      <c r="N30" s="308">
        <v>8.4400000000000003E-2</v>
      </c>
      <c r="O30" s="308">
        <v>7.9600000000000004E-2</v>
      </c>
      <c r="P30" s="308">
        <v>8.2100000000000006E-2</v>
      </c>
      <c r="Q30" s="308">
        <v>8.0699999999999994E-2</v>
      </c>
      <c r="R30" s="308">
        <v>8.2500000000000004E-2</v>
      </c>
      <c r="S30" s="308">
        <v>7.1999999999999995E-2</v>
      </c>
      <c r="T30" s="308">
        <v>6.9699999999999998E-2</v>
      </c>
      <c r="U30" s="308">
        <v>6.9800000000000001E-2</v>
      </c>
      <c r="V30" s="308">
        <v>7.6899999999999996E-2</v>
      </c>
      <c r="W30" s="308">
        <v>5.5500000000000001E-2</v>
      </c>
      <c r="X30" s="308">
        <v>5.0099999999999999E-2</v>
      </c>
      <c r="Y30" s="308">
        <v>7.5700000000000003E-2</v>
      </c>
      <c r="Z30" s="308">
        <v>7.46E-2</v>
      </c>
      <c r="AA30" s="308">
        <v>7.3599999999999999E-2</v>
      </c>
      <c r="AB30" s="308">
        <v>7.2900000000000006E-2</v>
      </c>
      <c r="AC30" s="308">
        <v>9.8900000000000002E-2</v>
      </c>
      <c r="AD30" s="308">
        <v>7.51E-2</v>
      </c>
      <c r="AE30" s="308">
        <v>4.4499999999999998E-2</v>
      </c>
      <c r="AF30" s="308">
        <v>6.6000000000000003E-2</v>
      </c>
      <c r="AG30" s="308">
        <v>7.6100000000000001E-2</v>
      </c>
      <c r="AH30" s="308">
        <v>6.7799999999999999E-2</v>
      </c>
      <c r="AI30" s="308">
        <v>6.2E-2</v>
      </c>
      <c r="AJ30" s="308">
        <v>7.0499999999999993E-2</v>
      </c>
      <c r="AK30" s="308">
        <v>8.0199999999999994E-2</v>
      </c>
      <c r="AL30" s="308">
        <v>8.1500000000000003E-2</v>
      </c>
      <c r="AM30" s="308">
        <v>8.1000000000000003E-2</v>
      </c>
      <c r="AN30" s="308">
        <v>7.6499999999999999E-2</v>
      </c>
      <c r="AO30" s="308">
        <v>7.6899999999999996E-2</v>
      </c>
      <c r="AP30" s="308">
        <v>7.1999999999999995E-2</v>
      </c>
      <c r="AQ30" s="308">
        <v>5.2999999999999999E-2</v>
      </c>
      <c r="AR30" s="308">
        <v>6.8699999999999997E-2</v>
      </c>
      <c r="AS30" s="308">
        <v>8.9700000000000002E-2</v>
      </c>
      <c r="AT30" s="308">
        <v>8.9700000000000002E-2</v>
      </c>
      <c r="AU30" s="308">
        <v>9.1200000000000003E-2</v>
      </c>
      <c r="AV30" s="308">
        <v>0.08</v>
      </c>
      <c r="AW30" s="308">
        <v>8.3099999999999993E-2</v>
      </c>
      <c r="AX30" s="308">
        <v>8.8200000000000001E-2</v>
      </c>
      <c r="AY30" s="922">
        <v>8.8999999999999996E-2</v>
      </c>
      <c r="AZ30" s="922">
        <v>7.9791666666999994E-2</v>
      </c>
      <c r="BA30" s="922">
        <v>8.0065972222000001E-2</v>
      </c>
      <c r="BB30" s="377" t="s">
        <v>1602</v>
      </c>
      <c r="BC30" s="377" t="s">
        <v>1602</v>
      </c>
      <c r="BD30" s="377" t="s">
        <v>1602</v>
      </c>
      <c r="BE30" s="377" t="s">
        <v>1602</v>
      </c>
      <c r="BF30" s="377" t="s">
        <v>1602</v>
      </c>
      <c r="BG30" s="377" t="s">
        <v>1602</v>
      </c>
      <c r="BH30" s="377" t="s">
        <v>1602</v>
      </c>
      <c r="BI30" s="377" t="s">
        <v>1602</v>
      </c>
      <c r="BJ30" s="377" t="s">
        <v>1602</v>
      </c>
      <c r="BK30" s="377" t="s">
        <v>1602</v>
      </c>
      <c r="BL30" s="377" t="s">
        <v>1602</v>
      </c>
      <c r="BM30" s="377" t="s">
        <v>1602</v>
      </c>
      <c r="BN30" s="377" t="s">
        <v>1602</v>
      </c>
      <c r="BO30" s="377" t="s">
        <v>1602</v>
      </c>
      <c r="BP30" s="377" t="s">
        <v>1602</v>
      </c>
      <c r="BQ30" s="377" t="s">
        <v>1602</v>
      </c>
      <c r="BR30" s="377" t="s">
        <v>1602</v>
      </c>
      <c r="BS30" s="377" t="s">
        <v>1602</v>
      </c>
      <c r="BT30" s="377" t="s">
        <v>1602</v>
      </c>
      <c r="BU30" s="377" t="s">
        <v>1602</v>
      </c>
      <c r="BV30" s="377" t="s">
        <v>1602</v>
      </c>
    </row>
    <row r="31" spans="1:74" ht="11.1" customHeight="1" x14ac:dyDescent="0.2">
      <c r="A31" s="357" t="s">
        <v>891</v>
      </c>
      <c r="B31" s="428" t="s">
        <v>204</v>
      </c>
      <c r="C31" s="308">
        <v>1.3831</v>
      </c>
      <c r="D31" s="308">
        <v>1.504</v>
      </c>
      <c r="E31" s="308">
        <v>1.4754</v>
      </c>
      <c r="F31" s="308">
        <v>1.4814000000000001</v>
      </c>
      <c r="G31" s="308">
        <v>1.4679</v>
      </c>
      <c r="H31" s="308">
        <v>1.4641999999999999</v>
      </c>
      <c r="I31" s="308">
        <v>1.4790000000000001</v>
      </c>
      <c r="J31" s="308">
        <v>1.2492000000000001</v>
      </c>
      <c r="K31" s="308">
        <v>1.3774999999999999</v>
      </c>
      <c r="L31" s="308">
        <v>1.6025</v>
      </c>
      <c r="M31" s="308">
        <v>1.6221000000000001</v>
      </c>
      <c r="N31" s="308">
        <v>1.6298999999999999</v>
      </c>
      <c r="O31" s="308">
        <v>1.5929</v>
      </c>
      <c r="P31" s="308">
        <v>1.6163000000000001</v>
      </c>
      <c r="Q31" s="308">
        <v>1.5646</v>
      </c>
      <c r="R31" s="308">
        <v>1.4292</v>
      </c>
      <c r="S31" s="308">
        <v>1.5421</v>
      </c>
      <c r="T31" s="308">
        <v>1.1783999999999999</v>
      </c>
      <c r="U31" s="308">
        <v>1.3712</v>
      </c>
      <c r="V31" s="308">
        <v>1.1811</v>
      </c>
      <c r="W31" s="308">
        <v>1.3063</v>
      </c>
      <c r="X31" s="308">
        <v>1.397</v>
      </c>
      <c r="Y31" s="308">
        <v>1.6285000000000001</v>
      </c>
      <c r="Z31" s="308">
        <v>1.6351</v>
      </c>
      <c r="AA31" s="308">
        <v>1.6382000000000001</v>
      </c>
      <c r="AB31" s="308">
        <v>1.5941000000000001</v>
      </c>
      <c r="AC31" s="308">
        <v>1.5963000000000001</v>
      </c>
      <c r="AD31" s="308">
        <v>1.6129</v>
      </c>
      <c r="AE31" s="308">
        <v>1.556</v>
      </c>
      <c r="AF31" s="308">
        <v>1.5570999999999999</v>
      </c>
      <c r="AG31" s="308">
        <v>1.4770000000000001</v>
      </c>
      <c r="AH31" s="308">
        <v>1.4236</v>
      </c>
      <c r="AI31" s="308">
        <v>1.5754999999999999</v>
      </c>
      <c r="AJ31" s="308">
        <v>1.5955999999999999</v>
      </c>
      <c r="AK31" s="308">
        <v>1.5334000000000001</v>
      </c>
      <c r="AL31" s="308">
        <v>1.5802</v>
      </c>
      <c r="AM31" s="308">
        <v>1.5837000000000001</v>
      </c>
      <c r="AN31" s="308">
        <v>1.5744</v>
      </c>
      <c r="AO31" s="308">
        <v>1.5789</v>
      </c>
      <c r="AP31" s="308">
        <v>1.5490999999999999</v>
      </c>
      <c r="AQ31" s="308">
        <v>1.4539</v>
      </c>
      <c r="AR31" s="308">
        <v>1.5458000000000001</v>
      </c>
      <c r="AS31" s="308">
        <v>1.5507</v>
      </c>
      <c r="AT31" s="308">
        <v>1.4476</v>
      </c>
      <c r="AU31" s="308">
        <v>1.605</v>
      </c>
      <c r="AV31" s="308">
        <v>1.2908999999999999</v>
      </c>
      <c r="AW31" s="308">
        <v>1.4479</v>
      </c>
      <c r="AX31" s="308">
        <v>1.427</v>
      </c>
      <c r="AY31" s="922">
        <v>1.5578361274000001</v>
      </c>
      <c r="AZ31" s="922">
        <v>1.7979584963999999</v>
      </c>
      <c r="BA31" s="922">
        <v>1.5962085274</v>
      </c>
      <c r="BB31" s="377" t="s">
        <v>1602</v>
      </c>
      <c r="BC31" s="377" t="s">
        <v>1602</v>
      </c>
      <c r="BD31" s="377" t="s">
        <v>1602</v>
      </c>
      <c r="BE31" s="377" t="s">
        <v>1602</v>
      </c>
      <c r="BF31" s="377" t="s">
        <v>1602</v>
      </c>
      <c r="BG31" s="377" t="s">
        <v>1602</v>
      </c>
      <c r="BH31" s="377" t="s">
        <v>1602</v>
      </c>
      <c r="BI31" s="377" t="s">
        <v>1602</v>
      </c>
      <c r="BJ31" s="377" t="s">
        <v>1602</v>
      </c>
      <c r="BK31" s="377" t="s">
        <v>1602</v>
      </c>
      <c r="BL31" s="377" t="s">
        <v>1602</v>
      </c>
      <c r="BM31" s="377" t="s">
        <v>1602</v>
      </c>
      <c r="BN31" s="377" t="s">
        <v>1602</v>
      </c>
      <c r="BO31" s="377" t="s">
        <v>1602</v>
      </c>
      <c r="BP31" s="377" t="s">
        <v>1602</v>
      </c>
      <c r="BQ31" s="377" t="s">
        <v>1602</v>
      </c>
      <c r="BR31" s="377" t="s">
        <v>1602</v>
      </c>
      <c r="BS31" s="377" t="s">
        <v>1602</v>
      </c>
      <c r="BT31" s="377" t="s">
        <v>1602</v>
      </c>
      <c r="BU31" s="377" t="s">
        <v>1602</v>
      </c>
      <c r="BV31" s="377" t="s">
        <v>1602</v>
      </c>
    </row>
    <row r="32" spans="1:74" ht="11.1" customHeight="1" x14ac:dyDescent="0.2">
      <c r="A32" s="357" t="s">
        <v>892</v>
      </c>
      <c r="B32" s="428" t="s">
        <v>194</v>
      </c>
      <c r="C32" s="308">
        <v>0.46110000000000001</v>
      </c>
      <c r="D32" s="308">
        <v>0.44579999999999997</v>
      </c>
      <c r="E32" s="308">
        <v>0.43509999999999999</v>
      </c>
      <c r="F32" s="308">
        <v>0.42630000000000001</v>
      </c>
      <c r="G32" s="308">
        <v>0.44490000000000002</v>
      </c>
      <c r="H32" s="308">
        <v>0.44040000000000001</v>
      </c>
      <c r="I32" s="308">
        <v>0.4</v>
      </c>
      <c r="J32" s="308">
        <v>0.38300000000000001</v>
      </c>
      <c r="K32" s="308">
        <v>0.38790000000000002</v>
      </c>
      <c r="L32" s="308">
        <v>0.37</v>
      </c>
      <c r="M32" s="308">
        <v>0.40600000000000003</v>
      </c>
      <c r="N32" s="308">
        <v>0.41599999999999998</v>
      </c>
      <c r="O32" s="308">
        <v>0.40200000000000002</v>
      </c>
      <c r="P32" s="308">
        <v>0.441</v>
      </c>
      <c r="Q32" s="308">
        <v>0.40300000000000002</v>
      </c>
      <c r="R32" s="308">
        <v>0.39900000000000002</v>
      </c>
      <c r="S32" s="308">
        <v>0.379</v>
      </c>
      <c r="T32" s="308">
        <v>0.40600000000000003</v>
      </c>
      <c r="U32" s="308">
        <v>0.34499999999999997</v>
      </c>
      <c r="V32" s="308">
        <v>0.39100000000000001</v>
      </c>
      <c r="W32" s="308">
        <v>0.39700000000000002</v>
      </c>
      <c r="X32" s="308">
        <v>0.39300000000000002</v>
      </c>
      <c r="Y32" s="308">
        <v>0.41</v>
      </c>
      <c r="Z32" s="308">
        <v>0.40300000000000002</v>
      </c>
      <c r="AA32" s="308">
        <v>0.38500000000000001</v>
      </c>
      <c r="AB32" s="308">
        <v>0.39900000000000002</v>
      </c>
      <c r="AC32" s="308">
        <v>0.39200000000000002</v>
      </c>
      <c r="AD32" s="308">
        <v>0.375</v>
      </c>
      <c r="AE32" s="308">
        <v>0.34499999999999997</v>
      </c>
      <c r="AF32" s="308">
        <v>0.371</v>
      </c>
      <c r="AG32" s="308">
        <v>0.378</v>
      </c>
      <c r="AH32" s="308">
        <v>0.33600000000000002</v>
      </c>
      <c r="AI32" s="308">
        <v>0.36499999999999999</v>
      </c>
      <c r="AJ32" s="308">
        <v>0.375</v>
      </c>
      <c r="AK32" s="308">
        <v>0.378</v>
      </c>
      <c r="AL32" s="308">
        <v>0.376</v>
      </c>
      <c r="AM32" s="308">
        <v>0.36299999999999999</v>
      </c>
      <c r="AN32" s="308">
        <v>0.36399999999999999</v>
      </c>
      <c r="AO32" s="308">
        <v>0.36799999999999999</v>
      </c>
      <c r="AP32" s="308">
        <v>0.375</v>
      </c>
      <c r="AQ32" s="308">
        <v>0.35499999999999998</v>
      </c>
      <c r="AR32" s="308">
        <v>0.36199999999999999</v>
      </c>
      <c r="AS32" s="308">
        <v>0.33900000000000002</v>
      </c>
      <c r="AT32" s="308">
        <v>0.31</v>
      </c>
      <c r="AU32" s="308">
        <v>0.27600000000000002</v>
      </c>
      <c r="AV32" s="308">
        <v>0.33300000000000002</v>
      </c>
      <c r="AW32" s="308">
        <v>0.35699999999999998</v>
      </c>
      <c r="AX32" s="308">
        <v>0.33100000000000002</v>
      </c>
      <c r="AY32" s="922">
        <v>0.34684615385000001</v>
      </c>
      <c r="AZ32" s="922">
        <v>0.34784615385000001</v>
      </c>
      <c r="BA32" s="922">
        <v>0.34784615385000001</v>
      </c>
      <c r="BB32" s="377" t="s">
        <v>1602</v>
      </c>
      <c r="BC32" s="377" t="s">
        <v>1602</v>
      </c>
      <c r="BD32" s="377" t="s">
        <v>1602</v>
      </c>
      <c r="BE32" s="377" t="s">
        <v>1602</v>
      </c>
      <c r="BF32" s="377" t="s">
        <v>1602</v>
      </c>
      <c r="BG32" s="377" t="s">
        <v>1602</v>
      </c>
      <c r="BH32" s="377" t="s">
        <v>1602</v>
      </c>
      <c r="BI32" s="377" t="s">
        <v>1602</v>
      </c>
      <c r="BJ32" s="377" t="s">
        <v>1602</v>
      </c>
      <c r="BK32" s="377" t="s">
        <v>1602</v>
      </c>
      <c r="BL32" s="377" t="s">
        <v>1602</v>
      </c>
      <c r="BM32" s="377" t="s">
        <v>1602</v>
      </c>
      <c r="BN32" s="377" t="s">
        <v>1602</v>
      </c>
      <c r="BO32" s="377" t="s">
        <v>1602</v>
      </c>
      <c r="BP32" s="377" t="s">
        <v>1602</v>
      </c>
      <c r="BQ32" s="377" t="s">
        <v>1602</v>
      </c>
      <c r="BR32" s="377" t="s">
        <v>1602</v>
      </c>
      <c r="BS32" s="377" t="s">
        <v>1602</v>
      </c>
      <c r="BT32" s="377" t="s">
        <v>1602</v>
      </c>
      <c r="BU32" s="377" t="s">
        <v>1602</v>
      </c>
      <c r="BV32" s="377" t="s">
        <v>1602</v>
      </c>
    </row>
    <row r="33" spans="1:74" ht="11.1" customHeight="1" x14ac:dyDescent="0.2">
      <c r="A33" s="357" t="s">
        <v>893</v>
      </c>
      <c r="B33" s="428" t="s">
        <v>195</v>
      </c>
      <c r="C33" s="308">
        <v>1.6485000000000001</v>
      </c>
      <c r="D33" s="308">
        <v>1.6665000000000001</v>
      </c>
      <c r="E33" s="308">
        <v>1.6981999999999999</v>
      </c>
      <c r="F33" s="308">
        <v>1.6952</v>
      </c>
      <c r="G33" s="308">
        <v>1.6828000000000001</v>
      </c>
      <c r="H33" s="308">
        <v>1.681</v>
      </c>
      <c r="I33" s="308">
        <v>1.6694</v>
      </c>
      <c r="J33" s="308">
        <v>1.6162000000000001</v>
      </c>
      <c r="K33" s="308">
        <v>1.6656</v>
      </c>
      <c r="L33" s="308">
        <v>1.6516999999999999</v>
      </c>
      <c r="M33" s="308">
        <v>1.6526000000000001</v>
      </c>
      <c r="N33" s="308">
        <v>1.65</v>
      </c>
      <c r="O33" s="308">
        <v>1.6519999999999999</v>
      </c>
      <c r="P33" s="308">
        <v>1.6337999999999999</v>
      </c>
      <c r="Q33" s="308">
        <v>1.625</v>
      </c>
      <c r="R33" s="308">
        <v>1.607</v>
      </c>
      <c r="S33" s="308">
        <v>1.6161000000000001</v>
      </c>
      <c r="T33" s="308">
        <v>1.6242000000000001</v>
      </c>
      <c r="U33" s="308">
        <v>1.6220000000000001</v>
      </c>
      <c r="V33" s="308">
        <v>1.6258999999999999</v>
      </c>
      <c r="W33" s="308">
        <v>1.6183000000000001</v>
      </c>
      <c r="X33" s="308">
        <v>1.6213</v>
      </c>
      <c r="Y33" s="308">
        <v>1.6068</v>
      </c>
      <c r="Z33" s="308">
        <v>1.6168</v>
      </c>
      <c r="AA33" s="308">
        <v>1.6476999999999999</v>
      </c>
      <c r="AB33" s="308">
        <v>1.6425000000000001</v>
      </c>
      <c r="AC33" s="308">
        <v>1.6545000000000001</v>
      </c>
      <c r="AD33" s="308">
        <v>1.6666000000000001</v>
      </c>
      <c r="AE33" s="308">
        <v>1.6752</v>
      </c>
      <c r="AF33" s="308">
        <v>1.6711</v>
      </c>
      <c r="AG33" s="308">
        <v>1.6365000000000001</v>
      </c>
      <c r="AH33" s="308">
        <v>1.6664000000000001</v>
      </c>
      <c r="AI33" s="308">
        <v>1.6557999999999999</v>
      </c>
      <c r="AJ33" s="308">
        <v>1.6389</v>
      </c>
      <c r="AK33" s="308">
        <v>1.6294999999999999</v>
      </c>
      <c r="AL33" s="308">
        <v>1.625</v>
      </c>
      <c r="AM33" s="308">
        <v>1.6017999999999999</v>
      </c>
      <c r="AN33" s="308">
        <v>1.597</v>
      </c>
      <c r="AO33" s="308">
        <v>1.5949</v>
      </c>
      <c r="AP33" s="308">
        <v>1.5593999999999999</v>
      </c>
      <c r="AQ33" s="308">
        <v>1.5642</v>
      </c>
      <c r="AR33" s="308">
        <v>1.5709</v>
      </c>
      <c r="AS33" s="308">
        <v>1.5652999999999999</v>
      </c>
      <c r="AT33" s="308">
        <v>1.5701000000000001</v>
      </c>
      <c r="AU33" s="308">
        <v>1.5608</v>
      </c>
      <c r="AV33" s="308">
        <v>1.5270999999999999</v>
      </c>
      <c r="AW33" s="308">
        <v>1.4882</v>
      </c>
      <c r="AX33" s="308">
        <v>1.4426000000000001</v>
      </c>
      <c r="AY33" s="922">
        <v>1.4447369999999999</v>
      </c>
      <c r="AZ33" s="922">
        <v>1.4468650000000001</v>
      </c>
      <c r="BA33" s="922">
        <v>1.4441790000000001</v>
      </c>
      <c r="BB33" s="377" t="s">
        <v>1602</v>
      </c>
      <c r="BC33" s="377" t="s">
        <v>1602</v>
      </c>
      <c r="BD33" s="377" t="s">
        <v>1602</v>
      </c>
      <c r="BE33" s="377" t="s">
        <v>1602</v>
      </c>
      <c r="BF33" s="377" t="s">
        <v>1602</v>
      </c>
      <c r="BG33" s="377" t="s">
        <v>1602</v>
      </c>
      <c r="BH33" s="377" t="s">
        <v>1602</v>
      </c>
      <c r="BI33" s="377" t="s">
        <v>1602</v>
      </c>
      <c r="BJ33" s="377" t="s">
        <v>1602</v>
      </c>
      <c r="BK33" s="377" t="s">
        <v>1602</v>
      </c>
      <c r="BL33" s="377" t="s">
        <v>1602</v>
      </c>
      <c r="BM33" s="377" t="s">
        <v>1602</v>
      </c>
      <c r="BN33" s="377" t="s">
        <v>1602</v>
      </c>
      <c r="BO33" s="377" t="s">
        <v>1602</v>
      </c>
      <c r="BP33" s="377" t="s">
        <v>1602</v>
      </c>
      <c r="BQ33" s="377" t="s">
        <v>1602</v>
      </c>
      <c r="BR33" s="377" t="s">
        <v>1602</v>
      </c>
      <c r="BS33" s="377" t="s">
        <v>1602</v>
      </c>
      <c r="BT33" s="377" t="s">
        <v>1602</v>
      </c>
      <c r="BU33" s="377" t="s">
        <v>1602</v>
      </c>
      <c r="BV33" s="377" t="s">
        <v>1602</v>
      </c>
    </row>
    <row r="34" spans="1:74" ht="11.1" customHeight="1" x14ac:dyDescent="0.2">
      <c r="A34" s="357" t="s">
        <v>894</v>
      </c>
      <c r="B34" s="428" t="s">
        <v>207</v>
      </c>
      <c r="C34" s="308">
        <v>0.73</v>
      </c>
      <c r="D34" s="308">
        <v>0.72899999999999998</v>
      </c>
      <c r="E34" s="308">
        <v>0.73</v>
      </c>
      <c r="F34" s="308">
        <v>0.73099999999999998</v>
      </c>
      <c r="G34" s="308">
        <v>0.74</v>
      </c>
      <c r="H34" s="308">
        <v>0.74399999999999999</v>
      </c>
      <c r="I34" s="308">
        <v>0.75</v>
      </c>
      <c r="J34" s="308">
        <v>0.75600000000000001</v>
      </c>
      <c r="K34" s="308">
        <v>0.76400000000000001</v>
      </c>
      <c r="L34" s="308">
        <v>0.77200000000000002</v>
      </c>
      <c r="M34" s="308">
        <v>0.77600000000000002</v>
      </c>
      <c r="N34" s="308">
        <v>0.79500000000000004</v>
      </c>
      <c r="O34" s="308">
        <v>0.81</v>
      </c>
      <c r="P34" s="308">
        <v>0.81799999999999995</v>
      </c>
      <c r="Q34" s="308">
        <v>0.82899999999999996</v>
      </c>
      <c r="R34" s="308">
        <v>0.83799999999999997</v>
      </c>
      <c r="S34" s="308">
        <v>0.83899999999999997</v>
      </c>
      <c r="T34" s="308">
        <v>0.85199999999999998</v>
      </c>
      <c r="U34" s="308">
        <v>0.86499999999999999</v>
      </c>
      <c r="V34" s="308">
        <v>0.88</v>
      </c>
      <c r="W34" s="308">
        <v>0.88200000000000001</v>
      </c>
      <c r="X34" s="308">
        <v>0.879</v>
      </c>
      <c r="Y34" s="308">
        <v>0.84099999999999997</v>
      </c>
      <c r="Z34" s="308">
        <v>0.84</v>
      </c>
      <c r="AA34" s="308">
        <v>0.83799999999999997</v>
      </c>
      <c r="AB34" s="308">
        <v>0.83599999999999997</v>
      </c>
      <c r="AC34" s="308">
        <v>0.83699999999999997</v>
      </c>
      <c r="AD34" s="308">
        <v>0.83899999999999997</v>
      </c>
      <c r="AE34" s="308">
        <v>0.81299999999999994</v>
      </c>
      <c r="AF34" s="308">
        <v>0.80179999999999996</v>
      </c>
      <c r="AG34" s="308">
        <v>0.80089999999999995</v>
      </c>
      <c r="AH34" s="308">
        <v>0.80179999999999996</v>
      </c>
      <c r="AI34" s="308">
        <v>0.80189999999999995</v>
      </c>
      <c r="AJ34" s="308">
        <v>0.8014</v>
      </c>
      <c r="AK34" s="308">
        <v>0.80179999999999996</v>
      </c>
      <c r="AL34" s="308">
        <v>0.80110000000000003</v>
      </c>
      <c r="AM34" s="308">
        <v>0.77190000000000003</v>
      </c>
      <c r="AN34" s="308">
        <v>0.76180000000000003</v>
      </c>
      <c r="AO34" s="308">
        <v>0.75949999999999995</v>
      </c>
      <c r="AP34" s="308">
        <v>0.75860000000000005</v>
      </c>
      <c r="AQ34" s="308">
        <v>0.75900000000000001</v>
      </c>
      <c r="AR34" s="308">
        <v>0.75980000000000003</v>
      </c>
      <c r="AS34" s="308">
        <v>0.75980000000000003</v>
      </c>
      <c r="AT34" s="308">
        <v>0.75990000000000002</v>
      </c>
      <c r="AU34" s="308">
        <v>0.75929999999999997</v>
      </c>
      <c r="AV34" s="308">
        <v>0.75890000000000002</v>
      </c>
      <c r="AW34" s="308">
        <v>0.75170000000000003</v>
      </c>
      <c r="AX34" s="308">
        <v>0.75449999999999995</v>
      </c>
      <c r="AY34" s="922">
        <v>0.75900000000000001</v>
      </c>
      <c r="AZ34" s="922">
        <v>0.75900000000000001</v>
      </c>
      <c r="BA34" s="922">
        <v>0.75900000000000001</v>
      </c>
      <c r="BB34" s="377" t="s">
        <v>1602</v>
      </c>
      <c r="BC34" s="377" t="s">
        <v>1602</v>
      </c>
      <c r="BD34" s="377" t="s">
        <v>1602</v>
      </c>
      <c r="BE34" s="377" t="s">
        <v>1602</v>
      </c>
      <c r="BF34" s="377" t="s">
        <v>1602</v>
      </c>
      <c r="BG34" s="377" t="s">
        <v>1602</v>
      </c>
      <c r="BH34" s="377" t="s">
        <v>1602</v>
      </c>
      <c r="BI34" s="377" t="s">
        <v>1602</v>
      </c>
      <c r="BJ34" s="377" t="s">
        <v>1602</v>
      </c>
      <c r="BK34" s="377" t="s">
        <v>1602</v>
      </c>
      <c r="BL34" s="377" t="s">
        <v>1602</v>
      </c>
      <c r="BM34" s="377" t="s">
        <v>1602</v>
      </c>
      <c r="BN34" s="377" t="s">
        <v>1602</v>
      </c>
      <c r="BO34" s="377" t="s">
        <v>1602</v>
      </c>
      <c r="BP34" s="377" t="s">
        <v>1602</v>
      </c>
      <c r="BQ34" s="377" t="s">
        <v>1602</v>
      </c>
      <c r="BR34" s="377" t="s">
        <v>1602</v>
      </c>
      <c r="BS34" s="377" t="s">
        <v>1602</v>
      </c>
      <c r="BT34" s="377" t="s">
        <v>1602</v>
      </c>
      <c r="BU34" s="377" t="s">
        <v>1602</v>
      </c>
      <c r="BV34" s="377" t="s">
        <v>1602</v>
      </c>
    </row>
    <row r="35" spans="1:74" ht="11.1" customHeight="1" x14ac:dyDescent="0.2">
      <c r="A35" s="357" t="s">
        <v>895</v>
      </c>
      <c r="B35" s="428" t="s">
        <v>205</v>
      </c>
      <c r="C35" s="308">
        <v>9.234</v>
      </c>
      <c r="D35" s="308">
        <v>9.1890000000000001</v>
      </c>
      <c r="E35" s="308">
        <v>9.3450000000000006</v>
      </c>
      <c r="F35" s="308">
        <v>9.5410000000000004</v>
      </c>
      <c r="G35" s="308">
        <v>9.5310000000000006</v>
      </c>
      <c r="H35" s="308">
        <v>9.5429999999999993</v>
      </c>
      <c r="I35" s="308">
        <v>9.6229999999999993</v>
      </c>
      <c r="J35" s="308">
        <v>9.7289999999999992</v>
      </c>
      <c r="K35" s="308">
        <v>9.8219999999999992</v>
      </c>
      <c r="L35" s="308">
        <v>9.9209999999999994</v>
      </c>
      <c r="M35" s="308">
        <v>9.9559999999999995</v>
      </c>
      <c r="N35" s="308">
        <v>9.9770000000000003</v>
      </c>
      <c r="O35" s="308">
        <v>10.066000000000001</v>
      </c>
      <c r="P35" s="308">
        <v>10.047000000000001</v>
      </c>
      <c r="Q35" s="308">
        <v>10.01</v>
      </c>
      <c r="R35" s="308">
        <v>9.1549999999999994</v>
      </c>
      <c r="S35" s="308">
        <v>9.2579999999999991</v>
      </c>
      <c r="T35" s="308">
        <v>9.8019999999999996</v>
      </c>
      <c r="U35" s="308">
        <v>9.82</v>
      </c>
      <c r="V35" s="308">
        <v>9.7680000000000007</v>
      </c>
      <c r="W35" s="308">
        <v>9.7509999999999994</v>
      </c>
      <c r="X35" s="308">
        <v>9.6929999999999996</v>
      </c>
      <c r="Y35" s="308">
        <v>9.8160000000000007</v>
      </c>
      <c r="Z35" s="308">
        <v>9.8320000000000007</v>
      </c>
      <c r="AA35" s="308">
        <v>9.7827999999999999</v>
      </c>
      <c r="AB35" s="308">
        <v>9.9428000000000001</v>
      </c>
      <c r="AC35" s="308">
        <v>9.6417999999999999</v>
      </c>
      <c r="AD35" s="308">
        <v>9.5418000000000003</v>
      </c>
      <c r="AE35" s="308">
        <v>9.5337999999999994</v>
      </c>
      <c r="AF35" s="308">
        <v>9.4738000000000007</v>
      </c>
      <c r="AG35" s="308">
        <v>9.4847999999999999</v>
      </c>
      <c r="AH35" s="308">
        <v>9.4778000000000002</v>
      </c>
      <c r="AI35" s="308">
        <v>9.5028000000000006</v>
      </c>
      <c r="AJ35" s="308">
        <v>9.5277999999999992</v>
      </c>
      <c r="AK35" s="308">
        <v>9.5277999999999992</v>
      </c>
      <c r="AL35" s="308">
        <v>9.5277999999999992</v>
      </c>
      <c r="AM35" s="308">
        <v>9.5028000000000006</v>
      </c>
      <c r="AN35" s="308">
        <v>9.4277999999999995</v>
      </c>
      <c r="AO35" s="308">
        <v>9.4027999999999992</v>
      </c>
      <c r="AP35" s="308">
        <v>9.3027999999999995</v>
      </c>
      <c r="AQ35" s="308">
        <v>9.2027999999999999</v>
      </c>
      <c r="AR35" s="308">
        <v>9.0728000000000009</v>
      </c>
      <c r="AS35" s="308">
        <v>9.0728000000000009</v>
      </c>
      <c r="AT35" s="308">
        <v>9.0229999999999997</v>
      </c>
      <c r="AU35" s="308">
        <v>8.9779999999999998</v>
      </c>
      <c r="AV35" s="308">
        <v>8.9529999999999994</v>
      </c>
      <c r="AW35" s="308">
        <v>8.9749999999999996</v>
      </c>
      <c r="AX35" s="308">
        <v>8.9749999999999996</v>
      </c>
      <c r="AY35" s="922">
        <v>8.9749999999999996</v>
      </c>
      <c r="AZ35" s="922">
        <v>8.9749999999999996</v>
      </c>
      <c r="BA35" s="922">
        <v>8.9529999999999994</v>
      </c>
      <c r="BB35" s="377" t="s">
        <v>1602</v>
      </c>
      <c r="BC35" s="377" t="s">
        <v>1602</v>
      </c>
      <c r="BD35" s="377" t="s">
        <v>1602</v>
      </c>
      <c r="BE35" s="377" t="s">
        <v>1602</v>
      </c>
      <c r="BF35" s="377" t="s">
        <v>1602</v>
      </c>
      <c r="BG35" s="377" t="s">
        <v>1602</v>
      </c>
      <c r="BH35" s="377" t="s">
        <v>1602</v>
      </c>
      <c r="BI35" s="377" t="s">
        <v>1602</v>
      </c>
      <c r="BJ35" s="377" t="s">
        <v>1602</v>
      </c>
      <c r="BK35" s="377" t="s">
        <v>1602</v>
      </c>
      <c r="BL35" s="377" t="s">
        <v>1602</v>
      </c>
      <c r="BM35" s="377" t="s">
        <v>1602</v>
      </c>
      <c r="BN35" s="377" t="s">
        <v>1602</v>
      </c>
      <c r="BO35" s="377" t="s">
        <v>1602</v>
      </c>
      <c r="BP35" s="377" t="s">
        <v>1602</v>
      </c>
      <c r="BQ35" s="377" t="s">
        <v>1602</v>
      </c>
      <c r="BR35" s="377" t="s">
        <v>1602</v>
      </c>
      <c r="BS35" s="377" t="s">
        <v>1602</v>
      </c>
      <c r="BT35" s="377" t="s">
        <v>1602</v>
      </c>
      <c r="BU35" s="377" t="s">
        <v>1602</v>
      </c>
      <c r="BV35" s="377" t="s">
        <v>1602</v>
      </c>
    </row>
    <row r="36" spans="1:74" ht="11.1" customHeight="1" x14ac:dyDescent="0.2">
      <c r="A36" s="357" t="s">
        <v>896</v>
      </c>
      <c r="B36" s="428" t="s">
        <v>561</v>
      </c>
      <c r="C36" s="308">
        <v>0.1673</v>
      </c>
      <c r="D36" s="308">
        <v>0.16270000000000001</v>
      </c>
      <c r="E36" s="308">
        <v>0.15229999999999999</v>
      </c>
      <c r="F36" s="308">
        <v>0.15409999999999999</v>
      </c>
      <c r="G36" s="308">
        <v>0.15579999999999999</v>
      </c>
      <c r="H36" s="308">
        <v>0.1605</v>
      </c>
      <c r="I36" s="308">
        <v>0.15790000000000001</v>
      </c>
      <c r="J36" s="308">
        <v>0.14960000000000001</v>
      </c>
      <c r="K36" s="308">
        <v>0.156</v>
      </c>
      <c r="L36" s="308">
        <v>0.16059999999999999</v>
      </c>
      <c r="M36" s="308">
        <v>0.15759999999999999</v>
      </c>
      <c r="N36" s="308">
        <v>0.151</v>
      </c>
      <c r="O36" s="308">
        <v>0.15390000000000001</v>
      </c>
      <c r="P36" s="308">
        <v>0.1598</v>
      </c>
      <c r="Q36" s="308">
        <v>0.15079999999999999</v>
      </c>
      <c r="R36" s="308">
        <v>0.155</v>
      </c>
      <c r="S36" s="308">
        <v>0.15329999999999999</v>
      </c>
      <c r="T36" s="308">
        <v>0.1552</v>
      </c>
      <c r="U36" s="308">
        <v>0.15679999999999999</v>
      </c>
      <c r="V36" s="308">
        <v>0.15809999999999999</v>
      </c>
      <c r="W36" s="308">
        <v>0.16259999999999999</v>
      </c>
      <c r="X36" s="308">
        <v>0.15939999999999999</v>
      </c>
      <c r="Y36" s="308">
        <v>0.15140000000000001</v>
      </c>
      <c r="Z36" s="308">
        <v>0.14499999999999999</v>
      </c>
      <c r="AA36" s="308">
        <v>0.13950000000000001</v>
      </c>
      <c r="AB36" s="308">
        <v>0.13600000000000001</v>
      </c>
      <c r="AC36" s="308">
        <v>0.1245</v>
      </c>
      <c r="AD36" s="308">
        <v>0.1176</v>
      </c>
      <c r="AE36" s="308">
        <v>0.13400000000000001</v>
      </c>
      <c r="AF36" s="308">
        <v>0.14729999999999999</v>
      </c>
      <c r="AG36" s="308">
        <v>0.157</v>
      </c>
      <c r="AH36" s="308">
        <v>0.15720000000000001</v>
      </c>
      <c r="AI36" s="308">
        <v>0.16</v>
      </c>
      <c r="AJ36" s="308">
        <v>0.16</v>
      </c>
      <c r="AK36" s="308">
        <v>0.16</v>
      </c>
      <c r="AL36" s="308">
        <v>0.16</v>
      </c>
      <c r="AM36" s="308">
        <v>0.16</v>
      </c>
      <c r="AN36" s="308">
        <v>0.16</v>
      </c>
      <c r="AO36" s="308">
        <v>0.08</v>
      </c>
      <c r="AP36" s="308">
        <v>7.0000000000000007E-2</v>
      </c>
      <c r="AQ36" s="308">
        <v>0.06</v>
      </c>
      <c r="AR36" s="308">
        <v>0.06</v>
      </c>
      <c r="AS36" s="308">
        <v>0.06</v>
      </c>
      <c r="AT36" s="308">
        <v>0.06</v>
      </c>
      <c r="AU36" s="308">
        <v>0.06</v>
      </c>
      <c r="AV36" s="308">
        <v>0.06</v>
      </c>
      <c r="AW36" s="308">
        <v>0.06</v>
      </c>
      <c r="AX36" s="308">
        <v>0.06</v>
      </c>
      <c r="AY36" s="922">
        <v>0.06</v>
      </c>
      <c r="AZ36" s="922">
        <v>0.08</v>
      </c>
      <c r="BA36" s="922">
        <v>0.06</v>
      </c>
      <c r="BB36" s="377" t="s">
        <v>1602</v>
      </c>
      <c r="BC36" s="377" t="s">
        <v>1602</v>
      </c>
      <c r="BD36" s="377" t="s">
        <v>1602</v>
      </c>
      <c r="BE36" s="377" t="s">
        <v>1602</v>
      </c>
      <c r="BF36" s="377" t="s">
        <v>1602</v>
      </c>
      <c r="BG36" s="377" t="s">
        <v>1602</v>
      </c>
      <c r="BH36" s="377" t="s">
        <v>1602</v>
      </c>
      <c r="BI36" s="377" t="s">
        <v>1602</v>
      </c>
      <c r="BJ36" s="377" t="s">
        <v>1602</v>
      </c>
      <c r="BK36" s="377" t="s">
        <v>1602</v>
      </c>
      <c r="BL36" s="377" t="s">
        <v>1602</v>
      </c>
      <c r="BM36" s="377" t="s">
        <v>1602</v>
      </c>
      <c r="BN36" s="377" t="s">
        <v>1602</v>
      </c>
      <c r="BO36" s="377" t="s">
        <v>1602</v>
      </c>
      <c r="BP36" s="377" t="s">
        <v>1602</v>
      </c>
      <c r="BQ36" s="377" t="s">
        <v>1602</v>
      </c>
      <c r="BR36" s="377" t="s">
        <v>1602</v>
      </c>
      <c r="BS36" s="377" t="s">
        <v>1602</v>
      </c>
      <c r="BT36" s="377" t="s">
        <v>1602</v>
      </c>
      <c r="BU36" s="377" t="s">
        <v>1602</v>
      </c>
      <c r="BV36" s="377" t="s">
        <v>1602</v>
      </c>
    </row>
    <row r="37" spans="1:74" ht="11.1" customHeight="1" x14ac:dyDescent="0.2">
      <c r="A37" s="357" t="s">
        <v>897</v>
      </c>
      <c r="B37" s="428" t="s">
        <v>881</v>
      </c>
      <c r="C37" s="308">
        <v>6.4299999999999996E-2</v>
      </c>
      <c r="D37" s="308">
        <v>6.4799999999999996E-2</v>
      </c>
      <c r="E37" s="308">
        <v>6.2700000000000006E-2</v>
      </c>
      <c r="F37" s="308">
        <v>6.0600000000000001E-2</v>
      </c>
      <c r="G37" s="308">
        <v>6.0600000000000001E-2</v>
      </c>
      <c r="H37" s="308">
        <v>6.0600000000000001E-2</v>
      </c>
      <c r="I37" s="308">
        <v>6.0600000000000001E-2</v>
      </c>
      <c r="J37" s="308">
        <v>6.0600000000000001E-2</v>
      </c>
      <c r="K37" s="308">
        <v>6.0600000000000001E-2</v>
      </c>
      <c r="L37" s="308">
        <v>6.0600000000000001E-2</v>
      </c>
      <c r="M37" s="308">
        <v>6.0600000000000001E-2</v>
      </c>
      <c r="N37" s="308">
        <v>6.1800000000000001E-2</v>
      </c>
      <c r="O37" s="308">
        <v>6.3899999999999998E-2</v>
      </c>
      <c r="P37" s="308">
        <v>6.5799999999999997E-2</v>
      </c>
      <c r="Q37" s="308">
        <v>6.6500000000000004E-2</v>
      </c>
      <c r="R37" s="308">
        <v>6.5500000000000003E-2</v>
      </c>
      <c r="S37" s="308">
        <v>6.5500000000000003E-2</v>
      </c>
      <c r="T37" s="308">
        <v>6.3700000000000007E-2</v>
      </c>
      <c r="U37" s="308">
        <v>6.2899999999999998E-2</v>
      </c>
      <c r="V37" s="308">
        <v>6.2199999999999998E-2</v>
      </c>
      <c r="W37" s="308">
        <v>6.3399999999999998E-2</v>
      </c>
      <c r="X37" s="308">
        <v>6.5299999999999997E-2</v>
      </c>
      <c r="Y37" s="308">
        <v>6.6400000000000001E-2</v>
      </c>
      <c r="Z37" s="308">
        <v>6.7000000000000004E-2</v>
      </c>
      <c r="AA37" s="308">
        <v>6.7000000000000004E-2</v>
      </c>
      <c r="AB37" s="308">
        <v>6.7699999999999996E-2</v>
      </c>
      <c r="AC37" s="308">
        <v>6.8000000000000005E-2</v>
      </c>
      <c r="AD37" s="308">
        <v>6.9000000000000006E-2</v>
      </c>
      <c r="AE37" s="308">
        <v>6.8199999999999997E-2</v>
      </c>
      <c r="AF37" s="308">
        <v>6.8500000000000005E-2</v>
      </c>
      <c r="AG37" s="308">
        <v>6.6900000000000001E-2</v>
      </c>
      <c r="AH37" s="308">
        <v>6.6400000000000001E-2</v>
      </c>
      <c r="AI37" s="308">
        <v>6.59E-2</v>
      </c>
      <c r="AJ37" s="308">
        <v>6.7400000000000002E-2</v>
      </c>
      <c r="AK37" s="308">
        <v>6.9500000000000006E-2</v>
      </c>
      <c r="AL37" s="308">
        <v>7.0999999999999994E-2</v>
      </c>
      <c r="AM37" s="308">
        <v>7.0000000000000007E-2</v>
      </c>
      <c r="AN37" s="308">
        <v>0.05</v>
      </c>
      <c r="AO37" s="308">
        <v>0.05</v>
      </c>
      <c r="AP37" s="308">
        <v>0.04</v>
      </c>
      <c r="AQ37" s="308">
        <v>0.03</v>
      </c>
      <c r="AR37" s="308">
        <v>0.03</v>
      </c>
      <c r="AS37" s="308">
        <v>0.03</v>
      </c>
      <c r="AT37" s="308">
        <v>0.03</v>
      </c>
      <c r="AU37" s="308">
        <v>0.03</v>
      </c>
      <c r="AV37" s="308">
        <v>0.03</v>
      </c>
      <c r="AW37" s="308">
        <v>0.03</v>
      </c>
      <c r="AX37" s="308">
        <v>0.03</v>
      </c>
      <c r="AY37" s="922">
        <v>0.03</v>
      </c>
      <c r="AZ37" s="922">
        <v>0.04</v>
      </c>
      <c r="BA37" s="922">
        <v>0.03</v>
      </c>
      <c r="BB37" s="377" t="s">
        <v>1602</v>
      </c>
      <c r="BC37" s="377" t="s">
        <v>1602</v>
      </c>
      <c r="BD37" s="377" t="s">
        <v>1602</v>
      </c>
      <c r="BE37" s="377" t="s">
        <v>1602</v>
      </c>
      <c r="BF37" s="377" t="s">
        <v>1602</v>
      </c>
      <c r="BG37" s="377" t="s">
        <v>1602</v>
      </c>
      <c r="BH37" s="377" t="s">
        <v>1602</v>
      </c>
      <c r="BI37" s="377" t="s">
        <v>1602</v>
      </c>
      <c r="BJ37" s="377" t="s">
        <v>1602</v>
      </c>
      <c r="BK37" s="377" t="s">
        <v>1602</v>
      </c>
      <c r="BL37" s="377" t="s">
        <v>1602</v>
      </c>
      <c r="BM37" s="377" t="s">
        <v>1602</v>
      </c>
      <c r="BN37" s="377" t="s">
        <v>1602</v>
      </c>
      <c r="BO37" s="377" t="s">
        <v>1602</v>
      </c>
      <c r="BP37" s="377" t="s">
        <v>1602</v>
      </c>
      <c r="BQ37" s="377" t="s">
        <v>1602</v>
      </c>
      <c r="BR37" s="377" t="s">
        <v>1602</v>
      </c>
      <c r="BS37" s="377" t="s">
        <v>1602</v>
      </c>
      <c r="BT37" s="377" t="s">
        <v>1602</v>
      </c>
      <c r="BU37" s="377" t="s">
        <v>1602</v>
      </c>
      <c r="BV37" s="377" t="s">
        <v>1602</v>
      </c>
    </row>
    <row r="38" spans="1:74" ht="11.1" customHeight="1" x14ac:dyDescent="0.2">
      <c r="A38" s="357"/>
      <c r="B38" s="426"/>
      <c r="C38" s="308"/>
      <c r="D38" s="308"/>
      <c r="E38" s="308"/>
      <c r="F38" s="308"/>
      <c r="G38" s="308"/>
      <c r="H38" s="308"/>
      <c r="I38" s="308"/>
      <c r="J38" s="308"/>
      <c r="K38" s="308"/>
      <c r="L38" s="308"/>
      <c r="M38" s="308"/>
      <c r="N38" s="308"/>
      <c r="O38" s="308"/>
      <c r="P38" s="308"/>
      <c r="Q38" s="308"/>
      <c r="R38" s="308"/>
      <c r="S38" s="308"/>
      <c r="T38" s="308"/>
      <c r="U38" s="308"/>
      <c r="V38" s="308"/>
      <c r="W38" s="308"/>
      <c r="X38" s="308"/>
      <c r="Y38" s="308"/>
      <c r="Z38" s="308"/>
      <c r="AA38" s="308"/>
      <c r="AB38" s="308"/>
      <c r="AC38" s="308"/>
      <c r="AD38" s="308"/>
      <c r="AE38" s="308"/>
      <c r="AF38" s="308"/>
      <c r="AG38" s="308"/>
      <c r="AH38" s="308"/>
      <c r="AI38" s="308"/>
      <c r="AJ38" s="308"/>
      <c r="AK38" s="308"/>
      <c r="AL38" s="308"/>
      <c r="AM38" s="308"/>
      <c r="AN38" s="308"/>
      <c r="AO38" s="308"/>
      <c r="AP38" s="308"/>
      <c r="AQ38" s="308"/>
      <c r="AR38" s="308"/>
      <c r="AS38" s="308"/>
      <c r="AT38" s="308"/>
      <c r="AU38" s="308"/>
      <c r="AV38" s="308"/>
      <c r="AW38" s="308"/>
      <c r="AX38" s="308"/>
      <c r="AY38" s="922"/>
      <c r="AZ38" s="922"/>
      <c r="BA38" s="922"/>
      <c r="BB38" s="377"/>
      <c r="BC38" s="377"/>
      <c r="BD38" s="377"/>
      <c r="BE38" s="377"/>
      <c r="BF38" s="377"/>
      <c r="BG38" s="377"/>
      <c r="BH38" s="377"/>
      <c r="BI38" s="377"/>
      <c r="BJ38" s="377"/>
      <c r="BK38" s="377"/>
      <c r="BL38" s="377"/>
      <c r="BM38" s="377"/>
      <c r="BN38" s="377"/>
      <c r="BO38" s="377"/>
      <c r="BP38" s="377"/>
      <c r="BQ38" s="377"/>
      <c r="BR38" s="377"/>
      <c r="BS38" s="377"/>
      <c r="BT38" s="377"/>
      <c r="BU38" s="377"/>
      <c r="BV38" s="377"/>
    </row>
    <row r="39" spans="1:74" ht="11.1" customHeight="1" x14ac:dyDescent="0.2">
      <c r="A39" s="357"/>
      <c r="B39" s="443" t="s">
        <v>898</v>
      </c>
      <c r="C39" s="308"/>
      <c r="D39" s="308"/>
      <c r="E39" s="308"/>
      <c r="F39" s="308"/>
      <c r="G39" s="308"/>
      <c r="H39" s="308"/>
      <c r="I39" s="308"/>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308"/>
      <c r="AH39" s="308"/>
      <c r="AI39" s="308"/>
      <c r="AJ39" s="308"/>
      <c r="AK39" s="308"/>
      <c r="AL39" s="308"/>
      <c r="AM39" s="308"/>
      <c r="AN39" s="308"/>
      <c r="AO39" s="308"/>
      <c r="AP39" s="308"/>
      <c r="AQ39" s="308"/>
      <c r="AR39" s="308"/>
      <c r="AS39" s="308"/>
      <c r="AT39" s="308"/>
      <c r="AU39" s="308"/>
      <c r="AV39" s="308"/>
      <c r="AW39" s="308"/>
      <c r="AX39" s="308"/>
      <c r="AY39" s="922"/>
      <c r="AZ39" s="922"/>
      <c r="BA39" s="922"/>
      <c r="BB39" s="377"/>
      <c r="BC39" s="377"/>
      <c r="BD39" s="377"/>
      <c r="BE39" s="377"/>
      <c r="BF39" s="377"/>
      <c r="BG39" s="377"/>
      <c r="BH39" s="377"/>
      <c r="BI39" s="377"/>
      <c r="BJ39" s="377"/>
      <c r="BK39" s="377"/>
      <c r="BL39" s="377"/>
      <c r="BM39" s="377"/>
      <c r="BN39" s="377"/>
      <c r="BO39" s="377"/>
      <c r="BP39" s="377"/>
      <c r="BQ39" s="377"/>
      <c r="BR39" s="377"/>
      <c r="BS39" s="377"/>
      <c r="BT39" s="377"/>
      <c r="BU39" s="377"/>
      <c r="BV39" s="377"/>
    </row>
    <row r="40" spans="1:74" s="280" customFormat="1" ht="11.1" customHeight="1" x14ac:dyDescent="0.2">
      <c r="A40" s="440" t="s">
        <v>285</v>
      </c>
      <c r="B40" s="434" t="s">
        <v>899</v>
      </c>
      <c r="C40" s="106">
        <v>29.73</v>
      </c>
      <c r="D40" s="106">
        <v>30.22</v>
      </c>
      <c r="E40" s="106">
        <v>30.32</v>
      </c>
      <c r="F40" s="106">
        <v>30.31</v>
      </c>
      <c r="G40" s="106">
        <v>30.395</v>
      </c>
      <c r="H40" s="106">
        <v>30.44</v>
      </c>
      <c r="I40" s="106">
        <v>30.38</v>
      </c>
      <c r="J40" s="106">
        <v>30.14</v>
      </c>
      <c r="K40" s="106">
        <v>30.24</v>
      </c>
      <c r="L40" s="106">
        <v>30.254999999999999</v>
      </c>
      <c r="M40" s="106">
        <v>30.26</v>
      </c>
      <c r="N40" s="106">
        <v>30.27</v>
      </c>
      <c r="O40" s="106">
        <v>30.07</v>
      </c>
      <c r="P40" s="106">
        <v>30.3</v>
      </c>
      <c r="Q40" s="106">
        <v>30.13</v>
      </c>
      <c r="R40" s="106">
        <v>30</v>
      </c>
      <c r="S40" s="106">
        <v>29.62</v>
      </c>
      <c r="T40" s="106">
        <v>29.55</v>
      </c>
      <c r="U40" s="106">
        <v>29.36</v>
      </c>
      <c r="V40" s="106">
        <v>29.89</v>
      </c>
      <c r="W40" s="106">
        <v>29.97</v>
      </c>
      <c r="X40" s="106">
        <v>30.125</v>
      </c>
      <c r="Y40" s="106">
        <v>30.05</v>
      </c>
      <c r="Z40" s="106">
        <v>30.15</v>
      </c>
      <c r="AA40" s="106">
        <v>30.324999999999999</v>
      </c>
      <c r="AB40" s="106">
        <v>30.43</v>
      </c>
      <c r="AC40" s="106">
        <v>30.557600000000001</v>
      </c>
      <c r="AD40" s="106">
        <v>30.045000000000002</v>
      </c>
      <c r="AE40" s="106">
        <v>30.335999999999999</v>
      </c>
      <c r="AF40" s="106">
        <v>30.337</v>
      </c>
      <c r="AG40" s="106">
        <v>30.36</v>
      </c>
      <c r="AH40" s="106">
        <v>30.617000000000001</v>
      </c>
      <c r="AI40" s="106">
        <v>30.774999999999999</v>
      </c>
      <c r="AJ40" s="106">
        <v>30.844000000000001</v>
      </c>
      <c r="AK40" s="106">
        <v>30.989000000000001</v>
      </c>
      <c r="AL40" s="106">
        <v>31.138000000000002</v>
      </c>
      <c r="AM40" s="106">
        <v>31.056999999999999</v>
      </c>
      <c r="AN40" s="106">
        <v>31.184999999999999</v>
      </c>
      <c r="AO40" s="106">
        <v>31.331</v>
      </c>
      <c r="AP40" s="106">
        <v>31.283999999999999</v>
      </c>
      <c r="AQ40" s="106">
        <v>31.364000000000001</v>
      </c>
      <c r="AR40" s="106">
        <v>31.343</v>
      </c>
      <c r="AS40" s="106">
        <v>31.423999999999999</v>
      </c>
      <c r="AT40" s="106">
        <v>31.294</v>
      </c>
      <c r="AU40" s="106">
        <v>30.911999999999999</v>
      </c>
      <c r="AV40" s="106">
        <v>31.344000000000001</v>
      </c>
      <c r="AW40" s="106">
        <v>31.46</v>
      </c>
      <c r="AX40" s="106">
        <v>31.66</v>
      </c>
      <c r="AY40" s="933">
        <v>31.71</v>
      </c>
      <c r="AZ40" s="933">
        <v>31.850999999999999</v>
      </c>
      <c r="BA40" s="933">
        <v>31.751999999999999</v>
      </c>
      <c r="BB40" s="410">
        <v>31.251694000000001</v>
      </c>
      <c r="BC40" s="410">
        <v>31.070353999999998</v>
      </c>
      <c r="BD40" s="410">
        <v>31.058014</v>
      </c>
      <c r="BE40" s="410">
        <v>31.035672999999999</v>
      </c>
      <c r="BF40" s="410">
        <v>31.024332999999999</v>
      </c>
      <c r="BG40" s="410">
        <v>31.013992999999999</v>
      </c>
      <c r="BH40" s="410">
        <v>30.993652000000001</v>
      </c>
      <c r="BI40" s="410">
        <v>30.983312000000002</v>
      </c>
      <c r="BJ40" s="410">
        <v>30.972971999999999</v>
      </c>
      <c r="BK40" s="410">
        <v>30.976966000000001</v>
      </c>
      <c r="BL40" s="410">
        <v>30.997125</v>
      </c>
      <c r="BM40" s="410">
        <v>31.047284999999999</v>
      </c>
      <c r="BN40" s="410">
        <v>31.077445000000001</v>
      </c>
      <c r="BO40" s="410">
        <v>31.117605000000001</v>
      </c>
      <c r="BP40" s="410">
        <v>31.157764</v>
      </c>
      <c r="BQ40" s="410">
        <v>31.137924000000002</v>
      </c>
      <c r="BR40" s="410">
        <v>31.128084000000001</v>
      </c>
      <c r="BS40" s="410">
        <v>31.118243</v>
      </c>
      <c r="BT40" s="410">
        <v>31.098403000000001</v>
      </c>
      <c r="BU40" s="410">
        <v>31.088563000000001</v>
      </c>
      <c r="BV40" s="410">
        <v>31.078723</v>
      </c>
    </row>
    <row r="41" spans="1:74" ht="11.1" customHeight="1" x14ac:dyDescent="0.2">
      <c r="A41" s="357" t="s">
        <v>274</v>
      </c>
      <c r="B41" s="426" t="s">
        <v>998</v>
      </c>
      <c r="C41" s="308">
        <v>25.08</v>
      </c>
      <c r="D41" s="308">
        <v>25.23</v>
      </c>
      <c r="E41" s="308">
        <v>25.33</v>
      </c>
      <c r="F41" s="308">
        <v>25.48</v>
      </c>
      <c r="G41" s="308">
        <v>25.48</v>
      </c>
      <c r="H41" s="308">
        <v>25.53</v>
      </c>
      <c r="I41" s="308">
        <v>25.53</v>
      </c>
      <c r="J41" s="308">
        <v>25.48</v>
      </c>
      <c r="K41" s="308">
        <v>25.48</v>
      </c>
      <c r="L41" s="308">
        <v>25.48</v>
      </c>
      <c r="M41" s="308">
        <v>25.48</v>
      </c>
      <c r="N41" s="308">
        <v>25.48</v>
      </c>
      <c r="O41" s="308">
        <v>25.43</v>
      </c>
      <c r="P41" s="308">
        <v>25.48</v>
      </c>
      <c r="Q41" s="308">
        <v>25.53</v>
      </c>
      <c r="R41" s="308">
        <v>25.53</v>
      </c>
      <c r="S41" s="308">
        <v>25.43</v>
      </c>
      <c r="T41" s="308">
        <v>25.43</v>
      </c>
      <c r="U41" s="308">
        <v>25.52</v>
      </c>
      <c r="V41" s="308">
        <v>25.57</v>
      </c>
      <c r="W41" s="308">
        <v>25.55</v>
      </c>
      <c r="X41" s="308">
        <v>25.65</v>
      </c>
      <c r="Y41" s="308">
        <v>25.66</v>
      </c>
      <c r="Z41" s="308">
        <v>25.66</v>
      </c>
      <c r="AA41" s="308">
        <v>25.73</v>
      </c>
      <c r="AB41" s="308">
        <v>25.78</v>
      </c>
      <c r="AC41" s="308">
        <v>25.922599999999999</v>
      </c>
      <c r="AD41" s="308">
        <v>25.545000000000002</v>
      </c>
      <c r="AE41" s="308">
        <v>25.620999999999999</v>
      </c>
      <c r="AF41" s="308">
        <v>25.632000000000001</v>
      </c>
      <c r="AG41" s="308">
        <v>25.75</v>
      </c>
      <c r="AH41" s="308">
        <v>25.952000000000002</v>
      </c>
      <c r="AI41" s="308">
        <v>26.05</v>
      </c>
      <c r="AJ41" s="308">
        <v>26.099</v>
      </c>
      <c r="AK41" s="308">
        <v>26.239000000000001</v>
      </c>
      <c r="AL41" s="308">
        <v>26.297999999999998</v>
      </c>
      <c r="AM41" s="308">
        <v>26.437000000000001</v>
      </c>
      <c r="AN41" s="308">
        <v>26.46</v>
      </c>
      <c r="AO41" s="308">
        <v>26.545999999999999</v>
      </c>
      <c r="AP41" s="308">
        <v>26.533999999999999</v>
      </c>
      <c r="AQ41" s="308">
        <v>26.544</v>
      </c>
      <c r="AR41" s="308">
        <v>26.523</v>
      </c>
      <c r="AS41" s="308">
        <v>26.584</v>
      </c>
      <c r="AT41" s="308">
        <v>26.614000000000001</v>
      </c>
      <c r="AU41" s="308">
        <v>26.681999999999999</v>
      </c>
      <c r="AV41" s="308">
        <v>26.594000000000001</v>
      </c>
      <c r="AW41" s="308">
        <v>26.67</v>
      </c>
      <c r="AX41" s="308">
        <v>26.65</v>
      </c>
      <c r="AY41" s="922">
        <v>26.7</v>
      </c>
      <c r="AZ41" s="922">
        <v>26.75</v>
      </c>
      <c r="BA41" s="922">
        <v>26.65</v>
      </c>
      <c r="BB41" s="377">
        <v>26.4</v>
      </c>
      <c r="BC41" s="377">
        <v>26.4</v>
      </c>
      <c r="BD41" s="377">
        <v>26.4</v>
      </c>
      <c r="BE41" s="377">
        <v>26.4</v>
      </c>
      <c r="BF41" s="377">
        <v>26.4</v>
      </c>
      <c r="BG41" s="377">
        <v>26.4</v>
      </c>
      <c r="BH41" s="377">
        <v>26.4</v>
      </c>
      <c r="BI41" s="377">
        <v>26.4</v>
      </c>
      <c r="BJ41" s="377">
        <v>26.4</v>
      </c>
      <c r="BK41" s="377">
        <v>26.42</v>
      </c>
      <c r="BL41" s="377">
        <v>26.45</v>
      </c>
      <c r="BM41" s="377">
        <v>26.51</v>
      </c>
      <c r="BN41" s="377">
        <v>26.56</v>
      </c>
      <c r="BO41" s="377">
        <v>26.61</v>
      </c>
      <c r="BP41" s="377">
        <v>26.66</v>
      </c>
      <c r="BQ41" s="377">
        <v>26.66</v>
      </c>
      <c r="BR41" s="377">
        <v>26.66</v>
      </c>
      <c r="BS41" s="377">
        <v>26.66</v>
      </c>
      <c r="BT41" s="377">
        <v>26.66</v>
      </c>
      <c r="BU41" s="377">
        <v>26.66</v>
      </c>
      <c r="BV41" s="377">
        <v>26.66</v>
      </c>
    </row>
    <row r="42" spans="1:74" ht="11.1" customHeight="1" x14ac:dyDescent="0.2">
      <c r="A42" s="357" t="s">
        <v>556</v>
      </c>
      <c r="B42" s="426" t="s">
        <v>999</v>
      </c>
      <c r="C42" s="308">
        <v>4.6500000000000004</v>
      </c>
      <c r="D42" s="308">
        <v>4.99</v>
      </c>
      <c r="E42" s="308">
        <v>4.99</v>
      </c>
      <c r="F42" s="308">
        <v>4.83</v>
      </c>
      <c r="G42" s="308">
        <v>4.915</v>
      </c>
      <c r="H42" s="308">
        <v>4.91</v>
      </c>
      <c r="I42" s="308">
        <v>4.8499999999999996</v>
      </c>
      <c r="J42" s="308">
        <v>4.66</v>
      </c>
      <c r="K42" s="308">
        <v>4.76</v>
      </c>
      <c r="L42" s="308">
        <v>4.7750000000000004</v>
      </c>
      <c r="M42" s="308">
        <v>4.78</v>
      </c>
      <c r="N42" s="308">
        <v>4.79</v>
      </c>
      <c r="O42" s="308">
        <v>4.6399999999999997</v>
      </c>
      <c r="P42" s="308">
        <v>4.82</v>
      </c>
      <c r="Q42" s="308">
        <v>4.5999999999999996</v>
      </c>
      <c r="R42" s="308">
        <v>4.47</v>
      </c>
      <c r="S42" s="308">
        <v>4.1900000000000004</v>
      </c>
      <c r="T42" s="308">
        <v>4.12</v>
      </c>
      <c r="U42" s="308">
        <v>3.84</v>
      </c>
      <c r="V42" s="308">
        <v>4.32</v>
      </c>
      <c r="W42" s="308">
        <v>4.42</v>
      </c>
      <c r="X42" s="308">
        <v>4.4749999999999996</v>
      </c>
      <c r="Y42" s="308">
        <v>4.3899999999999997</v>
      </c>
      <c r="Z42" s="308">
        <v>4.49</v>
      </c>
      <c r="AA42" s="308">
        <v>4.5949999999999998</v>
      </c>
      <c r="AB42" s="308">
        <v>4.6500000000000004</v>
      </c>
      <c r="AC42" s="308">
        <v>4.6349999999999998</v>
      </c>
      <c r="AD42" s="308">
        <v>4.5</v>
      </c>
      <c r="AE42" s="308">
        <v>4.7149999999999999</v>
      </c>
      <c r="AF42" s="308">
        <v>4.7050000000000001</v>
      </c>
      <c r="AG42" s="308">
        <v>4.6100000000000003</v>
      </c>
      <c r="AH42" s="308">
        <v>4.665</v>
      </c>
      <c r="AI42" s="308">
        <v>4.7249999999999996</v>
      </c>
      <c r="AJ42" s="308">
        <v>4.7450000000000001</v>
      </c>
      <c r="AK42" s="308">
        <v>4.75</v>
      </c>
      <c r="AL42" s="308">
        <v>4.84</v>
      </c>
      <c r="AM42" s="308">
        <v>4.62</v>
      </c>
      <c r="AN42" s="308">
        <v>4.7249999999999996</v>
      </c>
      <c r="AO42" s="308">
        <v>4.7850000000000001</v>
      </c>
      <c r="AP42" s="308">
        <v>4.75</v>
      </c>
      <c r="AQ42" s="308">
        <v>4.82</v>
      </c>
      <c r="AR42" s="308">
        <v>4.82</v>
      </c>
      <c r="AS42" s="308">
        <v>4.84</v>
      </c>
      <c r="AT42" s="308">
        <v>4.68</v>
      </c>
      <c r="AU42" s="308">
        <v>4.2300000000000004</v>
      </c>
      <c r="AV42" s="308">
        <v>4.75</v>
      </c>
      <c r="AW42" s="308">
        <v>4.79</v>
      </c>
      <c r="AX42" s="308">
        <v>5.01</v>
      </c>
      <c r="AY42" s="922">
        <v>5.01</v>
      </c>
      <c r="AZ42" s="922">
        <v>5.101</v>
      </c>
      <c r="BA42" s="922">
        <v>5.1020000000000003</v>
      </c>
      <c r="BB42" s="377">
        <v>4.8516940000000002</v>
      </c>
      <c r="BC42" s="377">
        <v>4.6703539999999997</v>
      </c>
      <c r="BD42" s="377">
        <v>4.6580139999999997</v>
      </c>
      <c r="BE42" s="377">
        <v>4.6356729999999997</v>
      </c>
      <c r="BF42" s="377">
        <v>4.624333</v>
      </c>
      <c r="BG42" s="377">
        <v>4.6139929999999998</v>
      </c>
      <c r="BH42" s="377">
        <v>4.5936519999999996</v>
      </c>
      <c r="BI42" s="377">
        <v>4.5833120000000003</v>
      </c>
      <c r="BJ42" s="377">
        <v>4.572972</v>
      </c>
      <c r="BK42" s="377">
        <v>4.5569660000000001</v>
      </c>
      <c r="BL42" s="377">
        <v>4.5471250000000003</v>
      </c>
      <c r="BM42" s="377">
        <v>4.5372849999999998</v>
      </c>
      <c r="BN42" s="377">
        <v>4.5174450000000004</v>
      </c>
      <c r="BO42" s="377">
        <v>4.5076049999999999</v>
      </c>
      <c r="BP42" s="377">
        <v>4.4977640000000001</v>
      </c>
      <c r="BQ42" s="377">
        <v>4.4779239999999998</v>
      </c>
      <c r="BR42" s="377">
        <v>4.4680840000000002</v>
      </c>
      <c r="BS42" s="377">
        <v>4.4582430000000004</v>
      </c>
      <c r="BT42" s="377">
        <v>4.4384030000000001</v>
      </c>
      <c r="BU42" s="377">
        <v>4.4285629999999996</v>
      </c>
      <c r="BV42" s="377">
        <v>4.418723</v>
      </c>
    </row>
    <row r="43" spans="1:74" ht="11.1" customHeight="1" x14ac:dyDescent="0.2">
      <c r="A43" s="357"/>
      <c r="B43" s="434"/>
      <c r="C43" s="308"/>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308"/>
      <c r="AH43" s="308"/>
      <c r="AI43" s="308"/>
      <c r="AJ43" s="308"/>
      <c r="AK43" s="308"/>
      <c r="AL43" s="308"/>
      <c r="AM43" s="308"/>
      <c r="AN43" s="308"/>
      <c r="AO43" s="308"/>
      <c r="AP43" s="308"/>
      <c r="AQ43" s="308"/>
      <c r="AR43" s="308"/>
      <c r="AS43" s="308"/>
      <c r="AT43" s="308"/>
      <c r="AU43" s="308"/>
      <c r="AV43" s="308"/>
      <c r="AW43" s="308"/>
      <c r="AX43" s="308"/>
      <c r="AY43" s="922"/>
      <c r="AZ43" s="922"/>
      <c r="BA43" s="922"/>
      <c r="BB43" s="377"/>
      <c r="BC43" s="377"/>
      <c r="BD43" s="377"/>
      <c r="BE43" s="377"/>
      <c r="BF43" s="377"/>
      <c r="BG43" s="377"/>
      <c r="BH43" s="377"/>
      <c r="BI43" s="377"/>
      <c r="BJ43" s="377"/>
      <c r="BK43" s="377"/>
      <c r="BL43" s="377"/>
      <c r="BM43" s="377"/>
      <c r="BN43" s="377"/>
      <c r="BO43" s="377"/>
      <c r="BP43" s="377"/>
      <c r="BQ43" s="377"/>
      <c r="BR43" s="377"/>
      <c r="BS43" s="377"/>
      <c r="BT43" s="377"/>
      <c r="BU43" s="377"/>
      <c r="BV43" s="377"/>
    </row>
    <row r="44" spans="1:74" ht="11.1" customHeight="1" x14ac:dyDescent="0.2">
      <c r="A44" s="357"/>
      <c r="B44" s="443" t="s">
        <v>900</v>
      </c>
      <c r="C44" s="308"/>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8"/>
      <c r="AP44" s="308"/>
      <c r="AQ44" s="308"/>
      <c r="AR44" s="308"/>
      <c r="AS44" s="308"/>
      <c r="AT44" s="308"/>
      <c r="AU44" s="308"/>
      <c r="AV44" s="308"/>
      <c r="AW44" s="308"/>
      <c r="AX44" s="308"/>
      <c r="AY44" s="922"/>
      <c r="AZ44" s="922"/>
      <c r="BA44" s="922"/>
      <c r="BB44" s="377"/>
      <c r="BC44" s="377"/>
      <c r="BD44" s="377"/>
      <c r="BE44" s="377"/>
      <c r="BF44" s="377"/>
      <c r="BG44" s="377"/>
      <c r="BH44" s="377"/>
      <c r="BI44" s="377"/>
      <c r="BJ44" s="377"/>
      <c r="BK44" s="377"/>
      <c r="BL44" s="377"/>
      <c r="BM44" s="377"/>
      <c r="BN44" s="377"/>
      <c r="BO44" s="377"/>
      <c r="BP44" s="377"/>
      <c r="BQ44" s="377"/>
      <c r="BR44" s="377"/>
      <c r="BS44" s="377"/>
      <c r="BT44" s="377"/>
      <c r="BU44" s="377"/>
      <c r="BV44" s="377"/>
    </row>
    <row r="45" spans="1:74" s="280" customFormat="1" ht="11.1" customHeight="1" x14ac:dyDescent="0.2">
      <c r="A45" s="440" t="s">
        <v>482</v>
      </c>
      <c r="B45" s="434" t="s">
        <v>899</v>
      </c>
      <c r="C45" s="106">
        <v>5.5250000000000004</v>
      </c>
      <c r="D45" s="106">
        <v>6.4349999999999996</v>
      </c>
      <c r="E45" s="106">
        <v>6.4249999999999998</v>
      </c>
      <c r="F45" s="106">
        <v>6.4249999999999998</v>
      </c>
      <c r="G45" s="106">
        <v>6.0030000000000001</v>
      </c>
      <c r="H45" s="106">
        <v>5.4850000000000003</v>
      </c>
      <c r="I45" s="106">
        <v>4.7699999999999996</v>
      </c>
      <c r="J45" s="106">
        <v>4.5049999999999999</v>
      </c>
      <c r="K45" s="106">
        <v>4.2750000000000004</v>
      </c>
      <c r="L45" s="106">
        <v>3.97</v>
      </c>
      <c r="M45" s="106">
        <v>3.625</v>
      </c>
      <c r="N45" s="106">
        <v>3.57</v>
      </c>
      <c r="O45" s="106">
        <v>3.37</v>
      </c>
      <c r="P45" s="106">
        <v>2.9049999999999998</v>
      </c>
      <c r="Q45" s="106">
        <v>3.0750000000000002</v>
      </c>
      <c r="R45" s="106">
        <v>2.62</v>
      </c>
      <c r="S45" s="106">
        <v>2.6854</v>
      </c>
      <c r="T45" s="106">
        <v>2.4500000000000002</v>
      </c>
      <c r="U45" s="106">
        <v>1.99</v>
      </c>
      <c r="V45" s="106">
        <v>1.54</v>
      </c>
      <c r="W45" s="106">
        <v>1.47</v>
      </c>
      <c r="X45" s="106">
        <v>2.04</v>
      </c>
      <c r="Y45" s="106">
        <v>2.39</v>
      </c>
      <c r="Z45" s="106">
        <v>2.44</v>
      </c>
      <c r="AA45" s="106">
        <v>3.21</v>
      </c>
      <c r="AB45" s="106">
        <v>3.03</v>
      </c>
      <c r="AC45" s="106">
        <v>2.9426000000000001</v>
      </c>
      <c r="AD45" s="106">
        <v>2.4550000000000001</v>
      </c>
      <c r="AE45" s="106">
        <v>3.351</v>
      </c>
      <c r="AF45" s="106">
        <v>3.202</v>
      </c>
      <c r="AG45" s="106">
        <v>4.07</v>
      </c>
      <c r="AH45" s="106">
        <v>4.532</v>
      </c>
      <c r="AI45" s="106">
        <v>4.03</v>
      </c>
      <c r="AJ45" s="106">
        <v>4.1989999999999998</v>
      </c>
      <c r="AK45" s="106">
        <v>4.3289999999999997</v>
      </c>
      <c r="AL45" s="106">
        <v>4.548</v>
      </c>
      <c r="AM45" s="106">
        <v>4.5970000000000004</v>
      </c>
      <c r="AN45" s="106">
        <v>4.43</v>
      </c>
      <c r="AO45" s="106">
        <v>4.2460000000000004</v>
      </c>
      <c r="AP45" s="106">
        <v>4.194</v>
      </c>
      <c r="AQ45" s="106">
        <v>4.444</v>
      </c>
      <c r="AR45" s="106">
        <v>4.8529999999999998</v>
      </c>
      <c r="AS45" s="106">
        <v>4.444</v>
      </c>
      <c r="AT45" s="106">
        <v>4.4139999999999997</v>
      </c>
      <c r="AU45" s="106">
        <v>4.742</v>
      </c>
      <c r="AV45" s="106">
        <v>4.694</v>
      </c>
      <c r="AW45" s="106">
        <v>4.7850000000000001</v>
      </c>
      <c r="AX45" s="106">
        <v>4.9000000000000004</v>
      </c>
      <c r="AY45" s="933">
        <v>4.93</v>
      </c>
      <c r="AZ45" s="933">
        <v>4.9009999999999998</v>
      </c>
      <c r="BA45" s="933">
        <v>4.5919999999999996</v>
      </c>
      <c r="BB45" s="410">
        <v>4.5190000000000001</v>
      </c>
      <c r="BC45" s="410">
        <v>4.3884999999999996</v>
      </c>
      <c r="BD45" s="410">
        <v>4.3895</v>
      </c>
      <c r="BE45" s="410">
        <v>4.3905000000000003</v>
      </c>
      <c r="BF45" s="410">
        <v>4.3834999999999997</v>
      </c>
      <c r="BG45" s="410">
        <v>4.3724999999999996</v>
      </c>
      <c r="BH45" s="410">
        <v>4.3345000000000002</v>
      </c>
      <c r="BI45" s="410">
        <v>4.3025000000000002</v>
      </c>
      <c r="BJ45" s="410">
        <v>4.2645</v>
      </c>
      <c r="BK45" s="410">
        <v>4.2534999999999998</v>
      </c>
      <c r="BL45" s="410">
        <v>4.2404999999999999</v>
      </c>
      <c r="BM45" s="410">
        <v>4.2744999999999997</v>
      </c>
      <c r="BN45" s="410">
        <v>4.2824999999999998</v>
      </c>
      <c r="BO45" s="410">
        <v>4.3014999999999999</v>
      </c>
      <c r="BP45" s="410">
        <v>4.3144999999999998</v>
      </c>
      <c r="BQ45" s="410">
        <v>4.2885</v>
      </c>
      <c r="BR45" s="410">
        <v>4.2465000000000002</v>
      </c>
      <c r="BS45" s="410">
        <v>4.2104999999999997</v>
      </c>
      <c r="BT45" s="410">
        <v>4.2115</v>
      </c>
      <c r="BU45" s="410">
        <v>4.2125000000000004</v>
      </c>
      <c r="BV45" s="410">
        <v>4.2134999999999998</v>
      </c>
    </row>
    <row r="46" spans="1:74" ht="11.1" customHeight="1" x14ac:dyDescent="0.2">
      <c r="A46" s="357" t="s">
        <v>275</v>
      </c>
      <c r="B46" s="426" t="s">
        <v>998</v>
      </c>
      <c r="C46" s="308">
        <v>5.13</v>
      </c>
      <c r="D46" s="308">
        <v>5.94</v>
      </c>
      <c r="E46" s="308">
        <v>5.94</v>
      </c>
      <c r="F46" s="308">
        <v>5.94</v>
      </c>
      <c r="G46" s="308">
        <v>5.548</v>
      </c>
      <c r="H46" s="308">
        <v>5.0599999999999996</v>
      </c>
      <c r="I46" s="308">
        <v>4.4400000000000004</v>
      </c>
      <c r="J46" s="308">
        <v>4.1849999999999996</v>
      </c>
      <c r="K46" s="308">
        <v>3.9950000000000001</v>
      </c>
      <c r="L46" s="308">
        <v>3.7</v>
      </c>
      <c r="M46" s="308">
        <v>3.4950000000000001</v>
      </c>
      <c r="N46" s="308">
        <v>3.38</v>
      </c>
      <c r="O46" s="308">
        <v>3.19</v>
      </c>
      <c r="P46" s="308">
        <v>2.7749999999999999</v>
      </c>
      <c r="Q46" s="308">
        <v>3.02</v>
      </c>
      <c r="R46" s="308">
        <v>2.56</v>
      </c>
      <c r="S46" s="308">
        <v>2.5453999999999999</v>
      </c>
      <c r="T46" s="308">
        <v>2.33</v>
      </c>
      <c r="U46" s="308">
        <v>1.97</v>
      </c>
      <c r="V46" s="308">
        <v>1.53</v>
      </c>
      <c r="W46" s="308">
        <v>1.46</v>
      </c>
      <c r="X46" s="308">
        <v>2.04</v>
      </c>
      <c r="Y46" s="308">
        <v>2.37</v>
      </c>
      <c r="Z46" s="308">
        <v>2.42</v>
      </c>
      <c r="AA46" s="308">
        <v>3.19</v>
      </c>
      <c r="AB46" s="308">
        <v>3.01</v>
      </c>
      <c r="AC46" s="308">
        <v>2.9125999999999999</v>
      </c>
      <c r="AD46" s="308">
        <v>2.4350000000000001</v>
      </c>
      <c r="AE46" s="308">
        <v>3.3010000000000002</v>
      </c>
      <c r="AF46" s="308">
        <v>3.1219999999999999</v>
      </c>
      <c r="AG46" s="308">
        <v>4</v>
      </c>
      <c r="AH46" s="308">
        <v>4.4420000000000002</v>
      </c>
      <c r="AI46" s="308">
        <v>3.95</v>
      </c>
      <c r="AJ46" s="308">
        <v>4.1289999999999996</v>
      </c>
      <c r="AK46" s="308">
        <v>4.2590000000000003</v>
      </c>
      <c r="AL46" s="308">
        <v>4.468</v>
      </c>
      <c r="AM46" s="308">
        <v>4.4969999999999999</v>
      </c>
      <c r="AN46" s="308">
        <v>4.32</v>
      </c>
      <c r="AO46" s="308">
        <v>4.1360000000000001</v>
      </c>
      <c r="AP46" s="308">
        <v>4.0839999999999996</v>
      </c>
      <c r="AQ46" s="308">
        <v>4.3239999999999998</v>
      </c>
      <c r="AR46" s="308">
        <v>4.7329999999999997</v>
      </c>
      <c r="AS46" s="308">
        <v>4.3339999999999996</v>
      </c>
      <c r="AT46" s="308">
        <v>4.3040000000000003</v>
      </c>
      <c r="AU46" s="308">
        <v>4.6319999999999997</v>
      </c>
      <c r="AV46" s="308">
        <v>4.5839999999999996</v>
      </c>
      <c r="AW46" s="308">
        <v>4.67</v>
      </c>
      <c r="AX46" s="308">
        <v>4.8</v>
      </c>
      <c r="AY46" s="922">
        <v>4.82</v>
      </c>
      <c r="AZ46" s="922">
        <v>4.8</v>
      </c>
      <c r="BA46" s="922">
        <v>4.4800000000000004</v>
      </c>
      <c r="BB46" s="377">
        <v>4.4059999999999997</v>
      </c>
      <c r="BC46" s="377">
        <v>4.2845000000000004</v>
      </c>
      <c r="BD46" s="377">
        <v>4.2845000000000004</v>
      </c>
      <c r="BE46" s="377">
        <v>4.2845000000000004</v>
      </c>
      <c r="BF46" s="377">
        <v>4.2765000000000004</v>
      </c>
      <c r="BG46" s="377">
        <v>4.2694999999999999</v>
      </c>
      <c r="BH46" s="377">
        <v>4.2355</v>
      </c>
      <c r="BI46" s="377">
        <v>4.2024999999999997</v>
      </c>
      <c r="BJ46" s="377">
        <v>4.1684999999999999</v>
      </c>
      <c r="BK46" s="377">
        <v>4.1565000000000003</v>
      </c>
      <c r="BL46" s="377">
        <v>4.1475</v>
      </c>
      <c r="BM46" s="377">
        <v>4.1805000000000003</v>
      </c>
      <c r="BN46" s="377">
        <v>4.1924999999999999</v>
      </c>
      <c r="BO46" s="377">
        <v>4.2154999999999996</v>
      </c>
      <c r="BP46" s="377">
        <v>4.2275</v>
      </c>
      <c r="BQ46" s="377">
        <v>4.2004999999999999</v>
      </c>
      <c r="BR46" s="377">
        <v>4.1624999999999996</v>
      </c>
      <c r="BS46" s="377">
        <v>4.1304999999999996</v>
      </c>
      <c r="BT46" s="377">
        <v>4.1304999999999996</v>
      </c>
      <c r="BU46" s="377">
        <v>4.1304999999999996</v>
      </c>
      <c r="BV46" s="377">
        <v>4.1304999999999996</v>
      </c>
    </row>
    <row r="47" spans="1:74" ht="11.1" customHeight="1" x14ac:dyDescent="0.2">
      <c r="A47" s="357" t="s">
        <v>557</v>
      </c>
      <c r="B47" s="426" t="s">
        <v>999</v>
      </c>
      <c r="C47" s="308">
        <v>0.39500000000000002</v>
      </c>
      <c r="D47" s="308">
        <v>0.495</v>
      </c>
      <c r="E47" s="308">
        <v>0.48499999999999999</v>
      </c>
      <c r="F47" s="308">
        <v>0.48499999999999999</v>
      </c>
      <c r="G47" s="308">
        <v>0.45500000000000002</v>
      </c>
      <c r="H47" s="308">
        <v>0.42499999999999999</v>
      </c>
      <c r="I47" s="308">
        <v>0.33</v>
      </c>
      <c r="J47" s="308">
        <v>0.32</v>
      </c>
      <c r="K47" s="308">
        <v>0.28000000000000003</v>
      </c>
      <c r="L47" s="308">
        <v>0.27</v>
      </c>
      <c r="M47" s="308">
        <v>0.13</v>
      </c>
      <c r="N47" s="308">
        <v>0.19</v>
      </c>
      <c r="O47" s="308">
        <v>0.18</v>
      </c>
      <c r="P47" s="308">
        <v>0.13</v>
      </c>
      <c r="Q47" s="308">
        <v>5.5E-2</v>
      </c>
      <c r="R47" s="308">
        <v>0.06</v>
      </c>
      <c r="S47" s="308">
        <v>0.14000000000000001</v>
      </c>
      <c r="T47" s="308">
        <v>0.12</v>
      </c>
      <c r="U47" s="308">
        <v>0.02</v>
      </c>
      <c r="V47" s="308">
        <v>0.01</v>
      </c>
      <c r="W47" s="308">
        <v>0.01</v>
      </c>
      <c r="X47" s="308">
        <v>0</v>
      </c>
      <c r="Y47" s="308">
        <v>0.02</v>
      </c>
      <c r="Z47" s="308">
        <v>0.02</v>
      </c>
      <c r="AA47" s="308">
        <v>0.02</v>
      </c>
      <c r="AB47" s="308">
        <v>0.02</v>
      </c>
      <c r="AC47" s="308">
        <v>0.03</v>
      </c>
      <c r="AD47" s="308">
        <v>0.02</v>
      </c>
      <c r="AE47" s="308">
        <v>0.05</v>
      </c>
      <c r="AF47" s="308">
        <v>0.08</v>
      </c>
      <c r="AG47" s="308">
        <v>7.0000000000000007E-2</v>
      </c>
      <c r="AH47" s="308">
        <v>0.09</v>
      </c>
      <c r="AI47" s="308">
        <v>0.08</v>
      </c>
      <c r="AJ47" s="308">
        <v>7.0000000000000007E-2</v>
      </c>
      <c r="AK47" s="308">
        <v>7.0000000000000007E-2</v>
      </c>
      <c r="AL47" s="308">
        <v>0.08</v>
      </c>
      <c r="AM47" s="308">
        <v>0.1</v>
      </c>
      <c r="AN47" s="308">
        <v>0.11</v>
      </c>
      <c r="AO47" s="308">
        <v>0.11</v>
      </c>
      <c r="AP47" s="308">
        <v>0.11</v>
      </c>
      <c r="AQ47" s="308">
        <v>0.12</v>
      </c>
      <c r="AR47" s="308">
        <v>0.12</v>
      </c>
      <c r="AS47" s="308">
        <v>0.11</v>
      </c>
      <c r="AT47" s="308">
        <v>0.11</v>
      </c>
      <c r="AU47" s="308">
        <v>0.11</v>
      </c>
      <c r="AV47" s="308">
        <v>0.11</v>
      </c>
      <c r="AW47" s="308">
        <v>0.115</v>
      </c>
      <c r="AX47" s="308">
        <v>0.1</v>
      </c>
      <c r="AY47" s="922">
        <v>0.11</v>
      </c>
      <c r="AZ47" s="922">
        <v>0.10100000000000001</v>
      </c>
      <c r="BA47" s="922">
        <v>0.112</v>
      </c>
      <c r="BB47" s="377">
        <v>0.113</v>
      </c>
      <c r="BC47" s="377">
        <v>0.104</v>
      </c>
      <c r="BD47" s="377">
        <v>0.105</v>
      </c>
      <c r="BE47" s="377">
        <v>0.106</v>
      </c>
      <c r="BF47" s="377">
        <v>0.107</v>
      </c>
      <c r="BG47" s="377">
        <v>0.10299999999999999</v>
      </c>
      <c r="BH47" s="377">
        <v>9.9000000000000005E-2</v>
      </c>
      <c r="BI47" s="377">
        <v>0.1</v>
      </c>
      <c r="BJ47" s="377">
        <v>9.6000000000000002E-2</v>
      </c>
      <c r="BK47" s="377">
        <v>9.7000000000000003E-2</v>
      </c>
      <c r="BL47" s="377">
        <v>9.2999999999999999E-2</v>
      </c>
      <c r="BM47" s="377">
        <v>9.4E-2</v>
      </c>
      <c r="BN47" s="377">
        <v>0.09</v>
      </c>
      <c r="BO47" s="377">
        <v>8.5999999999999993E-2</v>
      </c>
      <c r="BP47" s="377">
        <v>8.6999999999999994E-2</v>
      </c>
      <c r="BQ47" s="377">
        <v>8.7999999999999995E-2</v>
      </c>
      <c r="BR47" s="377">
        <v>8.4000000000000005E-2</v>
      </c>
      <c r="BS47" s="377">
        <v>0.08</v>
      </c>
      <c r="BT47" s="377">
        <v>8.1000000000000003E-2</v>
      </c>
      <c r="BU47" s="377">
        <v>8.2000000000000003E-2</v>
      </c>
      <c r="BV47" s="377">
        <v>8.3000000000000004E-2</v>
      </c>
    </row>
    <row r="48" spans="1:74" ht="11.1" customHeight="1" x14ac:dyDescent="0.2">
      <c r="A48" s="357"/>
      <c r="B48" s="444"/>
      <c r="C48" s="308"/>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8"/>
      <c r="AK48" s="308"/>
      <c r="AL48" s="308"/>
      <c r="AM48" s="308"/>
      <c r="AN48" s="308"/>
      <c r="AO48" s="308"/>
      <c r="AP48" s="308"/>
      <c r="AQ48" s="308"/>
      <c r="AR48" s="308"/>
      <c r="AS48" s="308"/>
      <c r="AT48" s="308"/>
      <c r="AU48" s="308"/>
      <c r="AV48" s="308"/>
      <c r="AW48" s="308"/>
      <c r="AX48" s="308"/>
      <c r="AY48" s="922"/>
      <c r="AZ48" s="922"/>
      <c r="BA48" s="922"/>
      <c r="BB48" s="377"/>
      <c r="BC48" s="377"/>
      <c r="BD48" s="377"/>
      <c r="BE48" s="377"/>
      <c r="BF48" s="377"/>
      <c r="BG48" s="377"/>
      <c r="BH48" s="377"/>
      <c r="BI48" s="377"/>
      <c r="BJ48" s="377"/>
      <c r="BK48" s="377"/>
      <c r="BL48" s="377"/>
      <c r="BM48" s="377"/>
      <c r="BN48" s="377"/>
      <c r="BO48" s="377"/>
      <c r="BP48" s="377"/>
      <c r="BQ48" s="377"/>
      <c r="BR48" s="377"/>
      <c r="BS48" s="377"/>
      <c r="BT48" s="377"/>
      <c r="BU48" s="377"/>
      <c r="BV48" s="377"/>
    </row>
    <row r="49" spans="1:74" ht="11.1" customHeight="1" x14ac:dyDescent="0.2">
      <c r="A49" s="357"/>
      <c r="B49" s="443" t="s">
        <v>849</v>
      </c>
      <c r="C49" s="308"/>
      <c r="D49" s="308"/>
      <c r="E49" s="308"/>
      <c r="F49" s="308"/>
      <c r="G49" s="308"/>
      <c r="H49" s="308"/>
      <c r="I49" s="308"/>
      <c r="J49" s="308"/>
      <c r="K49" s="308"/>
      <c r="L49" s="308"/>
      <c r="M49" s="308"/>
      <c r="N49" s="308"/>
      <c r="O49" s="308"/>
      <c r="P49" s="308"/>
      <c r="Q49" s="308"/>
      <c r="R49" s="308"/>
      <c r="S49" s="308"/>
      <c r="T49" s="308"/>
      <c r="U49" s="308"/>
      <c r="V49" s="308"/>
      <c r="W49" s="308"/>
      <c r="X49" s="308"/>
      <c r="Y49" s="308"/>
      <c r="Z49" s="308"/>
      <c r="AA49" s="308"/>
      <c r="AB49" s="308"/>
      <c r="AC49" s="308"/>
      <c r="AD49" s="308"/>
      <c r="AE49" s="308"/>
      <c r="AF49" s="308"/>
      <c r="AG49" s="308"/>
      <c r="AH49" s="308"/>
      <c r="AI49" s="308"/>
      <c r="AJ49" s="308"/>
      <c r="AK49" s="308"/>
      <c r="AL49" s="308"/>
      <c r="AM49" s="308"/>
      <c r="AN49" s="308"/>
      <c r="AO49" s="308"/>
      <c r="AP49" s="308"/>
      <c r="AQ49" s="308"/>
      <c r="AR49" s="308"/>
      <c r="AS49" s="308"/>
      <c r="AT49" s="308"/>
      <c r="AU49" s="308"/>
      <c r="AV49" s="308"/>
      <c r="AW49" s="308"/>
      <c r="AX49" s="308"/>
      <c r="AY49" s="922"/>
      <c r="AZ49" s="922"/>
      <c r="BA49" s="922"/>
      <c r="BB49" s="377"/>
      <c r="BC49" s="377"/>
      <c r="BD49" s="377"/>
      <c r="BE49" s="377"/>
      <c r="BF49" s="377"/>
      <c r="BG49" s="377"/>
      <c r="BH49" s="377"/>
      <c r="BI49" s="377"/>
      <c r="BJ49" s="377"/>
      <c r="BK49" s="377"/>
      <c r="BL49" s="377"/>
      <c r="BM49" s="377"/>
      <c r="BN49" s="377"/>
      <c r="BO49" s="377"/>
      <c r="BP49" s="377"/>
      <c r="BQ49" s="377"/>
      <c r="BR49" s="377"/>
      <c r="BS49" s="377"/>
      <c r="BT49" s="377"/>
      <c r="BU49" s="377"/>
      <c r="BV49" s="377"/>
    </row>
    <row r="50" spans="1:74" s="280" customFormat="1" ht="11.1" customHeight="1" x14ac:dyDescent="0.2">
      <c r="A50" s="439" t="s">
        <v>901</v>
      </c>
      <c r="B50" s="437" t="s">
        <v>899</v>
      </c>
      <c r="C50" s="107">
        <v>2.8639999999999999</v>
      </c>
      <c r="D50" s="107">
        <v>2.3540000000000001</v>
      </c>
      <c r="E50" s="107">
        <v>2.23</v>
      </c>
      <c r="F50" s="107">
        <v>2.2155</v>
      </c>
      <c r="G50" s="107">
        <v>2.105</v>
      </c>
      <c r="H50" s="107">
        <v>2.0499999999999998</v>
      </c>
      <c r="I50" s="107">
        <v>2.0459999999999998</v>
      </c>
      <c r="J50" s="107">
        <v>2.266</v>
      </c>
      <c r="K50" s="107">
        <v>2.14</v>
      </c>
      <c r="L50" s="107">
        <v>2.0459999999999998</v>
      </c>
      <c r="M50" s="107">
        <v>2.0259999999999998</v>
      </c>
      <c r="N50" s="107">
        <v>2.016</v>
      </c>
      <c r="O50" s="107">
        <v>2.0840000000000001</v>
      </c>
      <c r="P50" s="107">
        <v>1.8640000000000001</v>
      </c>
      <c r="Q50" s="107">
        <v>1.994</v>
      </c>
      <c r="R50" s="107">
        <v>2.1040000000000001</v>
      </c>
      <c r="S50" s="107">
        <v>2.5640000000000001</v>
      </c>
      <c r="T50" s="107">
        <v>2.5939999999999999</v>
      </c>
      <c r="U50" s="107">
        <v>2.8919999999999999</v>
      </c>
      <c r="V50" s="107">
        <v>2.31</v>
      </c>
      <c r="W50" s="107">
        <v>2.2999999999999998</v>
      </c>
      <c r="X50" s="107">
        <v>2.1419999999999999</v>
      </c>
      <c r="Y50" s="107">
        <v>2.1579999999999999</v>
      </c>
      <c r="Z50" s="107">
        <v>2.1059999999999999</v>
      </c>
      <c r="AA50" s="107">
        <v>2.0099999999999998</v>
      </c>
      <c r="AB50" s="107">
        <v>1.8979999999999999</v>
      </c>
      <c r="AC50" s="107">
        <v>1.8954</v>
      </c>
      <c r="AD50" s="107">
        <v>2.403</v>
      </c>
      <c r="AE50" s="107">
        <v>2.089</v>
      </c>
      <c r="AF50" s="107">
        <v>2.1059999999999999</v>
      </c>
      <c r="AG50" s="107">
        <v>2.15</v>
      </c>
      <c r="AH50" s="107">
        <v>1.948</v>
      </c>
      <c r="AI50" s="107">
        <v>1.6830000000000001</v>
      </c>
      <c r="AJ50" s="107">
        <v>1.5760000000000001</v>
      </c>
      <c r="AK50" s="107">
        <v>1.421</v>
      </c>
      <c r="AL50" s="107">
        <v>1.272</v>
      </c>
      <c r="AM50" s="107">
        <v>1.613</v>
      </c>
      <c r="AN50" s="107">
        <v>1.47</v>
      </c>
      <c r="AO50" s="107">
        <v>1.3340000000000001</v>
      </c>
      <c r="AP50" s="107">
        <v>1.4259999999999999</v>
      </c>
      <c r="AQ50" s="107">
        <v>1.3560000000000001</v>
      </c>
      <c r="AR50" s="107">
        <v>1.377</v>
      </c>
      <c r="AS50" s="107">
        <v>1.296</v>
      </c>
      <c r="AT50" s="107">
        <v>1.456</v>
      </c>
      <c r="AU50" s="107">
        <v>1.8979999999999999</v>
      </c>
      <c r="AV50" s="107">
        <v>1.486</v>
      </c>
      <c r="AW50" s="107">
        <v>1.2949999999999999</v>
      </c>
      <c r="AX50" s="107">
        <v>1.139</v>
      </c>
      <c r="AY50" s="934">
        <v>1.2370000000000001</v>
      </c>
      <c r="AZ50" s="934">
        <v>1.099</v>
      </c>
      <c r="BA50" s="934">
        <v>1.24</v>
      </c>
      <c r="BB50" s="425" t="s">
        <v>1602</v>
      </c>
      <c r="BC50" s="425" t="s">
        <v>1602</v>
      </c>
      <c r="BD50" s="425" t="s">
        <v>1602</v>
      </c>
      <c r="BE50" s="425" t="s">
        <v>1602</v>
      </c>
      <c r="BF50" s="425" t="s">
        <v>1602</v>
      </c>
      <c r="BG50" s="425" t="s">
        <v>1602</v>
      </c>
      <c r="BH50" s="425" t="s">
        <v>1602</v>
      </c>
      <c r="BI50" s="425" t="s">
        <v>1602</v>
      </c>
      <c r="BJ50" s="425" t="s">
        <v>1602</v>
      </c>
      <c r="BK50" s="425" t="s">
        <v>1602</v>
      </c>
      <c r="BL50" s="425" t="s">
        <v>1602</v>
      </c>
      <c r="BM50" s="425" t="s">
        <v>1602</v>
      </c>
      <c r="BN50" s="425" t="s">
        <v>1602</v>
      </c>
      <c r="BO50" s="425" t="s">
        <v>1602</v>
      </c>
      <c r="BP50" s="425" t="s">
        <v>1602</v>
      </c>
      <c r="BQ50" s="425" t="s">
        <v>1602</v>
      </c>
      <c r="BR50" s="425" t="s">
        <v>1602</v>
      </c>
      <c r="BS50" s="425" t="s">
        <v>1602</v>
      </c>
      <c r="BT50" s="425" t="s">
        <v>1602</v>
      </c>
      <c r="BU50" s="425" t="s">
        <v>1602</v>
      </c>
      <c r="BV50" s="425" t="s">
        <v>1602</v>
      </c>
    </row>
    <row r="51" spans="1:74" ht="12" customHeight="1" x14ac:dyDescent="0.25">
      <c r="B51" s="818" t="s">
        <v>846</v>
      </c>
      <c r="C51" s="788"/>
      <c r="D51" s="788"/>
      <c r="E51" s="788"/>
      <c r="F51" s="788"/>
      <c r="G51" s="788"/>
      <c r="H51" s="788"/>
      <c r="I51" s="788"/>
      <c r="J51" s="788"/>
      <c r="K51" s="788"/>
      <c r="L51" s="788"/>
      <c r="M51" s="788"/>
      <c r="N51" s="788"/>
      <c r="O51" s="788"/>
      <c r="P51" s="788"/>
      <c r="Q51" s="788"/>
      <c r="BD51" s="663"/>
      <c r="BE51" s="197"/>
      <c r="BF51" s="663"/>
    </row>
    <row r="52" spans="1:74" ht="12" customHeight="1" x14ac:dyDescent="0.2">
      <c r="B52" s="361" t="s">
        <v>844</v>
      </c>
      <c r="C52" s="361"/>
      <c r="D52" s="361"/>
      <c r="E52" s="361"/>
      <c r="F52" s="361"/>
      <c r="G52" s="361"/>
      <c r="H52" s="361"/>
      <c r="I52" s="361"/>
      <c r="J52" s="361"/>
      <c r="K52" s="361"/>
      <c r="L52" s="361"/>
      <c r="M52" s="361"/>
      <c r="N52" s="361"/>
      <c r="O52" s="361"/>
      <c r="P52" s="361"/>
      <c r="Q52" s="361"/>
      <c r="R52" s="667"/>
      <c r="S52" s="667"/>
      <c r="T52" s="667"/>
      <c r="U52" s="667"/>
      <c r="V52" s="667"/>
      <c r="W52" s="667"/>
      <c r="X52" s="667"/>
      <c r="Y52" s="667"/>
      <c r="Z52" s="667"/>
      <c r="AA52" s="667"/>
      <c r="AB52" s="667"/>
      <c r="AC52" s="667"/>
      <c r="AD52" s="667"/>
      <c r="AE52" s="667"/>
      <c r="AF52" s="667"/>
      <c r="AG52" s="667"/>
      <c r="AH52" s="667"/>
      <c r="AI52" s="667"/>
      <c r="AJ52" s="667"/>
      <c r="AK52" s="667"/>
      <c r="AL52" s="667"/>
      <c r="AM52" s="667"/>
      <c r="AN52" s="667"/>
      <c r="AO52" s="667"/>
      <c r="AP52" s="667"/>
      <c r="AQ52" s="667"/>
      <c r="AR52" s="667"/>
      <c r="AS52" s="667"/>
      <c r="AT52" s="667"/>
      <c r="AU52" s="667"/>
      <c r="AV52" s="667"/>
      <c r="AW52" s="667"/>
      <c r="AX52" s="667"/>
      <c r="BB52" s="663"/>
      <c r="BC52" s="663"/>
      <c r="BD52" s="663"/>
      <c r="BE52" s="663"/>
      <c r="BF52" s="663"/>
    </row>
    <row r="53" spans="1:74" ht="12" customHeight="1" x14ac:dyDescent="0.2">
      <c r="B53" s="361" t="s">
        <v>845</v>
      </c>
      <c r="C53" s="361"/>
      <c r="D53" s="361"/>
      <c r="E53" s="361"/>
      <c r="F53" s="361"/>
      <c r="G53" s="361"/>
      <c r="H53" s="361"/>
      <c r="I53" s="361"/>
      <c r="J53" s="361"/>
      <c r="K53" s="361"/>
      <c r="L53" s="361"/>
      <c r="M53" s="361"/>
      <c r="N53" s="361"/>
      <c r="O53" s="361"/>
      <c r="P53" s="361"/>
      <c r="Q53" s="361"/>
      <c r="R53" s="667"/>
      <c r="S53" s="667"/>
      <c r="T53" s="667"/>
      <c r="U53" s="667"/>
      <c r="V53" s="667"/>
      <c r="W53" s="667"/>
      <c r="X53" s="667"/>
      <c r="Y53" s="667"/>
      <c r="Z53" s="667"/>
      <c r="AA53" s="667"/>
      <c r="AB53" s="667"/>
      <c r="AC53" s="667"/>
      <c r="AD53" s="667"/>
      <c r="AE53" s="667"/>
      <c r="AF53" s="667"/>
      <c r="AG53" s="667"/>
      <c r="AH53" s="667"/>
      <c r="AI53" s="667"/>
      <c r="AJ53" s="667"/>
      <c r="AK53" s="667"/>
      <c r="AL53" s="667"/>
      <c r="AM53" s="667"/>
      <c r="AN53" s="667"/>
      <c r="AO53" s="667"/>
      <c r="AP53" s="667"/>
      <c r="AQ53" s="667"/>
      <c r="AR53" s="667"/>
      <c r="AS53" s="667"/>
      <c r="AT53" s="667"/>
      <c r="AU53" s="667"/>
      <c r="AV53" s="667"/>
      <c r="AW53" s="667"/>
      <c r="AX53" s="667"/>
      <c r="BB53" s="663"/>
      <c r="BC53" s="663"/>
      <c r="BD53" s="663"/>
      <c r="BE53" s="663"/>
      <c r="BF53" s="663"/>
    </row>
    <row r="54" spans="1:74" ht="12" customHeight="1" x14ac:dyDescent="0.25">
      <c r="B54" s="819" t="s">
        <v>847</v>
      </c>
      <c r="C54" s="820"/>
      <c r="D54" s="820"/>
      <c r="E54" s="820"/>
      <c r="F54" s="820"/>
      <c r="G54" s="820"/>
      <c r="H54" s="820"/>
      <c r="I54" s="820"/>
      <c r="J54" s="820"/>
      <c r="K54" s="820"/>
      <c r="L54" s="820"/>
      <c r="M54" s="820"/>
      <c r="N54" s="820"/>
      <c r="O54" s="820"/>
      <c r="P54" s="820"/>
      <c r="Q54" s="820"/>
      <c r="R54" s="667"/>
      <c r="S54" s="667"/>
      <c r="T54" s="667"/>
      <c r="U54" s="667"/>
      <c r="V54" s="667"/>
      <c r="W54" s="667"/>
      <c r="X54" s="667"/>
      <c r="Y54" s="667"/>
      <c r="Z54" s="667"/>
      <c r="AA54" s="667"/>
      <c r="AB54" s="667"/>
      <c r="AC54" s="667"/>
      <c r="AD54" s="667"/>
      <c r="AE54" s="667"/>
      <c r="AF54" s="667"/>
      <c r="AG54" s="667"/>
      <c r="AH54" s="667"/>
      <c r="AI54" s="667"/>
      <c r="AJ54" s="667"/>
      <c r="AK54" s="667"/>
      <c r="AL54" s="667"/>
      <c r="AM54" s="667"/>
      <c r="AN54" s="667"/>
      <c r="AO54" s="667"/>
      <c r="AP54" s="667"/>
      <c r="AQ54" s="667"/>
      <c r="AR54" s="667"/>
      <c r="AS54" s="667"/>
      <c r="AT54" s="667"/>
      <c r="AU54" s="667"/>
      <c r="AV54" s="667"/>
      <c r="AW54" s="667"/>
      <c r="AX54" s="667"/>
      <c r="BB54" s="663"/>
      <c r="BC54" s="663"/>
      <c r="BD54" s="663"/>
      <c r="BE54" s="663"/>
      <c r="BF54" s="663"/>
    </row>
    <row r="55" spans="1:74" ht="12" customHeight="1" x14ac:dyDescent="0.2">
      <c r="B55" s="821" t="s">
        <v>826</v>
      </c>
      <c r="C55" s="822"/>
      <c r="D55" s="822"/>
      <c r="E55" s="822"/>
      <c r="F55" s="822"/>
      <c r="G55" s="822"/>
      <c r="H55" s="822"/>
      <c r="I55" s="822"/>
      <c r="J55" s="822"/>
      <c r="K55" s="822"/>
      <c r="L55" s="822"/>
      <c r="M55" s="822"/>
      <c r="N55" s="822"/>
      <c r="O55" s="822"/>
      <c r="P55" s="822"/>
      <c r="Q55" s="822"/>
      <c r="R55" s="667"/>
      <c r="S55" s="667"/>
      <c r="T55" s="667"/>
      <c r="U55" s="667"/>
      <c r="V55" s="667"/>
      <c r="W55" s="667"/>
      <c r="X55" s="667"/>
      <c r="Y55" s="667"/>
      <c r="Z55" s="667"/>
      <c r="AA55" s="667"/>
      <c r="AB55" s="667"/>
      <c r="AC55" s="667"/>
      <c r="AD55" s="667"/>
      <c r="AE55" s="667"/>
      <c r="AF55" s="667"/>
      <c r="AG55" s="667"/>
      <c r="AH55" s="667"/>
      <c r="AI55" s="667"/>
      <c r="AJ55" s="667"/>
      <c r="AK55" s="667"/>
      <c r="AL55" s="667"/>
      <c r="AM55" s="667"/>
      <c r="AN55" s="667"/>
      <c r="AO55" s="667"/>
      <c r="AP55" s="667"/>
      <c r="AQ55" s="667"/>
      <c r="AR55" s="667"/>
      <c r="AS55" s="667"/>
      <c r="AT55" s="667"/>
      <c r="AU55" s="667"/>
      <c r="AV55" s="667"/>
      <c r="AW55" s="667"/>
      <c r="AX55" s="667"/>
      <c r="BB55" s="663"/>
      <c r="BC55" s="663"/>
      <c r="BE55" s="660"/>
    </row>
    <row r="56" spans="1:74" ht="12" customHeight="1" x14ac:dyDescent="0.25">
      <c r="B56" s="823" t="str">
        <f>Dates!$G$2</f>
        <v>EIA completed modeling and analysis for this report on Monday, April 7, 2025.</v>
      </c>
      <c r="C56" s="793"/>
      <c r="D56" s="793"/>
      <c r="E56" s="793"/>
      <c r="F56" s="793"/>
      <c r="G56" s="793"/>
      <c r="H56" s="793"/>
      <c r="I56" s="793"/>
      <c r="J56" s="793"/>
      <c r="K56" s="793"/>
      <c r="L56" s="793"/>
      <c r="M56" s="793"/>
      <c r="N56" s="793"/>
      <c r="O56" s="793"/>
      <c r="P56" s="793"/>
      <c r="Q56" s="793"/>
      <c r="R56" s="667"/>
      <c r="S56" s="667"/>
      <c r="T56" s="667"/>
      <c r="U56" s="667"/>
      <c r="V56" s="667"/>
      <c r="W56" s="667"/>
      <c r="X56" s="667"/>
      <c r="Y56" s="667"/>
      <c r="Z56" s="667"/>
      <c r="AA56" s="667"/>
      <c r="AB56" s="667"/>
      <c r="AC56" s="667"/>
      <c r="AD56" s="667"/>
      <c r="AE56" s="667"/>
      <c r="AF56" s="667"/>
      <c r="AG56" s="667"/>
      <c r="AH56" s="667"/>
      <c r="AI56" s="667"/>
      <c r="AJ56" s="667"/>
      <c r="AK56" s="667"/>
      <c r="AL56" s="667"/>
      <c r="AM56" s="667"/>
      <c r="AN56" s="667"/>
      <c r="AO56" s="667"/>
      <c r="AP56" s="667"/>
      <c r="AQ56" s="667"/>
      <c r="AR56" s="667"/>
      <c r="AS56" s="667"/>
      <c r="AT56" s="667"/>
      <c r="AU56" s="667"/>
      <c r="AV56" s="667"/>
      <c r="AW56" s="667"/>
      <c r="AX56" s="667"/>
      <c r="BB56" s="663"/>
      <c r="BC56" s="663"/>
      <c r="BE56" s="660"/>
    </row>
    <row r="57" spans="1:74" ht="12" customHeight="1" x14ac:dyDescent="0.25">
      <c r="B57" s="792" t="s">
        <v>483</v>
      </c>
      <c r="C57" s="793"/>
      <c r="D57" s="793"/>
      <c r="E57" s="793"/>
      <c r="F57" s="793"/>
      <c r="G57" s="793"/>
      <c r="H57" s="793"/>
      <c r="I57" s="793"/>
      <c r="J57" s="793"/>
      <c r="K57" s="793"/>
      <c r="L57" s="793"/>
      <c r="M57" s="793"/>
      <c r="N57" s="793"/>
      <c r="O57" s="793"/>
      <c r="P57" s="793"/>
      <c r="Q57" s="793"/>
      <c r="R57" s="667"/>
      <c r="S57" s="667"/>
      <c r="T57" s="667"/>
      <c r="U57" s="667"/>
      <c r="V57" s="667"/>
      <c r="W57" s="667"/>
      <c r="X57" s="667"/>
      <c r="Y57" s="667"/>
      <c r="Z57" s="667"/>
      <c r="AA57" s="667"/>
      <c r="AB57" s="667"/>
      <c r="AC57" s="667"/>
      <c r="AD57" s="667"/>
      <c r="AE57" s="667"/>
      <c r="AF57" s="667"/>
      <c r="AG57" s="667"/>
      <c r="AH57" s="667"/>
      <c r="AI57" s="667"/>
      <c r="AJ57" s="667"/>
      <c r="AK57" s="667"/>
      <c r="AL57" s="667"/>
      <c r="AM57" s="667"/>
      <c r="AN57" s="667"/>
      <c r="AO57" s="667"/>
      <c r="AP57" s="667"/>
      <c r="AQ57" s="667"/>
      <c r="AR57" s="667"/>
      <c r="AS57" s="667"/>
      <c r="AT57" s="667"/>
      <c r="AU57" s="667"/>
      <c r="AV57" s="667"/>
      <c r="AW57" s="667"/>
      <c r="AX57" s="667"/>
      <c r="BB57" s="663"/>
      <c r="BC57" s="663"/>
      <c r="BE57" s="660"/>
    </row>
    <row r="58" spans="1:74" ht="12" customHeight="1" x14ac:dyDescent="0.25">
      <c r="B58" s="1027" t="s">
        <v>1435</v>
      </c>
      <c r="C58" s="1014"/>
      <c r="D58" s="1014"/>
      <c r="E58" s="1014"/>
      <c r="F58" s="1014"/>
      <c r="G58" s="1014"/>
      <c r="H58" s="1014"/>
      <c r="I58" s="1014"/>
      <c r="J58" s="1014"/>
      <c r="K58" s="1014"/>
      <c r="L58" s="1014"/>
      <c r="M58" s="1014"/>
      <c r="N58" s="1014"/>
      <c r="O58" s="1014"/>
      <c r="P58" s="1014"/>
      <c r="Q58" s="1014"/>
      <c r="R58" s="667"/>
      <c r="S58" s="667"/>
      <c r="T58" s="667"/>
      <c r="U58" s="667"/>
      <c r="V58" s="667"/>
      <c r="W58" s="667"/>
      <c r="X58" s="667"/>
      <c r="Y58" s="667"/>
      <c r="Z58" s="667"/>
      <c r="AA58" s="667"/>
      <c r="AB58" s="667"/>
      <c r="AC58" s="667"/>
      <c r="AD58" s="667"/>
      <c r="AE58" s="667"/>
      <c r="AF58" s="667"/>
      <c r="AG58" s="667"/>
      <c r="AH58" s="667"/>
      <c r="AI58" s="667"/>
      <c r="AJ58" s="667"/>
      <c r="AK58" s="667"/>
      <c r="AL58" s="667"/>
      <c r="AM58" s="667"/>
      <c r="AN58" s="667"/>
      <c r="AO58" s="667"/>
      <c r="AP58" s="667"/>
      <c r="AQ58" s="667"/>
      <c r="AR58" s="667"/>
      <c r="AS58" s="667"/>
      <c r="AT58" s="667"/>
      <c r="AU58" s="667"/>
      <c r="AV58" s="667"/>
      <c r="AW58" s="667"/>
      <c r="AX58" s="667"/>
      <c r="BB58" s="663"/>
      <c r="BC58" s="663"/>
      <c r="BE58" s="660"/>
    </row>
    <row r="59" spans="1:74" ht="12" customHeight="1" x14ac:dyDescent="0.25">
      <c r="B59" s="824" t="s">
        <v>492</v>
      </c>
      <c r="C59" s="793"/>
      <c r="D59" s="793"/>
      <c r="E59" s="793"/>
      <c r="F59" s="793"/>
      <c r="G59" s="793"/>
      <c r="H59" s="793"/>
      <c r="I59" s="793"/>
      <c r="J59" s="793"/>
      <c r="K59" s="793"/>
      <c r="L59" s="793"/>
      <c r="M59" s="793"/>
      <c r="N59" s="793"/>
      <c r="O59" s="793"/>
      <c r="P59" s="793"/>
      <c r="Q59" s="793"/>
      <c r="R59" s="667"/>
      <c r="S59" s="667"/>
      <c r="T59" s="667"/>
      <c r="U59" s="667"/>
      <c r="V59" s="667"/>
      <c r="W59" s="667"/>
      <c r="X59" s="667"/>
      <c r="Y59" s="667"/>
      <c r="Z59" s="667"/>
      <c r="AA59" s="667"/>
      <c r="AB59" s="667"/>
      <c r="AC59" s="667"/>
      <c r="AD59" s="667"/>
      <c r="AE59" s="667"/>
      <c r="AF59" s="667"/>
      <c r="AG59" s="667"/>
      <c r="AH59" s="667"/>
      <c r="AI59" s="667"/>
      <c r="AJ59" s="667"/>
      <c r="AK59" s="667"/>
      <c r="AL59" s="667"/>
      <c r="AM59" s="667"/>
      <c r="AN59" s="667"/>
      <c r="AO59" s="667"/>
      <c r="AP59" s="667"/>
      <c r="AQ59" s="667"/>
      <c r="AR59" s="667"/>
      <c r="AS59" s="667"/>
      <c r="AT59" s="667"/>
      <c r="AU59" s="667"/>
      <c r="AV59" s="667"/>
      <c r="AW59" s="667"/>
      <c r="AX59" s="667"/>
      <c r="BB59" s="663"/>
      <c r="BC59" s="663"/>
      <c r="BE59" s="660"/>
    </row>
    <row r="60" spans="1:74" ht="12.6" customHeight="1" x14ac:dyDescent="0.25">
      <c r="B60" s="655" t="s">
        <v>840</v>
      </c>
      <c r="C60" s="793"/>
      <c r="D60" s="793"/>
      <c r="E60" s="793"/>
      <c r="F60" s="793"/>
      <c r="G60" s="793"/>
      <c r="H60" s="793"/>
      <c r="I60" s="793"/>
      <c r="J60" s="793"/>
      <c r="K60" s="793"/>
      <c r="L60" s="793"/>
      <c r="M60" s="793"/>
      <c r="N60" s="793"/>
      <c r="O60" s="793"/>
      <c r="P60" s="793"/>
      <c r="Q60" s="793"/>
      <c r="R60" s="667"/>
      <c r="S60" s="667"/>
      <c r="T60" s="667"/>
      <c r="U60" s="667"/>
      <c r="V60" s="667"/>
      <c r="W60" s="667"/>
      <c r="X60" s="667"/>
      <c r="Y60" s="667"/>
      <c r="Z60" s="667"/>
      <c r="AA60" s="667"/>
      <c r="AB60" s="667"/>
      <c r="AC60" s="667"/>
      <c r="AD60" s="667"/>
      <c r="AE60" s="667"/>
      <c r="AF60" s="667"/>
      <c r="AG60" s="667"/>
      <c r="AH60" s="667"/>
      <c r="AI60" s="667"/>
      <c r="AJ60" s="667"/>
      <c r="AK60" s="667"/>
      <c r="AL60" s="667"/>
      <c r="AM60" s="667"/>
      <c r="AN60" s="667"/>
      <c r="AO60" s="667"/>
      <c r="AP60" s="667"/>
      <c r="AQ60" s="667"/>
      <c r="AR60" s="667"/>
      <c r="AS60" s="667"/>
      <c r="AT60" s="667"/>
      <c r="AU60" s="667"/>
      <c r="AV60" s="667"/>
      <c r="AW60" s="667"/>
      <c r="AX60" s="667"/>
      <c r="BB60" s="663"/>
      <c r="BC60" s="663"/>
      <c r="BE60" s="660"/>
    </row>
    <row r="61" spans="1:74" ht="12.6" customHeight="1" x14ac:dyDescent="0.25">
      <c r="B61" s="825" t="s">
        <v>841</v>
      </c>
      <c r="C61" s="793"/>
      <c r="D61" s="793"/>
      <c r="E61" s="793"/>
      <c r="F61" s="793"/>
      <c r="G61" s="793"/>
      <c r="H61" s="793"/>
      <c r="I61" s="793"/>
      <c r="J61" s="793"/>
      <c r="K61" s="793"/>
      <c r="L61" s="793"/>
      <c r="M61" s="793"/>
      <c r="N61" s="793"/>
      <c r="O61" s="793"/>
      <c r="P61" s="793"/>
      <c r="Q61" s="793"/>
      <c r="R61" s="667"/>
      <c r="S61" s="667"/>
      <c r="T61" s="667"/>
      <c r="U61" s="667"/>
      <c r="V61" s="667"/>
      <c r="W61" s="667"/>
      <c r="X61" s="667"/>
      <c r="Y61" s="667"/>
      <c r="Z61" s="667"/>
      <c r="AA61" s="667"/>
      <c r="AB61" s="667"/>
      <c r="AC61" s="667"/>
      <c r="AD61" s="667"/>
      <c r="AE61" s="667"/>
      <c r="AF61" s="667"/>
      <c r="AG61" s="667"/>
      <c r="AH61" s="667"/>
      <c r="AI61" s="667"/>
      <c r="AJ61" s="667"/>
      <c r="AK61" s="667"/>
      <c r="AL61" s="667"/>
      <c r="AM61" s="667"/>
      <c r="AN61" s="667"/>
      <c r="AO61" s="667"/>
      <c r="AP61" s="667"/>
      <c r="AQ61" s="667"/>
      <c r="AR61" s="667"/>
      <c r="AS61" s="667"/>
      <c r="AT61" s="667"/>
      <c r="AU61" s="667"/>
      <c r="AV61" s="667"/>
      <c r="AW61" s="667"/>
      <c r="AX61" s="667"/>
      <c r="BB61" s="663"/>
      <c r="BC61" s="663"/>
      <c r="BE61" s="660"/>
    </row>
    <row r="62" spans="1:74" ht="12.6" customHeight="1" x14ac:dyDescent="0.25">
      <c r="B62" s="722" t="s">
        <v>842</v>
      </c>
      <c r="C62" s="793"/>
      <c r="D62" s="793"/>
      <c r="E62" s="793"/>
      <c r="F62" s="793"/>
      <c r="G62" s="793"/>
      <c r="H62" s="793"/>
      <c r="I62" s="793"/>
      <c r="J62" s="793"/>
      <c r="K62" s="793"/>
      <c r="L62" s="793"/>
      <c r="M62" s="793"/>
      <c r="N62" s="793"/>
      <c r="O62" s="793"/>
      <c r="P62" s="793"/>
      <c r="Q62" s="793"/>
      <c r="R62" s="667"/>
      <c r="S62" s="667"/>
      <c r="T62" s="667"/>
      <c r="U62" s="667"/>
      <c r="V62" s="667"/>
      <c r="W62" s="667"/>
      <c r="X62" s="667"/>
      <c r="Y62" s="667"/>
      <c r="Z62" s="667"/>
      <c r="AA62" s="667"/>
      <c r="AB62" s="667"/>
      <c r="AC62" s="667"/>
      <c r="AD62" s="667"/>
      <c r="AE62" s="667"/>
      <c r="AF62" s="667"/>
      <c r="AG62" s="667"/>
      <c r="AH62" s="667"/>
      <c r="AI62" s="667"/>
      <c r="AJ62" s="667"/>
      <c r="AK62" s="667"/>
      <c r="AL62" s="667"/>
      <c r="AM62" s="667"/>
      <c r="AN62" s="667"/>
      <c r="AO62" s="667"/>
      <c r="AP62" s="667"/>
      <c r="AQ62" s="667"/>
      <c r="AR62" s="667"/>
      <c r="AS62" s="667"/>
      <c r="AT62" s="667"/>
      <c r="AU62" s="667"/>
      <c r="AV62" s="667"/>
      <c r="AW62" s="667"/>
      <c r="AX62" s="667"/>
      <c r="BB62" s="663"/>
      <c r="BC62" s="663"/>
      <c r="BE62" s="660"/>
    </row>
    <row r="63" spans="1:74" x14ac:dyDescent="0.2">
      <c r="B63" s="667"/>
      <c r="C63" s="667"/>
      <c r="D63" s="667"/>
      <c r="E63" s="667"/>
      <c r="F63" s="667"/>
      <c r="G63" s="667"/>
      <c r="H63" s="667"/>
      <c r="I63" s="667"/>
      <c r="J63" s="667"/>
      <c r="K63" s="667"/>
      <c r="L63" s="667"/>
      <c r="M63" s="667"/>
      <c r="N63" s="667"/>
      <c r="O63" s="667"/>
      <c r="P63" s="667"/>
      <c r="Q63" s="667"/>
      <c r="R63" s="667"/>
      <c r="S63" s="667"/>
      <c r="T63" s="667"/>
      <c r="U63" s="667"/>
      <c r="V63" s="667"/>
      <c r="W63" s="667"/>
      <c r="X63" s="667"/>
      <c r="Y63" s="667"/>
      <c r="Z63" s="667"/>
      <c r="AA63" s="667"/>
      <c r="AB63" s="667"/>
      <c r="AC63" s="667"/>
      <c r="AD63" s="667"/>
      <c r="AE63" s="667"/>
      <c r="AF63" s="667"/>
      <c r="AG63" s="667"/>
      <c r="AH63" s="667"/>
      <c r="AI63" s="667"/>
      <c r="AJ63" s="667"/>
      <c r="AK63" s="667"/>
      <c r="AL63" s="667"/>
      <c r="AM63" s="667"/>
      <c r="AN63" s="667"/>
      <c r="AO63" s="667"/>
      <c r="AP63" s="667"/>
      <c r="AQ63" s="667"/>
      <c r="AR63" s="667"/>
      <c r="AS63" s="667"/>
      <c r="AT63" s="667"/>
      <c r="AU63" s="667"/>
      <c r="AV63" s="667"/>
      <c r="AW63" s="667"/>
      <c r="AX63" s="667"/>
      <c r="BB63" s="663"/>
      <c r="BC63" s="663"/>
      <c r="BE63" s="660"/>
    </row>
    <row r="64" spans="1:74" x14ac:dyDescent="0.2">
      <c r="B64" s="667"/>
      <c r="C64" s="667"/>
      <c r="D64" s="667"/>
      <c r="E64" s="667"/>
      <c r="F64" s="667"/>
      <c r="G64" s="667"/>
      <c r="H64" s="667"/>
      <c r="I64" s="667"/>
      <c r="J64" s="667"/>
      <c r="K64" s="667"/>
      <c r="L64" s="667"/>
      <c r="M64" s="667"/>
      <c r="N64" s="667"/>
      <c r="O64" s="667"/>
      <c r="P64" s="667"/>
      <c r="Q64" s="667"/>
      <c r="R64" s="667"/>
      <c r="S64" s="667"/>
      <c r="T64" s="667"/>
      <c r="U64" s="667"/>
      <c r="V64" s="667"/>
      <c r="W64" s="667"/>
      <c r="X64" s="667"/>
      <c r="Y64" s="667"/>
      <c r="Z64" s="667"/>
      <c r="AA64" s="667"/>
      <c r="AB64" s="667"/>
      <c r="AC64" s="667"/>
      <c r="AD64" s="667"/>
      <c r="AE64" s="667"/>
      <c r="AF64" s="667"/>
      <c r="AG64" s="667"/>
      <c r="AH64" s="667"/>
      <c r="AI64" s="667"/>
      <c r="AJ64" s="667"/>
      <c r="AK64" s="667"/>
      <c r="AL64" s="667"/>
      <c r="AM64" s="667"/>
      <c r="AN64" s="667"/>
      <c r="AO64" s="667"/>
      <c r="AP64" s="667"/>
      <c r="AQ64" s="667"/>
      <c r="AR64" s="667"/>
      <c r="AS64" s="667"/>
      <c r="AT64" s="667"/>
      <c r="AU64" s="667"/>
      <c r="AV64" s="667"/>
      <c r="AW64" s="667"/>
      <c r="AX64" s="667"/>
      <c r="BB64" s="663"/>
      <c r="BC64" s="663"/>
      <c r="BE64" s="660"/>
    </row>
    <row r="65" spans="2:57" x14ac:dyDescent="0.2">
      <c r="B65" s="667"/>
      <c r="C65" s="667"/>
      <c r="D65" s="667"/>
      <c r="E65" s="667"/>
      <c r="F65" s="667"/>
      <c r="G65" s="667"/>
      <c r="H65" s="667"/>
      <c r="I65" s="667"/>
      <c r="J65" s="667"/>
      <c r="K65" s="667"/>
      <c r="L65" s="667"/>
      <c r="M65" s="667"/>
      <c r="N65" s="667"/>
      <c r="O65" s="667"/>
      <c r="P65" s="667"/>
      <c r="Q65" s="667"/>
      <c r="R65" s="667"/>
      <c r="S65" s="667"/>
      <c r="T65" s="667"/>
      <c r="U65" s="667"/>
      <c r="V65" s="667"/>
      <c r="W65" s="667"/>
      <c r="X65" s="667"/>
      <c r="Y65" s="667"/>
      <c r="Z65" s="667"/>
      <c r="AA65" s="667"/>
      <c r="AB65" s="667"/>
      <c r="AC65" s="667"/>
      <c r="AD65" s="667"/>
      <c r="AE65" s="667"/>
      <c r="AF65" s="667"/>
      <c r="AG65" s="667"/>
      <c r="AH65" s="667"/>
      <c r="AI65" s="667"/>
      <c r="AJ65" s="667"/>
      <c r="AK65" s="667"/>
      <c r="AL65" s="667"/>
      <c r="AM65" s="667"/>
      <c r="AN65" s="667"/>
      <c r="AO65" s="667"/>
      <c r="AP65" s="667"/>
      <c r="AQ65" s="667"/>
      <c r="AR65" s="667"/>
      <c r="AS65" s="667"/>
      <c r="AT65" s="667"/>
      <c r="AU65" s="667"/>
      <c r="AV65" s="667"/>
      <c r="AW65" s="667"/>
      <c r="AX65" s="667"/>
      <c r="BB65" s="663"/>
      <c r="BC65" s="663"/>
      <c r="BE65" s="660"/>
    </row>
    <row r="66" spans="2:57" x14ac:dyDescent="0.2">
      <c r="B66" s="667"/>
      <c r="C66" s="667"/>
      <c r="D66" s="667"/>
      <c r="E66" s="667"/>
      <c r="F66" s="667"/>
      <c r="G66" s="667"/>
      <c r="H66" s="667"/>
      <c r="I66" s="667"/>
      <c r="J66" s="667"/>
      <c r="K66" s="667"/>
      <c r="L66" s="667"/>
      <c r="M66" s="667"/>
      <c r="N66" s="667"/>
      <c r="O66" s="667"/>
      <c r="P66" s="667"/>
      <c r="Q66" s="667"/>
      <c r="R66" s="667"/>
      <c r="S66" s="667"/>
      <c r="T66" s="667"/>
      <c r="U66" s="667"/>
      <c r="V66" s="667"/>
      <c r="W66" s="667"/>
      <c r="X66" s="667"/>
      <c r="Y66" s="667"/>
      <c r="Z66" s="667"/>
      <c r="AA66" s="667"/>
      <c r="AB66" s="667"/>
      <c r="AC66" s="667"/>
      <c r="AD66" s="667"/>
      <c r="AE66" s="667"/>
      <c r="AF66" s="667"/>
      <c r="AG66" s="667"/>
      <c r="AH66" s="667"/>
      <c r="AI66" s="667"/>
      <c r="AJ66" s="667"/>
      <c r="AK66" s="667"/>
      <c r="AL66" s="667"/>
      <c r="AM66" s="667"/>
      <c r="AN66" s="667"/>
      <c r="AO66" s="667"/>
      <c r="AP66" s="667"/>
      <c r="AQ66" s="667"/>
      <c r="AR66" s="667"/>
      <c r="AS66" s="667"/>
      <c r="AT66" s="667"/>
      <c r="AU66" s="667"/>
      <c r="AV66" s="667"/>
      <c r="AW66" s="667"/>
      <c r="AX66" s="667"/>
      <c r="BB66" s="663"/>
      <c r="BC66" s="663"/>
      <c r="BE66" s="660"/>
    </row>
  </sheetData>
  <mergeCells count="9">
    <mergeCell ref="A1:A2"/>
    <mergeCell ref="AY3:BJ3"/>
    <mergeCell ref="B58:Q58"/>
    <mergeCell ref="BK3:BV3"/>
    <mergeCell ref="B1:BV1"/>
    <mergeCell ref="C3:N3"/>
    <mergeCell ref="O3:Z3"/>
    <mergeCell ref="AA3:AL3"/>
    <mergeCell ref="AM3:AX3"/>
  </mergeCells>
  <phoneticPr fontId="4" type="noConversion"/>
  <hyperlinks>
    <hyperlink ref="A1:A2" location="Contents!A1" display="Table of Contents" xr:uid="{00000000-0004-0000-0700-000000000000}"/>
  </hyperlink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22611-0203-484C-B7DA-503F110F0A49}">
  <sheetPr>
    <pageSetUpPr fitToPage="1"/>
  </sheetPr>
  <dimension ref="A1:BV41"/>
  <sheetViews>
    <sheetView zoomScaleNormal="100" workbookViewId="0">
      <pane xSplit="2" ySplit="4" topLeftCell="AK5" activePane="bottomRight" state="frozen"/>
      <selection pane="topRight" activeCell="C1" sqref="C1"/>
      <selection pane="bottomLeft" activeCell="A5" sqref="A5"/>
      <selection pane="bottomRight" activeCell="B45" sqref="B45"/>
    </sheetView>
  </sheetViews>
  <sheetFormatPr defaultColWidth="8.5546875" defaultRowHeight="10.199999999999999" x14ac:dyDescent="0.2"/>
  <cols>
    <col min="1" max="1" width="15" style="357" bestFit="1" customWidth="1"/>
    <col min="2" max="2" width="42.5546875" style="358" customWidth="1"/>
    <col min="3" max="50" width="6.5546875" style="358" customWidth="1"/>
    <col min="51" max="53" width="6.5546875" style="361" customWidth="1"/>
    <col min="54" max="55" width="6.5546875" style="358" customWidth="1"/>
    <col min="56" max="56" width="6.5546875" style="361" customWidth="1"/>
    <col min="57" max="57" width="6.5546875" style="358" customWidth="1"/>
    <col min="58" max="61" width="6.5546875" style="361" customWidth="1"/>
    <col min="62" max="74" width="6.5546875" style="358" customWidth="1"/>
    <col min="75" max="16384" width="8.5546875" style="358"/>
  </cols>
  <sheetData>
    <row r="1" spans="1:74" ht="12.75" customHeight="1" x14ac:dyDescent="0.25">
      <c r="B1" s="1058" t="s">
        <v>902</v>
      </c>
      <c r="C1" s="1059"/>
      <c r="D1" s="1059"/>
      <c r="E1" s="1059"/>
      <c r="F1" s="1059"/>
      <c r="G1" s="1059"/>
      <c r="H1" s="1059"/>
      <c r="I1" s="1059"/>
      <c r="J1" s="1059"/>
      <c r="K1" s="1059"/>
      <c r="L1" s="1059"/>
      <c r="M1" s="1059"/>
      <c r="N1" s="1059"/>
      <c r="O1" s="1059"/>
      <c r="P1" s="1059"/>
      <c r="Q1" s="1059"/>
    </row>
    <row r="2" spans="1:74" ht="13.2" x14ac:dyDescent="0.25">
      <c r="B2" s="1060" t="str">
        <f>"U.S. Energy Information Administration  |  Short-Term Energy Outlook - "&amp;Dates!D1</f>
        <v>U.S. Energy Information Administration  |  Short-Term Energy Outlook - April 2025</v>
      </c>
      <c r="C2" s="1061"/>
      <c r="D2" s="1061"/>
      <c r="E2" s="1061"/>
      <c r="F2" s="1061"/>
      <c r="G2" s="1061"/>
      <c r="H2" s="1061"/>
      <c r="I2" s="1061"/>
      <c r="J2" s="1061"/>
      <c r="K2" s="1061"/>
      <c r="L2" s="1061"/>
      <c r="M2" s="1061"/>
      <c r="N2" s="1061"/>
      <c r="O2" s="1061"/>
      <c r="P2" s="1061"/>
      <c r="Q2" s="1061"/>
    </row>
    <row r="3" spans="1:74" ht="13.2" x14ac:dyDescent="0.25">
      <c r="B3" s="195"/>
      <c r="C3" s="1006">
        <f>Dates!D3</f>
        <v>2021</v>
      </c>
      <c r="D3" s="1007"/>
      <c r="E3" s="1007"/>
      <c r="F3" s="1007"/>
      <c r="G3" s="1007"/>
      <c r="H3" s="1007"/>
      <c r="I3" s="1007"/>
      <c r="J3" s="1007"/>
      <c r="K3" s="1007"/>
      <c r="L3" s="1007"/>
      <c r="M3" s="1007"/>
      <c r="N3" s="1008"/>
      <c r="O3" s="1006">
        <f>C3+1</f>
        <v>2022</v>
      </c>
      <c r="P3" s="1009"/>
      <c r="Q3" s="1009"/>
      <c r="R3" s="1009"/>
      <c r="S3" s="1009"/>
      <c r="T3" s="1009"/>
      <c r="U3" s="1009"/>
      <c r="V3" s="1009"/>
      <c r="W3" s="1009"/>
      <c r="X3" s="1007"/>
      <c r="Y3" s="1007"/>
      <c r="Z3" s="1008"/>
      <c r="AA3" s="1010">
        <f>O3+1</f>
        <v>2023</v>
      </c>
      <c r="AB3" s="1007"/>
      <c r="AC3" s="1007"/>
      <c r="AD3" s="1007"/>
      <c r="AE3" s="1007"/>
      <c r="AF3" s="1007"/>
      <c r="AG3" s="1007"/>
      <c r="AH3" s="1007"/>
      <c r="AI3" s="1007"/>
      <c r="AJ3" s="1007"/>
      <c r="AK3" s="1007"/>
      <c r="AL3" s="1008"/>
      <c r="AM3" s="1010">
        <f>AA3+1</f>
        <v>2024</v>
      </c>
      <c r="AN3" s="1007"/>
      <c r="AO3" s="1007"/>
      <c r="AP3" s="1007"/>
      <c r="AQ3" s="1007"/>
      <c r="AR3" s="1007"/>
      <c r="AS3" s="1007"/>
      <c r="AT3" s="1007"/>
      <c r="AU3" s="1007"/>
      <c r="AV3" s="1007"/>
      <c r="AW3" s="1007"/>
      <c r="AX3" s="1008"/>
      <c r="AY3" s="1010">
        <f>AM3+1</f>
        <v>2025</v>
      </c>
      <c r="AZ3" s="1011"/>
      <c r="BA3" s="1011"/>
      <c r="BB3" s="1011"/>
      <c r="BC3" s="1011"/>
      <c r="BD3" s="1011"/>
      <c r="BE3" s="1011"/>
      <c r="BF3" s="1011"/>
      <c r="BG3" s="1011"/>
      <c r="BH3" s="1011"/>
      <c r="BI3" s="1011"/>
      <c r="BJ3" s="1012"/>
      <c r="BK3" s="1010">
        <f>AY3+1</f>
        <v>2026</v>
      </c>
      <c r="BL3" s="1007"/>
      <c r="BM3" s="1007"/>
      <c r="BN3" s="1007"/>
      <c r="BO3" s="1007"/>
      <c r="BP3" s="1007"/>
      <c r="BQ3" s="1007"/>
      <c r="BR3" s="1007"/>
      <c r="BS3" s="1007"/>
      <c r="BT3" s="1007"/>
      <c r="BU3" s="1007"/>
      <c r="BV3" s="1008"/>
    </row>
    <row r="4" spans="1:74" x14ac:dyDescent="0.2">
      <c r="B4" s="359"/>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56" t="s">
        <v>215</v>
      </c>
      <c r="AZ4" s="656" t="s">
        <v>216</v>
      </c>
      <c r="BA4" s="656" t="s">
        <v>217</v>
      </c>
      <c r="BB4" s="12" t="s">
        <v>218</v>
      </c>
      <c r="BC4" s="12" t="s">
        <v>219</v>
      </c>
      <c r="BD4" s="656" t="s">
        <v>220</v>
      </c>
      <c r="BE4" s="12" t="s">
        <v>221</v>
      </c>
      <c r="BF4" s="656" t="s">
        <v>222</v>
      </c>
      <c r="BG4" s="656" t="s">
        <v>223</v>
      </c>
      <c r="BH4" s="656" t="s">
        <v>224</v>
      </c>
      <c r="BI4" s="656"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x14ac:dyDescent="0.2">
      <c r="B5" s="360" t="s">
        <v>911</v>
      </c>
      <c r="C5" s="446"/>
      <c r="D5" s="446"/>
      <c r="E5" s="446"/>
      <c r="F5" s="446"/>
      <c r="G5" s="446"/>
      <c r="H5" s="446"/>
      <c r="I5" s="446"/>
      <c r="J5" s="446"/>
      <c r="K5" s="446"/>
      <c r="L5" s="446"/>
      <c r="M5" s="446"/>
      <c r="N5" s="446"/>
      <c r="O5" s="446"/>
      <c r="P5" s="446"/>
      <c r="Q5" s="446"/>
      <c r="R5" s="361"/>
      <c r="AY5" s="358"/>
      <c r="AZ5" s="358"/>
      <c r="BA5" s="998">
        <f t="shared" ref="BA5" si="0">BA6-AO6</f>
        <v>1.3748959899999988</v>
      </c>
      <c r="BB5" s="445"/>
      <c r="BC5" s="445"/>
      <c r="BD5" s="445"/>
      <c r="BE5" s="445"/>
      <c r="BF5" s="445"/>
      <c r="BG5" s="445"/>
      <c r="BH5" s="445"/>
      <c r="BI5" s="445"/>
      <c r="BJ5" s="445"/>
      <c r="BK5" s="445"/>
      <c r="BL5" s="445"/>
      <c r="BM5" s="445"/>
      <c r="BN5" s="445"/>
      <c r="BO5" s="445"/>
      <c r="BP5" s="445"/>
      <c r="BQ5" s="445"/>
      <c r="BR5" s="445"/>
      <c r="BS5" s="445"/>
      <c r="BT5" s="445"/>
      <c r="BU5" s="445"/>
      <c r="BV5" s="445"/>
    </row>
    <row r="6" spans="1:74" s="447" customFormat="1" x14ac:dyDescent="0.2">
      <c r="A6" s="440" t="s">
        <v>174</v>
      </c>
      <c r="B6" s="434" t="s">
        <v>827</v>
      </c>
      <c r="C6" s="106">
        <v>92.083012750999998</v>
      </c>
      <c r="D6" s="106">
        <v>93.492047321000001</v>
      </c>
      <c r="E6" s="106">
        <v>94.923588120999995</v>
      </c>
      <c r="F6" s="106">
        <v>94.992953745999998</v>
      </c>
      <c r="G6" s="106">
        <v>95.312586173</v>
      </c>
      <c r="H6" s="106">
        <v>98.130315474</v>
      </c>
      <c r="I6" s="106">
        <v>97.802969793000003</v>
      </c>
      <c r="J6" s="106">
        <v>97.543983131000005</v>
      </c>
      <c r="K6" s="106">
        <v>98.519865104999994</v>
      </c>
      <c r="L6" s="106">
        <v>97.705550054</v>
      </c>
      <c r="M6" s="106">
        <v>98.820919173999997</v>
      </c>
      <c r="N6" s="106">
        <v>100.2519434</v>
      </c>
      <c r="O6" s="106">
        <v>96.953171071</v>
      </c>
      <c r="P6" s="106">
        <v>100.18339447</v>
      </c>
      <c r="Q6" s="106">
        <v>98.976884530999996</v>
      </c>
      <c r="R6" s="106">
        <v>97.671921029999993</v>
      </c>
      <c r="S6" s="106">
        <v>98.904979769999997</v>
      </c>
      <c r="T6" s="106">
        <v>100.70368455000001</v>
      </c>
      <c r="U6" s="106">
        <v>99.921120301000002</v>
      </c>
      <c r="V6" s="106">
        <v>100.52007362000001</v>
      </c>
      <c r="W6" s="106">
        <v>100.77348459</v>
      </c>
      <c r="X6" s="106">
        <v>98.509522227000005</v>
      </c>
      <c r="Y6" s="106">
        <v>100.09490955</v>
      </c>
      <c r="Z6" s="106">
        <v>100.69523538</v>
      </c>
      <c r="AA6" s="106">
        <v>98.322739046999999</v>
      </c>
      <c r="AB6" s="106">
        <v>101.91557165</v>
      </c>
      <c r="AC6" s="106">
        <v>101.39727104000001</v>
      </c>
      <c r="AD6" s="106">
        <v>100.45930051000001</v>
      </c>
      <c r="AE6" s="106">
        <v>102.05240446000001</v>
      </c>
      <c r="AF6" s="106">
        <v>103.4411302</v>
      </c>
      <c r="AG6" s="106">
        <v>102.23511655999999</v>
      </c>
      <c r="AH6" s="106">
        <v>102.50546670999999</v>
      </c>
      <c r="AI6" s="106">
        <v>102.56183876999999</v>
      </c>
      <c r="AJ6" s="106">
        <v>101.76963883000001</v>
      </c>
      <c r="AK6" s="106">
        <v>102.68225592</v>
      </c>
      <c r="AL6" s="106">
        <v>102.85760337000001</v>
      </c>
      <c r="AM6" s="106">
        <v>100.85566493</v>
      </c>
      <c r="AN6" s="106">
        <v>103.14178685</v>
      </c>
      <c r="AO6" s="106">
        <v>101.93402127</v>
      </c>
      <c r="AP6" s="106">
        <v>102.08100894</v>
      </c>
      <c r="AQ6" s="106">
        <v>103.10424086</v>
      </c>
      <c r="AR6" s="106">
        <v>103.32385465999999</v>
      </c>
      <c r="AS6" s="106">
        <v>103.40875163</v>
      </c>
      <c r="AT6" s="106">
        <v>102.75385707</v>
      </c>
      <c r="AU6" s="106">
        <v>102.8642193</v>
      </c>
      <c r="AV6" s="106">
        <v>102.83188014</v>
      </c>
      <c r="AW6" s="106">
        <v>102.95324988</v>
      </c>
      <c r="AX6" s="106">
        <v>103.66741815</v>
      </c>
      <c r="AY6" s="933">
        <v>102.70029941999999</v>
      </c>
      <c r="AZ6" s="933">
        <v>104.58730430999999</v>
      </c>
      <c r="BA6" s="933">
        <v>103.30891726</v>
      </c>
      <c r="BB6" s="410">
        <v>102.51711985999999</v>
      </c>
      <c r="BC6" s="410">
        <v>102.77631049</v>
      </c>
      <c r="BD6" s="410">
        <v>104.23025534</v>
      </c>
      <c r="BE6" s="410">
        <v>103.71719272</v>
      </c>
      <c r="BF6" s="410">
        <v>103.58003278</v>
      </c>
      <c r="BG6" s="410">
        <v>104.0572674</v>
      </c>
      <c r="BH6" s="410">
        <v>103.06803573000001</v>
      </c>
      <c r="BI6" s="410">
        <v>103.80217745</v>
      </c>
      <c r="BJ6" s="410">
        <v>105.4143991</v>
      </c>
      <c r="BK6" s="410">
        <v>102.51038250000001</v>
      </c>
      <c r="BL6" s="410">
        <v>105.75076653000001</v>
      </c>
      <c r="BM6" s="410">
        <v>104.30536162</v>
      </c>
      <c r="BN6" s="410">
        <v>103.72217348</v>
      </c>
      <c r="BO6" s="410">
        <v>103.8642172</v>
      </c>
      <c r="BP6" s="410">
        <v>105.59115779</v>
      </c>
      <c r="BQ6" s="410">
        <v>105.05986864</v>
      </c>
      <c r="BR6" s="410">
        <v>104.82350215</v>
      </c>
      <c r="BS6" s="410">
        <v>105.3414394</v>
      </c>
      <c r="BT6" s="410">
        <v>103.92881306</v>
      </c>
      <c r="BU6" s="410">
        <v>104.91185967</v>
      </c>
      <c r="BV6" s="410">
        <v>106.47100872999999</v>
      </c>
    </row>
    <row r="7" spans="1:74" ht="11.1" customHeight="1" x14ac:dyDescent="0.2">
      <c r="A7" s="357" t="s">
        <v>167</v>
      </c>
      <c r="B7" s="426" t="s">
        <v>1000</v>
      </c>
      <c r="C7" s="308">
        <v>41.775794433000002</v>
      </c>
      <c r="D7" s="308">
        <v>41.887558232000003</v>
      </c>
      <c r="E7" s="308">
        <v>43.507250063000001</v>
      </c>
      <c r="F7" s="308">
        <v>43.211862476</v>
      </c>
      <c r="G7" s="308">
        <v>43.104102163</v>
      </c>
      <c r="H7" s="308">
        <v>45.40581899</v>
      </c>
      <c r="I7" s="308">
        <v>45.462479971999997</v>
      </c>
      <c r="J7" s="308">
        <v>45.528653962999996</v>
      </c>
      <c r="K7" s="308">
        <v>45.890366649999997</v>
      </c>
      <c r="L7" s="308">
        <v>46.163935745000003</v>
      </c>
      <c r="M7" s="308">
        <v>46.574490676000003</v>
      </c>
      <c r="N7" s="308">
        <v>47.444969845999999</v>
      </c>
      <c r="O7" s="308">
        <v>44.343838114</v>
      </c>
      <c r="P7" s="308">
        <v>46.490734869999997</v>
      </c>
      <c r="Q7" s="308">
        <v>46.046855311000002</v>
      </c>
      <c r="R7" s="308">
        <v>44.397842271000002</v>
      </c>
      <c r="S7" s="308">
        <v>44.820308631000003</v>
      </c>
      <c r="T7" s="308">
        <v>45.998882780999999</v>
      </c>
      <c r="U7" s="308">
        <v>45.580442969000003</v>
      </c>
      <c r="V7" s="308">
        <v>46.434384377000001</v>
      </c>
      <c r="W7" s="308">
        <v>46.020144647999999</v>
      </c>
      <c r="X7" s="308">
        <v>44.867795131999998</v>
      </c>
      <c r="Y7" s="308">
        <v>45.886491683999999</v>
      </c>
      <c r="Z7" s="308">
        <v>45.856027503</v>
      </c>
      <c r="AA7" s="308">
        <v>43.925598319000002</v>
      </c>
      <c r="AB7" s="308">
        <v>46.117025226000003</v>
      </c>
      <c r="AC7" s="308">
        <v>45.804156243999998</v>
      </c>
      <c r="AD7" s="308">
        <v>44.486005079000002</v>
      </c>
      <c r="AE7" s="308">
        <v>45.623685723999998</v>
      </c>
      <c r="AF7" s="308">
        <v>46.474834975</v>
      </c>
      <c r="AG7" s="308">
        <v>45.696787280000002</v>
      </c>
      <c r="AH7" s="308">
        <v>46.318946691000001</v>
      </c>
      <c r="AI7" s="308">
        <v>45.720990252999997</v>
      </c>
      <c r="AJ7" s="308">
        <v>46.065422294000001</v>
      </c>
      <c r="AK7" s="308">
        <v>46.209254250000001</v>
      </c>
      <c r="AL7" s="308">
        <v>45.776999119000003</v>
      </c>
      <c r="AM7" s="308">
        <v>44.400218000000002</v>
      </c>
      <c r="AN7" s="308">
        <v>45.279772999999999</v>
      </c>
      <c r="AO7" s="308">
        <v>44.820760999999997</v>
      </c>
      <c r="AP7" s="308">
        <v>45.229059999999997</v>
      </c>
      <c r="AQ7" s="308">
        <v>45.881628999999997</v>
      </c>
      <c r="AR7" s="308">
        <v>45.668467</v>
      </c>
      <c r="AS7" s="308">
        <v>46.305942000000002</v>
      </c>
      <c r="AT7" s="308">
        <v>46.413280999999998</v>
      </c>
      <c r="AU7" s="308">
        <v>45.852975000000001</v>
      </c>
      <c r="AV7" s="308">
        <v>46.805224000000003</v>
      </c>
      <c r="AW7" s="308">
        <v>45.784287999999997</v>
      </c>
      <c r="AX7" s="308">
        <v>45.641215000000003</v>
      </c>
      <c r="AY7" s="922">
        <v>45.565258460999999</v>
      </c>
      <c r="AZ7" s="922">
        <v>46.253752403999997</v>
      </c>
      <c r="BA7" s="922">
        <v>45.412206273999999</v>
      </c>
      <c r="BB7" s="377">
        <v>44.939445380999999</v>
      </c>
      <c r="BC7" s="377">
        <v>44.764331824999999</v>
      </c>
      <c r="BD7" s="377">
        <v>45.532096645999999</v>
      </c>
      <c r="BE7" s="377">
        <v>45.768094834999999</v>
      </c>
      <c r="BF7" s="377">
        <v>46.003305588000003</v>
      </c>
      <c r="BG7" s="377">
        <v>45.700770599000002</v>
      </c>
      <c r="BH7" s="377">
        <v>45.950615837999997</v>
      </c>
      <c r="BI7" s="377">
        <v>45.572239899000003</v>
      </c>
      <c r="BJ7" s="377">
        <v>46.099030704</v>
      </c>
      <c r="BK7" s="377">
        <v>44.497986701000002</v>
      </c>
      <c r="BL7" s="377">
        <v>46.248431504999999</v>
      </c>
      <c r="BM7" s="377">
        <v>45.553675413000001</v>
      </c>
      <c r="BN7" s="377">
        <v>45.047281437999999</v>
      </c>
      <c r="BO7" s="377">
        <v>44.743139360999997</v>
      </c>
      <c r="BP7" s="377">
        <v>45.775474549999998</v>
      </c>
      <c r="BQ7" s="377">
        <v>45.928833322000003</v>
      </c>
      <c r="BR7" s="377">
        <v>46.091599154999997</v>
      </c>
      <c r="BS7" s="377">
        <v>45.798592708000001</v>
      </c>
      <c r="BT7" s="377">
        <v>45.886821732000001</v>
      </c>
      <c r="BU7" s="377">
        <v>45.719318303000001</v>
      </c>
      <c r="BV7" s="377">
        <v>46.186202451</v>
      </c>
    </row>
    <row r="8" spans="1:74" ht="11.1" customHeight="1" x14ac:dyDescent="0.2">
      <c r="A8" s="357" t="s">
        <v>173</v>
      </c>
      <c r="B8" s="426" t="s">
        <v>953</v>
      </c>
      <c r="C8" s="308">
        <v>50.307218319</v>
      </c>
      <c r="D8" s="308">
        <v>51.604489088999998</v>
      </c>
      <c r="E8" s="308">
        <v>51.416338058999997</v>
      </c>
      <c r="F8" s="308">
        <v>51.781091269999997</v>
      </c>
      <c r="G8" s="308">
        <v>52.208484009999999</v>
      </c>
      <c r="H8" s="308">
        <v>52.724496483999999</v>
      </c>
      <c r="I8" s="308">
        <v>52.340489820999998</v>
      </c>
      <c r="J8" s="308">
        <v>52.015329168000001</v>
      </c>
      <c r="K8" s="308">
        <v>52.629498454999997</v>
      </c>
      <c r="L8" s="308">
        <v>51.541614309000003</v>
      </c>
      <c r="M8" s="308">
        <v>52.246428498</v>
      </c>
      <c r="N8" s="308">
        <v>52.806973550000002</v>
      </c>
      <c r="O8" s="308">
        <v>52.609332956999999</v>
      </c>
      <c r="P8" s="308">
        <v>53.692659605000003</v>
      </c>
      <c r="Q8" s="308">
        <v>52.930029220000002</v>
      </c>
      <c r="R8" s="308">
        <v>53.274078758999998</v>
      </c>
      <c r="S8" s="308">
        <v>54.084671139000001</v>
      </c>
      <c r="T8" s="308">
        <v>54.704801766000003</v>
      </c>
      <c r="U8" s="308">
        <v>54.340677331999999</v>
      </c>
      <c r="V8" s="308">
        <v>54.085689246999998</v>
      </c>
      <c r="W8" s="308">
        <v>54.753339945</v>
      </c>
      <c r="X8" s="308">
        <v>53.641727095</v>
      </c>
      <c r="Y8" s="308">
        <v>54.208417867999998</v>
      </c>
      <c r="Z8" s="308">
        <v>54.839207878000003</v>
      </c>
      <c r="AA8" s="308">
        <v>54.397140727999997</v>
      </c>
      <c r="AB8" s="308">
        <v>55.798546420999998</v>
      </c>
      <c r="AC8" s="308">
        <v>55.593114790999998</v>
      </c>
      <c r="AD8" s="308">
        <v>55.973295434999997</v>
      </c>
      <c r="AE8" s="308">
        <v>56.428718736</v>
      </c>
      <c r="AF8" s="308">
        <v>56.966295228</v>
      </c>
      <c r="AG8" s="308">
        <v>56.538329277000003</v>
      </c>
      <c r="AH8" s="308">
        <v>56.186520019</v>
      </c>
      <c r="AI8" s="308">
        <v>56.840848518000001</v>
      </c>
      <c r="AJ8" s="308">
        <v>55.704216539000001</v>
      </c>
      <c r="AK8" s="308">
        <v>56.473001672000002</v>
      </c>
      <c r="AL8" s="308">
        <v>57.080604252999997</v>
      </c>
      <c r="AM8" s="308">
        <v>56.455446928000001</v>
      </c>
      <c r="AN8" s="308">
        <v>57.862013846000004</v>
      </c>
      <c r="AO8" s="308">
        <v>57.113260271999998</v>
      </c>
      <c r="AP8" s="308">
        <v>56.851948937000003</v>
      </c>
      <c r="AQ8" s="308">
        <v>57.222611854999997</v>
      </c>
      <c r="AR8" s="308">
        <v>57.655387656000002</v>
      </c>
      <c r="AS8" s="308">
        <v>57.102809633</v>
      </c>
      <c r="AT8" s="308">
        <v>56.340576071999998</v>
      </c>
      <c r="AU8" s="308">
        <v>57.011244300000001</v>
      </c>
      <c r="AV8" s="308">
        <v>56.026656136</v>
      </c>
      <c r="AW8" s="308">
        <v>57.168961877999998</v>
      </c>
      <c r="AX8" s="308">
        <v>58.026203152000001</v>
      </c>
      <c r="AY8" s="922">
        <v>57.135040959000001</v>
      </c>
      <c r="AZ8" s="922">
        <v>58.333551907</v>
      </c>
      <c r="BA8" s="922">
        <v>57.896710988999999</v>
      </c>
      <c r="BB8" s="377">
        <v>57.577674483999999</v>
      </c>
      <c r="BC8" s="377">
        <v>58.011978659999997</v>
      </c>
      <c r="BD8" s="377">
        <v>58.698158689000003</v>
      </c>
      <c r="BE8" s="377">
        <v>57.949097885999997</v>
      </c>
      <c r="BF8" s="377">
        <v>57.576727189000003</v>
      </c>
      <c r="BG8" s="377">
        <v>58.356496798000002</v>
      </c>
      <c r="BH8" s="377">
        <v>57.117419894999998</v>
      </c>
      <c r="BI8" s="377">
        <v>58.229937550999999</v>
      </c>
      <c r="BJ8" s="377">
        <v>59.315368393999996</v>
      </c>
      <c r="BK8" s="377">
        <v>58.012395804000001</v>
      </c>
      <c r="BL8" s="377">
        <v>59.502335027999997</v>
      </c>
      <c r="BM8" s="377">
        <v>58.751686210000003</v>
      </c>
      <c r="BN8" s="377">
        <v>58.674892040000003</v>
      </c>
      <c r="BO8" s="377">
        <v>59.121077835999998</v>
      </c>
      <c r="BP8" s="377">
        <v>59.815683241000002</v>
      </c>
      <c r="BQ8" s="377">
        <v>59.131035322000002</v>
      </c>
      <c r="BR8" s="377">
        <v>58.731902998000002</v>
      </c>
      <c r="BS8" s="377">
        <v>59.542846687999997</v>
      </c>
      <c r="BT8" s="377">
        <v>58.041991326000002</v>
      </c>
      <c r="BU8" s="377">
        <v>59.192541364999997</v>
      </c>
      <c r="BV8" s="377">
        <v>60.284806279000001</v>
      </c>
    </row>
    <row r="9" spans="1:74" ht="11.1" customHeight="1" x14ac:dyDescent="0.2">
      <c r="B9" s="435"/>
      <c r="BB9" s="445"/>
      <c r="BC9" s="445"/>
      <c r="BD9" s="445"/>
      <c r="BE9" s="445"/>
      <c r="BF9" s="445"/>
      <c r="BG9" s="445"/>
      <c r="BH9" s="445"/>
      <c r="BI9" s="445"/>
      <c r="BJ9" s="445"/>
      <c r="BK9" s="445"/>
      <c r="BL9" s="445"/>
      <c r="BM9" s="445"/>
      <c r="BN9" s="445"/>
      <c r="BO9" s="445"/>
      <c r="BP9" s="445"/>
      <c r="BQ9" s="445"/>
      <c r="BR9" s="445"/>
      <c r="BS9" s="445"/>
      <c r="BT9" s="445"/>
      <c r="BU9" s="445"/>
      <c r="BV9" s="445"/>
    </row>
    <row r="10" spans="1:74" s="447" customFormat="1" ht="11.1" customHeight="1" x14ac:dyDescent="0.2">
      <c r="A10" s="440" t="s">
        <v>174</v>
      </c>
      <c r="B10" s="434" t="s">
        <v>827</v>
      </c>
      <c r="C10" s="106">
        <v>92.083012750999998</v>
      </c>
      <c r="D10" s="106">
        <v>93.492047321000001</v>
      </c>
      <c r="E10" s="106">
        <v>94.923588120999995</v>
      </c>
      <c r="F10" s="106">
        <v>94.992953745999998</v>
      </c>
      <c r="G10" s="106">
        <v>95.312586173</v>
      </c>
      <c r="H10" s="106">
        <v>98.130315474</v>
      </c>
      <c r="I10" s="106">
        <v>97.802969793000003</v>
      </c>
      <c r="J10" s="106">
        <v>97.543983131000005</v>
      </c>
      <c r="K10" s="106">
        <v>98.519865104999994</v>
      </c>
      <c r="L10" s="106">
        <v>97.705550054</v>
      </c>
      <c r="M10" s="106">
        <v>98.820919173999997</v>
      </c>
      <c r="N10" s="106">
        <v>100.2519434</v>
      </c>
      <c r="O10" s="106">
        <v>96.953171071</v>
      </c>
      <c r="P10" s="106">
        <v>100.18339447</v>
      </c>
      <c r="Q10" s="106">
        <v>98.976884530999996</v>
      </c>
      <c r="R10" s="106">
        <v>97.671921029999993</v>
      </c>
      <c r="S10" s="106">
        <v>98.904979769999997</v>
      </c>
      <c r="T10" s="106">
        <v>100.70368455000001</v>
      </c>
      <c r="U10" s="106">
        <v>99.921120301000002</v>
      </c>
      <c r="V10" s="106">
        <v>100.52007362000001</v>
      </c>
      <c r="W10" s="106">
        <v>100.77348459</v>
      </c>
      <c r="X10" s="106">
        <v>98.509522227000005</v>
      </c>
      <c r="Y10" s="106">
        <v>100.09490955</v>
      </c>
      <c r="Z10" s="106">
        <v>100.69523538</v>
      </c>
      <c r="AA10" s="106">
        <v>98.322739046999999</v>
      </c>
      <c r="AB10" s="106">
        <v>101.91557165</v>
      </c>
      <c r="AC10" s="106">
        <v>101.39727104000001</v>
      </c>
      <c r="AD10" s="106">
        <v>100.45930051000001</v>
      </c>
      <c r="AE10" s="106">
        <v>102.05240446000001</v>
      </c>
      <c r="AF10" s="106">
        <v>103.4411302</v>
      </c>
      <c r="AG10" s="106">
        <v>102.23511655999999</v>
      </c>
      <c r="AH10" s="106">
        <v>102.50546670999999</v>
      </c>
      <c r="AI10" s="106">
        <v>102.56183876999999</v>
      </c>
      <c r="AJ10" s="106">
        <v>101.76963883000001</v>
      </c>
      <c r="AK10" s="106">
        <v>102.68225592</v>
      </c>
      <c r="AL10" s="106">
        <v>102.85760337000001</v>
      </c>
      <c r="AM10" s="106">
        <v>100.85566493</v>
      </c>
      <c r="AN10" s="106">
        <v>103.14178685</v>
      </c>
      <c r="AO10" s="106">
        <v>101.93402127</v>
      </c>
      <c r="AP10" s="106">
        <v>102.08100894</v>
      </c>
      <c r="AQ10" s="106">
        <v>103.10424086</v>
      </c>
      <c r="AR10" s="106">
        <v>103.32385465999999</v>
      </c>
      <c r="AS10" s="106">
        <v>103.40875163</v>
      </c>
      <c r="AT10" s="106">
        <v>102.75385707</v>
      </c>
      <c r="AU10" s="106">
        <v>102.8642193</v>
      </c>
      <c r="AV10" s="106">
        <v>102.83188014</v>
      </c>
      <c r="AW10" s="106">
        <v>102.95324988</v>
      </c>
      <c r="AX10" s="106">
        <v>103.66741815</v>
      </c>
      <c r="AY10" s="933">
        <v>102.70029941999999</v>
      </c>
      <c r="AZ10" s="933">
        <v>104.58730430999999</v>
      </c>
      <c r="BA10" s="933">
        <v>103.30891726</v>
      </c>
      <c r="BB10" s="410">
        <v>102.51711985999999</v>
      </c>
      <c r="BC10" s="410">
        <v>102.77631049</v>
      </c>
      <c r="BD10" s="410">
        <v>104.23025534</v>
      </c>
      <c r="BE10" s="410">
        <v>103.71719272</v>
      </c>
      <c r="BF10" s="410">
        <v>103.58003278</v>
      </c>
      <c r="BG10" s="410">
        <v>104.0572674</v>
      </c>
      <c r="BH10" s="410">
        <v>103.06803573000001</v>
      </c>
      <c r="BI10" s="410">
        <v>103.80217745</v>
      </c>
      <c r="BJ10" s="410">
        <v>105.4143991</v>
      </c>
      <c r="BK10" s="410">
        <v>102.51038250000001</v>
      </c>
      <c r="BL10" s="410">
        <v>105.75076653000001</v>
      </c>
      <c r="BM10" s="410">
        <v>104.30536162</v>
      </c>
      <c r="BN10" s="410">
        <v>103.72217348</v>
      </c>
      <c r="BO10" s="410">
        <v>103.8642172</v>
      </c>
      <c r="BP10" s="410">
        <v>105.59115779</v>
      </c>
      <c r="BQ10" s="410">
        <v>105.05986864</v>
      </c>
      <c r="BR10" s="410">
        <v>104.82350215</v>
      </c>
      <c r="BS10" s="410">
        <v>105.3414394</v>
      </c>
      <c r="BT10" s="410">
        <v>103.92881306</v>
      </c>
      <c r="BU10" s="410">
        <v>104.91185967</v>
      </c>
      <c r="BV10" s="410">
        <v>106.47100872999999</v>
      </c>
    </row>
    <row r="11" spans="1:74" s="447" customFormat="1" ht="11.1" customHeight="1" x14ac:dyDescent="0.2">
      <c r="A11" s="440" t="s">
        <v>302</v>
      </c>
      <c r="B11" s="438" t="s">
        <v>976</v>
      </c>
      <c r="C11" s="106">
        <v>22.610247999999999</v>
      </c>
      <c r="D11" s="106">
        <v>21.511407999999999</v>
      </c>
      <c r="E11" s="106">
        <v>23.110816</v>
      </c>
      <c r="F11" s="106">
        <v>23.413899000000001</v>
      </c>
      <c r="G11" s="106">
        <v>23.763142999999999</v>
      </c>
      <c r="H11" s="106">
        <v>24.548973</v>
      </c>
      <c r="I11" s="106">
        <v>24.262031</v>
      </c>
      <c r="J11" s="106">
        <v>24.497973000000002</v>
      </c>
      <c r="K11" s="106">
        <v>24.013669</v>
      </c>
      <c r="L11" s="106">
        <v>24.345549999999999</v>
      </c>
      <c r="M11" s="106">
        <v>24.721447999999999</v>
      </c>
      <c r="N11" s="106">
        <v>24.754989999999999</v>
      </c>
      <c r="O11" s="106">
        <v>23.521011000000001</v>
      </c>
      <c r="P11" s="106">
        <v>24.297412999999999</v>
      </c>
      <c r="Q11" s="106">
        <v>24.510386</v>
      </c>
      <c r="R11" s="106">
        <v>23.817140999999999</v>
      </c>
      <c r="S11" s="106">
        <v>23.951167000000002</v>
      </c>
      <c r="T11" s="106">
        <v>24.778437</v>
      </c>
      <c r="U11" s="106">
        <v>24.249461</v>
      </c>
      <c r="V11" s="106">
        <v>24.470029</v>
      </c>
      <c r="W11" s="106">
        <v>24.299558000000001</v>
      </c>
      <c r="X11" s="106">
        <v>24.131118000000001</v>
      </c>
      <c r="Y11" s="106">
        <v>24.493614000000001</v>
      </c>
      <c r="Z11" s="106">
        <v>23.620508999999998</v>
      </c>
      <c r="AA11" s="106">
        <v>23.381682999999999</v>
      </c>
      <c r="AB11" s="106">
        <v>24.053024000000001</v>
      </c>
      <c r="AC11" s="106">
        <v>24.260493</v>
      </c>
      <c r="AD11" s="106">
        <v>23.966315000000002</v>
      </c>
      <c r="AE11" s="106">
        <v>24.539442999999999</v>
      </c>
      <c r="AF11" s="106">
        <v>25.171786000000001</v>
      </c>
      <c r="AG11" s="106">
        <v>24.536289</v>
      </c>
      <c r="AH11" s="106">
        <v>25.220172000000002</v>
      </c>
      <c r="AI11" s="106">
        <v>24.383182999999999</v>
      </c>
      <c r="AJ11" s="106">
        <v>24.844843999999998</v>
      </c>
      <c r="AK11" s="106">
        <v>24.781079999999999</v>
      </c>
      <c r="AL11" s="106">
        <v>24.503782999999999</v>
      </c>
      <c r="AM11" s="106">
        <v>23.670541</v>
      </c>
      <c r="AN11" s="106">
        <v>24.109296000000001</v>
      </c>
      <c r="AO11" s="106">
        <v>23.944284</v>
      </c>
      <c r="AP11" s="106">
        <v>23.885683</v>
      </c>
      <c r="AQ11" s="106">
        <v>24.937152000000001</v>
      </c>
      <c r="AR11" s="106">
        <v>24.514890000000001</v>
      </c>
      <c r="AS11" s="106">
        <v>24.869765000000001</v>
      </c>
      <c r="AT11" s="106">
        <v>24.996504000000002</v>
      </c>
      <c r="AU11" s="106">
        <v>24.330397999999999</v>
      </c>
      <c r="AV11" s="106">
        <v>25.001147</v>
      </c>
      <c r="AW11" s="106">
        <v>24.369410999999999</v>
      </c>
      <c r="AX11" s="106">
        <v>24.530737999999999</v>
      </c>
      <c r="AY11" s="933">
        <v>24.775623503999999</v>
      </c>
      <c r="AZ11" s="933">
        <v>24.301691123000001</v>
      </c>
      <c r="BA11" s="933">
        <v>24.230518633999999</v>
      </c>
      <c r="BB11" s="410">
        <v>24.058532712000002</v>
      </c>
      <c r="BC11" s="410">
        <v>24.440406951</v>
      </c>
      <c r="BD11" s="410">
        <v>24.710734265999999</v>
      </c>
      <c r="BE11" s="410">
        <v>24.636450114999999</v>
      </c>
      <c r="BF11" s="410">
        <v>24.851943957</v>
      </c>
      <c r="BG11" s="410">
        <v>24.369847296</v>
      </c>
      <c r="BH11" s="410">
        <v>24.629727290000002</v>
      </c>
      <c r="BI11" s="410">
        <v>24.293283776999999</v>
      </c>
      <c r="BJ11" s="410">
        <v>24.369076411999998</v>
      </c>
      <c r="BK11" s="410">
        <v>23.887165497000002</v>
      </c>
      <c r="BL11" s="410">
        <v>24.354878838000001</v>
      </c>
      <c r="BM11" s="410">
        <v>24.426805335000001</v>
      </c>
      <c r="BN11" s="410">
        <v>24.264965678999999</v>
      </c>
      <c r="BO11" s="410">
        <v>24.513866480000001</v>
      </c>
      <c r="BP11" s="410">
        <v>24.96723201</v>
      </c>
      <c r="BQ11" s="410">
        <v>24.892310650999999</v>
      </c>
      <c r="BR11" s="410">
        <v>25.037632368000001</v>
      </c>
      <c r="BS11" s="410">
        <v>24.482518693999999</v>
      </c>
      <c r="BT11" s="410">
        <v>24.711901096999998</v>
      </c>
      <c r="BU11" s="410">
        <v>24.551410946000001</v>
      </c>
      <c r="BV11" s="410">
        <v>24.576681989000001</v>
      </c>
    </row>
    <row r="12" spans="1:74" ht="11.1" customHeight="1" x14ac:dyDescent="0.2">
      <c r="A12" s="357" t="s">
        <v>163</v>
      </c>
      <c r="B12" s="428" t="s">
        <v>957</v>
      </c>
      <c r="C12" s="308">
        <v>2.2465000000000002</v>
      </c>
      <c r="D12" s="308">
        <v>2.1960000000000002</v>
      </c>
      <c r="E12" s="308">
        <v>2.2816999999999998</v>
      </c>
      <c r="F12" s="308">
        <v>2.0442999999999998</v>
      </c>
      <c r="G12" s="308">
        <v>2.0727000000000002</v>
      </c>
      <c r="H12" s="308">
        <v>2.3195999999999999</v>
      </c>
      <c r="I12" s="308">
        <v>2.4729000000000001</v>
      </c>
      <c r="J12" s="308">
        <v>2.3485999999999998</v>
      </c>
      <c r="K12" s="308">
        <v>2.2932000000000001</v>
      </c>
      <c r="L12" s="308">
        <v>2.3757999999999999</v>
      </c>
      <c r="M12" s="308">
        <v>2.4100999999999999</v>
      </c>
      <c r="N12" s="308">
        <v>2.323</v>
      </c>
      <c r="O12" s="308">
        <v>2.3847</v>
      </c>
      <c r="P12" s="308">
        <v>2.4704000000000002</v>
      </c>
      <c r="Q12" s="308">
        <v>2.2448000000000001</v>
      </c>
      <c r="R12" s="308">
        <v>2.2789000000000001</v>
      </c>
      <c r="S12" s="308">
        <v>2.2835999999999999</v>
      </c>
      <c r="T12" s="308">
        <v>2.5203000000000002</v>
      </c>
      <c r="U12" s="308">
        <v>2.4914000000000001</v>
      </c>
      <c r="V12" s="308">
        <v>2.4298000000000002</v>
      </c>
      <c r="W12" s="308">
        <v>2.4163999999999999</v>
      </c>
      <c r="X12" s="308">
        <v>2.3666</v>
      </c>
      <c r="Y12" s="308">
        <v>2.5019999999999998</v>
      </c>
      <c r="Z12" s="308">
        <v>2.5438999999999998</v>
      </c>
      <c r="AA12" s="308">
        <v>2.3081</v>
      </c>
      <c r="AB12" s="308">
        <v>2.3757000000000001</v>
      </c>
      <c r="AC12" s="308">
        <v>2.3271999999999999</v>
      </c>
      <c r="AD12" s="308">
        <v>2.2987000000000002</v>
      </c>
      <c r="AE12" s="308">
        <v>2.4902000000000002</v>
      </c>
      <c r="AF12" s="308">
        <v>2.6373000000000002</v>
      </c>
      <c r="AG12" s="308">
        <v>2.7347000000000001</v>
      </c>
      <c r="AH12" s="308">
        <v>2.6671999999999998</v>
      </c>
      <c r="AI12" s="308">
        <v>2.4893000000000001</v>
      </c>
      <c r="AJ12" s="308">
        <v>2.4986999999999999</v>
      </c>
      <c r="AK12" s="308">
        <v>2.2820999999999998</v>
      </c>
      <c r="AL12" s="308">
        <v>2.3214000000000001</v>
      </c>
      <c r="AM12" s="308">
        <v>2.4114</v>
      </c>
      <c r="AN12" s="308">
        <v>2.4102999999999999</v>
      </c>
      <c r="AO12" s="308">
        <v>2.2984</v>
      </c>
      <c r="AP12" s="308">
        <v>2.1152000000000002</v>
      </c>
      <c r="AQ12" s="308">
        <v>2.3346</v>
      </c>
      <c r="AR12" s="308">
        <v>2.4578000000000002</v>
      </c>
      <c r="AS12" s="308">
        <v>2.5446</v>
      </c>
      <c r="AT12" s="308">
        <v>2.4903</v>
      </c>
      <c r="AU12" s="308">
        <v>2.3125</v>
      </c>
      <c r="AV12" s="308">
        <v>2.3151000000000002</v>
      </c>
      <c r="AW12" s="308">
        <v>2.4196</v>
      </c>
      <c r="AX12" s="308">
        <v>2.4140000000000001</v>
      </c>
      <c r="AY12" s="922">
        <v>2.3698977139999999</v>
      </c>
      <c r="AZ12" s="922">
        <v>2.4178482130000001</v>
      </c>
      <c r="BA12" s="922">
        <v>2.3068196510000001</v>
      </c>
      <c r="BB12" s="377">
        <v>2.246939963</v>
      </c>
      <c r="BC12" s="377">
        <v>2.3086234210000001</v>
      </c>
      <c r="BD12" s="377">
        <v>2.3705870409999998</v>
      </c>
      <c r="BE12" s="377">
        <v>2.3920372310000002</v>
      </c>
      <c r="BF12" s="377">
        <v>2.4511171389999999</v>
      </c>
      <c r="BG12" s="377">
        <v>2.4011365470000001</v>
      </c>
      <c r="BH12" s="377">
        <v>2.3741587069999999</v>
      </c>
      <c r="BI12" s="377">
        <v>2.3967369019999998</v>
      </c>
      <c r="BJ12" s="377">
        <v>2.402267047</v>
      </c>
      <c r="BK12" s="377">
        <v>2.3486995359999998</v>
      </c>
      <c r="BL12" s="377">
        <v>2.396240154</v>
      </c>
      <c r="BM12" s="377">
        <v>2.2861606659999998</v>
      </c>
      <c r="BN12" s="377">
        <v>2.226792831</v>
      </c>
      <c r="BO12" s="377">
        <v>2.2879490169999999</v>
      </c>
      <c r="BP12" s="377">
        <v>2.349382973</v>
      </c>
      <c r="BQ12" s="377">
        <v>2.3706498059999999</v>
      </c>
      <c r="BR12" s="377">
        <v>2.4292246980000001</v>
      </c>
      <c r="BS12" s="377">
        <v>2.3796713399999998</v>
      </c>
      <c r="BT12" s="377">
        <v>2.3529241070000002</v>
      </c>
      <c r="BU12" s="377">
        <v>2.375309304</v>
      </c>
      <c r="BV12" s="377">
        <v>2.380792177</v>
      </c>
    </row>
    <row r="13" spans="1:74" ht="11.1" customHeight="1" x14ac:dyDescent="0.2">
      <c r="A13" s="357" t="s">
        <v>303</v>
      </c>
      <c r="B13" s="428" t="s">
        <v>195</v>
      </c>
      <c r="C13" s="308">
        <v>1.542</v>
      </c>
      <c r="D13" s="308">
        <v>1.6089</v>
      </c>
      <c r="E13" s="308">
        <v>1.6896</v>
      </c>
      <c r="F13" s="308">
        <v>1.6185</v>
      </c>
      <c r="G13" s="308">
        <v>1.6333</v>
      </c>
      <c r="H13" s="308">
        <v>1.6361000000000001</v>
      </c>
      <c r="I13" s="308">
        <v>1.6099000000000001</v>
      </c>
      <c r="J13" s="308">
        <v>1.5693999999999999</v>
      </c>
      <c r="K13" s="308">
        <v>1.5745</v>
      </c>
      <c r="L13" s="308">
        <v>1.5851999999999999</v>
      </c>
      <c r="M13" s="308">
        <v>1.7313000000000001</v>
      </c>
      <c r="N13" s="308">
        <v>1.7679</v>
      </c>
      <c r="O13" s="308">
        <v>1.5157</v>
      </c>
      <c r="P13" s="308">
        <v>1.6291</v>
      </c>
      <c r="Q13" s="308">
        <v>1.7746</v>
      </c>
      <c r="R13" s="308">
        <v>1.8033999999999999</v>
      </c>
      <c r="S13" s="308">
        <v>1.8205</v>
      </c>
      <c r="T13" s="308">
        <v>1.8173999999999999</v>
      </c>
      <c r="U13" s="308">
        <v>1.825</v>
      </c>
      <c r="V13" s="308">
        <v>1.7677</v>
      </c>
      <c r="W13" s="308">
        <v>1.7465999999999999</v>
      </c>
      <c r="X13" s="308">
        <v>1.7504</v>
      </c>
      <c r="Y13" s="308">
        <v>1.7699</v>
      </c>
      <c r="Z13" s="308">
        <v>1.7419</v>
      </c>
      <c r="AA13" s="308">
        <v>1.7125999999999999</v>
      </c>
      <c r="AB13" s="308">
        <v>1.7282999999999999</v>
      </c>
      <c r="AC13" s="308">
        <v>1.7184999999999999</v>
      </c>
      <c r="AD13" s="308">
        <v>1.6881999999999999</v>
      </c>
      <c r="AE13" s="308">
        <v>1.7182999999999999</v>
      </c>
      <c r="AF13" s="308">
        <v>1.7718</v>
      </c>
      <c r="AG13" s="308">
        <v>1.7513000000000001</v>
      </c>
      <c r="AH13" s="308">
        <v>1.7776000000000001</v>
      </c>
      <c r="AI13" s="308">
        <v>1.7318</v>
      </c>
      <c r="AJ13" s="308">
        <v>1.7072000000000001</v>
      </c>
      <c r="AK13" s="308">
        <v>1.7524999999999999</v>
      </c>
      <c r="AL13" s="308">
        <v>1.7786999999999999</v>
      </c>
      <c r="AM13" s="308">
        <v>1.6646000000000001</v>
      </c>
      <c r="AN13" s="308">
        <v>1.7428999999999999</v>
      </c>
      <c r="AO13" s="308">
        <v>1.7612000000000001</v>
      </c>
      <c r="AP13" s="308">
        <v>1.7544999999999999</v>
      </c>
      <c r="AQ13" s="308">
        <v>1.7948</v>
      </c>
      <c r="AR13" s="308">
        <v>1.8005</v>
      </c>
      <c r="AS13" s="308">
        <v>1.8351999999999999</v>
      </c>
      <c r="AT13" s="308">
        <v>1.788</v>
      </c>
      <c r="AU13" s="308">
        <v>1.7021999999999999</v>
      </c>
      <c r="AV13" s="308">
        <v>1.6687000000000001</v>
      </c>
      <c r="AW13" s="308">
        <v>1.7076</v>
      </c>
      <c r="AX13" s="308">
        <v>1.6766000000000001</v>
      </c>
      <c r="AY13" s="922">
        <v>1.6624697900000001</v>
      </c>
      <c r="AZ13" s="922">
        <v>1.7164161959999999</v>
      </c>
      <c r="BA13" s="922">
        <v>1.706967525</v>
      </c>
      <c r="BB13" s="377">
        <v>1.7031297489999999</v>
      </c>
      <c r="BC13" s="377">
        <v>1.71355053</v>
      </c>
      <c r="BD13" s="377">
        <v>1.750704225</v>
      </c>
      <c r="BE13" s="377">
        <v>1.7367398839999999</v>
      </c>
      <c r="BF13" s="377">
        <v>1.731983818</v>
      </c>
      <c r="BG13" s="377">
        <v>1.7024877490000001</v>
      </c>
      <c r="BH13" s="377">
        <v>1.7206655829999999</v>
      </c>
      <c r="BI13" s="377">
        <v>1.693673875</v>
      </c>
      <c r="BJ13" s="377">
        <v>1.7531563649999999</v>
      </c>
      <c r="BK13" s="377">
        <v>1.6549219610000001</v>
      </c>
      <c r="BL13" s="377">
        <v>1.7087846840000001</v>
      </c>
      <c r="BM13" s="377">
        <v>1.699350669</v>
      </c>
      <c r="BN13" s="377">
        <v>1.6955188480000001</v>
      </c>
      <c r="BO13" s="377">
        <v>1.705923463</v>
      </c>
      <c r="BP13" s="377">
        <v>1.7430350370000001</v>
      </c>
      <c r="BQ13" s="377">
        <v>1.729076845</v>
      </c>
      <c r="BR13" s="377">
        <v>1.7243436700000001</v>
      </c>
      <c r="BS13" s="377">
        <v>1.694893354</v>
      </c>
      <c r="BT13" s="377">
        <v>1.7130429899999999</v>
      </c>
      <c r="BU13" s="377">
        <v>1.6860776420000001</v>
      </c>
      <c r="BV13" s="377">
        <v>1.745405812</v>
      </c>
    </row>
    <row r="14" spans="1:74" ht="11.1" customHeight="1" x14ac:dyDescent="0.2">
      <c r="A14" s="357" t="s">
        <v>161</v>
      </c>
      <c r="B14" s="428" t="s">
        <v>196</v>
      </c>
      <c r="C14" s="308">
        <v>18.814347999999999</v>
      </c>
      <c r="D14" s="308">
        <v>17.699107999999999</v>
      </c>
      <c r="E14" s="308">
        <v>19.132116</v>
      </c>
      <c r="F14" s="308">
        <v>19.743698999999999</v>
      </c>
      <c r="G14" s="308">
        <v>20.049742999999999</v>
      </c>
      <c r="H14" s="308">
        <v>20.585872999999999</v>
      </c>
      <c r="I14" s="308">
        <v>20.171831000000001</v>
      </c>
      <c r="J14" s="308">
        <v>20.572572999999998</v>
      </c>
      <c r="K14" s="308">
        <v>20.138569</v>
      </c>
      <c r="L14" s="308">
        <v>20.37715</v>
      </c>
      <c r="M14" s="308">
        <v>20.572648000000001</v>
      </c>
      <c r="N14" s="308">
        <v>20.656690000000001</v>
      </c>
      <c r="O14" s="308">
        <v>19.613111</v>
      </c>
      <c r="P14" s="308">
        <v>20.190412999999999</v>
      </c>
      <c r="Q14" s="308">
        <v>20.483485999999999</v>
      </c>
      <c r="R14" s="308">
        <v>19.727340999999999</v>
      </c>
      <c r="S14" s="308">
        <v>19.839566999999999</v>
      </c>
      <c r="T14" s="308">
        <v>20.433236999999998</v>
      </c>
      <c r="U14" s="308">
        <v>19.925560999999998</v>
      </c>
      <c r="V14" s="308">
        <v>20.265028999999998</v>
      </c>
      <c r="W14" s="308">
        <v>20.129058000000001</v>
      </c>
      <c r="X14" s="308">
        <v>20.006618</v>
      </c>
      <c r="Y14" s="308">
        <v>20.214213999999998</v>
      </c>
      <c r="Z14" s="308">
        <v>19.327209</v>
      </c>
      <c r="AA14" s="308">
        <v>19.353483000000001</v>
      </c>
      <c r="AB14" s="308">
        <v>19.941524000000001</v>
      </c>
      <c r="AC14" s="308">
        <v>20.207293</v>
      </c>
      <c r="AD14" s="308">
        <v>19.971914999999999</v>
      </c>
      <c r="AE14" s="308">
        <v>20.323443000000001</v>
      </c>
      <c r="AF14" s="308">
        <v>20.755185999999998</v>
      </c>
      <c r="AG14" s="308">
        <v>20.042788999999999</v>
      </c>
      <c r="AH14" s="308">
        <v>20.767872000000001</v>
      </c>
      <c r="AI14" s="308">
        <v>20.154582999999999</v>
      </c>
      <c r="AJ14" s="308">
        <v>20.631443999999998</v>
      </c>
      <c r="AK14" s="308">
        <v>20.738980000000002</v>
      </c>
      <c r="AL14" s="308">
        <v>20.396183000000001</v>
      </c>
      <c r="AM14" s="308">
        <v>19.586971999999999</v>
      </c>
      <c r="AN14" s="308">
        <v>19.948526999999999</v>
      </c>
      <c r="AO14" s="308">
        <v>19.877115</v>
      </c>
      <c r="AP14" s="308">
        <v>20.008413999999998</v>
      </c>
      <c r="AQ14" s="308">
        <v>20.800183000000001</v>
      </c>
      <c r="AR14" s="308">
        <v>20.249020999999999</v>
      </c>
      <c r="AS14" s="308">
        <v>20.482396000000001</v>
      </c>
      <c r="AT14" s="308">
        <v>20.710635</v>
      </c>
      <c r="AU14" s="308">
        <v>20.308129000000001</v>
      </c>
      <c r="AV14" s="308">
        <v>21.009778000000001</v>
      </c>
      <c r="AW14" s="308">
        <v>20.234642000000001</v>
      </c>
      <c r="AX14" s="308">
        <v>20.432569000000001</v>
      </c>
      <c r="AY14" s="922">
        <v>20.735623</v>
      </c>
      <c r="AZ14" s="922">
        <v>20.159793713999999</v>
      </c>
      <c r="BA14" s="922">
        <v>20.209098458</v>
      </c>
      <c r="BB14" s="377">
        <v>20.100829999999998</v>
      </c>
      <c r="BC14" s="377">
        <v>20.410599999999999</v>
      </c>
      <c r="BD14" s="377">
        <v>20.581810000000001</v>
      </c>
      <c r="BE14" s="377">
        <v>20.500039999999998</v>
      </c>
      <c r="BF14" s="377">
        <v>20.661210000000001</v>
      </c>
      <c r="BG14" s="377">
        <v>20.258590000000002</v>
      </c>
      <c r="BH14" s="377">
        <v>20.527270000000001</v>
      </c>
      <c r="BI14" s="377">
        <v>20.195239999999998</v>
      </c>
      <c r="BJ14" s="377">
        <v>20.206019999999999</v>
      </c>
      <c r="BK14" s="377">
        <v>19.87584</v>
      </c>
      <c r="BL14" s="377">
        <v>20.242149999999999</v>
      </c>
      <c r="BM14" s="377">
        <v>20.433589999999999</v>
      </c>
      <c r="BN14" s="377">
        <v>20.334949999999999</v>
      </c>
      <c r="BO14" s="377">
        <v>20.51229</v>
      </c>
      <c r="BP14" s="377">
        <v>20.86711</v>
      </c>
      <c r="BQ14" s="377">
        <v>20.784880000000001</v>
      </c>
      <c r="BR14" s="377">
        <v>20.876359999999998</v>
      </c>
      <c r="BS14" s="377">
        <v>20.40025</v>
      </c>
      <c r="BT14" s="377">
        <v>20.63823</v>
      </c>
      <c r="BU14" s="377">
        <v>20.482320000000001</v>
      </c>
      <c r="BV14" s="377">
        <v>20.442779999999999</v>
      </c>
    </row>
    <row r="15" spans="1:74" ht="11.1" customHeight="1" x14ac:dyDescent="0.2">
      <c r="B15" s="428"/>
      <c r="C15" s="308"/>
      <c r="D15" s="308"/>
      <c r="E15" s="308"/>
      <c r="F15" s="308"/>
      <c r="G15" s="308"/>
      <c r="H15" s="308"/>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308"/>
      <c r="AP15" s="308"/>
      <c r="AQ15" s="308"/>
      <c r="AR15" s="308"/>
      <c r="AS15" s="308"/>
      <c r="AT15" s="308"/>
      <c r="AU15" s="308"/>
      <c r="AV15" s="308"/>
      <c r="AW15" s="308"/>
      <c r="AX15" s="308"/>
      <c r="AY15" s="922"/>
      <c r="AZ15" s="922"/>
      <c r="BA15" s="922"/>
      <c r="BB15" s="377"/>
      <c r="BC15" s="377"/>
      <c r="BD15" s="377"/>
      <c r="BE15" s="377"/>
      <c r="BF15" s="377"/>
      <c r="BG15" s="377"/>
      <c r="BH15" s="377"/>
      <c r="BI15" s="377"/>
      <c r="BJ15" s="377"/>
      <c r="BK15" s="377"/>
      <c r="BL15" s="377"/>
      <c r="BM15" s="377"/>
      <c r="BN15" s="377"/>
      <c r="BO15" s="377"/>
      <c r="BP15" s="377"/>
      <c r="BQ15" s="377"/>
      <c r="BR15" s="377"/>
      <c r="BS15" s="377"/>
      <c r="BT15" s="377"/>
      <c r="BU15" s="377"/>
      <c r="BV15" s="377"/>
    </row>
    <row r="16" spans="1:74" s="447" customFormat="1" ht="11.1" customHeight="1" x14ac:dyDescent="0.2">
      <c r="A16" s="440" t="s">
        <v>304</v>
      </c>
      <c r="B16" s="438" t="s">
        <v>977</v>
      </c>
      <c r="C16" s="106">
        <v>5.8726295577999998</v>
      </c>
      <c r="D16" s="106">
        <v>6.1939723542999996</v>
      </c>
      <c r="E16" s="106">
        <v>6.2349258440000002</v>
      </c>
      <c r="F16" s="106">
        <v>6.2647163428999999</v>
      </c>
      <c r="G16" s="106">
        <v>6.1562560939999997</v>
      </c>
      <c r="H16" s="106">
        <v>6.3396797216999996</v>
      </c>
      <c r="I16" s="106">
        <v>6.4077863005999998</v>
      </c>
      <c r="J16" s="106">
        <v>6.4193685731999999</v>
      </c>
      <c r="K16" s="106">
        <v>6.4735107247999997</v>
      </c>
      <c r="L16" s="106">
        <v>6.4042896726</v>
      </c>
      <c r="M16" s="106">
        <v>6.3326964254</v>
      </c>
      <c r="N16" s="106">
        <v>6.4238873098999996</v>
      </c>
      <c r="O16" s="106">
        <v>6.2537885938000004</v>
      </c>
      <c r="P16" s="106">
        <v>6.5690999504000001</v>
      </c>
      <c r="Q16" s="106">
        <v>6.6138530155000002</v>
      </c>
      <c r="R16" s="106">
        <v>6.6829825019999998</v>
      </c>
      <c r="S16" s="106">
        <v>6.5446996395000001</v>
      </c>
      <c r="T16" s="106">
        <v>6.7163465630000001</v>
      </c>
      <c r="U16" s="106">
        <v>6.7239435260000002</v>
      </c>
      <c r="V16" s="106">
        <v>6.7677124431999998</v>
      </c>
      <c r="W16" s="106">
        <v>6.8229036328000001</v>
      </c>
      <c r="X16" s="106">
        <v>6.7490850737999999</v>
      </c>
      <c r="Y16" s="106">
        <v>6.6748784048000003</v>
      </c>
      <c r="Z16" s="106">
        <v>6.7657854377</v>
      </c>
      <c r="AA16" s="106">
        <v>6.2694526427000001</v>
      </c>
      <c r="AB16" s="106">
        <v>6.5885446134999999</v>
      </c>
      <c r="AC16" s="106">
        <v>6.6393585708999998</v>
      </c>
      <c r="AD16" s="106">
        <v>6.6799322713000002</v>
      </c>
      <c r="AE16" s="106">
        <v>6.5591254765000002</v>
      </c>
      <c r="AF16" s="106">
        <v>6.7344974608000001</v>
      </c>
      <c r="AG16" s="106">
        <v>6.7511466787999996</v>
      </c>
      <c r="AH16" s="106">
        <v>6.7808765073000004</v>
      </c>
      <c r="AI16" s="106">
        <v>6.8443582422000002</v>
      </c>
      <c r="AJ16" s="106">
        <v>6.7703212297000004</v>
      </c>
      <c r="AK16" s="106">
        <v>6.6961130962000004</v>
      </c>
      <c r="AL16" s="106">
        <v>6.7846159211000003</v>
      </c>
      <c r="AM16" s="106">
        <v>6.4291873332999998</v>
      </c>
      <c r="AN16" s="106">
        <v>6.7196088416000004</v>
      </c>
      <c r="AO16" s="106">
        <v>6.7250207</v>
      </c>
      <c r="AP16" s="106">
        <v>6.8039144851</v>
      </c>
      <c r="AQ16" s="106">
        <v>6.6805454821000003</v>
      </c>
      <c r="AR16" s="106">
        <v>6.8477517393999996</v>
      </c>
      <c r="AS16" s="106">
        <v>6.8317890563999999</v>
      </c>
      <c r="AT16" s="106">
        <v>6.8822958027999999</v>
      </c>
      <c r="AU16" s="106">
        <v>6.9562432587999998</v>
      </c>
      <c r="AV16" s="106">
        <v>6.8406637999999997</v>
      </c>
      <c r="AW16" s="106">
        <v>6.7521227884000004</v>
      </c>
      <c r="AX16" s="106">
        <v>6.8688003270999998</v>
      </c>
      <c r="AY16" s="933">
        <v>6.4864796735999999</v>
      </c>
      <c r="AZ16" s="933">
        <v>6.7811466990999998</v>
      </c>
      <c r="BA16" s="933">
        <v>6.7982052673000002</v>
      </c>
      <c r="BB16" s="410">
        <v>6.8584004931000004</v>
      </c>
      <c r="BC16" s="410">
        <v>6.7372423922999998</v>
      </c>
      <c r="BD16" s="410">
        <v>6.9243064938999996</v>
      </c>
      <c r="BE16" s="410">
        <v>6.9246199321999997</v>
      </c>
      <c r="BF16" s="410">
        <v>6.9423527062000003</v>
      </c>
      <c r="BG16" s="410">
        <v>6.9879904727</v>
      </c>
      <c r="BH16" s="410">
        <v>6.9010414053</v>
      </c>
      <c r="BI16" s="410">
        <v>6.7948325921999997</v>
      </c>
      <c r="BJ16" s="410">
        <v>6.9392372792000003</v>
      </c>
      <c r="BK16" s="410">
        <v>6.5745357013000003</v>
      </c>
      <c r="BL16" s="410">
        <v>6.8729611917</v>
      </c>
      <c r="BM16" s="410">
        <v>6.8900336928000003</v>
      </c>
      <c r="BN16" s="410">
        <v>6.9511801558000004</v>
      </c>
      <c r="BO16" s="410">
        <v>6.8285787774999998</v>
      </c>
      <c r="BP16" s="410">
        <v>7.0181282889999999</v>
      </c>
      <c r="BQ16" s="410">
        <v>7.0183928215</v>
      </c>
      <c r="BR16" s="410">
        <v>7.0362143714999998</v>
      </c>
      <c r="BS16" s="410">
        <v>7.0824299721999999</v>
      </c>
      <c r="BT16" s="410">
        <v>6.9940498815999996</v>
      </c>
      <c r="BU16" s="410">
        <v>6.8867192530999999</v>
      </c>
      <c r="BV16" s="410">
        <v>7.0332246049</v>
      </c>
    </row>
    <row r="17" spans="1:74" ht="11.1" customHeight="1" x14ac:dyDescent="0.2">
      <c r="A17" s="357" t="s">
        <v>305</v>
      </c>
      <c r="B17" s="428" t="s">
        <v>966</v>
      </c>
      <c r="C17" s="308">
        <v>2.7270922108</v>
      </c>
      <c r="D17" s="308">
        <v>2.9160831999000001</v>
      </c>
      <c r="E17" s="308">
        <v>2.9676210200000002</v>
      </c>
      <c r="F17" s="308">
        <v>2.9425145309</v>
      </c>
      <c r="G17" s="308">
        <v>2.8855632678999998</v>
      </c>
      <c r="H17" s="308">
        <v>2.9845577645999999</v>
      </c>
      <c r="I17" s="308">
        <v>2.9667260009</v>
      </c>
      <c r="J17" s="308">
        <v>3.0308447744000002</v>
      </c>
      <c r="K17" s="308">
        <v>3.0806153205000002</v>
      </c>
      <c r="L17" s="308">
        <v>3.0864963096000002</v>
      </c>
      <c r="M17" s="308">
        <v>2.9832024637000001</v>
      </c>
      <c r="N17" s="308">
        <v>3.0140586103000002</v>
      </c>
      <c r="O17" s="308">
        <v>2.8386404438000001</v>
      </c>
      <c r="P17" s="308">
        <v>3.0353618686999999</v>
      </c>
      <c r="Q17" s="308">
        <v>3.0890077776</v>
      </c>
      <c r="R17" s="308">
        <v>3.0628743396</v>
      </c>
      <c r="S17" s="308">
        <v>3.0035935576999999</v>
      </c>
      <c r="T17" s="308">
        <v>3.1066372981999999</v>
      </c>
      <c r="U17" s="308">
        <v>3.0880761488999999</v>
      </c>
      <c r="V17" s="308">
        <v>3.1548176192000001</v>
      </c>
      <c r="W17" s="308">
        <v>3.2066239661</v>
      </c>
      <c r="X17" s="308">
        <v>3.2127455094999999</v>
      </c>
      <c r="Y17" s="308">
        <v>3.1052265603999998</v>
      </c>
      <c r="Z17" s="308">
        <v>3.1373448383999998</v>
      </c>
      <c r="AA17" s="308">
        <v>2.9088983582000001</v>
      </c>
      <c r="AB17" s="308">
        <v>3.1104887466000002</v>
      </c>
      <c r="AC17" s="308">
        <v>3.1654624213</v>
      </c>
      <c r="AD17" s="308">
        <v>3.1386821663000002</v>
      </c>
      <c r="AE17" s="308">
        <v>3.0779341525000001</v>
      </c>
      <c r="AF17" s="308">
        <v>3.1835282822000002</v>
      </c>
      <c r="AG17" s="308">
        <v>3.1645077342999999</v>
      </c>
      <c r="AH17" s="308">
        <v>3.2329010927000001</v>
      </c>
      <c r="AI17" s="308">
        <v>3.2859896753000002</v>
      </c>
      <c r="AJ17" s="308">
        <v>3.2922627302</v>
      </c>
      <c r="AK17" s="308">
        <v>3.1820826278999998</v>
      </c>
      <c r="AL17" s="308">
        <v>3.2149958509999998</v>
      </c>
      <c r="AM17" s="308">
        <v>3.0208710640000001</v>
      </c>
      <c r="AN17" s="308">
        <v>3.2247892629999999</v>
      </c>
      <c r="AO17" s="308">
        <v>3.2772726209999998</v>
      </c>
      <c r="AP17" s="308">
        <v>3.245299218</v>
      </c>
      <c r="AQ17" s="308">
        <v>3.1779889350000001</v>
      </c>
      <c r="AR17" s="308">
        <v>3.281516307</v>
      </c>
      <c r="AS17" s="308">
        <v>3.2564497989999999</v>
      </c>
      <c r="AT17" s="308">
        <v>3.3209747150000002</v>
      </c>
      <c r="AU17" s="308">
        <v>3.3693842260000002</v>
      </c>
      <c r="AV17" s="308">
        <v>3.3692366599999999</v>
      </c>
      <c r="AW17" s="308">
        <v>3.2489129929999998</v>
      </c>
      <c r="AX17" s="308">
        <v>3.2754359179999999</v>
      </c>
      <c r="AY17" s="922">
        <v>3.055976324</v>
      </c>
      <c r="AZ17" s="922">
        <v>3.2622642370000001</v>
      </c>
      <c r="BA17" s="922">
        <v>3.3153574990000001</v>
      </c>
      <c r="BB17" s="377">
        <v>3.2830125369999998</v>
      </c>
      <c r="BC17" s="377">
        <v>3.2149200470000001</v>
      </c>
      <c r="BD17" s="377">
        <v>3.3196504999999998</v>
      </c>
      <c r="BE17" s="377">
        <v>3.2942926969999999</v>
      </c>
      <c r="BF17" s="377">
        <v>3.3595674510000002</v>
      </c>
      <c r="BG17" s="377">
        <v>3.408539524</v>
      </c>
      <c r="BH17" s="377">
        <v>3.4083902429999999</v>
      </c>
      <c r="BI17" s="377">
        <v>3.2866683060000002</v>
      </c>
      <c r="BJ17" s="377">
        <v>3.3134994519999998</v>
      </c>
      <c r="BK17" s="377">
        <v>3.0909683760000002</v>
      </c>
      <c r="BL17" s="377">
        <v>3.2996183640000001</v>
      </c>
      <c r="BM17" s="377">
        <v>3.3533195610000002</v>
      </c>
      <c r="BN17" s="377">
        <v>3.320604237</v>
      </c>
      <c r="BO17" s="377">
        <v>3.251732064</v>
      </c>
      <c r="BP17" s="377">
        <v>3.3576617199999998</v>
      </c>
      <c r="BQ17" s="377">
        <v>3.33201356</v>
      </c>
      <c r="BR17" s="377">
        <v>3.3980357329999999</v>
      </c>
      <c r="BS17" s="377">
        <v>3.4475685559999998</v>
      </c>
      <c r="BT17" s="377">
        <v>3.4474175659999999</v>
      </c>
      <c r="BU17" s="377">
        <v>3.324301867</v>
      </c>
      <c r="BV17" s="377">
        <v>3.3514402400000001</v>
      </c>
    </row>
    <row r="18" spans="1:74" ht="11.1" customHeight="1" x14ac:dyDescent="0.2">
      <c r="B18" s="428"/>
      <c r="C18" s="308"/>
      <c r="D18" s="308"/>
      <c r="E18" s="308"/>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8"/>
      <c r="AL18" s="308"/>
      <c r="AM18" s="308"/>
      <c r="AN18" s="308"/>
      <c r="AO18" s="308"/>
      <c r="AP18" s="308"/>
      <c r="AQ18" s="308"/>
      <c r="AR18" s="308"/>
      <c r="AS18" s="308"/>
      <c r="AT18" s="308"/>
      <c r="AU18" s="308"/>
      <c r="AV18" s="308"/>
      <c r="AW18" s="308"/>
      <c r="AX18" s="308"/>
      <c r="AY18" s="922"/>
      <c r="AZ18" s="922"/>
      <c r="BA18" s="922"/>
      <c r="BB18" s="377"/>
      <c r="BC18" s="377"/>
      <c r="BD18" s="377"/>
      <c r="BE18" s="377"/>
      <c r="BF18" s="377"/>
      <c r="BG18" s="377"/>
      <c r="BH18" s="377"/>
      <c r="BI18" s="377"/>
      <c r="BJ18" s="377"/>
      <c r="BK18" s="377"/>
      <c r="BL18" s="377"/>
      <c r="BM18" s="377"/>
      <c r="BN18" s="377"/>
      <c r="BO18" s="377"/>
      <c r="BP18" s="377"/>
      <c r="BQ18" s="377"/>
      <c r="BR18" s="377"/>
      <c r="BS18" s="377"/>
      <c r="BT18" s="377"/>
      <c r="BU18" s="377"/>
      <c r="BV18" s="377"/>
    </row>
    <row r="19" spans="1:74" s="447" customFormat="1" ht="11.1" customHeight="1" x14ac:dyDescent="0.2">
      <c r="A19" s="440" t="s">
        <v>306</v>
      </c>
      <c r="B19" s="438" t="s">
        <v>978</v>
      </c>
      <c r="C19" s="106">
        <v>11.942751655</v>
      </c>
      <c r="D19" s="106">
        <v>12.752625491</v>
      </c>
      <c r="E19" s="106">
        <v>13.167632786</v>
      </c>
      <c r="F19" s="106">
        <v>13.056853245999999</v>
      </c>
      <c r="G19" s="106">
        <v>12.879020519000001</v>
      </c>
      <c r="H19" s="106">
        <v>14.137557424000001</v>
      </c>
      <c r="I19" s="106">
        <v>14.497931144000001</v>
      </c>
      <c r="J19" s="106">
        <v>14.403557285</v>
      </c>
      <c r="K19" s="106">
        <v>14.952789954</v>
      </c>
      <c r="L19" s="106">
        <v>14.944907331</v>
      </c>
      <c r="M19" s="106">
        <v>14.610146520000001</v>
      </c>
      <c r="N19" s="106">
        <v>14.493575795</v>
      </c>
      <c r="O19" s="106">
        <v>13.165935374</v>
      </c>
      <c r="P19" s="106">
        <v>14.534286268000001</v>
      </c>
      <c r="Q19" s="106">
        <v>14.291511506999999</v>
      </c>
      <c r="R19" s="106">
        <v>14.026314094</v>
      </c>
      <c r="S19" s="106">
        <v>14.219809465999999</v>
      </c>
      <c r="T19" s="106">
        <v>14.628679816</v>
      </c>
      <c r="U19" s="106">
        <v>14.617445233</v>
      </c>
      <c r="V19" s="106">
        <v>14.906128728000001</v>
      </c>
      <c r="W19" s="106">
        <v>15.017060738</v>
      </c>
      <c r="X19" s="106">
        <v>14.073296971</v>
      </c>
      <c r="Y19" s="106">
        <v>14.246239324999999</v>
      </c>
      <c r="Z19" s="106">
        <v>14.226697409</v>
      </c>
      <c r="AA19" s="106">
        <v>13.105849254000001</v>
      </c>
      <c r="AB19" s="106">
        <v>14.353784281999999</v>
      </c>
      <c r="AC19" s="106">
        <v>14.148441568000001</v>
      </c>
      <c r="AD19" s="106">
        <v>13.858006656000001</v>
      </c>
      <c r="AE19" s="106">
        <v>14.501313838</v>
      </c>
      <c r="AF19" s="106">
        <v>14.707982297999999</v>
      </c>
      <c r="AG19" s="106">
        <v>14.450998017</v>
      </c>
      <c r="AH19" s="106">
        <v>14.371630678000001</v>
      </c>
      <c r="AI19" s="106">
        <v>14.648839432000001</v>
      </c>
      <c r="AJ19" s="106">
        <v>14.561371589</v>
      </c>
      <c r="AK19" s="106">
        <v>14.215283192999999</v>
      </c>
      <c r="AL19" s="106">
        <v>13.787052885</v>
      </c>
      <c r="AM19" s="106">
        <v>13.376349952</v>
      </c>
      <c r="AN19" s="106">
        <v>13.787896543</v>
      </c>
      <c r="AO19" s="106">
        <v>13.735552694000001</v>
      </c>
      <c r="AP19" s="106">
        <v>14.480846135</v>
      </c>
      <c r="AQ19" s="106">
        <v>14.292576802999999</v>
      </c>
      <c r="AR19" s="106">
        <v>14.475860064000001</v>
      </c>
      <c r="AS19" s="106">
        <v>14.957667333</v>
      </c>
      <c r="AT19" s="106">
        <v>14.615854159</v>
      </c>
      <c r="AU19" s="106">
        <v>14.791731390000001</v>
      </c>
      <c r="AV19" s="106">
        <v>14.932712707</v>
      </c>
      <c r="AW19" s="106">
        <v>14.275786667</v>
      </c>
      <c r="AX19" s="106">
        <v>13.781065986</v>
      </c>
      <c r="AY19" s="933">
        <v>13.562619105</v>
      </c>
      <c r="AZ19" s="933">
        <v>14.360460144999999</v>
      </c>
      <c r="BA19" s="933">
        <v>14.073925402</v>
      </c>
      <c r="BB19" s="410">
        <v>14.195579776000001</v>
      </c>
      <c r="BC19" s="410">
        <v>13.890352722999999</v>
      </c>
      <c r="BD19" s="410">
        <v>14.356186713</v>
      </c>
      <c r="BE19" s="410">
        <v>14.544955698000001</v>
      </c>
      <c r="BF19" s="410">
        <v>14.412715423</v>
      </c>
      <c r="BG19" s="410">
        <v>14.723065025</v>
      </c>
      <c r="BH19" s="410">
        <v>14.726580519000001</v>
      </c>
      <c r="BI19" s="410">
        <v>14.243336265</v>
      </c>
      <c r="BJ19" s="410">
        <v>14.145555193</v>
      </c>
      <c r="BK19" s="410">
        <v>13.433521045999999</v>
      </c>
      <c r="BL19" s="410">
        <v>14.354820959</v>
      </c>
      <c r="BM19" s="410">
        <v>14.067217309</v>
      </c>
      <c r="BN19" s="410">
        <v>14.139136129000001</v>
      </c>
      <c r="BO19" s="410">
        <v>13.832771620999999</v>
      </c>
      <c r="BP19" s="410">
        <v>14.380660058</v>
      </c>
      <c r="BQ19" s="410">
        <v>14.489831397</v>
      </c>
      <c r="BR19" s="410">
        <v>14.35709625</v>
      </c>
      <c r="BS19" s="410">
        <v>14.748916735</v>
      </c>
      <c r="BT19" s="410">
        <v>14.621964402</v>
      </c>
      <c r="BU19" s="410">
        <v>14.177049772</v>
      </c>
      <c r="BV19" s="410">
        <v>14.078886205</v>
      </c>
    </row>
    <row r="20" spans="1:74" s="447" customFormat="1" ht="11.1" customHeight="1" x14ac:dyDescent="0.2">
      <c r="A20" s="440"/>
      <c r="B20" s="438"/>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933"/>
      <c r="AZ20" s="933"/>
      <c r="BA20" s="933"/>
      <c r="BB20" s="410"/>
      <c r="BC20" s="410"/>
      <c r="BD20" s="410"/>
      <c r="BE20" s="410"/>
      <c r="BF20" s="410"/>
      <c r="BG20" s="410"/>
      <c r="BH20" s="410"/>
      <c r="BI20" s="410"/>
      <c r="BJ20" s="410"/>
      <c r="BK20" s="410"/>
      <c r="BL20" s="410"/>
      <c r="BM20" s="410"/>
      <c r="BN20" s="410"/>
      <c r="BO20" s="410"/>
      <c r="BP20" s="410"/>
      <c r="BQ20" s="410"/>
      <c r="BR20" s="410"/>
      <c r="BS20" s="410"/>
      <c r="BT20" s="410"/>
      <c r="BU20" s="410"/>
      <c r="BV20" s="410"/>
    </row>
    <row r="21" spans="1:74" s="447" customFormat="1" ht="11.1" customHeight="1" x14ac:dyDescent="0.2">
      <c r="A21" s="440" t="s">
        <v>307</v>
      </c>
      <c r="B21" s="438" t="s">
        <v>979</v>
      </c>
      <c r="C21" s="106">
        <v>4.5382595706000002</v>
      </c>
      <c r="D21" s="106">
        <v>4.7747305562999998</v>
      </c>
      <c r="E21" s="106">
        <v>4.6655855950999996</v>
      </c>
      <c r="F21" s="106">
        <v>4.5919990743000003</v>
      </c>
      <c r="G21" s="106">
        <v>4.7293658334000002</v>
      </c>
      <c r="H21" s="106">
        <v>4.9298481951999999</v>
      </c>
      <c r="I21" s="106">
        <v>4.9942548158999998</v>
      </c>
      <c r="J21" s="106">
        <v>5.1140433140999999</v>
      </c>
      <c r="K21" s="106">
        <v>5.0207990902999997</v>
      </c>
      <c r="L21" s="106">
        <v>4.8433680090999998</v>
      </c>
      <c r="M21" s="106">
        <v>4.9106966646999997</v>
      </c>
      <c r="N21" s="106">
        <v>4.9555020130000003</v>
      </c>
      <c r="O21" s="106">
        <v>4.6543011721000003</v>
      </c>
      <c r="P21" s="106">
        <v>4.8993362029999998</v>
      </c>
      <c r="Q21" s="106">
        <v>4.7862219004000002</v>
      </c>
      <c r="R21" s="106">
        <v>4.7099444466999998</v>
      </c>
      <c r="S21" s="106">
        <v>4.8522854478999999</v>
      </c>
      <c r="T21" s="106">
        <v>5.0600243214000002</v>
      </c>
      <c r="U21" s="106">
        <v>5.1267458708999998</v>
      </c>
      <c r="V21" s="106">
        <v>5.2508654320000003</v>
      </c>
      <c r="W21" s="106">
        <v>5.1542355090000003</v>
      </c>
      <c r="X21" s="106">
        <v>4.9704054886</v>
      </c>
      <c r="Y21" s="106">
        <v>5.0401684445999999</v>
      </c>
      <c r="Z21" s="106">
        <v>5.0866070963999999</v>
      </c>
      <c r="AA21" s="106">
        <v>4.7508831251999997</v>
      </c>
      <c r="AB21" s="106">
        <v>5.0025094315</v>
      </c>
      <c r="AC21" s="106">
        <v>4.8863508434999998</v>
      </c>
      <c r="AD21" s="106">
        <v>4.8079632601000002</v>
      </c>
      <c r="AE21" s="106">
        <v>4.9541328074999997</v>
      </c>
      <c r="AF21" s="106">
        <v>5.1674591734000002</v>
      </c>
      <c r="AG21" s="106">
        <v>5.2359639411999996</v>
      </c>
      <c r="AH21" s="106">
        <v>5.3634213655999998</v>
      </c>
      <c r="AI21" s="106">
        <v>5.2641909656000001</v>
      </c>
      <c r="AJ21" s="106">
        <v>5.0753395860000001</v>
      </c>
      <c r="AK21" s="106">
        <v>5.1469783651999998</v>
      </c>
      <c r="AL21" s="106">
        <v>5.1946658467000004</v>
      </c>
      <c r="AM21" s="106">
        <v>4.692903909</v>
      </c>
      <c r="AN21" s="106">
        <v>4.9765583549999999</v>
      </c>
      <c r="AO21" s="106">
        <v>4.8508202550000004</v>
      </c>
      <c r="AP21" s="106">
        <v>4.8229058990000002</v>
      </c>
      <c r="AQ21" s="106">
        <v>4.9749205979999997</v>
      </c>
      <c r="AR21" s="106">
        <v>5.2129492300000004</v>
      </c>
      <c r="AS21" s="106">
        <v>5.2973898699999999</v>
      </c>
      <c r="AT21" s="106">
        <v>5.4364671920000003</v>
      </c>
      <c r="AU21" s="106">
        <v>5.3416083790000002</v>
      </c>
      <c r="AV21" s="106">
        <v>5.212567859</v>
      </c>
      <c r="AW21" s="106">
        <v>5.2722008410000001</v>
      </c>
      <c r="AX21" s="106">
        <v>5.2823993900000001</v>
      </c>
      <c r="AY21" s="933">
        <v>4.7281426020000001</v>
      </c>
      <c r="AZ21" s="933">
        <v>5.016029166</v>
      </c>
      <c r="BA21" s="933">
        <v>4.8884328589999999</v>
      </c>
      <c r="BB21" s="410">
        <v>4.8604348599999998</v>
      </c>
      <c r="BC21" s="410">
        <v>5.0146517800000003</v>
      </c>
      <c r="BD21" s="410">
        <v>5.2562191199999999</v>
      </c>
      <c r="BE21" s="410">
        <v>5.3419628230000002</v>
      </c>
      <c r="BF21" s="410">
        <v>5.4830899190000002</v>
      </c>
      <c r="BG21" s="410">
        <v>5.3868915309999998</v>
      </c>
      <c r="BH21" s="410">
        <v>5.2563755800000003</v>
      </c>
      <c r="BI21" s="410">
        <v>5.3167895070000002</v>
      </c>
      <c r="BJ21" s="410">
        <v>5.326918493</v>
      </c>
      <c r="BK21" s="410">
        <v>4.7270193000000003</v>
      </c>
      <c r="BL21" s="410">
        <v>5.0160746620000003</v>
      </c>
      <c r="BM21" s="410">
        <v>4.8879996830000003</v>
      </c>
      <c r="BN21" s="410">
        <v>4.8606239520000001</v>
      </c>
      <c r="BO21" s="410">
        <v>5.0153214200000003</v>
      </c>
      <c r="BP21" s="410">
        <v>5.2578414850000001</v>
      </c>
      <c r="BQ21" s="410">
        <v>5.3440288469999997</v>
      </c>
      <c r="BR21" s="410">
        <v>5.4856730669999996</v>
      </c>
      <c r="BS21" s="410">
        <v>5.3892515359999997</v>
      </c>
      <c r="BT21" s="410">
        <v>5.2592003509999996</v>
      </c>
      <c r="BU21" s="410">
        <v>5.3196190379999999</v>
      </c>
      <c r="BV21" s="410">
        <v>5.3292989000000004</v>
      </c>
    </row>
    <row r="22" spans="1:74" ht="11.1" customHeight="1" x14ac:dyDescent="0.2">
      <c r="A22" s="357" t="s">
        <v>308</v>
      </c>
      <c r="B22" s="428" t="s">
        <v>205</v>
      </c>
      <c r="C22" s="308">
        <v>3.3385308655000001</v>
      </c>
      <c r="D22" s="308">
        <v>3.5749816070999998</v>
      </c>
      <c r="E22" s="308">
        <v>3.4655185432</v>
      </c>
      <c r="F22" s="308">
        <v>3.3846251643</v>
      </c>
      <c r="G22" s="308">
        <v>3.5219692224000001</v>
      </c>
      <c r="H22" s="308">
        <v>3.7223517211999999</v>
      </c>
      <c r="I22" s="308">
        <v>3.7846261079999999</v>
      </c>
      <c r="J22" s="308">
        <v>3.9042607671999998</v>
      </c>
      <c r="K22" s="308">
        <v>3.8108518014000001</v>
      </c>
      <c r="L22" s="308">
        <v>3.6254375548</v>
      </c>
      <c r="M22" s="308">
        <v>3.6926798107000001</v>
      </c>
      <c r="N22" s="308">
        <v>3.7376491995999999</v>
      </c>
      <c r="O22" s="308">
        <v>3.4594554787999998</v>
      </c>
      <c r="P22" s="308">
        <v>3.7044706806000001</v>
      </c>
      <c r="Q22" s="308">
        <v>3.5910427653000001</v>
      </c>
      <c r="R22" s="308">
        <v>3.5072193549000001</v>
      </c>
      <c r="S22" s="308">
        <v>3.6495381392000001</v>
      </c>
      <c r="T22" s="308">
        <v>3.8571786738</v>
      </c>
      <c r="U22" s="308">
        <v>3.9217086953</v>
      </c>
      <c r="V22" s="308">
        <v>4.0456766302</v>
      </c>
      <c r="W22" s="308">
        <v>3.9488843070000001</v>
      </c>
      <c r="X22" s="308">
        <v>3.7567541884</v>
      </c>
      <c r="Y22" s="308">
        <v>3.8264320197999999</v>
      </c>
      <c r="Z22" s="308">
        <v>3.8730302406999999</v>
      </c>
      <c r="AA22" s="308">
        <v>3.5525168542999999</v>
      </c>
      <c r="AB22" s="308">
        <v>3.8041231082999998</v>
      </c>
      <c r="AC22" s="308">
        <v>3.6876439156999998</v>
      </c>
      <c r="AD22" s="308">
        <v>3.6015656064999999</v>
      </c>
      <c r="AE22" s="308">
        <v>3.7477128494</v>
      </c>
      <c r="AF22" s="308">
        <v>3.9609390358000001</v>
      </c>
      <c r="AG22" s="308">
        <v>4.0272049526</v>
      </c>
      <c r="AH22" s="308">
        <v>4.1545076974999997</v>
      </c>
      <c r="AI22" s="308">
        <v>4.0551116042000004</v>
      </c>
      <c r="AJ22" s="308">
        <v>3.857813073</v>
      </c>
      <c r="AK22" s="308">
        <v>3.9293652788000002</v>
      </c>
      <c r="AL22" s="308">
        <v>3.9772170190999998</v>
      </c>
      <c r="AM22" s="308">
        <v>3.5594751590000002</v>
      </c>
      <c r="AN22" s="308">
        <v>3.82222259</v>
      </c>
      <c r="AO22" s="308">
        <v>3.7024173409999999</v>
      </c>
      <c r="AP22" s="308">
        <v>3.6142077129999999</v>
      </c>
      <c r="AQ22" s="308">
        <v>3.767350827</v>
      </c>
      <c r="AR22" s="308">
        <v>3.990209197</v>
      </c>
      <c r="AS22" s="308">
        <v>4.0603311</v>
      </c>
      <c r="AT22" s="308">
        <v>4.1938886689999997</v>
      </c>
      <c r="AU22" s="308">
        <v>4.0918371779999996</v>
      </c>
      <c r="AV22" s="308">
        <v>3.8880352</v>
      </c>
      <c r="AW22" s="308">
        <v>3.9636506489999999</v>
      </c>
      <c r="AX22" s="308">
        <v>4.0146339859999998</v>
      </c>
      <c r="AY22" s="922">
        <v>3.5721988119999999</v>
      </c>
      <c r="AZ22" s="922">
        <v>3.8387630509999999</v>
      </c>
      <c r="BA22" s="922">
        <v>3.717217448</v>
      </c>
      <c r="BB22" s="377">
        <v>3.62772644</v>
      </c>
      <c r="BC22" s="377">
        <v>3.783094191</v>
      </c>
      <c r="BD22" s="377">
        <v>4.0091899189999998</v>
      </c>
      <c r="BE22" s="377">
        <v>4.0803304489999999</v>
      </c>
      <c r="BF22" s="377">
        <v>4.2158281449999997</v>
      </c>
      <c r="BG22" s="377">
        <v>4.1122942010000001</v>
      </c>
      <c r="BH22" s="377">
        <v>3.905531689</v>
      </c>
      <c r="BI22" s="377">
        <v>3.9822455670000001</v>
      </c>
      <c r="BJ22" s="377">
        <v>4.0339695149999999</v>
      </c>
      <c r="BK22" s="377">
        <v>3.553990862</v>
      </c>
      <c r="BL22" s="377">
        <v>3.8214087569999999</v>
      </c>
      <c r="BM22" s="377">
        <v>3.6994739120000002</v>
      </c>
      <c r="BN22" s="377">
        <v>3.6096963130000002</v>
      </c>
      <c r="BO22" s="377">
        <v>3.765561623</v>
      </c>
      <c r="BP22" s="377">
        <v>3.9923814110000002</v>
      </c>
      <c r="BQ22" s="377">
        <v>4.0637497639999998</v>
      </c>
      <c r="BR22" s="377">
        <v>4.1996813839999998</v>
      </c>
      <c r="BS22" s="377">
        <v>4.0958158789999999</v>
      </c>
      <c r="BT22" s="377">
        <v>3.8883912220000001</v>
      </c>
      <c r="BU22" s="377">
        <v>3.9653507700000001</v>
      </c>
      <c r="BV22" s="377">
        <v>4.0172403609999998</v>
      </c>
    </row>
    <row r="23" spans="1:74" ht="11.1" customHeight="1" x14ac:dyDescent="0.2">
      <c r="B23" s="428"/>
      <c r="C23" s="308"/>
      <c r="D23" s="308"/>
      <c r="E23" s="308"/>
      <c r="F23" s="308"/>
      <c r="G23" s="308"/>
      <c r="H23" s="308"/>
      <c r="I23" s="308"/>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8"/>
      <c r="AN23" s="308"/>
      <c r="AO23" s="308"/>
      <c r="AP23" s="308"/>
      <c r="AQ23" s="308"/>
      <c r="AR23" s="308"/>
      <c r="AS23" s="308"/>
      <c r="AT23" s="308"/>
      <c r="AU23" s="308"/>
      <c r="AV23" s="308"/>
      <c r="AW23" s="308"/>
      <c r="AX23" s="308"/>
      <c r="AY23" s="922"/>
      <c r="AZ23" s="922"/>
      <c r="BA23" s="922"/>
      <c r="BB23" s="377"/>
      <c r="BC23" s="377"/>
      <c r="BD23" s="377"/>
      <c r="BE23" s="377"/>
      <c r="BF23" s="377"/>
      <c r="BG23" s="377"/>
      <c r="BH23" s="377"/>
      <c r="BI23" s="377"/>
      <c r="BJ23" s="377"/>
      <c r="BK23" s="377"/>
      <c r="BL23" s="377"/>
      <c r="BM23" s="377"/>
      <c r="BN23" s="377"/>
      <c r="BO23" s="377"/>
      <c r="BP23" s="377"/>
      <c r="BQ23" s="377"/>
      <c r="BR23" s="377"/>
      <c r="BS23" s="377"/>
      <c r="BT23" s="377"/>
      <c r="BU23" s="377"/>
      <c r="BV23" s="377"/>
    </row>
    <row r="24" spans="1:74" s="447" customFormat="1" ht="11.1" customHeight="1" x14ac:dyDescent="0.2">
      <c r="A24" s="440" t="s">
        <v>309</v>
      </c>
      <c r="B24" s="438" t="s">
        <v>980</v>
      </c>
      <c r="C24" s="106">
        <v>8.1470573414</v>
      </c>
      <c r="D24" s="106">
        <v>8.1126560085000001</v>
      </c>
      <c r="E24" s="106">
        <v>8.1289238692999994</v>
      </c>
      <c r="F24" s="106">
        <v>8.2313769965999999</v>
      </c>
      <c r="G24" s="106">
        <v>8.7545304406</v>
      </c>
      <c r="H24" s="106">
        <v>9.1732487611</v>
      </c>
      <c r="I24" s="106">
        <v>9.0748440472999992</v>
      </c>
      <c r="J24" s="106">
        <v>9.1668607357000003</v>
      </c>
      <c r="K24" s="106">
        <v>8.9146768114999997</v>
      </c>
      <c r="L24" s="106">
        <v>8.7846733076000003</v>
      </c>
      <c r="M24" s="106">
        <v>8.3829878896000007</v>
      </c>
      <c r="N24" s="106">
        <v>8.3410011610999995</v>
      </c>
      <c r="O24" s="106">
        <v>8.7503647191000002</v>
      </c>
      <c r="P24" s="106">
        <v>8.7107143421999993</v>
      </c>
      <c r="Q24" s="106">
        <v>8.7276012941999994</v>
      </c>
      <c r="R24" s="106">
        <v>8.8165040434000002</v>
      </c>
      <c r="S24" s="106">
        <v>9.4115948728000003</v>
      </c>
      <c r="T24" s="106">
        <v>9.8140818715999991</v>
      </c>
      <c r="U24" s="106">
        <v>9.7088960325000002</v>
      </c>
      <c r="V24" s="106">
        <v>9.8041534970999997</v>
      </c>
      <c r="W24" s="106">
        <v>9.5704423204999998</v>
      </c>
      <c r="X24" s="106">
        <v>9.3934015320000004</v>
      </c>
      <c r="Y24" s="106">
        <v>8.9945641033000001</v>
      </c>
      <c r="Z24" s="106">
        <v>8.9501792862999991</v>
      </c>
      <c r="AA24" s="106">
        <v>8.9988970838999993</v>
      </c>
      <c r="AB24" s="106">
        <v>8.9423870097999991</v>
      </c>
      <c r="AC24" s="106">
        <v>8.9580593539999995</v>
      </c>
      <c r="AD24" s="106">
        <v>9.0303378986999991</v>
      </c>
      <c r="AE24" s="106">
        <v>9.6285596504999997</v>
      </c>
      <c r="AF24" s="106">
        <v>10.039139131000001</v>
      </c>
      <c r="AG24" s="106">
        <v>9.9442428530000004</v>
      </c>
      <c r="AH24" s="106">
        <v>10.040471953999999</v>
      </c>
      <c r="AI24" s="106">
        <v>9.7768576894999999</v>
      </c>
      <c r="AJ24" s="106">
        <v>9.6018205086999995</v>
      </c>
      <c r="AK24" s="106">
        <v>9.1759954987000008</v>
      </c>
      <c r="AL24" s="106">
        <v>9.1378730210000008</v>
      </c>
      <c r="AM24" s="106">
        <v>9.736311272</v>
      </c>
      <c r="AN24" s="106">
        <v>9.5835729329999992</v>
      </c>
      <c r="AO24" s="106">
        <v>9.0410597500000005</v>
      </c>
      <c r="AP24" s="106">
        <v>9.0113757440000004</v>
      </c>
      <c r="AQ24" s="106">
        <v>9.5557823549999998</v>
      </c>
      <c r="AR24" s="106">
        <v>9.851198728</v>
      </c>
      <c r="AS24" s="106">
        <v>9.902747003</v>
      </c>
      <c r="AT24" s="106">
        <v>9.9631086619999998</v>
      </c>
      <c r="AU24" s="106">
        <v>9.7891016939999993</v>
      </c>
      <c r="AV24" s="106">
        <v>9.3914061419999992</v>
      </c>
      <c r="AW24" s="106">
        <v>9.1632303069999992</v>
      </c>
      <c r="AX24" s="106">
        <v>9.5173141450000003</v>
      </c>
      <c r="AY24" s="933">
        <v>9.8842918199999996</v>
      </c>
      <c r="AZ24" s="933">
        <v>9.7267477489999994</v>
      </c>
      <c r="BA24" s="933">
        <v>9.1710802079999993</v>
      </c>
      <c r="BB24" s="410">
        <v>8.9356359039999997</v>
      </c>
      <c r="BC24" s="410">
        <v>9.5057936160000001</v>
      </c>
      <c r="BD24" s="410">
        <v>10.061849142</v>
      </c>
      <c r="BE24" s="410">
        <v>10.052997153</v>
      </c>
      <c r="BF24" s="410">
        <v>10.129058749</v>
      </c>
      <c r="BG24" s="410">
        <v>9.9272961599999991</v>
      </c>
      <c r="BH24" s="410">
        <v>9.527158257</v>
      </c>
      <c r="BI24" s="410">
        <v>9.3019747650000006</v>
      </c>
      <c r="BJ24" s="410">
        <v>9.6465017549999992</v>
      </c>
      <c r="BK24" s="410">
        <v>10.054329541</v>
      </c>
      <c r="BL24" s="410">
        <v>9.893981965</v>
      </c>
      <c r="BM24" s="410">
        <v>9.3322567949999993</v>
      </c>
      <c r="BN24" s="410">
        <v>9.0978630920000008</v>
      </c>
      <c r="BO24" s="410">
        <v>9.6819061120000001</v>
      </c>
      <c r="BP24" s="410">
        <v>10.251075502999999</v>
      </c>
      <c r="BQ24" s="410">
        <v>10.241773769</v>
      </c>
      <c r="BR24" s="410">
        <v>10.319004537</v>
      </c>
      <c r="BS24" s="410">
        <v>10.112087106000001</v>
      </c>
      <c r="BT24" s="410">
        <v>9.7012939239999998</v>
      </c>
      <c r="BU24" s="410">
        <v>9.4669675899999994</v>
      </c>
      <c r="BV24" s="410">
        <v>9.8159438580000007</v>
      </c>
    </row>
    <row r="25" spans="1:74" s="447" customFormat="1" ht="11.1" customHeight="1" x14ac:dyDescent="0.2">
      <c r="A25" s="440"/>
      <c r="B25" s="438"/>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933"/>
      <c r="AZ25" s="933"/>
      <c r="BA25" s="933"/>
      <c r="BB25" s="410"/>
      <c r="BC25" s="410"/>
      <c r="BD25" s="410"/>
      <c r="BE25" s="410"/>
      <c r="BF25" s="410"/>
      <c r="BG25" s="410"/>
      <c r="BH25" s="410"/>
      <c r="BI25" s="410"/>
      <c r="BJ25" s="410"/>
      <c r="BK25" s="410"/>
      <c r="BL25" s="410"/>
      <c r="BM25" s="410"/>
      <c r="BN25" s="410"/>
      <c r="BO25" s="410"/>
      <c r="BP25" s="410"/>
      <c r="BQ25" s="410"/>
      <c r="BR25" s="410"/>
      <c r="BS25" s="410"/>
      <c r="BT25" s="410"/>
      <c r="BU25" s="410"/>
      <c r="BV25" s="410"/>
    </row>
    <row r="26" spans="1:74" s="447" customFormat="1" ht="11.1" customHeight="1" x14ac:dyDescent="0.2">
      <c r="A26" s="440" t="s">
        <v>312</v>
      </c>
      <c r="B26" s="438" t="s">
        <v>981</v>
      </c>
      <c r="C26" s="106">
        <v>4.2192503934000003</v>
      </c>
      <c r="D26" s="106">
        <v>4.2158840637999999</v>
      </c>
      <c r="E26" s="106">
        <v>4.2170267798000003</v>
      </c>
      <c r="F26" s="106">
        <v>4.2156029235999997</v>
      </c>
      <c r="G26" s="106">
        <v>4.2221332985000002</v>
      </c>
      <c r="H26" s="106">
        <v>4.2315581516999998</v>
      </c>
      <c r="I26" s="106">
        <v>4.1675371300000004</v>
      </c>
      <c r="J26" s="106">
        <v>4.1815740372999999</v>
      </c>
      <c r="K26" s="106">
        <v>4.1741157423999997</v>
      </c>
      <c r="L26" s="106">
        <v>4.2179060864000002</v>
      </c>
      <c r="M26" s="106">
        <v>4.2388243506999999</v>
      </c>
      <c r="N26" s="106">
        <v>4.2539500539999997</v>
      </c>
      <c r="O26" s="106">
        <v>4.4042543555</v>
      </c>
      <c r="P26" s="106">
        <v>4.4004014153000002</v>
      </c>
      <c r="Q26" s="106">
        <v>4.401689255</v>
      </c>
      <c r="R26" s="106">
        <v>4.3997318855999996</v>
      </c>
      <c r="S26" s="106">
        <v>4.4069086281000001</v>
      </c>
      <c r="T26" s="106">
        <v>4.4168014786000001</v>
      </c>
      <c r="U26" s="106">
        <v>4.348384029</v>
      </c>
      <c r="V26" s="106">
        <v>4.3637364641999996</v>
      </c>
      <c r="W26" s="106">
        <v>4.3555107671000002</v>
      </c>
      <c r="X26" s="106">
        <v>4.4025008580999998</v>
      </c>
      <c r="Y26" s="106">
        <v>4.4250362542000001</v>
      </c>
      <c r="Z26" s="106">
        <v>4.4408441134999999</v>
      </c>
      <c r="AA26" s="106">
        <v>4.5157367702000002</v>
      </c>
      <c r="AB26" s="106">
        <v>4.5117718226000001</v>
      </c>
      <c r="AC26" s="106">
        <v>4.5130969446</v>
      </c>
      <c r="AD26" s="106">
        <v>4.5110273094000002</v>
      </c>
      <c r="AE26" s="106">
        <v>4.5184108945999997</v>
      </c>
      <c r="AF26" s="106">
        <v>4.5285863875999999</v>
      </c>
      <c r="AG26" s="106">
        <v>4.4584276130999996</v>
      </c>
      <c r="AH26" s="106">
        <v>4.4742222190999996</v>
      </c>
      <c r="AI26" s="106">
        <v>4.4657590660000004</v>
      </c>
      <c r="AJ26" s="106">
        <v>4.5139163678000003</v>
      </c>
      <c r="AK26" s="106">
        <v>4.5370989817999998</v>
      </c>
      <c r="AL26" s="106">
        <v>4.5533581138999999</v>
      </c>
      <c r="AM26" s="106">
        <v>4.5455121825999996</v>
      </c>
      <c r="AN26" s="106">
        <v>4.6501900377999998</v>
      </c>
      <c r="AO26" s="106">
        <v>4.6273958687999999</v>
      </c>
      <c r="AP26" s="106">
        <v>4.6368772261000002</v>
      </c>
      <c r="AQ26" s="106">
        <v>4.5794557914</v>
      </c>
      <c r="AR26" s="106">
        <v>4.6516893132000003</v>
      </c>
      <c r="AS26" s="106">
        <v>4.4857027297999998</v>
      </c>
      <c r="AT26" s="106">
        <v>4.5264185165999997</v>
      </c>
      <c r="AU26" s="106">
        <v>4.6051577583999999</v>
      </c>
      <c r="AV26" s="106">
        <v>4.6302211562000002</v>
      </c>
      <c r="AW26" s="106">
        <v>4.7297479801</v>
      </c>
      <c r="AX26" s="106">
        <v>4.7451138416000003</v>
      </c>
      <c r="AY26" s="933">
        <v>4.6746927721000002</v>
      </c>
      <c r="AZ26" s="933">
        <v>4.7821091970999996</v>
      </c>
      <c r="BA26" s="933">
        <v>4.7587186908000003</v>
      </c>
      <c r="BB26" s="410">
        <v>4.7684480938</v>
      </c>
      <c r="BC26" s="410">
        <v>4.7095244156999998</v>
      </c>
      <c r="BD26" s="410">
        <v>4.7836476931999998</v>
      </c>
      <c r="BE26" s="410">
        <v>4.6133186007000004</v>
      </c>
      <c r="BF26" s="410">
        <v>4.6550995826000001</v>
      </c>
      <c r="BG26" s="410">
        <v>4.7358987953999998</v>
      </c>
      <c r="BH26" s="410">
        <v>4.7616178926000003</v>
      </c>
      <c r="BI26" s="410">
        <v>4.8637485206999997</v>
      </c>
      <c r="BJ26" s="410">
        <v>4.8795163838000004</v>
      </c>
      <c r="BK26" s="410">
        <v>4.7959378776000001</v>
      </c>
      <c r="BL26" s="410">
        <v>4.9061403031999999</v>
      </c>
      <c r="BM26" s="410">
        <v>4.8821431334999996</v>
      </c>
      <c r="BN26" s="410">
        <v>4.8921248832000002</v>
      </c>
      <c r="BO26" s="410">
        <v>4.8316729312</v>
      </c>
      <c r="BP26" s="410">
        <v>4.9077187121000003</v>
      </c>
      <c r="BQ26" s="410">
        <v>4.7329718759999997</v>
      </c>
      <c r="BR26" s="410">
        <v>4.7758365114999997</v>
      </c>
      <c r="BS26" s="410">
        <v>4.8587313677999999</v>
      </c>
      <c r="BT26" s="410">
        <v>4.8851175316999997</v>
      </c>
      <c r="BU26" s="410">
        <v>4.9898970737999999</v>
      </c>
      <c r="BV26" s="410">
        <v>5.0060738957000002</v>
      </c>
    </row>
    <row r="27" spans="1:74" s="447" customFormat="1" ht="11.1" customHeight="1" x14ac:dyDescent="0.2">
      <c r="A27" s="440"/>
      <c r="B27" s="438"/>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933"/>
      <c r="AZ27" s="933"/>
      <c r="BA27" s="933"/>
      <c r="BB27" s="410"/>
      <c r="BC27" s="410"/>
      <c r="BD27" s="410"/>
      <c r="BE27" s="410"/>
      <c r="BF27" s="410"/>
      <c r="BG27" s="410"/>
      <c r="BH27" s="410"/>
      <c r="BI27" s="410"/>
      <c r="BJ27" s="410"/>
      <c r="BK27" s="410"/>
      <c r="BL27" s="410"/>
      <c r="BM27" s="410"/>
      <c r="BN27" s="410"/>
      <c r="BO27" s="410"/>
      <c r="BP27" s="410"/>
      <c r="BQ27" s="410"/>
      <c r="BR27" s="410"/>
      <c r="BS27" s="410"/>
      <c r="BT27" s="410"/>
      <c r="BU27" s="410"/>
      <c r="BV27" s="410"/>
    </row>
    <row r="28" spans="1:74" s="447" customFormat="1" ht="11.1" customHeight="1" x14ac:dyDescent="0.2">
      <c r="A28" s="440" t="s">
        <v>310</v>
      </c>
      <c r="B28" s="438" t="s">
        <v>982</v>
      </c>
      <c r="C28" s="106">
        <v>34.752816234000001</v>
      </c>
      <c r="D28" s="106">
        <v>35.930770846999998</v>
      </c>
      <c r="E28" s="106">
        <v>35.398677247000002</v>
      </c>
      <c r="F28" s="106">
        <v>35.218506163000001</v>
      </c>
      <c r="G28" s="106">
        <v>34.808136988000001</v>
      </c>
      <c r="H28" s="106">
        <v>34.769450221</v>
      </c>
      <c r="I28" s="106">
        <v>34.398585355000002</v>
      </c>
      <c r="J28" s="106">
        <v>33.760606185999997</v>
      </c>
      <c r="K28" s="106">
        <v>34.970303782999999</v>
      </c>
      <c r="L28" s="106">
        <v>34.164855647000003</v>
      </c>
      <c r="M28" s="106">
        <v>35.624119323999999</v>
      </c>
      <c r="N28" s="106">
        <v>37.029037062999997</v>
      </c>
      <c r="O28" s="106">
        <v>36.203515856000003</v>
      </c>
      <c r="P28" s="106">
        <v>36.772143294999999</v>
      </c>
      <c r="Q28" s="106">
        <v>35.645621558999999</v>
      </c>
      <c r="R28" s="106">
        <v>35.219303058000001</v>
      </c>
      <c r="S28" s="106">
        <v>35.518514715999999</v>
      </c>
      <c r="T28" s="106">
        <v>35.289313497000002</v>
      </c>
      <c r="U28" s="106">
        <v>35.146244609999997</v>
      </c>
      <c r="V28" s="106">
        <v>34.957448059000001</v>
      </c>
      <c r="W28" s="106">
        <v>35.553773624999998</v>
      </c>
      <c r="X28" s="106">
        <v>34.789714304</v>
      </c>
      <c r="Y28" s="106">
        <v>36.220409019999998</v>
      </c>
      <c r="Z28" s="106">
        <v>37.604613039</v>
      </c>
      <c r="AA28" s="106">
        <v>37.300237170999999</v>
      </c>
      <c r="AB28" s="106">
        <v>38.463550488000003</v>
      </c>
      <c r="AC28" s="106">
        <v>37.991470753999998</v>
      </c>
      <c r="AD28" s="106">
        <v>37.605718117000002</v>
      </c>
      <c r="AE28" s="106">
        <v>37.351418793000001</v>
      </c>
      <c r="AF28" s="106">
        <v>37.091679753000001</v>
      </c>
      <c r="AG28" s="106">
        <v>36.858048453999999</v>
      </c>
      <c r="AH28" s="106">
        <v>36.254671985000002</v>
      </c>
      <c r="AI28" s="106">
        <v>37.178650374999997</v>
      </c>
      <c r="AJ28" s="106">
        <v>36.402025551000001</v>
      </c>
      <c r="AK28" s="106">
        <v>38.129706786</v>
      </c>
      <c r="AL28" s="106">
        <v>38.896254583999998</v>
      </c>
      <c r="AM28" s="106">
        <v>38.404859279</v>
      </c>
      <c r="AN28" s="106">
        <v>39.314664135999998</v>
      </c>
      <c r="AO28" s="106">
        <v>39.009888003999997</v>
      </c>
      <c r="AP28" s="106">
        <v>38.439406448</v>
      </c>
      <c r="AQ28" s="106">
        <v>38.083807825999997</v>
      </c>
      <c r="AR28" s="106">
        <v>37.769515581</v>
      </c>
      <c r="AS28" s="106">
        <v>37.063690641000001</v>
      </c>
      <c r="AT28" s="106">
        <v>36.333208739</v>
      </c>
      <c r="AU28" s="106">
        <v>37.04997882</v>
      </c>
      <c r="AV28" s="106">
        <v>36.823161470999999</v>
      </c>
      <c r="AW28" s="106">
        <v>38.390750294</v>
      </c>
      <c r="AX28" s="106">
        <v>38.941986462999999</v>
      </c>
      <c r="AY28" s="933">
        <v>38.588449943999997</v>
      </c>
      <c r="AZ28" s="933">
        <v>39.619120232</v>
      </c>
      <c r="BA28" s="933">
        <v>39.388036200999998</v>
      </c>
      <c r="BB28" s="410">
        <v>38.840088025999997</v>
      </c>
      <c r="BC28" s="410">
        <v>38.478338606999998</v>
      </c>
      <c r="BD28" s="410">
        <v>38.137311906999997</v>
      </c>
      <c r="BE28" s="410">
        <v>37.602888399000001</v>
      </c>
      <c r="BF28" s="410">
        <v>37.105772440000003</v>
      </c>
      <c r="BG28" s="410">
        <v>37.926278115999999</v>
      </c>
      <c r="BH28" s="410">
        <v>37.265534789</v>
      </c>
      <c r="BI28" s="410">
        <v>38.988212023000003</v>
      </c>
      <c r="BJ28" s="410">
        <v>40.107593582</v>
      </c>
      <c r="BK28" s="410">
        <v>39.037873542</v>
      </c>
      <c r="BL28" s="410">
        <v>40.351908614000003</v>
      </c>
      <c r="BM28" s="410">
        <v>39.818905675000003</v>
      </c>
      <c r="BN28" s="410">
        <v>39.516279587</v>
      </c>
      <c r="BO28" s="410">
        <v>39.160099854999999</v>
      </c>
      <c r="BP28" s="410">
        <v>38.808501733</v>
      </c>
      <c r="BQ28" s="410">
        <v>38.340559282999997</v>
      </c>
      <c r="BR28" s="410">
        <v>37.812045048000002</v>
      </c>
      <c r="BS28" s="410">
        <v>38.667503985000003</v>
      </c>
      <c r="BT28" s="410">
        <v>37.755285870999998</v>
      </c>
      <c r="BU28" s="410">
        <v>39.520195995000002</v>
      </c>
      <c r="BV28" s="410">
        <v>40.630899278000001</v>
      </c>
    </row>
    <row r="29" spans="1:74" ht="11.1" customHeight="1" x14ac:dyDescent="0.2">
      <c r="A29" s="357" t="s">
        <v>170</v>
      </c>
      <c r="B29" s="428" t="s">
        <v>961</v>
      </c>
      <c r="C29" s="308">
        <v>14.797070416</v>
      </c>
      <c r="D29" s="308">
        <v>15.245876077</v>
      </c>
      <c r="E29" s="308">
        <v>15.154245766000001</v>
      </c>
      <c r="F29" s="308">
        <v>15.470364107</v>
      </c>
      <c r="G29" s="308">
        <v>15.248280944999999</v>
      </c>
      <c r="H29" s="308">
        <v>15.077013779</v>
      </c>
      <c r="I29" s="308">
        <v>15.018352392000001</v>
      </c>
      <c r="J29" s="308">
        <v>14.558584692</v>
      </c>
      <c r="K29" s="308">
        <v>15.349924227000001</v>
      </c>
      <c r="L29" s="308">
        <v>14.451416399999999</v>
      </c>
      <c r="M29" s="308">
        <v>15.359577443999999</v>
      </c>
      <c r="N29" s="308">
        <v>15.790100459</v>
      </c>
      <c r="O29" s="308">
        <v>15.20285477</v>
      </c>
      <c r="P29" s="308">
        <v>15.390911302999999</v>
      </c>
      <c r="Q29" s="308">
        <v>14.732939996000001</v>
      </c>
      <c r="R29" s="308">
        <v>15.029261635999999</v>
      </c>
      <c r="S29" s="308">
        <v>15.161172286999999</v>
      </c>
      <c r="T29" s="308">
        <v>15.066980040000001</v>
      </c>
      <c r="U29" s="308">
        <v>15.055125849</v>
      </c>
      <c r="V29" s="308">
        <v>14.663752855</v>
      </c>
      <c r="W29" s="308">
        <v>15.519520583</v>
      </c>
      <c r="X29" s="308">
        <v>14.588242516999999</v>
      </c>
      <c r="Y29" s="308">
        <v>15.361486112</v>
      </c>
      <c r="Z29" s="308">
        <v>15.850122446</v>
      </c>
      <c r="AA29" s="308">
        <v>15.839069396999999</v>
      </c>
      <c r="AB29" s="308">
        <v>16.319479628</v>
      </c>
      <c r="AC29" s="308">
        <v>16.221396775999999</v>
      </c>
      <c r="AD29" s="308">
        <v>16.559775942000002</v>
      </c>
      <c r="AE29" s="308">
        <v>16.322053844999999</v>
      </c>
      <c r="AF29" s="308">
        <v>16.138726169000002</v>
      </c>
      <c r="AG29" s="308">
        <v>16.075933890000002</v>
      </c>
      <c r="AH29" s="308">
        <v>15.583789681000001</v>
      </c>
      <c r="AI29" s="308">
        <v>16.430854773</v>
      </c>
      <c r="AJ29" s="308">
        <v>15.469074676</v>
      </c>
      <c r="AK29" s="308">
        <v>16.441187761999998</v>
      </c>
      <c r="AL29" s="308">
        <v>16.902027897</v>
      </c>
      <c r="AM29" s="308">
        <v>16.293213567999999</v>
      </c>
      <c r="AN29" s="308">
        <v>16.767135738</v>
      </c>
      <c r="AO29" s="308">
        <v>16.663510128999999</v>
      </c>
      <c r="AP29" s="308">
        <v>16.695250432000002</v>
      </c>
      <c r="AQ29" s="308">
        <v>16.451829976999999</v>
      </c>
      <c r="AR29" s="308">
        <v>16.262476302</v>
      </c>
      <c r="AS29" s="308">
        <v>16.013197352999999</v>
      </c>
      <c r="AT29" s="308">
        <v>15.455211809</v>
      </c>
      <c r="AU29" s="308">
        <v>16.323523805000001</v>
      </c>
      <c r="AV29" s="308">
        <v>15.476410489999999</v>
      </c>
      <c r="AW29" s="308">
        <v>16.439082498000001</v>
      </c>
      <c r="AX29" s="308">
        <v>16.891291656</v>
      </c>
      <c r="AY29" s="922">
        <v>16.373280150999999</v>
      </c>
      <c r="AZ29" s="922">
        <v>16.856745417999999</v>
      </c>
      <c r="BA29" s="922">
        <v>16.751033158999999</v>
      </c>
      <c r="BB29" s="377">
        <v>16.899453525999999</v>
      </c>
      <c r="BC29" s="377">
        <v>16.651131453000001</v>
      </c>
      <c r="BD29" s="377">
        <v>16.457964873000002</v>
      </c>
      <c r="BE29" s="377">
        <v>16.298290893000001</v>
      </c>
      <c r="BF29" s="377">
        <v>15.803277702000001</v>
      </c>
      <c r="BG29" s="377">
        <v>16.645470303</v>
      </c>
      <c r="BH29" s="377">
        <v>15.746882785</v>
      </c>
      <c r="BI29" s="377">
        <v>16.715939563999999</v>
      </c>
      <c r="BJ29" s="377">
        <v>17.190254596999999</v>
      </c>
      <c r="BK29" s="377">
        <v>16.404892599</v>
      </c>
      <c r="BL29" s="377">
        <v>16.897652781000001</v>
      </c>
      <c r="BM29" s="377">
        <v>16.789908140000001</v>
      </c>
      <c r="BN29" s="377">
        <v>17.134834843</v>
      </c>
      <c r="BO29" s="377">
        <v>16.881738629000001</v>
      </c>
      <c r="BP29" s="377">
        <v>16.684858298999998</v>
      </c>
      <c r="BQ29" s="377">
        <v>16.612825581999999</v>
      </c>
      <c r="BR29" s="377">
        <v>16.095045523</v>
      </c>
      <c r="BS29" s="377">
        <v>16.966679718000002</v>
      </c>
      <c r="BT29" s="377">
        <v>15.961124459000001</v>
      </c>
      <c r="BU29" s="377">
        <v>16.962061862999999</v>
      </c>
      <c r="BV29" s="377">
        <v>17.432245965</v>
      </c>
    </row>
    <row r="30" spans="1:74" ht="11.1" customHeight="1" x14ac:dyDescent="0.2">
      <c r="A30" s="357" t="s">
        <v>311</v>
      </c>
      <c r="B30" s="428" t="s">
        <v>974</v>
      </c>
      <c r="C30" s="308">
        <v>4.5302865904000003</v>
      </c>
      <c r="D30" s="308">
        <v>4.8799990956999997</v>
      </c>
      <c r="E30" s="308">
        <v>4.8537867847999996</v>
      </c>
      <c r="F30" s="308">
        <v>4.7889738003</v>
      </c>
      <c r="G30" s="308">
        <v>4.8593539085000002</v>
      </c>
      <c r="H30" s="308">
        <v>4.7811709641000002</v>
      </c>
      <c r="I30" s="308">
        <v>4.5341475723000002</v>
      </c>
      <c r="J30" s="308">
        <v>4.4333012364000002</v>
      </c>
      <c r="K30" s="308">
        <v>4.5087510985000003</v>
      </c>
      <c r="L30" s="308">
        <v>4.6276978408999998</v>
      </c>
      <c r="M30" s="308">
        <v>4.8213132424999996</v>
      </c>
      <c r="N30" s="308">
        <v>4.8760471041000004</v>
      </c>
      <c r="O30" s="308">
        <v>4.8599772512000001</v>
      </c>
      <c r="P30" s="308">
        <v>5.2351400112000004</v>
      </c>
      <c r="Q30" s="308">
        <v>5.2070201046999998</v>
      </c>
      <c r="R30" s="308">
        <v>5.1374903688</v>
      </c>
      <c r="S30" s="308">
        <v>5.2129923746999998</v>
      </c>
      <c r="T30" s="308">
        <v>5.1291196828999999</v>
      </c>
      <c r="U30" s="308">
        <v>4.8641192152999997</v>
      </c>
      <c r="V30" s="308">
        <v>4.7559338084</v>
      </c>
      <c r="W30" s="308">
        <v>4.8368745185000002</v>
      </c>
      <c r="X30" s="308">
        <v>4.9644775852</v>
      </c>
      <c r="Y30" s="308">
        <v>5.1721833073000001</v>
      </c>
      <c r="Z30" s="308">
        <v>5.2309004140999997</v>
      </c>
      <c r="AA30" s="308">
        <v>5.0739633356000002</v>
      </c>
      <c r="AB30" s="308">
        <v>5.4656446112000001</v>
      </c>
      <c r="AC30" s="308">
        <v>5.4362865777999998</v>
      </c>
      <c r="AD30" s="308">
        <v>5.3636954291999999</v>
      </c>
      <c r="AE30" s="308">
        <v>5.4425218084000004</v>
      </c>
      <c r="AF30" s="308">
        <v>5.3549561797000003</v>
      </c>
      <c r="AG30" s="308">
        <v>5.0782876715</v>
      </c>
      <c r="AH30" s="308">
        <v>4.9653388324999996</v>
      </c>
      <c r="AI30" s="308">
        <v>5.0498433833999998</v>
      </c>
      <c r="AJ30" s="308">
        <v>5.1830648469999998</v>
      </c>
      <c r="AK30" s="308">
        <v>5.3999159068999996</v>
      </c>
      <c r="AL30" s="308">
        <v>5.4612183434999997</v>
      </c>
      <c r="AM30" s="308">
        <v>5.374915906</v>
      </c>
      <c r="AN30" s="308">
        <v>5.7556738850000002</v>
      </c>
      <c r="AO30" s="308">
        <v>5.734966086</v>
      </c>
      <c r="AP30" s="308">
        <v>5.5557782439999999</v>
      </c>
      <c r="AQ30" s="308">
        <v>5.6174984979999998</v>
      </c>
      <c r="AR30" s="308">
        <v>5.5164660420000002</v>
      </c>
      <c r="AS30" s="308">
        <v>5.4356898449999997</v>
      </c>
      <c r="AT30" s="308">
        <v>4.987097286</v>
      </c>
      <c r="AU30" s="308">
        <v>4.9438839899999998</v>
      </c>
      <c r="AV30" s="308">
        <v>5.4341509969999997</v>
      </c>
      <c r="AW30" s="308">
        <v>5.7083179749999999</v>
      </c>
      <c r="AX30" s="308">
        <v>5.5784725909999997</v>
      </c>
      <c r="AY30" s="922">
        <v>5.5160470129999997</v>
      </c>
      <c r="AZ30" s="922">
        <v>5.6702523039999999</v>
      </c>
      <c r="BA30" s="922">
        <v>5.9702562349999999</v>
      </c>
      <c r="BB30" s="377">
        <v>5.8712236300000002</v>
      </c>
      <c r="BC30" s="377">
        <v>5.9595966139999996</v>
      </c>
      <c r="BD30" s="377">
        <v>5.8626423340000002</v>
      </c>
      <c r="BE30" s="377">
        <v>5.5551076620000002</v>
      </c>
      <c r="BF30" s="377">
        <v>5.4298606329999997</v>
      </c>
      <c r="BG30" s="377">
        <v>5.5244799359999996</v>
      </c>
      <c r="BH30" s="377">
        <v>5.7034811850000002</v>
      </c>
      <c r="BI30" s="377">
        <v>5.9456606120000002</v>
      </c>
      <c r="BJ30" s="377">
        <v>6.0146598859999996</v>
      </c>
      <c r="BK30" s="377">
        <v>5.8354985790000002</v>
      </c>
      <c r="BL30" s="377">
        <v>6.2664390699999997</v>
      </c>
      <c r="BM30" s="377">
        <v>6.261013427</v>
      </c>
      <c r="BN30" s="377">
        <v>6.1675477010000002</v>
      </c>
      <c r="BO30" s="377">
        <v>6.2603209619999998</v>
      </c>
      <c r="BP30" s="377">
        <v>6.1585391219999996</v>
      </c>
      <c r="BQ30" s="377">
        <v>5.835691647</v>
      </c>
      <c r="BR30" s="377">
        <v>5.7042083019999996</v>
      </c>
      <c r="BS30" s="377">
        <v>5.8035388990000003</v>
      </c>
      <c r="BT30" s="377">
        <v>5.9599592389999998</v>
      </c>
      <c r="BU30" s="377">
        <v>6.214197295</v>
      </c>
      <c r="BV30" s="377">
        <v>6.2866321870000004</v>
      </c>
    </row>
    <row r="31" spans="1:74" ht="11.1" customHeight="1" x14ac:dyDescent="0.2">
      <c r="A31" s="357" t="s">
        <v>165</v>
      </c>
      <c r="B31" s="428" t="s">
        <v>959</v>
      </c>
      <c r="C31" s="351">
        <v>3.7907000000000002</v>
      </c>
      <c r="D31" s="351">
        <v>3.8475999999999999</v>
      </c>
      <c r="E31" s="351">
        <v>3.5935000000000001</v>
      </c>
      <c r="F31" s="351">
        <v>3.2248000000000001</v>
      </c>
      <c r="G31" s="351">
        <v>2.8961999999999999</v>
      </c>
      <c r="H31" s="351">
        <v>3.0310000000000001</v>
      </c>
      <c r="I31" s="351">
        <v>3.0920000000000001</v>
      </c>
      <c r="J31" s="351">
        <v>3.0794999999999999</v>
      </c>
      <c r="K31" s="351">
        <v>3.2869000000000002</v>
      </c>
      <c r="L31" s="351">
        <v>3.3130999999999999</v>
      </c>
      <c r="M31" s="351">
        <v>3.4882</v>
      </c>
      <c r="N31" s="351">
        <v>4.1075999999999997</v>
      </c>
      <c r="O31" s="351">
        <v>3.7707000000000002</v>
      </c>
      <c r="P31" s="351">
        <v>3.8088000000000002</v>
      </c>
      <c r="Q31" s="351">
        <v>3.4794</v>
      </c>
      <c r="R31" s="351">
        <v>2.968</v>
      </c>
      <c r="S31" s="351">
        <v>2.9163999999999999</v>
      </c>
      <c r="T31" s="351">
        <v>3.0813000000000001</v>
      </c>
      <c r="U31" s="351">
        <v>3.0607000000000002</v>
      </c>
      <c r="V31" s="351">
        <v>3.2772999999999999</v>
      </c>
      <c r="W31" s="351">
        <v>3.1153</v>
      </c>
      <c r="X31" s="351">
        <v>3.1901999999999999</v>
      </c>
      <c r="Y31" s="351">
        <v>3.4146000000000001</v>
      </c>
      <c r="Z31" s="351">
        <v>3.9636</v>
      </c>
      <c r="AA31" s="351">
        <v>3.7145999999999999</v>
      </c>
      <c r="AB31" s="351">
        <v>3.8713000000000002</v>
      </c>
      <c r="AC31" s="351">
        <v>3.4687999999999999</v>
      </c>
      <c r="AD31" s="351">
        <v>3.1482000000000001</v>
      </c>
      <c r="AE31" s="351">
        <v>2.9561999999999999</v>
      </c>
      <c r="AF31" s="351">
        <v>3.0442999999999998</v>
      </c>
      <c r="AG31" s="351">
        <v>3.0259999999999998</v>
      </c>
      <c r="AH31" s="351">
        <v>3.0840999999999998</v>
      </c>
      <c r="AI31" s="351">
        <v>3.0550999999999999</v>
      </c>
      <c r="AJ31" s="351">
        <v>3.0407999999999999</v>
      </c>
      <c r="AK31" s="351">
        <v>3.3933</v>
      </c>
      <c r="AL31" s="351">
        <v>3.7035999999999998</v>
      </c>
      <c r="AM31" s="351">
        <v>3.4455</v>
      </c>
      <c r="AN31" s="351">
        <v>3.5190000000000001</v>
      </c>
      <c r="AO31" s="351">
        <v>3.355</v>
      </c>
      <c r="AP31" s="351">
        <v>3.0996000000000001</v>
      </c>
      <c r="AQ31" s="351">
        <v>2.8794</v>
      </c>
      <c r="AR31" s="351">
        <v>2.8826999999999998</v>
      </c>
      <c r="AS31" s="351">
        <v>2.8650000000000002</v>
      </c>
      <c r="AT31" s="351">
        <v>2.9609000000000001</v>
      </c>
      <c r="AU31" s="351">
        <v>2.9138999999999999</v>
      </c>
      <c r="AV31" s="351">
        <v>2.9586999999999999</v>
      </c>
      <c r="AW31" s="351">
        <v>3.3029000000000002</v>
      </c>
      <c r="AX31" s="351">
        <v>3.5143</v>
      </c>
      <c r="AY31" s="935">
        <v>3.3621495330000002</v>
      </c>
      <c r="AZ31" s="935">
        <v>3.5970299130000001</v>
      </c>
      <c r="BA31" s="935">
        <v>3.304082808</v>
      </c>
      <c r="BB31" s="422">
        <v>2.9816534369999999</v>
      </c>
      <c r="BC31" s="422">
        <v>2.7313922420000001</v>
      </c>
      <c r="BD31" s="422">
        <v>2.7595178740000001</v>
      </c>
      <c r="BE31" s="422">
        <v>2.8833454729999999</v>
      </c>
      <c r="BF31" s="422">
        <v>2.9778280619999999</v>
      </c>
      <c r="BG31" s="422">
        <v>2.9042119870000001</v>
      </c>
      <c r="BH31" s="422">
        <v>2.9325430990000001</v>
      </c>
      <c r="BI31" s="422">
        <v>3.1609498660000002</v>
      </c>
      <c r="BJ31" s="422">
        <v>3.6214347710000001</v>
      </c>
      <c r="BK31" s="422">
        <v>3.294226213</v>
      </c>
      <c r="BL31" s="422">
        <v>3.5244172479999998</v>
      </c>
      <c r="BM31" s="422">
        <v>3.2373187799999998</v>
      </c>
      <c r="BN31" s="422">
        <v>2.9213266550000001</v>
      </c>
      <c r="BO31" s="422">
        <v>2.6760618799999998</v>
      </c>
      <c r="BP31" s="422">
        <v>2.7036259889999998</v>
      </c>
      <c r="BQ31" s="422">
        <v>2.8249813920000002</v>
      </c>
      <c r="BR31" s="422">
        <v>2.917577654</v>
      </c>
      <c r="BS31" s="422">
        <v>2.8454313099999999</v>
      </c>
      <c r="BT31" s="422">
        <v>2.8731967969999999</v>
      </c>
      <c r="BU31" s="422">
        <v>3.097043464</v>
      </c>
      <c r="BV31" s="422">
        <v>3.5483348669999999</v>
      </c>
    </row>
    <row r="32" spans="1:74" ht="28.35" customHeight="1" x14ac:dyDescent="0.2">
      <c r="B32" s="1064" t="s">
        <v>903</v>
      </c>
      <c r="C32" s="1065"/>
      <c r="D32" s="1065"/>
      <c r="E32" s="1065"/>
      <c r="F32" s="1065"/>
      <c r="G32" s="1065"/>
      <c r="H32" s="1065"/>
      <c r="I32" s="1065"/>
      <c r="J32" s="1065"/>
      <c r="K32" s="1065"/>
      <c r="L32" s="1065"/>
      <c r="M32" s="1065"/>
      <c r="N32" s="1065"/>
      <c r="O32" s="1065"/>
      <c r="P32" s="1065"/>
      <c r="Q32" s="1065"/>
    </row>
    <row r="33" spans="2:17" ht="31.65" customHeight="1" x14ac:dyDescent="0.2">
      <c r="B33" s="1065" t="s">
        <v>904</v>
      </c>
      <c r="C33" s="1065"/>
      <c r="D33" s="1065"/>
      <c r="E33" s="1065"/>
      <c r="F33" s="1065"/>
      <c r="G33" s="1065"/>
      <c r="H33" s="1065"/>
      <c r="I33" s="1065"/>
      <c r="J33" s="1065"/>
      <c r="K33" s="1065"/>
      <c r="L33" s="1065"/>
      <c r="M33" s="1065"/>
      <c r="N33" s="1065"/>
      <c r="O33" s="1065"/>
      <c r="P33" s="1065"/>
      <c r="Q33" s="1065"/>
    </row>
    <row r="34" spans="2:17" ht="12" customHeight="1" x14ac:dyDescent="0.2">
      <c r="B34" s="799" t="s">
        <v>826</v>
      </c>
      <c r="C34" s="814"/>
      <c r="D34" s="814"/>
      <c r="E34" s="814"/>
      <c r="F34" s="814"/>
      <c r="G34" s="814"/>
      <c r="H34" s="814"/>
      <c r="I34" s="814"/>
      <c r="J34" s="814"/>
      <c r="K34" s="814"/>
      <c r="L34" s="814"/>
      <c r="M34" s="814"/>
      <c r="N34" s="814"/>
      <c r="O34" s="814"/>
      <c r="P34" s="814"/>
      <c r="Q34" s="814"/>
    </row>
    <row r="35" spans="2:17" ht="12" customHeight="1" x14ac:dyDescent="0.25">
      <c r="B35" s="1018" t="str">
        <f>Dates!$G$2</f>
        <v>EIA completed modeling and analysis for this report on Monday, April 7, 2025.</v>
      </c>
      <c r="C35" s="1005"/>
      <c r="D35" s="1005"/>
      <c r="E35" s="1005"/>
      <c r="F35" s="1005"/>
      <c r="G35" s="1005"/>
      <c r="H35" s="1005"/>
      <c r="I35" s="1005"/>
      <c r="J35" s="1005"/>
      <c r="K35" s="1005"/>
      <c r="L35" s="1005"/>
      <c r="M35" s="1005"/>
      <c r="N35" s="1005"/>
      <c r="O35" s="1005"/>
      <c r="P35" s="1005"/>
      <c r="Q35" s="1005"/>
    </row>
    <row r="36" spans="2:17" ht="12" customHeight="1" x14ac:dyDescent="0.25">
      <c r="B36" s="1051" t="s">
        <v>483</v>
      </c>
      <c r="C36" s="1052"/>
      <c r="D36" s="1052"/>
      <c r="E36" s="1052"/>
      <c r="F36" s="1052"/>
      <c r="G36" s="1052"/>
      <c r="H36" s="1052"/>
      <c r="I36" s="1052"/>
      <c r="J36" s="1052"/>
      <c r="K36" s="1052"/>
      <c r="L36" s="1052"/>
      <c r="M36" s="1052"/>
      <c r="N36" s="1052"/>
      <c r="O36" s="1052"/>
      <c r="P36" s="1052"/>
      <c r="Q36" s="1052"/>
    </row>
    <row r="37" spans="2:17" ht="12" customHeight="1" x14ac:dyDescent="0.25">
      <c r="B37" s="1027" t="s">
        <v>1435</v>
      </c>
      <c r="C37" s="1014"/>
      <c r="D37" s="1014"/>
      <c r="E37" s="1014"/>
      <c r="F37" s="1014"/>
      <c r="G37" s="1014"/>
      <c r="H37" s="1014"/>
      <c r="I37" s="1014"/>
      <c r="J37" s="1014"/>
      <c r="K37" s="1014"/>
      <c r="L37" s="1014"/>
      <c r="M37" s="1014"/>
      <c r="N37" s="1014"/>
      <c r="O37" s="1014"/>
      <c r="P37" s="1014"/>
      <c r="Q37" s="1014"/>
    </row>
    <row r="38" spans="2:17" ht="12" customHeight="1" x14ac:dyDescent="0.25">
      <c r="B38" s="1022" t="s">
        <v>492</v>
      </c>
      <c r="C38" s="1043"/>
      <c r="D38" s="1043"/>
      <c r="E38" s="1043"/>
      <c r="F38" s="1043"/>
      <c r="G38" s="1043"/>
      <c r="H38" s="1043"/>
      <c r="I38" s="1043"/>
      <c r="J38" s="1043"/>
      <c r="K38" s="1043"/>
      <c r="L38" s="1043"/>
      <c r="M38" s="1043"/>
      <c r="N38" s="1043"/>
      <c r="O38" s="1043"/>
      <c r="P38" s="1043"/>
      <c r="Q38" s="1043"/>
    </row>
    <row r="39" spans="2:17" ht="12" customHeight="1" x14ac:dyDescent="0.25">
      <c r="B39" s="816" t="s">
        <v>840</v>
      </c>
      <c r="C39" s="817"/>
      <c r="D39" s="817"/>
      <c r="E39" s="817"/>
      <c r="F39" s="817"/>
      <c r="G39" s="817"/>
      <c r="H39" s="817"/>
      <c r="I39" s="817"/>
      <c r="J39" s="817"/>
      <c r="K39" s="817"/>
      <c r="L39" s="817"/>
      <c r="M39" s="817"/>
      <c r="N39" s="817"/>
      <c r="O39" s="817"/>
      <c r="P39" s="817"/>
      <c r="Q39" s="815"/>
    </row>
    <row r="40" spans="2:17" ht="13.2" x14ac:dyDescent="0.25">
      <c r="B40" s="1062" t="s">
        <v>841</v>
      </c>
      <c r="C40" s="1063"/>
      <c r="D40" s="1063"/>
      <c r="E40" s="1063"/>
      <c r="F40" s="1063"/>
      <c r="G40" s="1063"/>
      <c r="H40" s="1063"/>
      <c r="I40" s="1063"/>
      <c r="J40" s="1063"/>
      <c r="K40" s="1063"/>
      <c r="L40" s="1063"/>
      <c r="M40" s="1063"/>
      <c r="N40" s="1063"/>
      <c r="O40" s="1063"/>
      <c r="P40" s="1063"/>
      <c r="Q40" s="1063"/>
    </row>
    <row r="41" spans="2:17" ht="13.2" x14ac:dyDescent="0.25">
      <c r="B41" s="1029" t="s">
        <v>842</v>
      </c>
      <c r="C41" s="1063"/>
      <c r="D41" s="1063"/>
      <c r="E41" s="1063"/>
      <c r="F41" s="1063"/>
      <c r="G41" s="1063"/>
      <c r="H41" s="1063"/>
      <c r="I41" s="1063"/>
      <c r="J41" s="1063"/>
      <c r="K41" s="1063"/>
      <c r="L41" s="1063"/>
      <c r="M41" s="1063"/>
      <c r="N41" s="1063"/>
      <c r="O41" s="1063"/>
      <c r="P41" s="1063"/>
      <c r="Q41" s="1063"/>
    </row>
  </sheetData>
  <mergeCells count="16">
    <mergeCell ref="AA3:AL3"/>
    <mergeCell ref="AM3:AX3"/>
    <mergeCell ref="AY3:BJ3"/>
    <mergeCell ref="BK3:BV3"/>
    <mergeCell ref="B37:Q37"/>
    <mergeCell ref="B1:Q1"/>
    <mergeCell ref="B2:Q2"/>
    <mergeCell ref="B38:Q38"/>
    <mergeCell ref="B40:Q40"/>
    <mergeCell ref="B41:Q41"/>
    <mergeCell ref="C3:N3"/>
    <mergeCell ref="O3:Z3"/>
    <mergeCell ref="B32:Q32"/>
    <mergeCell ref="B33:Q33"/>
    <mergeCell ref="B35:Q35"/>
    <mergeCell ref="B36:Q36"/>
  </mergeCells>
  <pageMargins left="0.25" right="0.25" top="0.25" bottom="0.25" header="0.5" footer="0.5"/>
  <pageSetup scale="1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27</vt:i4>
      </vt:variant>
    </vt:vector>
  </HeadingPairs>
  <TitlesOfParts>
    <vt:vector size="55" baseType="lpstr">
      <vt:lpstr>Dates</vt:lpstr>
      <vt:lpstr>Contents</vt:lpstr>
      <vt:lpstr>1tab</vt:lpstr>
      <vt:lpstr>2tab</vt:lpstr>
      <vt:lpstr>3atab</vt:lpstr>
      <vt:lpstr>3btab</vt:lpstr>
      <vt:lpstr>3ctab</vt:lpstr>
      <vt:lpstr>3dtab</vt:lpstr>
      <vt:lpstr>3etab</vt:lpstr>
      <vt:lpstr>4atab</vt:lpstr>
      <vt:lpstr>4btab</vt:lpstr>
      <vt:lpstr>4ctab</vt:lpstr>
      <vt:lpstr>4dtab</vt:lpstr>
      <vt:lpstr>5atab</vt:lpstr>
      <vt:lpstr>5btab</vt:lpstr>
      <vt:lpstr>6tab</vt:lpstr>
      <vt:lpstr>7atab</vt:lpstr>
      <vt:lpstr>7btab</vt:lpstr>
      <vt:lpstr>7ctab</vt:lpstr>
      <vt:lpstr>7d(1)tab</vt:lpstr>
      <vt:lpstr>7d(2)tab</vt:lpstr>
      <vt:lpstr>7etab</vt:lpstr>
      <vt:lpstr>8tab</vt:lpstr>
      <vt:lpstr>9atab</vt:lpstr>
      <vt:lpstr>9btab</vt:lpstr>
      <vt:lpstr>9ctab</vt:lpstr>
      <vt:lpstr>10atab</vt:lpstr>
      <vt:lpstr>10btab</vt:lpstr>
      <vt:lpstr>'10atab'!Print_Area</vt:lpstr>
      <vt:lpstr>'10btab'!Print_Area</vt:lpstr>
      <vt:lpstr>'1tab'!Print_Area</vt:lpstr>
      <vt:lpstr>'2tab'!Print_Area</vt:lpstr>
      <vt:lpstr>'3atab'!Print_Area</vt:lpstr>
      <vt:lpstr>'3btab'!Print_Area</vt:lpstr>
      <vt:lpstr>'3ctab'!Print_Area</vt:lpstr>
      <vt:lpstr>'3dtab'!Print_Area</vt:lpstr>
      <vt:lpstr>'3etab'!Print_Area</vt:lpstr>
      <vt:lpstr>'4atab'!Print_Area</vt:lpstr>
      <vt:lpstr>'4btab'!Print_Area</vt:lpstr>
      <vt:lpstr>'4ctab'!Print_Area</vt:lpstr>
      <vt:lpstr>'4dtab'!Print_Area</vt:lpstr>
      <vt:lpstr>'5atab'!Print_Area</vt:lpstr>
      <vt:lpstr>'5btab'!Print_Area</vt:lpstr>
      <vt:lpstr>'6tab'!Print_Area</vt:lpstr>
      <vt:lpstr>'7atab'!Print_Area</vt:lpstr>
      <vt:lpstr>'7btab'!Print_Area</vt:lpstr>
      <vt:lpstr>'7ctab'!Print_Area</vt:lpstr>
      <vt:lpstr>'7d(1)tab'!Print_Area</vt:lpstr>
      <vt:lpstr>'7d(2)tab'!Print_Area</vt:lpstr>
      <vt:lpstr>'7etab'!Print_Area</vt:lpstr>
      <vt:lpstr>'8tab'!Print_Area</vt:lpstr>
      <vt:lpstr>'9atab'!Print_Area</vt:lpstr>
      <vt:lpstr>'9btab'!Print_Area</vt:lpstr>
      <vt:lpstr>'9ctab'!Print_Area</vt:lpstr>
      <vt:lpstr>Contents!Print_Area</vt:lpstr>
    </vt:vector>
  </TitlesOfParts>
  <Company>DOE/EIA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 Timothy</dc:creator>
  <cp:lastModifiedBy>Kaze, Ornella</cp:lastModifiedBy>
  <cp:lastPrinted>2023-03-01T21:02:34Z</cp:lastPrinted>
  <dcterms:created xsi:type="dcterms:W3CDTF">2006-10-10T12:45:59Z</dcterms:created>
  <dcterms:modified xsi:type="dcterms:W3CDTF">2025-04-07T20:37:00Z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{4A4165F2-3EA0-4F3F-8873-8BA0E2B8BCA9}</vt:lpwstr>
  </property>
</Properties>
</file>